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tabRatio="842"/>
  </bookViews>
  <sheets>
    <sheet name="MASTER" sheetId="1" r:id="rId1"/>
    <sheet name="MOUNTAINS" sheetId="12" r:id="rId2"/>
    <sheet name="PLAINS" sheetId="13" r:id="rId3"/>
    <sheet name="XERICS" sheetId="14" r:id="rId4"/>
    <sheet name="ALL MERGED" sheetId="22" r:id="rId5"/>
    <sheet name="REF MANAGEMENT" sheetId="18" r:id="rId6"/>
    <sheet name="ALL CANDIDATE MATH" sheetId="19" r:id="rId7"/>
    <sheet name="NEW CANDIDATES" sheetId="21" r:id="rId8"/>
    <sheet name="KEEP CANDIDATES" sheetId="23" r:id="rId9"/>
    <sheet name="FOR AERIALS" sheetId="24" r:id="rId10"/>
    <sheet name="Notes" sheetId="25" r:id="rId11"/>
  </sheets>
  <definedNames>
    <definedName name="_xlnm._FilterDatabase" localSheetId="6" hidden="1">'ALL CANDIDATE MATH'!$N$1:$O$134</definedName>
    <definedName name="_xlnm._FilterDatabase" localSheetId="4" hidden="1">'ALL MERGED'!$A$1:$AC$1259</definedName>
    <definedName name="_xlnm._FilterDatabase" localSheetId="8" hidden="1">'KEEP CANDIDATES'!$A$1:$P$37</definedName>
    <definedName name="_xlnm._FilterDatabase" localSheetId="0" hidden="1">MASTER!$A$1:$R$1259</definedName>
    <definedName name="_xlnm._FilterDatabase" localSheetId="1" hidden="1">MOUNTAINS!$A$1:$AC$833</definedName>
    <definedName name="_xlnm._FilterDatabase" localSheetId="7" hidden="1">'NEW CANDIDATES'!$A$1:$L$373</definedName>
    <definedName name="_xlnm._FilterDatabase" localSheetId="2" hidden="1">PLAINS!$A$1:$AC$231</definedName>
    <definedName name="_xlnm._FilterDatabase" localSheetId="5" hidden="1">'REF MANAGEMENT'!$A$2:$P$135</definedName>
    <definedName name="_xlnm._FilterDatabase" localSheetId="3" hidden="1">XERICS!$A$1:$AC$197</definedName>
  </definedNames>
  <calcPr calcId="125725"/>
</workbook>
</file>

<file path=xl/calcChain.xml><?xml version="1.0" encoding="utf-8"?>
<calcChain xmlns="http://schemas.openxmlformats.org/spreadsheetml/2006/main">
  <c r="AA1259" i="22"/>
  <c r="Z1259"/>
  <c r="Y1259"/>
  <c r="X1259"/>
  <c r="W1259"/>
  <c r="V1259"/>
  <c r="U1259"/>
  <c r="T1259"/>
  <c r="S1259"/>
  <c r="AA1258"/>
  <c r="Z1258"/>
  <c r="Y1258"/>
  <c r="X1258"/>
  <c r="W1258"/>
  <c r="V1258"/>
  <c r="U1258"/>
  <c r="T1258"/>
  <c r="S1258"/>
  <c r="AA1257"/>
  <c r="Z1257"/>
  <c r="Y1257"/>
  <c r="X1257"/>
  <c r="W1257"/>
  <c r="V1257"/>
  <c r="U1257"/>
  <c r="T1257"/>
  <c r="S1257"/>
  <c r="AA1256"/>
  <c r="Z1256"/>
  <c r="Y1256"/>
  <c r="X1256"/>
  <c r="W1256"/>
  <c r="V1256"/>
  <c r="U1256"/>
  <c r="T1256"/>
  <c r="S1256"/>
  <c r="AA1255"/>
  <c r="Z1255"/>
  <c r="Y1255"/>
  <c r="X1255"/>
  <c r="W1255"/>
  <c r="V1255"/>
  <c r="U1255"/>
  <c r="T1255"/>
  <c r="S1255"/>
  <c r="AA1249"/>
  <c r="Z1249"/>
  <c r="Y1249"/>
  <c r="X1249"/>
  <c r="W1249"/>
  <c r="V1249"/>
  <c r="U1249"/>
  <c r="T1249"/>
  <c r="S1249"/>
  <c r="AA1247"/>
  <c r="Z1247"/>
  <c r="Y1247"/>
  <c r="X1247"/>
  <c r="W1247"/>
  <c r="V1247"/>
  <c r="U1247"/>
  <c r="T1247"/>
  <c r="S1247"/>
  <c r="AA1246"/>
  <c r="Z1246"/>
  <c r="Y1246"/>
  <c r="X1246"/>
  <c r="W1246"/>
  <c r="V1246"/>
  <c r="U1246"/>
  <c r="T1246"/>
  <c r="S1246"/>
  <c r="AA1238"/>
  <c r="Z1238"/>
  <c r="Y1238"/>
  <c r="X1238"/>
  <c r="W1238"/>
  <c r="V1238"/>
  <c r="U1238"/>
  <c r="T1238"/>
  <c r="S1238"/>
  <c r="AA1237"/>
  <c r="Z1237"/>
  <c r="Y1237"/>
  <c r="X1237"/>
  <c r="W1237"/>
  <c r="V1237"/>
  <c r="U1237"/>
  <c r="T1237"/>
  <c r="S1237"/>
  <c r="AA1236"/>
  <c r="Z1236"/>
  <c r="Y1236"/>
  <c r="X1236"/>
  <c r="W1236"/>
  <c r="V1236"/>
  <c r="U1236"/>
  <c r="T1236"/>
  <c r="S1236"/>
  <c r="AA1235"/>
  <c r="Z1235"/>
  <c r="Y1235"/>
  <c r="X1235"/>
  <c r="W1235"/>
  <c r="V1235"/>
  <c r="U1235"/>
  <c r="T1235"/>
  <c r="S1235"/>
  <c r="AA1232"/>
  <c r="Z1232"/>
  <c r="Y1232"/>
  <c r="X1232"/>
  <c r="W1232"/>
  <c r="V1232"/>
  <c r="U1232"/>
  <c r="T1232"/>
  <c r="S1232"/>
  <c r="AA1231"/>
  <c r="Z1231"/>
  <c r="Y1231"/>
  <c r="X1231"/>
  <c r="W1231"/>
  <c r="V1231"/>
  <c r="U1231"/>
  <c r="T1231"/>
  <c r="S1231"/>
  <c r="AA1222"/>
  <c r="Z1222"/>
  <c r="Y1222"/>
  <c r="X1222"/>
  <c r="W1222"/>
  <c r="V1222"/>
  <c r="U1222"/>
  <c r="T1222"/>
  <c r="S1222"/>
  <c r="AA1220"/>
  <c r="Z1220"/>
  <c r="Y1220"/>
  <c r="X1220"/>
  <c r="W1220"/>
  <c r="V1220"/>
  <c r="U1220"/>
  <c r="T1220"/>
  <c r="S1220"/>
  <c r="AA1216"/>
  <c r="Z1216"/>
  <c r="Y1216"/>
  <c r="X1216"/>
  <c r="W1216"/>
  <c r="V1216"/>
  <c r="U1216"/>
  <c r="T1216"/>
  <c r="S1216"/>
  <c r="AA1208"/>
  <c r="Z1208"/>
  <c r="Y1208"/>
  <c r="X1208"/>
  <c r="W1208"/>
  <c r="V1208"/>
  <c r="U1208"/>
  <c r="T1208"/>
  <c r="S1208"/>
  <c r="AA1204"/>
  <c r="Z1204"/>
  <c r="Y1204"/>
  <c r="X1204"/>
  <c r="W1204"/>
  <c r="V1204"/>
  <c r="U1204"/>
  <c r="T1204"/>
  <c r="S1204"/>
  <c r="AA1203"/>
  <c r="Z1203"/>
  <c r="Y1203"/>
  <c r="X1203"/>
  <c r="W1203"/>
  <c r="V1203"/>
  <c r="U1203"/>
  <c r="T1203"/>
  <c r="S1203"/>
  <c r="AA1202"/>
  <c r="Z1202"/>
  <c r="Y1202"/>
  <c r="X1202"/>
  <c r="W1202"/>
  <c r="V1202"/>
  <c r="U1202"/>
  <c r="T1202"/>
  <c r="S1202"/>
  <c r="AA1199"/>
  <c r="Z1199"/>
  <c r="Y1199"/>
  <c r="X1199"/>
  <c r="W1199"/>
  <c r="V1199"/>
  <c r="U1199"/>
  <c r="T1199"/>
  <c r="S1199"/>
  <c r="AA1198"/>
  <c r="Z1198"/>
  <c r="Y1198"/>
  <c r="X1198"/>
  <c r="W1198"/>
  <c r="V1198"/>
  <c r="U1198"/>
  <c r="T1198"/>
  <c r="S1198"/>
  <c r="AA1101"/>
  <c r="Z1101"/>
  <c r="Y1101"/>
  <c r="X1101"/>
  <c r="W1101"/>
  <c r="V1101"/>
  <c r="U1101"/>
  <c r="T1101"/>
  <c r="S1101"/>
  <c r="AA1099"/>
  <c r="Z1099"/>
  <c r="Y1099"/>
  <c r="X1099"/>
  <c r="W1099"/>
  <c r="V1099"/>
  <c r="U1099"/>
  <c r="T1099"/>
  <c r="S1099"/>
  <c r="AA1098"/>
  <c r="Z1098"/>
  <c r="Y1098"/>
  <c r="X1098"/>
  <c r="W1098"/>
  <c r="V1098"/>
  <c r="U1098"/>
  <c r="T1098"/>
  <c r="S1098"/>
  <c r="AA1096"/>
  <c r="Z1096"/>
  <c r="Y1096"/>
  <c r="X1096"/>
  <c r="W1096"/>
  <c r="V1096"/>
  <c r="U1096"/>
  <c r="T1096"/>
  <c r="S1096"/>
  <c r="AA1094"/>
  <c r="Z1094"/>
  <c r="Y1094"/>
  <c r="X1094"/>
  <c r="W1094"/>
  <c r="V1094"/>
  <c r="U1094"/>
  <c r="T1094"/>
  <c r="S1094"/>
  <c r="AA1093"/>
  <c r="Z1093"/>
  <c r="Y1093"/>
  <c r="X1093"/>
  <c r="W1093"/>
  <c r="V1093"/>
  <c r="U1093"/>
  <c r="T1093"/>
  <c r="S1093"/>
  <c r="AA1092"/>
  <c r="Z1092"/>
  <c r="Y1092"/>
  <c r="X1092"/>
  <c r="W1092"/>
  <c r="V1092"/>
  <c r="U1092"/>
  <c r="T1092"/>
  <c r="S1092"/>
  <c r="AA1091"/>
  <c r="Z1091"/>
  <c r="Y1091"/>
  <c r="X1091"/>
  <c r="W1091"/>
  <c r="V1091"/>
  <c r="U1091"/>
  <c r="T1091"/>
  <c r="S1091"/>
  <c r="AA1087"/>
  <c r="Z1087"/>
  <c r="Y1087"/>
  <c r="X1087"/>
  <c r="W1087"/>
  <c r="V1087"/>
  <c r="U1087"/>
  <c r="T1087"/>
  <c r="S1087"/>
  <c r="AA1076"/>
  <c r="Z1076"/>
  <c r="Y1076"/>
  <c r="X1076"/>
  <c r="W1076"/>
  <c r="V1076"/>
  <c r="U1076"/>
  <c r="T1076"/>
  <c r="S1076"/>
  <c r="AA1073"/>
  <c r="Z1073"/>
  <c r="Y1073"/>
  <c r="X1073"/>
  <c r="W1073"/>
  <c r="V1073"/>
  <c r="U1073"/>
  <c r="T1073"/>
  <c r="S1073"/>
  <c r="AA1072"/>
  <c r="Z1072"/>
  <c r="Y1072"/>
  <c r="X1072"/>
  <c r="W1072"/>
  <c r="V1072"/>
  <c r="U1072"/>
  <c r="T1072"/>
  <c r="S1072"/>
  <c r="AA1068"/>
  <c r="Z1068"/>
  <c r="Y1068"/>
  <c r="X1068"/>
  <c r="W1068"/>
  <c r="V1068"/>
  <c r="U1068"/>
  <c r="T1068"/>
  <c r="S1068"/>
  <c r="AA1065"/>
  <c r="Z1065"/>
  <c r="Y1065"/>
  <c r="X1065"/>
  <c r="W1065"/>
  <c r="V1065"/>
  <c r="U1065"/>
  <c r="T1065"/>
  <c r="S1065"/>
  <c r="AA1061"/>
  <c r="Z1061"/>
  <c r="Y1061"/>
  <c r="X1061"/>
  <c r="W1061"/>
  <c r="V1061"/>
  <c r="U1061"/>
  <c r="T1061"/>
  <c r="S1061"/>
  <c r="AA1060"/>
  <c r="Z1060"/>
  <c r="Y1060"/>
  <c r="X1060"/>
  <c r="W1060"/>
  <c r="V1060"/>
  <c r="U1060"/>
  <c r="T1060"/>
  <c r="S1060"/>
  <c r="AA1059"/>
  <c r="Z1059"/>
  <c r="Y1059"/>
  <c r="X1059"/>
  <c r="W1059"/>
  <c r="V1059"/>
  <c r="U1059"/>
  <c r="T1059"/>
  <c r="S1059"/>
  <c r="AA1050"/>
  <c r="Z1050"/>
  <c r="Y1050"/>
  <c r="X1050"/>
  <c r="W1050"/>
  <c r="V1050"/>
  <c r="U1050"/>
  <c r="T1050"/>
  <c r="S1050"/>
  <c r="AA1048"/>
  <c r="Z1048"/>
  <c r="Y1048"/>
  <c r="X1048"/>
  <c r="W1048"/>
  <c r="V1048"/>
  <c r="U1048"/>
  <c r="T1048"/>
  <c r="S1048"/>
  <c r="AA1047"/>
  <c r="Z1047"/>
  <c r="Y1047"/>
  <c r="X1047"/>
  <c r="W1047"/>
  <c r="V1047"/>
  <c r="U1047"/>
  <c r="T1047"/>
  <c r="S1047"/>
  <c r="AA985"/>
  <c r="Z985"/>
  <c r="Y985"/>
  <c r="X985"/>
  <c r="W985"/>
  <c r="V985"/>
  <c r="U985"/>
  <c r="T985"/>
  <c r="S985"/>
  <c r="AA947"/>
  <c r="Z947"/>
  <c r="Y947"/>
  <c r="X947"/>
  <c r="W947"/>
  <c r="V947"/>
  <c r="U947"/>
  <c r="T947"/>
  <c r="S947"/>
  <c r="AA912"/>
  <c r="Z912"/>
  <c r="Y912"/>
  <c r="X912"/>
  <c r="W912"/>
  <c r="V912"/>
  <c r="U912"/>
  <c r="T912"/>
  <c r="S912"/>
  <c r="AA911"/>
  <c r="Z911"/>
  <c r="Y911"/>
  <c r="X911"/>
  <c r="W911"/>
  <c r="V911"/>
  <c r="U911"/>
  <c r="T911"/>
  <c r="S911"/>
  <c r="AA910"/>
  <c r="Z910"/>
  <c r="Y910"/>
  <c r="X910"/>
  <c r="W910"/>
  <c r="V910"/>
  <c r="U910"/>
  <c r="T910"/>
  <c r="S910"/>
  <c r="AA909"/>
  <c r="Z909"/>
  <c r="Y909"/>
  <c r="X909"/>
  <c r="W909"/>
  <c r="V909"/>
  <c r="U909"/>
  <c r="T909"/>
  <c r="S909"/>
  <c r="AA902"/>
  <c r="Z902"/>
  <c r="Y902"/>
  <c r="X902"/>
  <c r="W902"/>
  <c r="V902"/>
  <c r="U902"/>
  <c r="T902"/>
  <c r="S902"/>
  <c r="AA794"/>
  <c r="Z794"/>
  <c r="Y794"/>
  <c r="X794"/>
  <c r="W794"/>
  <c r="V794"/>
  <c r="U794"/>
  <c r="T794"/>
  <c r="S794"/>
  <c r="AA789"/>
  <c r="Z789"/>
  <c r="Y789"/>
  <c r="X789"/>
  <c r="W789"/>
  <c r="V789"/>
  <c r="U789"/>
  <c r="T789"/>
  <c r="S789"/>
  <c r="AA783"/>
  <c r="Z783"/>
  <c r="Y783"/>
  <c r="X783"/>
  <c r="W783"/>
  <c r="V783"/>
  <c r="U783"/>
  <c r="T783"/>
  <c r="S783"/>
  <c r="AA782"/>
  <c r="Z782"/>
  <c r="Y782"/>
  <c r="X782"/>
  <c r="W782"/>
  <c r="V782"/>
  <c r="U782"/>
  <c r="T782"/>
  <c r="S782"/>
  <c r="AA766"/>
  <c r="Z766"/>
  <c r="Y766"/>
  <c r="X766"/>
  <c r="W766"/>
  <c r="V766"/>
  <c r="U766"/>
  <c r="T766"/>
  <c r="S766"/>
  <c r="AA763"/>
  <c r="Z763"/>
  <c r="Y763"/>
  <c r="X763"/>
  <c r="W763"/>
  <c r="V763"/>
  <c r="U763"/>
  <c r="T763"/>
  <c r="S763"/>
  <c r="AA762"/>
  <c r="Z762"/>
  <c r="Y762"/>
  <c r="X762"/>
  <c r="W762"/>
  <c r="V762"/>
  <c r="U762"/>
  <c r="T762"/>
  <c r="S762"/>
  <c r="AA761"/>
  <c r="Z761"/>
  <c r="Y761"/>
  <c r="X761"/>
  <c r="W761"/>
  <c r="V761"/>
  <c r="U761"/>
  <c r="T761"/>
  <c r="S761"/>
  <c r="AA760"/>
  <c r="Z760"/>
  <c r="Y760"/>
  <c r="X760"/>
  <c r="W760"/>
  <c r="V760"/>
  <c r="U760"/>
  <c r="T760"/>
  <c r="S760"/>
  <c r="AA714"/>
  <c r="Z714"/>
  <c r="Y714"/>
  <c r="X714"/>
  <c r="W714"/>
  <c r="V714"/>
  <c r="U714"/>
  <c r="T714"/>
  <c r="S714"/>
  <c r="AA713"/>
  <c r="Z713"/>
  <c r="Y713"/>
  <c r="X713"/>
  <c r="W713"/>
  <c r="V713"/>
  <c r="U713"/>
  <c r="T713"/>
  <c r="S713"/>
  <c r="AA712"/>
  <c r="Z712"/>
  <c r="Y712"/>
  <c r="X712"/>
  <c r="W712"/>
  <c r="V712"/>
  <c r="U712"/>
  <c r="T712"/>
  <c r="S712"/>
  <c r="AA711"/>
  <c r="Z711"/>
  <c r="Y711"/>
  <c r="X711"/>
  <c r="W711"/>
  <c r="V711"/>
  <c r="U711"/>
  <c r="T711"/>
  <c r="S711"/>
  <c r="AA710"/>
  <c r="Z710"/>
  <c r="Y710"/>
  <c r="X710"/>
  <c r="W710"/>
  <c r="V710"/>
  <c r="U710"/>
  <c r="T710"/>
  <c r="S710"/>
  <c r="AA709"/>
  <c r="Z709"/>
  <c r="Y709"/>
  <c r="X709"/>
  <c r="W709"/>
  <c r="V709"/>
  <c r="U709"/>
  <c r="T709"/>
  <c r="S709"/>
  <c r="AA708"/>
  <c r="Z708"/>
  <c r="Y708"/>
  <c r="X708"/>
  <c r="W708"/>
  <c r="V708"/>
  <c r="U708"/>
  <c r="T708"/>
  <c r="S708"/>
  <c r="AA707"/>
  <c r="Z707"/>
  <c r="Y707"/>
  <c r="X707"/>
  <c r="W707"/>
  <c r="V707"/>
  <c r="U707"/>
  <c r="T707"/>
  <c r="S707"/>
  <c r="AA706"/>
  <c r="Z706"/>
  <c r="Y706"/>
  <c r="X706"/>
  <c r="W706"/>
  <c r="V706"/>
  <c r="U706"/>
  <c r="T706"/>
  <c r="S706"/>
  <c r="AA705"/>
  <c r="Z705"/>
  <c r="Y705"/>
  <c r="X705"/>
  <c r="W705"/>
  <c r="V705"/>
  <c r="U705"/>
  <c r="T705"/>
  <c r="S705"/>
  <c r="AA703"/>
  <c r="Z703"/>
  <c r="Y703"/>
  <c r="X703"/>
  <c r="W703"/>
  <c r="V703"/>
  <c r="U703"/>
  <c r="T703"/>
  <c r="S703"/>
  <c r="AA702"/>
  <c r="Z702"/>
  <c r="Y702"/>
  <c r="X702"/>
  <c r="W702"/>
  <c r="V702"/>
  <c r="U702"/>
  <c r="T702"/>
  <c r="S702"/>
  <c r="AA695"/>
  <c r="Z695"/>
  <c r="Y695"/>
  <c r="X695"/>
  <c r="W695"/>
  <c r="V695"/>
  <c r="U695"/>
  <c r="T695"/>
  <c r="S695"/>
  <c r="AA694"/>
  <c r="Z694"/>
  <c r="Y694"/>
  <c r="X694"/>
  <c r="W694"/>
  <c r="V694"/>
  <c r="U694"/>
  <c r="T694"/>
  <c r="S694"/>
  <c r="AA691"/>
  <c r="Z691"/>
  <c r="Y691"/>
  <c r="X691"/>
  <c r="W691"/>
  <c r="V691"/>
  <c r="U691"/>
  <c r="T691"/>
  <c r="S691"/>
  <c r="AA684"/>
  <c r="Z684"/>
  <c r="Y684"/>
  <c r="X684"/>
  <c r="W684"/>
  <c r="V684"/>
  <c r="U684"/>
  <c r="T684"/>
  <c r="S684"/>
  <c r="AA678"/>
  <c r="Z678"/>
  <c r="Y678"/>
  <c r="X678"/>
  <c r="W678"/>
  <c r="V678"/>
  <c r="U678"/>
  <c r="T678"/>
  <c r="S678"/>
  <c r="AA677"/>
  <c r="Z677"/>
  <c r="Y677"/>
  <c r="X677"/>
  <c r="W677"/>
  <c r="V677"/>
  <c r="U677"/>
  <c r="T677"/>
  <c r="S677"/>
  <c r="AA676"/>
  <c r="Z676"/>
  <c r="Y676"/>
  <c r="X676"/>
  <c r="W676"/>
  <c r="V676"/>
  <c r="U676"/>
  <c r="T676"/>
  <c r="S676"/>
  <c r="AA675"/>
  <c r="Z675"/>
  <c r="Y675"/>
  <c r="X675"/>
  <c r="W675"/>
  <c r="V675"/>
  <c r="U675"/>
  <c r="T675"/>
  <c r="S675"/>
  <c r="AA674"/>
  <c r="Z674"/>
  <c r="Y674"/>
  <c r="X674"/>
  <c r="W674"/>
  <c r="V674"/>
  <c r="U674"/>
  <c r="T674"/>
  <c r="S674"/>
  <c r="AA673"/>
  <c r="Z673"/>
  <c r="Y673"/>
  <c r="X673"/>
  <c r="W673"/>
  <c r="V673"/>
  <c r="U673"/>
  <c r="T673"/>
  <c r="S673"/>
  <c r="AA671"/>
  <c r="Z671"/>
  <c r="Y671"/>
  <c r="X671"/>
  <c r="W671"/>
  <c r="V671"/>
  <c r="U671"/>
  <c r="T671"/>
  <c r="S671"/>
  <c r="AA670"/>
  <c r="Z670"/>
  <c r="Y670"/>
  <c r="X670"/>
  <c r="W670"/>
  <c r="V670"/>
  <c r="U670"/>
  <c r="T670"/>
  <c r="S670"/>
  <c r="AA647"/>
  <c r="Z647"/>
  <c r="Y647"/>
  <c r="X647"/>
  <c r="W647"/>
  <c r="V647"/>
  <c r="U647"/>
  <c r="T647"/>
  <c r="S647"/>
  <c r="AA628"/>
  <c r="Z628"/>
  <c r="Y628"/>
  <c r="X628"/>
  <c r="W628"/>
  <c r="V628"/>
  <c r="U628"/>
  <c r="T628"/>
  <c r="S628"/>
  <c r="AA627"/>
  <c r="Z627"/>
  <c r="Y627"/>
  <c r="X627"/>
  <c r="W627"/>
  <c r="V627"/>
  <c r="U627"/>
  <c r="T627"/>
  <c r="S627"/>
  <c r="AA624"/>
  <c r="Z624"/>
  <c r="Y624"/>
  <c r="X624"/>
  <c r="W624"/>
  <c r="V624"/>
  <c r="U624"/>
  <c r="T624"/>
  <c r="S624"/>
  <c r="AA623"/>
  <c r="Z623"/>
  <c r="Y623"/>
  <c r="X623"/>
  <c r="W623"/>
  <c r="V623"/>
  <c r="U623"/>
  <c r="T623"/>
  <c r="S623"/>
  <c r="AA621"/>
  <c r="Z621"/>
  <c r="Y621"/>
  <c r="X621"/>
  <c r="W621"/>
  <c r="V621"/>
  <c r="U621"/>
  <c r="T621"/>
  <c r="S621"/>
  <c r="AA612"/>
  <c r="Z612"/>
  <c r="Y612"/>
  <c r="X612"/>
  <c r="W612"/>
  <c r="V612"/>
  <c r="U612"/>
  <c r="T612"/>
  <c r="S612"/>
  <c r="AA611"/>
  <c r="Z611"/>
  <c r="Y611"/>
  <c r="X611"/>
  <c r="W611"/>
  <c r="V611"/>
  <c r="U611"/>
  <c r="T611"/>
  <c r="S611"/>
  <c r="AA610"/>
  <c r="Z610"/>
  <c r="Y610"/>
  <c r="X610"/>
  <c r="W610"/>
  <c r="V610"/>
  <c r="U610"/>
  <c r="T610"/>
  <c r="S610"/>
  <c r="AA609"/>
  <c r="Z609"/>
  <c r="Y609"/>
  <c r="X609"/>
  <c r="W609"/>
  <c r="V609"/>
  <c r="U609"/>
  <c r="T609"/>
  <c r="S609"/>
  <c r="AA588"/>
  <c r="Z588"/>
  <c r="Y588"/>
  <c r="X588"/>
  <c r="W588"/>
  <c r="V588"/>
  <c r="U588"/>
  <c r="T588"/>
  <c r="S588"/>
  <c r="AA584"/>
  <c r="Z584"/>
  <c r="Y584"/>
  <c r="X584"/>
  <c r="W584"/>
  <c r="V584"/>
  <c r="U584"/>
  <c r="T584"/>
  <c r="S584"/>
  <c r="AA571"/>
  <c r="Z571"/>
  <c r="Y571"/>
  <c r="X571"/>
  <c r="W571"/>
  <c r="V571"/>
  <c r="U571"/>
  <c r="T571"/>
  <c r="S571"/>
  <c r="AA524"/>
  <c r="Z524"/>
  <c r="Y524"/>
  <c r="X524"/>
  <c r="W524"/>
  <c r="V524"/>
  <c r="U524"/>
  <c r="T524"/>
  <c r="S524"/>
  <c r="AA521"/>
  <c r="Z521"/>
  <c r="Y521"/>
  <c r="X521"/>
  <c r="W521"/>
  <c r="V521"/>
  <c r="U521"/>
  <c r="T521"/>
  <c r="S521"/>
  <c r="AA520"/>
  <c r="Z520"/>
  <c r="Y520"/>
  <c r="X520"/>
  <c r="W520"/>
  <c r="V520"/>
  <c r="U520"/>
  <c r="T520"/>
  <c r="S520"/>
  <c r="AA519"/>
  <c r="Z519"/>
  <c r="Y519"/>
  <c r="X519"/>
  <c r="W519"/>
  <c r="V519"/>
  <c r="U519"/>
  <c r="T519"/>
  <c r="S519"/>
  <c r="AA518"/>
  <c r="Z518"/>
  <c r="Y518"/>
  <c r="X518"/>
  <c r="W518"/>
  <c r="V518"/>
  <c r="U518"/>
  <c r="T518"/>
  <c r="S518"/>
  <c r="AA517"/>
  <c r="Z517"/>
  <c r="Y517"/>
  <c r="X517"/>
  <c r="W517"/>
  <c r="V517"/>
  <c r="U517"/>
  <c r="T517"/>
  <c r="S517"/>
  <c r="AA516"/>
  <c r="Z516"/>
  <c r="Y516"/>
  <c r="X516"/>
  <c r="W516"/>
  <c r="V516"/>
  <c r="U516"/>
  <c r="T516"/>
  <c r="S516"/>
  <c r="AA515"/>
  <c r="Z515"/>
  <c r="Y515"/>
  <c r="X515"/>
  <c r="W515"/>
  <c r="V515"/>
  <c r="U515"/>
  <c r="T515"/>
  <c r="S515"/>
  <c r="AA514"/>
  <c r="Z514"/>
  <c r="Y514"/>
  <c r="X514"/>
  <c r="W514"/>
  <c r="V514"/>
  <c r="U514"/>
  <c r="T514"/>
  <c r="S514"/>
  <c r="AA513"/>
  <c r="Z513"/>
  <c r="Y513"/>
  <c r="X513"/>
  <c r="W513"/>
  <c r="V513"/>
  <c r="U513"/>
  <c r="T513"/>
  <c r="S513"/>
  <c r="AA508"/>
  <c r="Z508"/>
  <c r="Y508"/>
  <c r="X508"/>
  <c r="W508"/>
  <c r="V508"/>
  <c r="U508"/>
  <c r="T508"/>
  <c r="S508"/>
  <c r="AA507"/>
  <c r="Z507"/>
  <c r="Y507"/>
  <c r="X507"/>
  <c r="W507"/>
  <c r="V507"/>
  <c r="U507"/>
  <c r="T507"/>
  <c r="S507"/>
  <c r="AA503"/>
  <c r="Z503"/>
  <c r="Y503"/>
  <c r="X503"/>
  <c r="W503"/>
  <c r="V503"/>
  <c r="U503"/>
  <c r="T503"/>
  <c r="S503"/>
  <c r="AA497"/>
  <c r="Z497"/>
  <c r="Y497"/>
  <c r="X497"/>
  <c r="W497"/>
  <c r="V497"/>
  <c r="U497"/>
  <c r="T497"/>
  <c r="S497"/>
  <c r="AA496"/>
  <c r="Z496"/>
  <c r="Y496"/>
  <c r="X496"/>
  <c r="W496"/>
  <c r="V496"/>
  <c r="U496"/>
  <c r="T496"/>
  <c r="S496"/>
  <c r="AA495"/>
  <c r="Z495"/>
  <c r="Y495"/>
  <c r="X495"/>
  <c r="W495"/>
  <c r="V495"/>
  <c r="U495"/>
  <c r="T495"/>
  <c r="S495"/>
  <c r="AA494"/>
  <c r="Z494"/>
  <c r="Y494"/>
  <c r="X494"/>
  <c r="W494"/>
  <c r="V494"/>
  <c r="U494"/>
  <c r="T494"/>
  <c r="S494"/>
  <c r="AA493"/>
  <c r="Z493"/>
  <c r="Y493"/>
  <c r="X493"/>
  <c r="W493"/>
  <c r="V493"/>
  <c r="U493"/>
  <c r="T493"/>
  <c r="S493"/>
  <c r="AA492"/>
  <c r="Z492"/>
  <c r="Y492"/>
  <c r="X492"/>
  <c r="W492"/>
  <c r="V492"/>
  <c r="U492"/>
  <c r="T492"/>
  <c r="S492"/>
  <c r="AA491"/>
  <c r="Z491"/>
  <c r="Y491"/>
  <c r="X491"/>
  <c r="W491"/>
  <c r="V491"/>
  <c r="U491"/>
  <c r="T491"/>
  <c r="S491"/>
  <c r="AA490"/>
  <c r="Z490"/>
  <c r="Y490"/>
  <c r="X490"/>
  <c r="W490"/>
  <c r="V490"/>
  <c r="U490"/>
  <c r="T490"/>
  <c r="S490"/>
  <c r="AA489"/>
  <c r="Z489"/>
  <c r="Y489"/>
  <c r="X489"/>
  <c r="W489"/>
  <c r="V489"/>
  <c r="U489"/>
  <c r="T489"/>
  <c r="S489"/>
  <c r="AA488"/>
  <c r="Z488"/>
  <c r="Y488"/>
  <c r="X488"/>
  <c r="W488"/>
  <c r="V488"/>
  <c r="U488"/>
  <c r="T488"/>
  <c r="S488"/>
  <c r="AA487"/>
  <c r="Z487"/>
  <c r="Y487"/>
  <c r="X487"/>
  <c r="W487"/>
  <c r="V487"/>
  <c r="U487"/>
  <c r="T487"/>
  <c r="S487"/>
  <c r="AA486"/>
  <c r="Z486"/>
  <c r="Y486"/>
  <c r="X486"/>
  <c r="W486"/>
  <c r="V486"/>
  <c r="U486"/>
  <c r="T486"/>
  <c r="S486"/>
  <c r="AA485"/>
  <c r="Z485"/>
  <c r="Y485"/>
  <c r="X485"/>
  <c r="W485"/>
  <c r="V485"/>
  <c r="U485"/>
  <c r="T485"/>
  <c r="S485"/>
  <c r="AA484"/>
  <c r="Z484"/>
  <c r="Y484"/>
  <c r="X484"/>
  <c r="W484"/>
  <c r="V484"/>
  <c r="U484"/>
  <c r="T484"/>
  <c r="S484"/>
  <c r="AA483"/>
  <c r="Z483"/>
  <c r="Y483"/>
  <c r="X483"/>
  <c r="W483"/>
  <c r="V483"/>
  <c r="U483"/>
  <c r="T483"/>
  <c r="S483"/>
  <c r="AA482"/>
  <c r="Z482"/>
  <c r="Y482"/>
  <c r="X482"/>
  <c r="W482"/>
  <c r="V482"/>
  <c r="U482"/>
  <c r="T482"/>
  <c r="S482"/>
  <c r="AA481"/>
  <c r="Z481"/>
  <c r="Y481"/>
  <c r="X481"/>
  <c r="W481"/>
  <c r="V481"/>
  <c r="U481"/>
  <c r="T481"/>
  <c r="S481"/>
  <c r="AA480"/>
  <c r="Z480"/>
  <c r="Y480"/>
  <c r="X480"/>
  <c r="W480"/>
  <c r="V480"/>
  <c r="U480"/>
  <c r="T480"/>
  <c r="S480"/>
  <c r="AA479"/>
  <c r="Z479"/>
  <c r="Y479"/>
  <c r="X479"/>
  <c r="W479"/>
  <c r="V479"/>
  <c r="U479"/>
  <c r="T479"/>
  <c r="S479"/>
  <c r="AA478"/>
  <c r="Z478"/>
  <c r="Y478"/>
  <c r="X478"/>
  <c r="W478"/>
  <c r="V478"/>
  <c r="U478"/>
  <c r="T478"/>
  <c r="S478"/>
  <c r="AA477"/>
  <c r="Z477"/>
  <c r="Y477"/>
  <c r="X477"/>
  <c r="W477"/>
  <c r="V477"/>
  <c r="U477"/>
  <c r="T477"/>
  <c r="S477"/>
  <c r="AA476"/>
  <c r="Z476"/>
  <c r="Y476"/>
  <c r="X476"/>
  <c r="W476"/>
  <c r="V476"/>
  <c r="U476"/>
  <c r="T476"/>
  <c r="S476"/>
  <c r="AA475"/>
  <c r="Z475"/>
  <c r="Y475"/>
  <c r="X475"/>
  <c r="W475"/>
  <c r="V475"/>
  <c r="U475"/>
  <c r="T475"/>
  <c r="S475"/>
  <c r="AA474"/>
  <c r="Z474"/>
  <c r="Y474"/>
  <c r="X474"/>
  <c r="W474"/>
  <c r="V474"/>
  <c r="U474"/>
  <c r="T474"/>
  <c r="S474"/>
  <c r="AA471"/>
  <c r="Z471"/>
  <c r="Y471"/>
  <c r="X471"/>
  <c r="W471"/>
  <c r="V471"/>
  <c r="U471"/>
  <c r="T471"/>
  <c r="S471"/>
  <c r="AA469"/>
  <c r="Z469"/>
  <c r="Y469"/>
  <c r="X469"/>
  <c r="W469"/>
  <c r="V469"/>
  <c r="U469"/>
  <c r="T469"/>
  <c r="S469"/>
  <c r="AA468"/>
  <c r="Z468"/>
  <c r="Y468"/>
  <c r="X468"/>
  <c r="W468"/>
  <c r="V468"/>
  <c r="U468"/>
  <c r="T468"/>
  <c r="S468"/>
  <c r="AA467"/>
  <c r="Z467"/>
  <c r="Y467"/>
  <c r="X467"/>
  <c r="W467"/>
  <c r="V467"/>
  <c r="U467"/>
  <c r="T467"/>
  <c r="S467"/>
  <c r="AA466"/>
  <c r="Z466"/>
  <c r="Y466"/>
  <c r="X466"/>
  <c r="W466"/>
  <c r="V466"/>
  <c r="U466"/>
  <c r="T466"/>
  <c r="S466"/>
  <c r="AA465"/>
  <c r="Z465"/>
  <c r="Y465"/>
  <c r="X465"/>
  <c r="W465"/>
  <c r="V465"/>
  <c r="U465"/>
  <c r="T465"/>
  <c r="S465"/>
  <c r="AA464"/>
  <c r="Z464"/>
  <c r="Y464"/>
  <c r="X464"/>
  <c r="W464"/>
  <c r="V464"/>
  <c r="U464"/>
  <c r="T464"/>
  <c r="S464"/>
  <c r="AA463"/>
  <c r="Z463"/>
  <c r="Y463"/>
  <c r="X463"/>
  <c r="W463"/>
  <c r="V463"/>
  <c r="U463"/>
  <c r="T463"/>
  <c r="S463"/>
  <c r="AA457"/>
  <c r="Z457"/>
  <c r="Y457"/>
  <c r="X457"/>
  <c r="W457"/>
  <c r="V457"/>
  <c r="U457"/>
  <c r="T457"/>
  <c r="S457"/>
  <c r="AA456"/>
  <c r="Z456"/>
  <c r="Y456"/>
  <c r="X456"/>
  <c r="W456"/>
  <c r="V456"/>
  <c r="U456"/>
  <c r="T456"/>
  <c r="S456"/>
  <c r="AA452"/>
  <c r="Z452"/>
  <c r="Y452"/>
  <c r="X452"/>
  <c r="W452"/>
  <c r="V452"/>
  <c r="U452"/>
  <c r="T452"/>
  <c r="S452"/>
  <c r="AA449"/>
  <c r="Z449"/>
  <c r="Y449"/>
  <c r="X449"/>
  <c r="W449"/>
  <c r="V449"/>
  <c r="U449"/>
  <c r="T449"/>
  <c r="S449"/>
  <c r="AA446"/>
  <c r="Z446"/>
  <c r="Y446"/>
  <c r="X446"/>
  <c r="W446"/>
  <c r="V446"/>
  <c r="U446"/>
  <c r="T446"/>
  <c r="S446"/>
  <c r="AA445"/>
  <c r="Z445"/>
  <c r="Y445"/>
  <c r="X445"/>
  <c r="W445"/>
  <c r="V445"/>
  <c r="U445"/>
  <c r="T445"/>
  <c r="S445"/>
  <c r="AA444"/>
  <c r="Z444"/>
  <c r="Y444"/>
  <c r="X444"/>
  <c r="W444"/>
  <c r="V444"/>
  <c r="U444"/>
  <c r="T444"/>
  <c r="S444"/>
  <c r="AA443"/>
  <c r="Z443"/>
  <c r="Y443"/>
  <c r="X443"/>
  <c r="W443"/>
  <c r="V443"/>
  <c r="U443"/>
  <c r="T443"/>
  <c r="S443"/>
  <c r="AA439"/>
  <c r="Z439"/>
  <c r="Y439"/>
  <c r="X439"/>
  <c r="W439"/>
  <c r="V439"/>
  <c r="U439"/>
  <c r="T439"/>
  <c r="S439"/>
  <c r="AA438"/>
  <c r="Z438"/>
  <c r="Y438"/>
  <c r="X438"/>
  <c r="W438"/>
  <c r="V438"/>
  <c r="U438"/>
  <c r="T438"/>
  <c r="S438"/>
  <c r="AA437"/>
  <c r="Z437"/>
  <c r="Y437"/>
  <c r="X437"/>
  <c r="W437"/>
  <c r="V437"/>
  <c r="U437"/>
  <c r="T437"/>
  <c r="S437"/>
  <c r="AA436"/>
  <c r="Z436"/>
  <c r="Y436"/>
  <c r="X436"/>
  <c r="W436"/>
  <c r="V436"/>
  <c r="U436"/>
  <c r="T436"/>
  <c r="S436"/>
  <c r="AA435"/>
  <c r="Z435"/>
  <c r="Y435"/>
  <c r="X435"/>
  <c r="W435"/>
  <c r="V435"/>
  <c r="U435"/>
  <c r="T435"/>
  <c r="S435"/>
  <c r="AA434"/>
  <c r="Z434"/>
  <c r="Y434"/>
  <c r="X434"/>
  <c r="W434"/>
  <c r="V434"/>
  <c r="U434"/>
  <c r="T434"/>
  <c r="S434"/>
  <c r="AA433"/>
  <c r="Z433"/>
  <c r="Y433"/>
  <c r="X433"/>
  <c r="W433"/>
  <c r="V433"/>
  <c r="U433"/>
  <c r="T433"/>
  <c r="S433"/>
  <c r="AA432"/>
  <c r="Z432"/>
  <c r="Y432"/>
  <c r="X432"/>
  <c r="W432"/>
  <c r="V432"/>
  <c r="U432"/>
  <c r="T432"/>
  <c r="S432"/>
  <c r="AA428"/>
  <c r="Z428"/>
  <c r="Y428"/>
  <c r="X428"/>
  <c r="W428"/>
  <c r="V428"/>
  <c r="U428"/>
  <c r="T428"/>
  <c r="S428"/>
  <c r="AA427"/>
  <c r="Z427"/>
  <c r="Y427"/>
  <c r="X427"/>
  <c r="W427"/>
  <c r="V427"/>
  <c r="U427"/>
  <c r="T427"/>
  <c r="S427"/>
  <c r="AA426"/>
  <c r="Z426"/>
  <c r="Y426"/>
  <c r="X426"/>
  <c r="W426"/>
  <c r="V426"/>
  <c r="U426"/>
  <c r="T426"/>
  <c r="S426"/>
  <c r="AA425"/>
  <c r="Z425"/>
  <c r="Y425"/>
  <c r="X425"/>
  <c r="W425"/>
  <c r="V425"/>
  <c r="U425"/>
  <c r="T425"/>
  <c r="S425"/>
  <c r="AA414"/>
  <c r="Z414"/>
  <c r="Y414"/>
  <c r="X414"/>
  <c r="W414"/>
  <c r="V414"/>
  <c r="U414"/>
  <c r="T414"/>
  <c r="S414"/>
  <c r="AA393"/>
  <c r="Z393"/>
  <c r="Y393"/>
  <c r="X393"/>
  <c r="W393"/>
  <c r="V393"/>
  <c r="U393"/>
  <c r="T393"/>
  <c r="S393"/>
  <c r="AA387"/>
  <c r="Z387"/>
  <c r="Y387"/>
  <c r="X387"/>
  <c r="W387"/>
  <c r="V387"/>
  <c r="U387"/>
  <c r="T387"/>
  <c r="S387"/>
  <c r="AA385"/>
  <c r="Z385"/>
  <c r="Y385"/>
  <c r="X385"/>
  <c r="W385"/>
  <c r="V385"/>
  <c r="U385"/>
  <c r="T385"/>
  <c r="S385"/>
  <c r="AA382"/>
  <c r="Z382"/>
  <c r="Y382"/>
  <c r="X382"/>
  <c r="W382"/>
  <c r="V382"/>
  <c r="U382"/>
  <c r="T382"/>
  <c r="S382"/>
  <c r="AA367"/>
  <c r="Z367"/>
  <c r="Y367"/>
  <c r="X367"/>
  <c r="W367"/>
  <c r="V367"/>
  <c r="U367"/>
  <c r="T367"/>
  <c r="S367"/>
  <c r="AA362"/>
  <c r="Z362"/>
  <c r="Y362"/>
  <c r="X362"/>
  <c r="W362"/>
  <c r="V362"/>
  <c r="U362"/>
  <c r="T362"/>
  <c r="S362"/>
  <c r="AA361"/>
  <c r="Z361"/>
  <c r="Y361"/>
  <c r="X361"/>
  <c r="W361"/>
  <c r="V361"/>
  <c r="U361"/>
  <c r="T361"/>
  <c r="S361"/>
  <c r="AA360"/>
  <c r="Z360"/>
  <c r="Y360"/>
  <c r="X360"/>
  <c r="W360"/>
  <c r="V360"/>
  <c r="U360"/>
  <c r="T360"/>
  <c r="S360"/>
  <c r="AA359"/>
  <c r="Z359"/>
  <c r="Y359"/>
  <c r="X359"/>
  <c r="W359"/>
  <c r="V359"/>
  <c r="U359"/>
  <c r="T359"/>
  <c r="S359"/>
  <c r="AA358"/>
  <c r="Z358"/>
  <c r="Y358"/>
  <c r="X358"/>
  <c r="W358"/>
  <c r="V358"/>
  <c r="U358"/>
  <c r="T358"/>
  <c r="S358"/>
  <c r="AA357"/>
  <c r="Z357"/>
  <c r="Y357"/>
  <c r="X357"/>
  <c r="W357"/>
  <c r="V357"/>
  <c r="U357"/>
  <c r="T357"/>
  <c r="S357"/>
  <c r="AA356"/>
  <c r="Z356"/>
  <c r="Y356"/>
  <c r="X356"/>
  <c r="W356"/>
  <c r="V356"/>
  <c r="U356"/>
  <c r="T356"/>
  <c r="S356"/>
  <c r="AA355"/>
  <c r="Z355"/>
  <c r="Y355"/>
  <c r="X355"/>
  <c r="W355"/>
  <c r="V355"/>
  <c r="U355"/>
  <c r="T355"/>
  <c r="S355"/>
  <c r="AA354"/>
  <c r="Z354"/>
  <c r="Y354"/>
  <c r="X354"/>
  <c r="W354"/>
  <c r="V354"/>
  <c r="U354"/>
  <c r="T354"/>
  <c r="S354"/>
  <c r="AA353"/>
  <c r="Z353"/>
  <c r="Y353"/>
  <c r="X353"/>
  <c r="W353"/>
  <c r="V353"/>
  <c r="U353"/>
  <c r="T353"/>
  <c r="S353"/>
  <c r="AA352"/>
  <c r="Z352"/>
  <c r="Y352"/>
  <c r="X352"/>
  <c r="W352"/>
  <c r="V352"/>
  <c r="U352"/>
  <c r="T352"/>
  <c r="S352"/>
  <c r="AA351"/>
  <c r="Z351"/>
  <c r="Y351"/>
  <c r="X351"/>
  <c r="W351"/>
  <c r="V351"/>
  <c r="U351"/>
  <c r="T351"/>
  <c r="S351"/>
  <c r="AA350"/>
  <c r="Z350"/>
  <c r="Y350"/>
  <c r="X350"/>
  <c r="W350"/>
  <c r="V350"/>
  <c r="U350"/>
  <c r="T350"/>
  <c r="S350"/>
  <c r="AA345"/>
  <c r="Z345"/>
  <c r="Y345"/>
  <c r="X345"/>
  <c r="W345"/>
  <c r="V345"/>
  <c r="U345"/>
  <c r="T345"/>
  <c r="S345"/>
  <c r="AA344"/>
  <c r="Z344"/>
  <c r="Y344"/>
  <c r="X344"/>
  <c r="W344"/>
  <c r="V344"/>
  <c r="U344"/>
  <c r="T344"/>
  <c r="S344"/>
  <c r="AA343"/>
  <c r="Z343"/>
  <c r="Y343"/>
  <c r="X343"/>
  <c r="W343"/>
  <c r="V343"/>
  <c r="U343"/>
  <c r="T343"/>
  <c r="S343"/>
  <c r="AA342"/>
  <c r="Z342"/>
  <c r="Y342"/>
  <c r="X342"/>
  <c r="W342"/>
  <c r="V342"/>
  <c r="U342"/>
  <c r="T342"/>
  <c r="S342"/>
  <c r="AA335"/>
  <c r="Z335"/>
  <c r="Y335"/>
  <c r="X335"/>
  <c r="W335"/>
  <c r="V335"/>
  <c r="U335"/>
  <c r="T335"/>
  <c r="S335"/>
  <c r="AA312"/>
  <c r="Z312"/>
  <c r="Y312"/>
  <c r="X312"/>
  <c r="W312"/>
  <c r="V312"/>
  <c r="U312"/>
  <c r="T312"/>
  <c r="S312"/>
  <c r="AA310"/>
  <c r="Z310"/>
  <c r="Y310"/>
  <c r="X310"/>
  <c r="W310"/>
  <c r="V310"/>
  <c r="U310"/>
  <c r="T310"/>
  <c r="S310"/>
  <c r="AA304"/>
  <c r="Z304"/>
  <c r="Y304"/>
  <c r="X304"/>
  <c r="W304"/>
  <c r="V304"/>
  <c r="U304"/>
  <c r="T304"/>
  <c r="S304"/>
  <c r="AA302"/>
  <c r="Z302"/>
  <c r="Y302"/>
  <c r="X302"/>
  <c r="W302"/>
  <c r="V302"/>
  <c r="U302"/>
  <c r="T302"/>
  <c r="S302"/>
  <c r="AA296"/>
  <c r="Z296"/>
  <c r="Y296"/>
  <c r="X296"/>
  <c r="W296"/>
  <c r="V296"/>
  <c r="U296"/>
  <c r="T296"/>
  <c r="S296"/>
  <c r="AA290"/>
  <c r="Z290"/>
  <c r="Y290"/>
  <c r="X290"/>
  <c r="W290"/>
  <c r="V290"/>
  <c r="U290"/>
  <c r="T290"/>
  <c r="S290"/>
  <c r="AA289"/>
  <c r="Z289"/>
  <c r="Y289"/>
  <c r="X289"/>
  <c r="W289"/>
  <c r="V289"/>
  <c r="U289"/>
  <c r="T289"/>
  <c r="S289"/>
  <c r="AA22"/>
  <c r="Z22"/>
  <c r="Y22"/>
  <c r="X22"/>
  <c r="W22"/>
  <c r="V22"/>
  <c r="U22"/>
  <c r="T22"/>
  <c r="S22"/>
  <c r="AA20"/>
  <c r="Z20"/>
  <c r="Y20"/>
  <c r="X20"/>
  <c r="W20"/>
  <c r="V20"/>
  <c r="U20"/>
  <c r="T20"/>
  <c r="S20"/>
  <c r="AA16"/>
  <c r="Z16"/>
  <c r="Y16"/>
  <c r="X16"/>
  <c r="W16"/>
  <c r="V16"/>
  <c r="U16"/>
  <c r="T16"/>
  <c r="S16"/>
  <c r="AA13"/>
  <c r="Z13"/>
  <c r="Y13"/>
  <c r="X13"/>
  <c r="W13"/>
  <c r="V13"/>
  <c r="U13"/>
  <c r="T13"/>
  <c r="S13"/>
  <c r="AA1254"/>
  <c r="Z1254"/>
  <c r="Y1254"/>
  <c r="X1254"/>
  <c r="W1254"/>
  <c r="V1254"/>
  <c r="U1254"/>
  <c r="T1254"/>
  <c r="S1254"/>
  <c r="AA1253"/>
  <c r="Z1253"/>
  <c r="Y1253"/>
  <c r="X1253"/>
  <c r="W1253"/>
  <c r="V1253"/>
  <c r="U1253"/>
  <c r="T1253"/>
  <c r="S1253"/>
  <c r="AA1241"/>
  <c r="Z1241"/>
  <c r="Y1241"/>
  <c r="X1241"/>
  <c r="W1241"/>
  <c r="V1241"/>
  <c r="U1241"/>
  <c r="T1241"/>
  <c r="S1241"/>
  <c r="AA1223"/>
  <c r="Z1223"/>
  <c r="Y1223"/>
  <c r="X1223"/>
  <c r="W1223"/>
  <c r="V1223"/>
  <c r="U1223"/>
  <c r="T1223"/>
  <c r="S1223"/>
  <c r="AA1218"/>
  <c r="Z1218"/>
  <c r="Y1218"/>
  <c r="X1218"/>
  <c r="W1218"/>
  <c r="V1218"/>
  <c r="U1218"/>
  <c r="T1218"/>
  <c r="S1218"/>
  <c r="AA1211"/>
  <c r="Z1211"/>
  <c r="Y1211"/>
  <c r="X1211"/>
  <c r="W1211"/>
  <c r="V1211"/>
  <c r="U1211"/>
  <c r="T1211"/>
  <c r="S1211"/>
  <c r="AA1201"/>
  <c r="Z1201"/>
  <c r="Y1201"/>
  <c r="X1201"/>
  <c r="W1201"/>
  <c r="V1201"/>
  <c r="U1201"/>
  <c r="T1201"/>
  <c r="S1201"/>
  <c r="AA1200"/>
  <c r="Z1200"/>
  <c r="Y1200"/>
  <c r="X1200"/>
  <c r="W1200"/>
  <c r="V1200"/>
  <c r="U1200"/>
  <c r="T1200"/>
  <c r="S1200"/>
  <c r="AA1197"/>
  <c r="Z1197"/>
  <c r="Y1197"/>
  <c r="X1197"/>
  <c r="W1197"/>
  <c r="V1197"/>
  <c r="U1197"/>
  <c r="T1197"/>
  <c r="S1197"/>
  <c r="AA1196"/>
  <c r="Z1196"/>
  <c r="Y1196"/>
  <c r="X1196"/>
  <c r="W1196"/>
  <c r="V1196"/>
  <c r="U1196"/>
  <c r="T1196"/>
  <c r="S1196"/>
  <c r="AA1195"/>
  <c r="Z1195"/>
  <c r="Y1195"/>
  <c r="X1195"/>
  <c r="W1195"/>
  <c r="V1195"/>
  <c r="U1195"/>
  <c r="T1195"/>
  <c r="S1195"/>
  <c r="AA1194"/>
  <c r="Z1194"/>
  <c r="Y1194"/>
  <c r="X1194"/>
  <c r="W1194"/>
  <c r="V1194"/>
  <c r="U1194"/>
  <c r="T1194"/>
  <c r="S1194"/>
  <c r="AA1187"/>
  <c r="Z1187"/>
  <c r="Y1187"/>
  <c r="X1187"/>
  <c r="W1187"/>
  <c r="V1187"/>
  <c r="U1187"/>
  <c r="T1187"/>
  <c r="S1187"/>
  <c r="AA1186"/>
  <c r="Z1186"/>
  <c r="Y1186"/>
  <c r="X1186"/>
  <c r="W1186"/>
  <c r="V1186"/>
  <c r="U1186"/>
  <c r="T1186"/>
  <c r="S1186"/>
  <c r="AA1184"/>
  <c r="Z1184"/>
  <c r="Y1184"/>
  <c r="X1184"/>
  <c r="W1184"/>
  <c r="V1184"/>
  <c r="U1184"/>
  <c r="T1184"/>
  <c r="S1184"/>
  <c r="AA1183"/>
  <c r="Z1183"/>
  <c r="Y1183"/>
  <c r="X1183"/>
  <c r="W1183"/>
  <c r="V1183"/>
  <c r="U1183"/>
  <c r="T1183"/>
  <c r="S1183"/>
  <c r="AA1182"/>
  <c r="Z1182"/>
  <c r="Y1182"/>
  <c r="X1182"/>
  <c r="W1182"/>
  <c r="V1182"/>
  <c r="U1182"/>
  <c r="T1182"/>
  <c r="S1182"/>
  <c r="AA1180"/>
  <c r="Z1180"/>
  <c r="Y1180"/>
  <c r="X1180"/>
  <c r="W1180"/>
  <c r="V1180"/>
  <c r="U1180"/>
  <c r="T1180"/>
  <c r="S1180"/>
  <c r="AA1179"/>
  <c r="Z1179"/>
  <c r="Y1179"/>
  <c r="X1179"/>
  <c r="W1179"/>
  <c r="V1179"/>
  <c r="U1179"/>
  <c r="T1179"/>
  <c r="S1179"/>
  <c r="AA1178"/>
  <c r="Z1178"/>
  <c r="Y1178"/>
  <c r="X1178"/>
  <c r="W1178"/>
  <c r="V1178"/>
  <c r="U1178"/>
  <c r="T1178"/>
  <c r="S1178"/>
  <c r="AA1177"/>
  <c r="Z1177"/>
  <c r="Y1177"/>
  <c r="X1177"/>
  <c r="W1177"/>
  <c r="V1177"/>
  <c r="U1177"/>
  <c r="T1177"/>
  <c r="S1177"/>
  <c r="AA1176"/>
  <c r="Z1176"/>
  <c r="Y1176"/>
  <c r="X1176"/>
  <c r="W1176"/>
  <c r="V1176"/>
  <c r="U1176"/>
  <c r="T1176"/>
  <c r="S1176"/>
  <c r="AA1173"/>
  <c r="Z1173"/>
  <c r="Y1173"/>
  <c r="X1173"/>
  <c r="W1173"/>
  <c r="V1173"/>
  <c r="U1173"/>
  <c r="T1173"/>
  <c r="S1173"/>
  <c r="AA1172"/>
  <c r="Z1172"/>
  <c r="Y1172"/>
  <c r="X1172"/>
  <c r="W1172"/>
  <c r="V1172"/>
  <c r="U1172"/>
  <c r="T1172"/>
  <c r="S1172"/>
  <c r="AA1171"/>
  <c r="Z1171"/>
  <c r="Y1171"/>
  <c r="X1171"/>
  <c r="W1171"/>
  <c r="V1171"/>
  <c r="U1171"/>
  <c r="T1171"/>
  <c r="S1171"/>
  <c r="AA1170"/>
  <c r="Z1170"/>
  <c r="Y1170"/>
  <c r="X1170"/>
  <c r="W1170"/>
  <c r="V1170"/>
  <c r="U1170"/>
  <c r="T1170"/>
  <c r="S1170"/>
  <c r="AA1169"/>
  <c r="Z1169"/>
  <c r="Y1169"/>
  <c r="X1169"/>
  <c r="W1169"/>
  <c r="V1169"/>
  <c r="U1169"/>
  <c r="T1169"/>
  <c r="S1169"/>
  <c r="AA1168"/>
  <c r="Z1168"/>
  <c r="Y1168"/>
  <c r="X1168"/>
  <c r="W1168"/>
  <c r="V1168"/>
  <c r="U1168"/>
  <c r="T1168"/>
  <c r="S1168"/>
  <c r="AA1167"/>
  <c r="Z1167"/>
  <c r="Y1167"/>
  <c r="X1167"/>
  <c r="W1167"/>
  <c r="V1167"/>
  <c r="U1167"/>
  <c r="T1167"/>
  <c r="S1167"/>
  <c r="AA1166"/>
  <c r="Z1166"/>
  <c r="Y1166"/>
  <c r="X1166"/>
  <c r="W1166"/>
  <c r="V1166"/>
  <c r="U1166"/>
  <c r="T1166"/>
  <c r="S1166"/>
  <c r="AA1164"/>
  <c r="Z1164"/>
  <c r="Y1164"/>
  <c r="X1164"/>
  <c r="W1164"/>
  <c r="V1164"/>
  <c r="U1164"/>
  <c r="T1164"/>
  <c r="S1164"/>
  <c r="AA1163"/>
  <c r="Z1163"/>
  <c r="Y1163"/>
  <c r="X1163"/>
  <c r="W1163"/>
  <c r="V1163"/>
  <c r="U1163"/>
  <c r="T1163"/>
  <c r="S1163"/>
  <c r="AA1162"/>
  <c r="Z1162"/>
  <c r="Y1162"/>
  <c r="X1162"/>
  <c r="W1162"/>
  <c r="V1162"/>
  <c r="U1162"/>
  <c r="T1162"/>
  <c r="S1162"/>
  <c r="AA1161"/>
  <c r="Z1161"/>
  <c r="Y1161"/>
  <c r="X1161"/>
  <c r="W1161"/>
  <c r="V1161"/>
  <c r="U1161"/>
  <c r="T1161"/>
  <c r="S1161"/>
  <c r="AA1160"/>
  <c r="Z1160"/>
  <c r="Y1160"/>
  <c r="X1160"/>
  <c r="W1160"/>
  <c r="V1160"/>
  <c r="U1160"/>
  <c r="T1160"/>
  <c r="S1160"/>
  <c r="AA1159"/>
  <c r="Z1159"/>
  <c r="Y1159"/>
  <c r="X1159"/>
  <c r="W1159"/>
  <c r="V1159"/>
  <c r="U1159"/>
  <c r="T1159"/>
  <c r="S1159"/>
  <c r="AA1158"/>
  <c r="Z1158"/>
  <c r="Y1158"/>
  <c r="X1158"/>
  <c r="W1158"/>
  <c r="V1158"/>
  <c r="U1158"/>
  <c r="T1158"/>
  <c r="S1158"/>
  <c r="AA1157"/>
  <c r="Z1157"/>
  <c r="Y1157"/>
  <c r="X1157"/>
  <c r="W1157"/>
  <c r="V1157"/>
  <c r="U1157"/>
  <c r="T1157"/>
  <c r="S1157"/>
  <c r="AA1156"/>
  <c r="Z1156"/>
  <c r="Y1156"/>
  <c r="X1156"/>
  <c r="W1156"/>
  <c r="V1156"/>
  <c r="U1156"/>
  <c r="T1156"/>
  <c r="S1156"/>
  <c r="AA1095"/>
  <c r="Z1095"/>
  <c r="Y1095"/>
  <c r="X1095"/>
  <c r="W1095"/>
  <c r="V1095"/>
  <c r="U1095"/>
  <c r="T1095"/>
  <c r="S1095"/>
  <c r="AA1090"/>
  <c r="Z1090"/>
  <c r="Y1090"/>
  <c r="X1090"/>
  <c r="W1090"/>
  <c r="V1090"/>
  <c r="U1090"/>
  <c r="T1090"/>
  <c r="S1090"/>
  <c r="AA1080"/>
  <c r="Z1080"/>
  <c r="Y1080"/>
  <c r="X1080"/>
  <c r="W1080"/>
  <c r="V1080"/>
  <c r="U1080"/>
  <c r="T1080"/>
  <c r="S1080"/>
  <c r="AA1077"/>
  <c r="Z1077"/>
  <c r="Y1077"/>
  <c r="X1077"/>
  <c r="W1077"/>
  <c r="V1077"/>
  <c r="U1077"/>
  <c r="T1077"/>
  <c r="S1077"/>
  <c r="AA1074"/>
  <c r="Z1074"/>
  <c r="Y1074"/>
  <c r="X1074"/>
  <c r="W1074"/>
  <c r="V1074"/>
  <c r="U1074"/>
  <c r="T1074"/>
  <c r="S1074"/>
  <c r="AA1070"/>
  <c r="Z1070"/>
  <c r="Y1070"/>
  <c r="X1070"/>
  <c r="W1070"/>
  <c r="V1070"/>
  <c r="U1070"/>
  <c r="T1070"/>
  <c r="S1070"/>
  <c r="AA1064"/>
  <c r="Z1064"/>
  <c r="Y1064"/>
  <c r="X1064"/>
  <c r="W1064"/>
  <c r="V1064"/>
  <c r="U1064"/>
  <c r="T1064"/>
  <c r="S1064"/>
  <c r="AA1058"/>
  <c r="Z1058"/>
  <c r="Y1058"/>
  <c r="X1058"/>
  <c r="W1058"/>
  <c r="V1058"/>
  <c r="U1058"/>
  <c r="T1058"/>
  <c r="S1058"/>
  <c r="AA1057"/>
  <c r="Z1057"/>
  <c r="Y1057"/>
  <c r="X1057"/>
  <c r="W1057"/>
  <c r="V1057"/>
  <c r="U1057"/>
  <c r="T1057"/>
  <c r="S1057"/>
  <c r="AA1055"/>
  <c r="Z1055"/>
  <c r="Y1055"/>
  <c r="X1055"/>
  <c r="W1055"/>
  <c r="V1055"/>
  <c r="U1055"/>
  <c r="T1055"/>
  <c r="S1055"/>
  <c r="AA1054"/>
  <c r="Z1054"/>
  <c r="Y1054"/>
  <c r="X1054"/>
  <c r="W1054"/>
  <c r="V1054"/>
  <c r="U1054"/>
  <c r="T1054"/>
  <c r="S1054"/>
  <c r="AA1053"/>
  <c r="Z1053"/>
  <c r="Y1053"/>
  <c r="X1053"/>
  <c r="W1053"/>
  <c r="V1053"/>
  <c r="U1053"/>
  <c r="T1053"/>
  <c r="S1053"/>
  <c r="AA1052"/>
  <c r="Z1052"/>
  <c r="Y1052"/>
  <c r="X1052"/>
  <c r="W1052"/>
  <c r="V1052"/>
  <c r="U1052"/>
  <c r="T1052"/>
  <c r="S1052"/>
  <c r="AA1051"/>
  <c r="Z1051"/>
  <c r="Y1051"/>
  <c r="X1051"/>
  <c r="W1051"/>
  <c r="V1051"/>
  <c r="U1051"/>
  <c r="T1051"/>
  <c r="S1051"/>
  <c r="AA1049"/>
  <c r="Z1049"/>
  <c r="Y1049"/>
  <c r="X1049"/>
  <c r="W1049"/>
  <c r="V1049"/>
  <c r="U1049"/>
  <c r="T1049"/>
  <c r="S1049"/>
  <c r="AA1044"/>
  <c r="Z1044"/>
  <c r="Y1044"/>
  <c r="X1044"/>
  <c r="W1044"/>
  <c r="V1044"/>
  <c r="U1044"/>
  <c r="T1044"/>
  <c r="S1044"/>
  <c r="AA1043"/>
  <c r="Z1043"/>
  <c r="Y1043"/>
  <c r="X1043"/>
  <c r="W1043"/>
  <c r="V1043"/>
  <c r="U1043"/>
  <c r="T1043"/>
  <c r="S1043"/>
  <c r="AA1042"/>
  <c r="Z1042"/>
  <c r="Y1042"/>
  <c r="X1042"/>
  <c r="W1042"/>
  <c r="V1042"/>
  <c r="U1042"/>
  <c r="T1042"/>
  <c r="S1042"/>
  <c r="AA1019"/>
  <c r="Z1019"/>
  <c r="Y1019"/>
  <c r="X1019"/>
  <c r="W1019"/>
  <c r="V1019"/>
  <c r="U1019"/>
  <c r="T1019"/>
  <c r="S1019"/>
  <c r="AA1009"/>
  <c r="Z1009"/>
  <c r="Y1009"/>
  <c r="X1009"/>
  <c r="W1009"/>
  <c r="V1009"/>
  <c r="U1009"/>
  <c r="T1009"/>
  <c r="S1009"/>
  <c r="AA921"/>
  <c r="Z921"/>
  <c r="Y921"/>
  <c r="X921"/>
  <c r="W921"/>
  <c r="V921"/>
  <c r="U921"/>
  <c r="T921"/>
  <c r="S921"/>
  <c r="AA920"/>
  <c r="Z920"/>
  <c r="Y920"/>
  <c r="X920"/>
  <c r="W920"/>
  <c r="V920"/>
  <c r="U920"/>
  <c r="T920"/>
  <c r="S920"/>
  <c r="AA919"/>
  <c r="Z919"/>
  <c r="Y919"/>
  <c r="X919"/>
  <c r="W919"/>
  <c r="V919"/>
  <c r="U919"/>
  <c r="T919"/>
  <c r="S919"/>
  <c r="AA918"/>
  <c r="Z918"/>
  <c r="Y918"/>
  <c r="X918"/>
  <c r="W918"/>
  <c r="V918"/>
  <c r="U918"/>
  <c r="T918"/>
  <c r="S918"/>
  <c r="AA917"/>
  <c r="Z917"/>
  <c r="Y917"/>
  <c r="X917"/>
  <c r="W917"/>
  <c r="V917"/>
  <c r="U917"/>
  <c r="T917"/>
  <c r="S917"/>
  <c r="AA916"/>
  <c r="Z916"/>
  <c r="Y916"/>
  <c r="X916"/>
  <c r="W916"/>
  <c r="V916"/>
  <c r="U916"/>
  <c r="T916"/>
  <c r="S916"/>
  <c r="AA915"/>
  <c r="Z915"/>
  <c r="Y915"/>
  <c r="X915"/>
  <c r="W915"/>
  <c r="V915"/>
  <c r="U915"/>
  <c r="T915"/>
  <c r="S915"/>
  <c r="AA914"/>
  <c r="Z914"/>
  <c r="Y914"/>
  <c r="X914"/>
  <c r="W914"/>
  <c r="V914"/>
  <c r="U914"/>
  <c r="T914"/>
  <c r="S914"/>
  <c r="AA913"/>
  <c r="Z913"/>
  <c r="Y913"/>
  <c r="X913"/>
  <c r="W913"/>
  <c r="V913"/>
  <c r="U913"/>
  <c r="T913"/>
  <c r="S913"/>
  <c r="AA894"/>
  <c r="Z894"/>
  <c r="Y894"/>
  <c r="X894"/>
  <c r="W894"/>
  <c r="V894"/>
  <c r="U894"/>
  <c r="T894"/>
  <c r="S894"/>
  <c r="AA893"/>
  <c r="Z893"/>
  <c r="Y893"/>
  <c r="X893"/>
  <c r="W893"/>
  <c r="V893"/>
  <c r="U893"/>
  <c r="T893"/>
  <c r="S893"/>
  <c r="AA892"/>
  <c r="Z892"/>
  <c r="Y892"/>
  <c r="X892"/>
  <c r="W892"/>
  <c r="V892"/>
  <c r="U892"/>
  <c r="T892"/>
  <c r="S892"/>
  <c r="AA890"/>
  <c r="Z890"/>
  <c r="Y890"/>
  <c r="X890"/>
  <c r="W890"/>
  <c r="V890"/>
  <c r="U890"/>
  <c r="T890"/>
  <c r="S890"/>
  <c r="AA889"/>
  <c r="Z889"/>
  <c r="Y889"/>
  <c r="X889"/>
  <c r="W889"/>
  <c r="V889"/>
  <c r="U889"/>
  <c r="T889"/>
  <c r="S889"/>
  <c r="AA888"/>
  <c r="Z888"/>
  <c r="Y888"/>
  <c r="X888"/>
  <c r="W888"/>
  <c r="V888"/>
  <c r="U888"/>
  <c r="T888"/>
  <c r="S888"/>
  <c r="AA887"/>
  <c r="Z887"/>
  <c r="Y887"/>
  <c r="X887"/>
  <c r="W887"/>
  <c r="V887"/>
  <c r="U887"/>
  <c r="T887"/>
  <c r="S887"/>
  <c r="AA886"/>
  <c r="Z886"/>
  <c r="Y886"/>
  <c r="X886"/>
  <c r="W886"/>
  <c r="V886"/>
  <c r="U886"/>
  <c r="T886"/>
  <c r="S886"/>
  <c r="AA885"/>
  <c r="Z885"/>
  <c r="Y885"/>
  <c r="X885"/>
  <c r="W885"/>
  <c r="V885"/>
  <c r="U885"/>
  <c r="T885"/>
  <c r="S885"/>
  <c r="AA884"/>
  <c r="Z884"/>
  <c r="Y884"/>
  <c r="X884"/>
  <c r="W884"/>
  <c r="V884"/>
  <c r="U884"/>
  <c r="T884"/>
  <c r="S884"/>
  <c r="AA883"/>
  <c r="Z883"/>
  <c r="Y883"/>
  <c r="X883"/>
  <c r="W883"/>
  <c r="V883"/>
  <c r="U883"/>
  <c r="T883"/>
  <c r="S883"/>
  <c r="AA867"/>
  <c r="Z867"/>
  <c r="Y867"/>
  <c r="X867"/>
  <c r="W867"/>
  <c r="V867"/>
  <c r="U867"/>
  <c r="T867"/>
  <c r="S867"/>
  <c r="AA866"/>
  <c r="Z866"/>
  <c r="Y866"/>
  <c r="X866"/>
  <c r="W866"/>
  <c r="V866"/>
  <c r="U866"/>
  <c r="T866"/>
  <c r="S866"/>
  <c r="AA846"/>
  <c r="Z846"/>
  <c r="Y846"/>
  <c r="X846"/>
  <c r="W846"/>
  <c r="V846"/>
  <c r="U846"/>
  <c r="T846"/>
  <c r="S846"/>
  <c r="AA845"/>
  <c r="Z845"/>
  <c r="Y845"/>
  <c r="X845"/>
  <c r="W845"/>
  <c r="V845"/>
  <c r="U845"/>
  <c r="T845"/>
  <c r="S845"/>
  <c r="AA844"/>
  <c r="Z844"/>
  <c r="Y844"/>
  <c r="X844"/>
  <c r="W844"/>
  <c r="V844"/>
  <c r="U844"/>
  <c r="T844"/>
  <c r="S844"/>
  <c r="AA843"/>
  <c r="Z843"/>
  <c r="Y843"/>
  <c r="X843"/>
  <c r="W843"/>
  <c r="V843"/>
  <c r="U843"/>
  <c r="T843"/>
  <c r="S843"/>
  <c r="AA842"/>
  <c r="Z842"/>
  <c r="Y842"/>
  <c r="X842"/>
  <c r="W842"/>
  <c r="V842"/>
  <c r="U842"/>
  <c r="T842"/>
  <c r="S842"/>
  <c r="AA840"/>
  <c r="Z840"/>
  <c r="Y840"/>
  <c r="X840"/>
  <c r="W840"/>
  <c r="V840"/>
  <c r="U840"/>
  <c r="T840"/>
  <c r="S840"/>
  <c r="AA820"/>
  <c r="Z820"/>
  <c r="Y820"/>
  <c r="X820"/>
  <c r="W820"/>
  <c r="V820"/>
  <c r="U820"/>
  <c r="T820"/>
  <c r="S820"/>
  <c r="AA818"/>
  <c r="Z818"/>
  <c r="Y818"/>
  <c r="X818"/>
  <c r="W818"/>
  <c r="V818"/>
  <c r="U818"/>
  <c r="T818"/>
  <c r="S818"/>
  <c r="AA817"/>
  <c r="Z817"/>
  <c r="Y817"/>
  <c r="X817"/>
  <c r="W817"/>
  <c r="V817"/>
  <c r="U817"/>
  <c r="T817"/>
  <c r="S817"/>
  <c r="AA816"/>
  <c r="Z816"/>
  <c r="Y816"/>
  <c r="X816"/>
  <c r="W816"/>
  <c r="V816"/>
  <c r="U816"/>
  <c r="T816"/>
  <c r="S816"/>
  <c r="AA815"/>
  <c r="Z815"/>
  <c r="Y815"/>
  <c r="X815"/>
  <c r="W815"/>
  <c r="V815"/>
  <c r="U815"/>
  <c r="T815"/>
  <c r="S815"/>
  <c r="AA814"/>
  <c r="Z814"/>
  <c r="Y814"/>
  <c r="X814"/>
  <c r="W814"/>
  <c r="V814"/>
  <c r="U814"/>
  <c r="T814"/>
  <c r="S814"/>
  <c r="AA812"/>
  <c r="Z812"/>
  <c r="Y812"/>
  <c r="X812"/>
  <c r="W812"/>
  <c r="V812"/>
  <c r="U812"/>
  <c r="T812"/>
  <c r="S812"/>
  <c r="AA811"/>
  <c r="Z811"/>
  <c r="Y811"/>
  <c r="X811"/>
  <c r="W811"/>
  <c r="V811"/>
  <c r="U811"/>
  <c r="T811"/>
  <c r="S811"/>
  <c r="AA665"/>
  <c r="Z665"/>
  <c r="Y665"/>
  <c r="X665"/>
  <c r="W665"/>
  <c r="V665"/>
  <c r="U665"/>
  <c r="T665"/>
  <c r="S665"/>
  <c r="AA664"/>
  <c r="Z664"/>
  <c r="Y664"/>
  <c r="X664"/>
  <c r="W664"/>
  <c r="V664"/>
  <c r="U664"/>
  <c r="T664"/>
  <c r="S664"/>
  <c r="AA663"/>
  <c r="Z663"/>
  <c r="Y663"/>
  <c r="X663"/>
  <c r="W663"/>
  <c r="V663"/>
  <c r="U663"/>
  <c r="T663"/>
  <c r="S663"/>
  <c r="AA662"/>
  <c r="Z662"/>
  <c r="Y662"/>
  <c r="X662"/>
  <c r="W662"/>
  <c r="V662"/>
  <c r="U662"/>
  <c r="T662"/>
  <c r="S662"/>
  <c r="AA660"/>
  <c r="Z660"/>
  <c r="Y660"/>
  <c r="X660"/>
  <c r="W660"/>
  <c r="V660"/>
  <c r="U660"/>
  <c r="T660"/>
  <c r="S660"/>
  <c r="AA659"/>
  <c r="Z659"/>
  <c r="Y659"/>
  <c r="X659"/>
  <c r="W659"/>
  <c r="V659"/>
  <c r="U659"/>
  <c r="T659"/>
  <c r="S659"/>
  <c r="AA657"/>
  <c r="Z657"/>
  <c r="Y657"/>
  <c r="X657"/>
  <c r="W657"/>
  <c r="V657"/>
  <c r="U657"/>
  <c r="T657"/>
  <c r="S657"/>
  <c r="AA656"/>
  <c r="Z656"/>
  <c r="Y656"/>
  <c r="X656"/>
  <c r="W656"/>
  <c r="V656"/>
  <c r="U656"/>
  <c r="T656"/>
  <c r="S656"/>
  <c r="AA277"/>
  <c r="Z277"/>
  <c r="Y277"/>
  <c r="X277"/>
  <c r="W277"/>
  <c r="V277"/>
  <c r="U277"/>
  <c r="T277"/>
  <c r="S277"/>
  <c r="AA276"/>
  <c r="Z276"/>
  <c r="Y276"/>
  <c r="X276"/>
  <c r="W276"/>
  <c r="V276"/>
  <c r="U276"/>
  <c r="T276"/>
  <c r="S276"/>
  <c r="AA275"/>
  <c r="Z275"/>
  <c r="Y275"/>
  <c r="X275"/>
  <c r="W275"/>
  <c r="V275"/>
  <c r="U275"/>
  <c r="T275"/>
  <c r="S275"/>
  <c r="AA274"/>
  <c r="Z274"/>
  <c r="Y274"/>
  <c r="X274"/>
  <c r="W274"/>
  <c r="V274"/>
  <c r="U274"/>
  <c r="T274"/>
  <c r="S274"/>
  <c r="AA273"/>
  <c r="Z273"/>
  <c r="Y273"/>
  <c r="X273"/>
  <c r="W273"/>
  <c r="V273"/>
  <c r="U273"/>
  <c r="T273"/>
  <c r="S273"/>
  <c r="AA272"/>
  <c r="Z272"/>
  <c r="Y272"/>
  <c r="X272"/>
  <c r="W272"/>
  <c r="V272"/>
  <c r="U272"/>
  <c r="T272"/>
  <c r="S272"/>
  <c r="AA271"/>
  <c r="Z271"/>
  <c r="Y271"/>
  <c r="X271"/>
  <c r="W271"/>
  <c r="V271"/>
  <c r="U271"/>
  <c r="T271"/>
  <c r="S271"/>
  <c r="AA270"/>
  <c r="Z270"/>
  <c r="Y270"/>
  <c r="X270"/>
  <c r="W270"/>
  <c r="V270"/>
  <c r="U270"/>
  <c r="T270"/>
  <c r="S270"/>
  <c r="AA269"/>
  <c r="Z269"/>
  <c r="Y269"/>
  <c r="X269"/>
  <c r="W269"/>
  <c r="V269"/>
  <c r="U269"/>
  <c r="T269"/>
  <c r="S269"/>
  <c r="AA268"/>
  <c r="Z268"/>
  <c r="Y268"/>
  <c r="X268"/>
  <c r="W268"/>
  <c r="V268"/>
  <c r="U268"/>
  <c r="T268"/>
  <c r="S268"/>
  <c r="AA267"/>
  <c r="Z267"/>
  <c r="Y267"/>
  <c r="X267"/>
  <c r="W267"/>
  <c r="V267"/>
  <c r="U267"/>
  <c r="T267"/>
  <c r="S267"/>
  <c r="AA265"/>
  <c r="Z265"/>
  <c r="Y265"/>
  <c r="X265"/>
  <c r="W265"/>
  <c r="V265"/>
  <c r="U265"/>
  <c r="T265"/>
  <c r="S265"/>
  <c r="AA262"/>
  <c r="Z262"/>
  <c r="Y262"/>
  <c r="X262"/>
  <c r="W262"/>
  <c r="V262"/>
  <c r="U262"/>
  <c r="T262"/>
  <c r="S262"/>
  <c r="AA261"/>
  <c r="Z261"/>
  <c r="Y261"/>
  <c r="X261"/>
  <c r="W261"/>
  <c r="V261"/>
  <c r="U261"/>
  <c r="T261"/>
  <c r="S261"/>
  <c r="AA255"/>
  <c r="Z255"/>
  <c r="Y255"/>
  <c r="X255"/>
  <c r="W255"/>
  <c r="V255"/>
  <c r="U255"/>
  <c r="T255"/>
  <c r="S255"/>
  <c r="AA254"/>
  <c r="Z254"/>
  <c r="Y254"/>
  <c r="X254"/>
  <c r="W254"/>
  <c r="V254"/>
  <c r="U254"/>
  <c r="T254"/>
  <c r="S254"/>
  <c r="AA253"/>
  <c r="Z253"/>
  <c r="Y253"/>
  <c r="X253"/>
  <c r="W253"/>
  <c r="V253"/>
  <c r="U253"/>
  <c r="T253"/>
  <c r="S253"/>
  <c r="AA251"/>
  <c r="Z251"/>
  <c r="Y251"/>
  <c r="X251"/>
  <c r="W251"/>
  <c r="V251"/>
  <c r="U251"/>
  <c r="T251"/>
  <c r="S251"/>
  <c r="AA247"/>
  <c r="Z247"/>
  <c r="Y247"/>
  <c r="X247"/>
  <c r="W247"/>
  <c r="V247"/>
  <c r="U247"/>
  <c r="T247"/>
  <c r="S247"/>
  <c r="AA246"/>
  <c r="Z246"/>
  <c r="Y246"/>
  <c r="X246"/>
  <c r="W246"/>
  <c r="V246"/>
  <c r="U246"/>
  <c r="T246"/>
  <c r="S246"/>
  <c r="AA245"/>
  <c r="Z245"/>
  <c r="Y245"/>
  <c r="X245"/>
  <c r="W245"/>
  <c r="V245"/>
  <c r="U245"/>
  <c r="T245"/>
  <c r="S245"/>
  <c r="AA244"/>
  <c r="Z244"/>
  <c r="Y244"/>
  <c r="X244"/>
  <c r="W244"/>
  <c r="V244"/>
  <c r="U244"/>
  <c r="T244"/>
  <c r="S244"/>
  <c r="AA242"/>
  <c r="Z242"/>
  <c r="Y242"/>
  <c r="X242"/>
  <c r="W242"/>
  <c r="V242"/>
  <c r="U242"/>
  <c r="T242"/>
  <c r="S242"/>
  <c r="AA238"/>
  <c r="Z238"/>
  <c r="Y238"/>
  <c r="X238"/>
  <c r="W238"/>
  <c r="V238"/>
  <c r="U238"/>
  <c r="T238"/>
  <c r="S238"/>
  <c r="AA237"/>
  <c r="Z237"/>
  <c r="Y237"/>
  <c r="X237"/>
  <c r="W237"/>
  <c r="V237"/>
  <c r="U237"/>
  <c r="T237"/>
  <c r="S237"/>
  <c r="AA236"/>
  <c r="Z236"/>
  <c r="Y236"/>
  <c r="X236"/>
  <c r="W236"/>
  <c r="V236"/>
  <c r="U236"/>
  <c r="T236"/>
  <c r="S236"/>
  <c r="AA235"/>
  <c r="Z235"/>
  <c r="Y235"/>
  <c r="X235"/>
  <c r="W235"/>
  <c r="V235"/>
  <c r="U235"/>
  <c r="T235"/>
  <c r="S235"/>
  <c r="AA234"/>
  <c r="Z234"/>
  <c r="Y234"/>
  <c r="X234"/>
  <c r="W234"/>
  <c r="V234"/>
  <c r="U234"/>
  <c r="T234"/>
  <c r="S234"/>
  <c r="AA233"/>
  <c r="Z233"/>
  <c r="Y233"/>
  <c r="X233"/>
  <c r="W233"/>
  <c r="V233"/>
  <c r="U233"/>
  <c r="T233"/>
  <c r="S233"/>
  <c r="AA230"/>
  <c r="Z230"/>
  <c r="Y230"/>
  <c r="X230"/>
  <c r="W230"/>
  <c r="V230"/>
  <c r="U230"/>
  <c r="T230"/>
  <c r="S230"/>
  <c r="AA229"/>
  <c r="Z229"/>
  <c r="Y229"/>
  <c r="X229"/>
  <c r="W229"/>
  <c r="V229"/>
  <c r="U229"/>
  <c r="T229"/>
  <c r="S229"/>
  <c r="AA228"/>
  <c r="Z228"/>
  <c r="Y228"/>
  <c r="X228"/>
  <c r="W228"/>
  <c r="V228"/>
  <c r="U228"/>
  <c r="T228"/>
  <c r="S228"/>
  <c r="AA227"/>
  <c r="Z227"/>
  <c r="Y227"/>
  <c r="X227"/>
  <c r="W227"/>
  <c r="V227"/>
  <c r="U227"/>
  <c r="T227"/>
  <c r="S227"/>
  <c r="AA223"/>
  <c r="Z223"/>
  <c r="Y223"/>
  <c r="X223"/>
  <c r="W223"/>
  <c r="V223"/>
  <c r="U223"/>
  <c r="T223"/>
  <c r="S223"/>
  <c r="AA222"/>
  <c r="Z222"/>
  <c r="Y222"/>
  <c r="X222"/>
  <c r="W222"/>
  <c r="V222"/>
  <c r="U222"/>
  <c r="T222"/>
  <c r="S222"/>
  <c r="AA221"/>
  <c r="Z221"/>
  <c r="Y221"/>
  <c r="X221"/>
  <c r="W221"/>
  <c r="V221"/>
  <c r="U221"/>
  <c r="T221"/>
  <c r="S221"/>
  <c r="AA213"/>
  <c r="Z213"/>
  <c r="Y213"/>
  <c r="X213"/>
  <c r="W213"/>
  <c r="V213"/>
  <c r="U213"/>
  <c r="T213"/>
  <c r="S213"/>
  <c r="AA211"/>
  <c r="Z211"/>
  <c r="Y211"/>
  <c r="X211"/>
  <c r="W211"/>
  <c r="V211"/>
  <c r="U211"/>
  <c r="T211"/>
  <c r="S211"/>
  <c r="AA178"/>
  <c r="Z178"/>
  <c r="Y178"/>
  <c r="X178"/>
  <c r="W178"/>
  <c r="V178"/>
  <c r="U178"/>
  <c r="T178"/>
  <c r="S178"/>
  <c r="AA177"/>
  <c r="Z177"/>
  <c r="Y177"/>
  <c r="X177"/>
  <c r="W177"/>
  <c r="V177"/>
  <c r="U177"/>
  <c r="T177"/>
  <c r="S177"/>
  <c r="AA176"/>
  <c r="Z176"/>
  <c r="Y176"/>
  <c r="X176"/>
  <c r="W176"/>
  <c r="V176"/>
  <c r="U176"/>
  <c r="T176"/>
  <c r="S176"/>
  <c r="AA151"/>
  <c r="Z151"/>
  <c r="Y151"/>
  <c r="X151"/>
  <c r="W151"/>
  <c r="V151"/>
  <c r="U151"/>
  <c r="T151"/>
  <c r="S151"/>
  <c r="AA150"/>
  <c r="Z150"/>
  <c r="Y150"/>
  <c r="X150"/>
  <c r="W150"/>
  <c r="V150"/>
  <c r="U150"/>
  <c r="T150"/>
  <c r="S150"/>
  <c r="AA149"/>
  <c r="Z149"/>
  <c r="Y149"/>
  <c r="X149"/>
  <c r="W149"/>
  <c r="V149"/>
  <c r="U149"/>
  <c r="T149"/>
  <c r="S149"/>
  <c r="AA148"/>
  <c r="Z148"/>
  <c r="Y148"/>
  <c r="X148"/>
  <c r="W148"/>
  <c r="V148"/>
  <c r="U148"/>
  <c r="T148"/>
  <c r="S148"/>
  <c r="AA146"/>
  <c r="Z146"/>
  <c r="Y146"/>
  <c r="X146"/>
  <c r="W146"/>
  <c r="V146"/>
  <c r="U146"/>
  <c r="T146"/>
  <c r="S146"/>
  <c r="AA145"/>
  <c r="Z145"/>
  <c r="Y145"/>
  <c r="X145"/>
  <c r="W145"/>
  <c r="V145"/>
  <c r="U145"/>
  <c r="T145"/>
  <c r="S145"/>
  <c r="AA143"/>
  <c r="Z143"/>
  <c r="Y143"/>
  <c r="X143"/>
  <c r="W143"/>
  <c r="V143"/>
  <c r="U143"/>
  <c r="T143"/>
  <c r="S143"/>
  <c r="AA133"/>
  <c r="Z133"/>
  <c r="Y133"/>
  <c r="X133"/>
  <c r="W133"/>
  <c r="V133"/>
  <c r="U133"/>
  <c r="T133"/>
  <c r="S133"/>
  <c r="AA132"/>
  <c r="Z132"/>
  <c r="Y132"/>
  <c r="X132"/>
  <c r="W132"/>
  <c r="V132"/>
  <c r="U132"/>
  <c r="T132"/>
  <c r="S132"/>
  <c r="AA131"/>
  <c r="Z131"/>
  <c r="Y131"/>
  <c r="X131"/>
  <c r="W131"/>
  <c r="V131"/>
  <c r="U131"/>
  <c r="T131"/>
  <c r="S131"/>
  <c r="AA130"/>
  <c r="Z130"/>
  <c r="Y130"/>
  <c r="X130"/>
  <c r="W130"/>
  <c r="V130"/>
  <c r="U130"/>
  <c r="T130"/>
  <c r="S130"/>
  <c r="AA129"/>
  <c r="Z129"/>
  <c r="Y129"/>
  <c r="X129"/>
  <c r="W129"/>
  <c r="V129"/>
  <c r="U129"/>
  <c r="T129"/>
  <c r="S129"/>
  <c r="AA117"/>
  <c r="Z117"/>
  <c r="Y117"/>
  <c r="X117"/>
  <c r="W117"/>
  <c r="V117"/>
  <c r="U117"/>
  <c r="T117"/>
  <c r="S117"/>
  <c r="AA116"/>
  <c r="Z116"/>
  <c r="Y116"/>
  <c r="X116"/>
  <c r="W116"/>
  <c r="V116"/>
  <c r="U116"/>
  <c r="T116"/>
  <c r="S116"/>
  <c r="AA115"/>
  <c r="Z115"/>
  <c r="Y115"/>
  <c r="X115"/>
  <c r="W115"/>
  <c r="V115"/>
  <c r="U115"/>
  <c r="T115"/>
  <c r="S115"/>
  <c r="AA114"/>
  <c r="Z114"/>
  <c r="Y114"/>
  <c r="X114"/>
  <c r="W114"/>
  <c r="V114"/>
  <c r="U114"/>
  <c r="T114"/>
  <c r="S114"/>
  <c r="AA113"/>
  <c r="Z113"/>
  <c r="Y113"/>
  <c r="X113"/>
  <c r="W113"/>
  <c r="V113"/>
  <c r="U113"/>
  <c r="T113"/>
  <c r="S113"/>
  <c r="AA112"/>
  <c r="Z112"/>
  <c r="Y112"/>
  <c r="X112"/>
  <c r="W112"/>
  <c r="V112"/>
  <c r="U112"/>
  <c r="T112"/>
  <c r="S112"/>
  <c r="AA111"/>
  <c r="Z111"/>
  <c r="Y111"/>
  <c r="X111"/>
  <c r="W111"/>
  <c r="V111"/>
  <c r="U111"/>
  <c r="T111"/>
  <c r="S111"/>
  <c r="AA110"/>
  <c r="Z110"/>
  <c r="Y110"/>
  <c r="X110"/>
  <c r="W110"/>
  <c r="V110"/>
  <c r="U110"/>
  <c r="T110"/>
  <c r="S110"/>
  <c r="AA108"/>
  <c r="Z108"/>
  <c r="Y108"/>
  <c r="X108"/>
  <c r="W108"/>
  <c r="V108"/>
  <c r="U108"/>
  <c r="T108"/>
  <c r="S108"/>
  <c r="AA107"/>
  <c r="Z107"/>
  <c r="Y107"/>
  <c r="X107"/>
  <c r="W107"/>
  <c r="V107"/>
  <c r="U107"/>
  <c r="T107"/>
  <c r="S107"/>
  <c r="AA106"/>
  <c r="Z106"/>
  <c r="Y106"/>
  <c r="X106"/>
  <c r="W106"/>
  <c r="V106"/>
  <c r="U106"/>
  <c r="T106"/>
  <c r="S106"/>
  <c r="AA102"/>
  <c r="Z102"/>
  <c r="Y102"/>
  <c r="X102"/>
  <c r="W102"/>
  <c r="V102"/>
  <c r="U102"/>
  <c r="T102"/>
  <c r="S102"/>
  <c r="AA101"/>
  <c r="Z101"/>
  <c r="Y101"/>
  <c r="X101"/>
  <c r="W101"/>
  <c r="V101"/>
  <c r="U101"/>
  <c r="T101"/>
  <c r="S101"/>
  <c r="AA100"/>
  <c r="Z100"/>
  <c r="Y100"/>
  <c r="X100"/>
  <c r="W100"/>
  <c r="V100"/>
  <c r="U100"/>
  <c r="T100"/>
  <c r="S100"/>
  <c r="AA99"/>
  <c r="Z99"/>
  <c r="Y99"/>
  <c r="X99"/>
  <c r="W99"/>
  <c r="V99"/>
  <c r="U99"/>
  <c r="T99"/>
  <c r="S99"/>
  <c r="AA98"/>
  <c r="Z98"/>
  <c r="Y98"/>
  <c r="X98"/>
  <c r="W98"/>
  <c r="V98"/>
  <c r="U98"/>
  <c r="T98"/>
  <c r="S98"/>
  <c r="AA97"/>
  <c r="Z97"/>
  <c r="Y97"/>
  <c r="X97"/>
  <c r="W97"/>
  <c r="V97"/>
  <c r="U97"/>
  <c r="T97"/>
  <c r="S97"/>
  <c r="AA96"/>
  <c r="Z96"/>
  <c r="Y96"/>
  <c r="X96"/>
  <c r="W96"/>
  <c r="V96"/>
  <c r="U96"/>
  <c r="T96"/>
  <c r="S96"/>
  <c r="AA91"/>
  <c r="Z91"/>
  <c r="Y91"/>
  <c r="X91"/>
  <c r="W91"/>
  <c r="V91"/>
  <c r="U91"/>
  <c r="T91"/>
  <c r="S91"/>
  <c r="AA90"/>
  <c r="Z90"/>
  <c r="Y90"/>
  <c r="X90"/>
  <c r="W90"/>
  <c r="V90"/>
  <c r="U90"/>
  <c r="T90"/>
  <c r="S90"/>
  <c r="AA89"/>
  <c r="Z89"/>
  <c r="Y89"/>
  <c r="X89"/>
  <c r="W89"/>
  <c r="V89"/>
  <c r="U89"/>
  <c r="T89"/>
  <c r="S89"/>
  <c r="AA88"/>
  <c r="Z88"/>
  <c r="Y88"/>
  <c r="X88"/>
  <c r="W88"/>
  <c r="V88"/>
  <c r="U88"/>
  <c r="T88"/>
  <c r="S88"/>
  <c r="AA86"/>
  <c r="Z86"/>
  <c r="Y86"/>
  <c r="X86"/>
  <c r="W86"/>
  <c r="V86"/>
  <c r="U86"/>
  <c r="T86"/>
  <c r="S86"/>
  <c r="AA85"/>
  <c r="Z85"/>
  <c r="Y85"/>
  <c r="X85"/>
  <c r="W85"/>
  <c r="V85"/>
  <c r="U85"/>
  <c r="T85"/>
  <c r="S85"/>
  <c r="AA84"/>
  <c r="Z84"/>
  <c r="Y84"/>
  <c r="X84"/>
  <c r="W84"/>
  <c r="V84"/>
  <c r="U84"/>
  <c r="T84"/>
  <c r="S84"/>
  <c r="AA81"/>
  <c r="Z81"/>
  <c r="Y81"/>
  <c r="X81"/>
  <c r="W81"/>
  <c r="V81"/>
  <c r="U81"/>
  <c r="T81"/>
  <c r="S81"/>
  <c r="AA80"/>
  <c r="Z80"/>
  <c r="Y80"/>
  <c r="X80"/>
  <c r="W80"/>
  <c r="V80"/>
  <c r="U80"/>
  <c r="T80"/>
  <c r="S80"/>
  <c r="AA79"/>
  <c r="Z79"/>
  <c r="Y79"/>
  <c r="X79"/>
  <c r="W79"/>
  <c r="V79"/>
  <c r="U79"/>
  <c r="T79"/>
  <c r="S79"/>
  <c r="AA78"/>
  <c r="Z78"/>
  <c r="Y78"/>
  <c r="X78"/>
  <c r="W78"/>
  <c r="V78"/>
  <c r="U78"/>
  <c r="T78"/>
  <c r="S78"/>
  <c r="AA67"/>
  <c r="Z67"/>
  <c r="Y67"/>
  <c r="X67"/>
  <c r="W67"/>
  <c r="V67"/>
  <c r="U67"/>
  <c r="T67"/>
  <c r="S67"/>
  <c r="AA66"/>
  <c r="Z66"/>
  <c r="Y66"/>
  <c r="X66"/>
  <c r="W66"/>
  <c r="V66"/>
  <c r="U66"/>
  <c r="T66"/>
  <c r="S66"/>
  <c r="AA65"/>
  <c r="Z65"/>
  <c r="Y65"/>
  <c r="X65"/>
  <c r="W65"/>
  <c r="V65"/>
  <c r="U65"/>
  <c r="T65"/>
  <c r="S65"/>
  <c r="AA61"/>
  <c r="Z61"/>
  <c r="Y61"/>
  <c r="X61"/>
  <c r="W61"/>
  <c r="V61"/>
  <c r="U61"/>
  <c r="T61"/>
  <c r="S61"/>
  <c r="AA60"/>
  <c r="Z60"/>
  <c r="Y60"/>
  <c r="X60"/>
  <c r="W60"/>
  <c r="V60"/>
  <c r="U60"/>
  <c r="T60"/>
  <c r="S60"/>
  <c r="AA59"/>
  <c r="Z59"/>
  <c r="Y59"/>
  <c r="X59"/>
  <c r="W59"/>
  <c r="V59"/>
  <c r="U59"/>
  <c r="T59"/>
  <c r="S59"/>
  <c r="AA58"/>
  <c r="Z58"/>
  <c r="Y58"/>
  <c r="X58"/>
  <c r="W58"/>
  <c r="V58"/>
  <c r="U58"/>
  <c r="T58"/>
  <c r="S58"/>
  <c r="AA57"/>
  <c r="Z57"/>
  <c r="Y57"/>
  <c r="X57"/>
  <c r="W57"/>
  <c r="V57"/>
  <c r="U57"/>
  <c r="T57"/>
  <c r="S57"/>
  <c r="AA56"/>
  <c r="Z56"/>
  <c r="Y56"/>
  <c r="X56"/>
  <c r="W56"/>
  <c r="V56"/>
  <c r="U56"/>
  <c r="T56"/>
  <c r="S56"/>
  <c r="AA55"/>
  <c r="Z55"/>
  <c r="Y55"/>
  <c r="X55"/>
  <c r="W55"/>
  <c r="V55"/>
  <c r="U55"/>
  <c r="T55"/>
  <c r="S55"/>
  <c r="AA54"/>
  <c r="Z54"/>
  <c r="Y54"/>
  <c r="X54"/>
  <c r="W54"/>
  <c r="V54"/>
  <c r="U54"/>
  <c r="T54"/>
  <c r="S54"/>
  <c r="AA53"/>
  <c r="Z53"/>
  <c r="Y53"/>
  <c r="X53"/>
  <c r="W53"/>
  <c r="V53"/>
  <c r="U53"/>
  <c r="T53"/>
  <c r="S53"/>
  <c r="AA52"/>
  <c r="Z52"/>
  <c r="Y52"/>
  <c r="X52"/>
  <c r="W52"/>
  <c r="V52"/>
  <c r="U52"/>
  <c r="T52"/>
  <c r="S52"/>
  <c r="AA51"/>
  <c r="Z51"/>
  <c r="Y51"/>
  <c r="X51"/>
  <c r="W51"/>
  <c r="V51"/>
  <c r="U51"/>
  <c r="T51"/>
  <c r="S51"/>
  <c r="AA50"/>
  <c r="Z50"/>
  <c r="Y50"/>
  <c r="X50"/>
  <c r="W50"/>
  <c r="V50"/>
  <c r="U50"/>
  <c r="T50"/>
  <c r="S50"/>
  <c r="AA49"/>
  <c r="Z49"/>
  <c r="Y49"/>
  <c r="X49"/>
  <c r="W49"/>
  <c r="V49"/>
  <c r="U49"/>
  <c r="T49"/>
  <c r="S49"/>
  <c r="AA48"/>
  <c r="Z48"/>
  <c r="Y48"/>
  <c r="X48"/>
  <c r="W48"/>
  <c r="V48"/>
  <c r="U48"/>
  <c r="T48"/>
  <c r="S48"/>
  <c r="AA47"/>
  <c r="Z47"/>
  <c r="Y47"/>
  <c r="X47"/>
  <c r="W47"/>
  <c r="V47"/>
  <c r="U47"/>
  <c r="T47"/>
  <c r="S47"/>
  <c r="AA46"/>
  <c r="Z46"/>
  <c r="Y46"/>
  <c r="X46"/>
  <c r="W46"/>
  <c r="V46"/>
  <c r="U46"/>
  <c r="T46"/>
  <c r="S46"/>
  <c r="AA45"/>
  <c r="Z45"/>
  <c r="Y45"/>
  <c r="X45"/>
  <c r="W45"/>
  <c r="V45"/>
  <c r="U45"/>
  <c r="T45"/>
  <c r="S45"/>
  <c r="AA44"/>
  <c r="Z44"/>
  <c r="Y44"/>
  <c r="X44"/>
  <c r="W44"/>
  <c r="V44"/>
  <c r="U44"/>
  <c r="T44"/>
  <c r="S44"/>
  <c r="AA43"/>
  <c r="Z43"/>
  <c r="Y43"/>
  <c r="X43"/>
  <c r="W43"/>
  <c r="V43"/>
  <c r="U43"/>
  <c r="T43"/>
  <c r="S43"/>
  <c r="AA42"/>
  <c r="Z42"/>
  <c r="Y42"/>
  <c r="X42"/>
  <c r="W42"/>
  <c r="V42"/>
  <c r="U42"/>
  <c r="T42"/>
  <c r="S42"/>
  <c r="AA41"/>
  <c r="Z41"/>
  <c r="Y41"/>
  <c r="X41"/>
  <c r="W41"/>
  <c r="V41"/>
  <c r="U41"/>
  <c r="T41"/>
  <c r="S41"/>
  <c r="AA40"/>
  <c r="Z40"/>
  <c r="Y40"/>
  <c r="X40"/>
  <c r="W40"/>
  <c r="V40"/>
  <c r="U40"/>
  <c r="T40"/>
  <c r="S40"/>
  <c r="AA39"/>
  <c r="Z39"/>
  <c r="Y39"/>
  <c r="X39"/>
  <c r="W39"/>
  <c r="V39"/>
  <c r="U39"/>
  <c r="T39"/>
  <c r="S39"/>
  <c r="AA38"/>
  <c r="Z38"/>
  <c r="Y38"/>
  <c r="X38"/>
  <c r="W38"/>
  <c r="V38"/>
  <c r="U38"/>
  <c r="T38"/>
  <c r="S38"/>
  <c r="AA37"/>
  <c r="Z37"/>
  <c r="Y37"/>
  <c r="X37"/>
  <c r="W37"/>
  <c r="V37"/>
  <c r="U37"/>
  <c r="T37"/>
  <c r="S37"/>
  <c r="AA36"/>
  <c r="Z36"/>
  <c r="Y36"/>
  <c r="X36"/>
  <c r="W36"/>
  <c r="V36"/>
  <c r="U36"/>
  <c r="T36"/>
  <c r="S36"/>
  <c r="AA35"/>
  <c r="Z35"/>
  <c r="Y35"/>
  <c r="X35"/>
  <c r="W35"/>
  <c r="V35"/>
  <c r="U35"/>
  <c r="T35"/>
  <c r="S35"/>
  <c r="AA34"/>
  <c r="Z34"/>
  <c r="Y34"/>
  <c r="X34"/>
  <c r="W34"/>
  <c r="V34"/>
  <c r="U34"/>
  <c r="T34"/>
  <c r="S34"/>
  <c r="AA33"/>
  <c r="Z33"/>
  <c r="Y33"/>
  <c r="X33"/>
  <c r="W33"/>
  <c r="V33"/>
  <c r="U33"/>
  <c r="T33"/>
  <c r="S33"/>
  <c r="AA32"/>
  <c r="Z32"/>
  <c r="Y32"/>
  <c r="X32"/>
  <c r="W32"/>
  <c r="V32"/>
  <c r="U32"/>
  <c r="T32"/>
  <c r="S32"/>
  <c r="AA31"/>
  <c r="Z31"/>
  <c r="Y31"/>
  <c r="X31"/>
  <c r="W31"/>
  <c r="V31"/>
  <c r="U31"/>
  <c r="T31"/>
  <c r="S31"/>
  <c r="AA30"/>
  <c r="Z30"/>
  <c r="Y30"/>
  <c r="X30"/>
  <c r="W30"/>
  <c r="V30"/>
  <c r="U30"/>
  <c r="T30"/>
  <c r="S30"/>
  <c r="AA24"/>
  <c r="Z24"/>
  <c r="Y24"/>
  <c r="X24"/>
  <c r="W24"/>
  <c r="V24"/>
  <c r="U24"/>
  <c r="T24"/>
  <c r="S24"/>
  <c r="AA19"/>
  <c r="Z19"/>
  <c r="Y19"/>
  <c r="X19"/>
  <c r="W19"/>
  <c r="V19"/>
  <c r="U19"/>
  <c r="T19"/>
  <c r="S19"/>
  <c r="AA9"/>
  <c r="Z9"/>
  <c r="Y9"/>
  <c r="X9"/>
  <c r="W9"/>
  <c r="V9"/>
  <c r="U9"/>
  <c r="T9"/>
  <c r="S9"/>
  <c r="AA8"/>
  <c r="Z8"/>
  <c r="Y8"/>
  <c r="X8"/>
  <c r="W8"/>
  <c r="V8"/>
  <c r="U8"/>
  <c r="T8"/>
  <c r="S8"/>
  <c r="AA7"/>
  <c r="Z7"/>
  <c r="Y7"/>
  <c r="X7"/>
  <c r="W7"/>
  <c r="V7"/>
  <c r="U7"/>
  <c r="T7"/>
  <c r="S7"/>
  <c r="AA6"/>
  <c r="Z6"/>
  <c r="Y6"/>
  <c r="X6"/>
  <c r="W6"/>
  <c r="V6"/>
  <c r="U6"/>
  <c r="T6"/>
  <c r="S6"/>
  <c r="AA5"/>
  <c r="Z5"/>
  <c r="Y5"/>
  <c r="X5"/>
  <c r="W5"/>
  <c r="V5"/>
  <c r="U5"/>
  <c r="T5"/>
  <c r="S5"/>
  <c r="AA4"/>
  <c r="Z4"/>
  <c r="Y4"/>
  <c r="X4"/>
  <c r="W4"/>
  <c r="V4"/>
  <c r="U4"/>
  <c r="T4"/>
  <c r="S4"/>
  <c r="AA3"/>
  <c r="Z3"/>
  <c r="Y3"/>
  <c r="X3"/>
  <c r="W3"/>
  <c r="V3"/>
  <c r="U3"/>
  <c r="T3"/>
  <c r="S3"/>
  <c r="AA2"/>
  <c r="Z2"/>
  <c r="Y2"/>
  <c r="X2"/>
  <c r="W2"/>
  <c r="V2"/>
  <c r="U2"/>
  <c r="T2"/>
  <c r="S2"/>
  <c r="AA1252"/>
  <c r="Z1252"/>
  <c r="Y1252"/>
  <c r="X1252"/>
  <c r="W1252"/>
  <c r="V1252"/>
  <c r="U1252"/>
  <c r="T1252"/>
  <c r="S1252"/>
  <c r="AA1251"/>
  <c r="Z1251"/>
  <c r="Y1251"/>
  <c r="X1251"/>
  <c r="W1251"/>
  <c r="V1251"/>
  <c r="U1251"/>
  <c r="T1251"/>
  <c r="S1251"/>
  <c r="AA1250"/>
  <c r="Z1250"/>
  <c r="Y1250"/>
  <c r="X1250"/>
  <c r="W1250"/>
  <c r="V1250"/>
  <c r="U1250"/>
  <c r="T1250"/>
  <c r="S1250"/>
  <c r="AA1248"/>
  <c r="Z1248"/>
  <c r="Y1248"/>
  <c r="X1248"/>
  <c r="W1248"/>
  <c r="V1248"/>
  <c r="U1248"/>
  <c r="T1248"/>
  <c r="S1248"/>
  <c r="AA1245"/>
  <c r="Z1245"/>
  <c r="Y1245"/>
  <c r="X1245"/>
  <c r="W1245"/>
  <c r="V1245"/>
  <c r="U1245"/>
  <c r="T1245"/>
  <c r="S1245"/>
  <c r="AA1244"/>
  <c r="Z1244"/>
  <c r="Y1244"/>
  <c r="X1244"/>
  <c r="W1244"/>
  <c r="V1244"/>
  <c r="U1244"/>
  <c r="T1244"/>
  <c r="S1244"/>
  <c r="AA1243"/>
  <c r="Z1243"/>
  <c r="Y1243"/>
  <c r="X1243"/>
  <c r="W1243"/>
  <c r="V1243"/>
  <c r="U1243"/>
  <c r="T1243"/>
  <c r="S1243"/>
  <c r="AA1242"/>
  <c r="Z1242"/>
  <c r="Y1242"/>
  <c r="X1242"/>
  <c r="W1242"/>
  <c r="V1242"/>
  <c r="U1242"/>
  <c r="T1242"/>
  <c r="S1242"/>
  <c r="AA1240"/>
  <c r="Z1240"/>
  <c r="Y1240"/>
  <c r="X1240"/>
  <c r="W1240"/>
  <c r="V1240"/>
  <c r="U1240"/>
  <c r="T1240"/>
  <c r="S1240"/>
  <c r="AA1239"/>
  <c r="Z1239"/>
  <c r="Y1239"/>
  <c r="X1239"/>
  <c r="W1239"/>
  <c r="V1239"/>
  <c r="U1239"/>
  <c r="T1239"/>
  <c r="S1239"/>
  <c r="AA1234"/>
  <c r="Z1234"/>
  <c r="Y1234"/>
  <c r="X1234"/>
  <c r="W1234"/>
  <c r="V1234"/>
  <c r="U1234"/>
  <c r="T1234"/>
  <c r="S1234"/>
  <c r="AA1233"/>
  <c r="Z1233"/>
  <c r="Y1233"/>
  <c r="X1233"/>
  <c r="W1233"/>
  <c r="V1233"/>
  <c r="U1233"/>
  <c r="T1233"/>
  <c r="S1233"/>
  <c r="AA1230"/>
  <c r="Z1230"/>
  <c r="Y1230"/>
  <c r="X1230"/>
  <c r="W1230"/>
  <c r="V1230"/>
  <c r="U1230"/>
  <c r="T1230"/>
  <c r="S1230"/>
  <c r="AA1229"/>
  <c r="Z1229"/>
  <c r="Y1229"/>
  <c r="X1229"/>
  <c r="W1229"/>
  <c r="V1229"/>
  <c r="U1229"/>
  <c r="T1229"/>
  <c r="S1229"/>
  <c r="AA1228"/>
  <c r="Z1228"/>
  <c r="Y1228"/>
  <c r="X1228"/>
  <c r="W1228"/>
  <c r="V1228"/>
  <c r="U1228"/>
  <c r="T1228"/>
  <c r="S1228"/>
  <c r="AA1227"/>
  <c r="Z1227"/>
  <c r="Y1227"/>
  <c r="X1227"/>
  <c r="W1227"/>
  <c r="V1227"/>
  <c r="U1227"/>
  <c r="T1227"/>
  <c r="S1227"/>
  <c r="AA1226"/>
  <c r="Z1226"/>
  <c r="Y1226"/>
  <c r="X1226"/>
  <c r="W1226"/>
  <c r="V1226"/>
  <c r="U1226"/>
  <c r="T1226"/>
  <c r="S1226"/>
  <c r="AA1225"/>
  <c r="Z1225"/>
  <c r="Y1225"/>
  <c r="X1225"/>
  <c r="W1225"/>
  <c r="V1225"/>
  <c r="U1225"/>
  <c r="T1225"/>
  <c r="S1225"/>
  <c r="AA1224"/>
  <c r="Z1224"/>
  <c r="Y1224"/>
  <c r="X1224"/>
  <c r="W1224"/>
  <c r="V1224"/>
  <c r="U1224"/>
  <c r="T1224"/>
  <c r="S1224"/>
  <c r="AA1221"/>
  <c r="Z1221"/>
  <c r="Y1221"/>
  <c r="X1221"/>
  <c r="W1221"/>
  <c r="V1221"/>
  <c r="U1221"/>
  <c r="T1221"/>
  <c r="S1221"/>
  <c r="AA1219"/>
  <c r="Z1219"/>
  <c r="Y1219"/>
  <c r="X1219"/>
  <c r="W1219"/>
  <c r="V1219"/>
  <c r="U1219"/>
  <c r="T1219"/>
  <c r="S1219"/>
  <c r="AA1217"/>
  <c r="Z1217"/>
  <c r="Y1217"/>
  <c r="X1217"/>
  <c r="W1217"/>
  <c r="V1217"/>
  <c r="U1217"/>
  <c r="T1217"/>
  <c r="S1217"/>
  <c r="AA1215"/>
  <c r="Z1215"/>
  <c r="Y1215"/>
  <c r="X1215"/>
  <c r="W1215"/>
  <c r="V1215"/>
  <c r="U1215"/>
  <c r="T1215"/>
  <c r="S1215"/>
  <c r="AA1214"/>
  <c r="Z1214"/>
  <c r="Y1214"/>
  <c r="X1214"/>
  <c r="W1214"/>
  <c r="V1214"/>
  <c r="U1214"/>
  <c r="T1214"/>
  <c r="S1214"/>
  <c r="AA1213"/>
  <c r="Z1213"/>
  <c r="Y1213"/>
  <c r="X1213"/>
  <c r="W1213"/>
  <c r="V1213"/>
  <c r="U1213"/>
  <c r="T1213"/>
  <c r="S1213"/>
  <c r="AA1212"/>
  <c r="Z1212"/>
  <c r="Y1212"/>
  <c r="X1212"/>
  <c r="W1212"/>
  <c r="V1212"/>
  <c r="U1212"/>
  <c r="T1212"/>
  <c r="S1212"/>
  <c r="AA1210"/>
  <c r="Z1210"/>
  <c r="Y1210"/>
  <c r="X1210"/>
  <c r="W1210"/>
  <c r="V1210"/>
  <c r="U1210"/>
  <c r="T1210"/>
  <c r="S1210"/>
  <c r="AA1209"/>
  <c r="Z1209"/>
  <c r="Y1209"/>
  <c r="X1209"/>
  <c r="W1209"/>
  <c r="V1209"/>
  <c r="U1209"/>
  <c r="T1209"/>
  <c r="S1209"/>
  <c r="AA1207"/>
  <c r="Z1207"/>
  <c r="Y1207"/>
  <c r="X1207"/>
  <c r="W1207"/>
  <c r="V1207"/>
  <c r="U1207"/>
  <c r="T1207"/>
  <c r="S1207"/>
  <c r="AA1206"/>
  <c r="Z1206"/>
  <c r="Y1206"/>
  <c r="X1206"/>
  <c r="W1206"/>
  <c r="V1206"/>
  <c r="U1206"/>
  <c r="T1206"/>
  <c r="S1206"/>
  <c r="AA1205"/>
  <c r="Z1205"/>
  <c r="Y1205"/>
  <c r="X1205"/>
  <c r="W1205"/>
  <c r="V1205"/>
  <c r="U1205"/>
  <c r="T1205"/>
  <c r="S1205"/>
  <c r="AA1193"/>
  <c r="Z1193"/>
  <c r="Y1193"/>
  <c r="X1193"/>
  <c r="W1193"/>
  <c r="V1193"/>
  <c r="U1193"/>
  <c r="T1193"/>
  <c r="S1193"/>
  <c r="AA1192"/>
  <c r="Z1192"/>
  <c r="Y1192"/>
  <c r="X1192"/>
  <c r="W1192"/>
  <c r="V1192"/>
  <c r="U1192"/>
  <c r="T1192"/>
  <c r="S1192"/>
  <c r="AA1191"/>
  <c r="Z1191"/>
  <c r="Y1191"/>
  <c r="X1191"/>
  <c r="W1191"/>
  <c r="V1191"/>
  <c r="U1191"/>
  <c r="T1191"/>
  <c r="S1191"/>
  <c r="AA1190"/>
  <c r="Z1190"/>
  <c r="Y1190"/>
  <c r="X1190"/>
  <c r="W1190"/>
  <c r="V1190"/>
  <c r="U1190"/>
  <c r="T1190"/>
  <c r="S1190"/>
  <c r="AA1189"/>
  <c r="Z1189"/>
  <c r="Y1189"/>
  <c r="X1189"/>
  <c r="W1189"/>
  <c r="V1189"/>
  <c r="U1189"/>
  <c r="T1189"/>
  <c r="S1189"/>
  <c r="AA1188"/>
  <c r="Z1188"/>
  <c r="Y1188"/>
  <c r="X1188"/>
  <c r="W1188"/>
  <c r="V1188"/>
  <c r="U1188"/>
  <c r="T1188"/>
  <c r="S1188"/>
  <c r="AA1185"/>
  <c r="Z1185"/>
  <c r="Y1185"/>
  <c r="X1185"/>
  <c r="W1185"/>
  <c r="V1185"/>
  <c r="U1185"/>
  <c r="T1185"/>
  <c r="S1185"/>
  <c r="AA1181"/>
  <c r="Z1181"/>
  <c r="Y1181"/>
  <c r="X1181"/>
  <c r="W1181"/>
  <c r="V1181"/>
  <c r="U1181"/>
  <c r="T1181"/>
  <c r="S1181"/>
  <c r="AA1175"/>
  <c r="Z1175"/>
  <c r="Y1175"/>
  <c r="X1175"/>
  <c r="W1175"/>
  <c r="V1175"/>
  <c r="U1175"/>
  <c r="T1175"/>
  <c r="S1175"/>
  <c r="AA1174"/>
  <c r="Z1174"/>
  <c r="Y1174"/>
  <c r="X1174"/>
  <c r="W1174"/>
  <c r="V1174"/>
  <c r="U1174"/>
  <c r="T1174"/>
  <c r="S1174"/>
  <c r="AA1165"/>
  <c r="Z1165"/>
  <c r="Y1165"/>
  <c r="X1165"/>
  <c r="W1165"/>
  <c r="V1165"/>
  <c r="U1165"/>
  <c r="T1165"/>
  <c r="S1165"/>
  <c r="AA1155"/>
  <c r="Z1155"/>
  <c r="Y1155"/>
  <c r="X1155"/>
  <c r="W1155"/>
  <c r="V1155"/>
  <c r="U1155"/>
  <c r="T1155"/>
  <c r="S1155"/>
  <c r="AA1154"/>
  <c r="Z1154"/>
  <c r="Y1154"/>
  <c r="X1154"/>
  <c r="W1154"/>
  <c r="V1154"/>
  <c r="U1154"/>
  <c r="T1154"/>
  <c r="S1154"/>
  <c r="AA1153"/>
  <c r="Z1153"/>
  <c r="Y1153"/>
  <c r="X1153"/>
  <c r="W1153"/>
  <c r="V1153"/>
  <c r="U1153"/>
  <c r="T1153"/>
  <c r="S1153"/>
  <c r="AA1152"/>
  <c r="Z1152"/>
  <c r="Y1152"/>
  <c r="X1152"/>
  <c r="W1152"/>
  <c r="V1152"/>
  <c r="U1152"/>
  <c r="T1152"/>
  <c r="S1152"/>
  <c r="AA1151"/>
  <c r="Z1151"/>
  <c r="Y1151"/>
  <c r="X1151"/>
  <c r="W1151"/>
  <c r="V1151"/>
  <c r="U1151"/>
  <c r="T1151"/>
  <c r="S1151"/>
  <c r="AA1150"/>
  <c r="Z1150"/>
  <c r="Y1150"/>
  <c r="X1150"/>
  <c r="W1150"/>
  <c r="V1150"/>
  <c r="U1150"/>
  <c r="T1150"/>
  <c r="S1150"/>
  <c r="AA1149"/>
  <c r="Z1149"/>
  <c r="Y1149"/>
  <c r="X1149"/>
  <c r="W1149"/>
  <c r="V1149"/>
  <c r="U1149"/>
  <c r="T1149"/>
  <c r="S1149"/>
  <c r="AA1148"/>
  <c r="Z1148"/>
  <c r="Y1148"/>
  <c r="X1148"/>
  <c r="W1148"/>
  <c r="V1148"/>
  <c r="U1148"/>
  <c r="T1148"/>
  <c r="S1148"/>
  <c r="AA1147"/>
  <c r="Z1147"/>
  <c r="Y1147"/>
  <c r="X1147"/>
  <c r="W1147"/>
  <c r="V1147"/>
  <c r="U1147"/>
  <c r="T1147"/>
  <c r="S1147"/>
  <c r="AA1146"/>
  <c r="Z1146"/>
  <c r="Y1146"/>
  <c r="X1146"/>
  <c r="W1146"/>
  <c r="V1146"/>
  <c r="U1146"/>
  <c r="T1146"/>
  <c r="S1146"/>
  <c r="AA1145"/>
  <c r="Z1145"/>
  <c r="Y1145"/>
  <c r="X1145"/>
  <c r="W1145"/>
  <c r="V1145"/>
  <c r="U1145"/>
  <c r="T1145"/>
  <c r="S1145"/>
  <c r="AA1144"/>
  <c r="Z1144"/>
  <c r="Y1144"/>
  <c r="X1144"/>
  <c r="W1144"/>
  <c r="V1144"/>
  <c r="U1144"/>
  <c r="T1144"/>
  <c r="S1144"/>
  <c r="AA1143"/>
  <c r="Z1143"/>
  <c r="Y1143"/>
  <c r="X1143"/>
  <c r="W1143"/>
  <c r="V1143"/>
  <c r="U1143"/>
  <c r="T1143"/>
  <c r="S1143"/>
  <c r="AA1142"/>
  <c r="Z1142"/>
  <c r="Y1142"/>
  <c r="X1142"/>
  <c r="W1142"/>
  <c r="V1142"/>
  <c r="U1142"/>
  <c r="T1142"/>
  <c r="S1142"/>
  <c r="AA1141"/>
  <c r="Z1141"/>
  <c r="Y1141"/>
  <c r="X1141"/>
  <c r="W1141"/>
  <c r="V1141"/>
  <c r="U1141"/>
  <c r="T1141"/>
  <c r="S1141"/>
  <c r="AA1140"/>
  <c r="Z1140"/>
  <c r="Y1140"/>
  <c r="X1140"/>
  <c r="W1140"/>
  <c r="V1140"/>
  <c r="U1140"/>
  <c r="T1140"/>
  <c r="S1140"/>
  <c r="AA1139"/>
  <c r="Z1139"/>
  <c r="Y1139"/>
  <c r="X1139"/>
  <c r="W1139"/>
  <c r="V1139"/>
  <c r="U1139"/>
  <c r="T1139"/>
  <c r="S1139"/>
  <c r="AA1138"/>
  <c r="Z1138"/>
  <c r="Y1138"/>
  <c r="X1138"/>
  <c r="W1138"/>
  <c r="V1138"/>
  <c r="U1138"/>
  <c r="T1138"/>
  <c r="S1138"/>
  <c r="AA1137"/>
  <c r="Z1137"/>
  <c r="Y1137"/>
  <c r="X1137"/>
  <c r="W1137"/>
  <c r="V1137"/>
  <c r="U1137"/>
  <c r="T1137"/>
  <c r="S1137"/>
  <c r="AA1136"/>
  <c r="Z1136"/>
  <c r="Y1136"/>
  <c r="X1136"/>
  <c r="W1136"/>
  <c r="V1136"/>
  <c r="U1136"/>
  <c r="T1136"/>
  <c r="S1136"/>
  <c r="AA1135"/>
  <c r="Z1135"/>
  <c r="Y1135"/>
  <c r="X1135"/>
  <c r="W1135"/>
  <c r="V1135"/>
  <c r="U1135"/>
  <c r="T1135"/>
  <c r="S1135"/>
  <c r="AA1134"/>
  <c r="Z1134"/>
  <c r="Y1134"/>
  <c r="X1134"/>
  <c r="W1134"/>
  <c r="V1134"/>
  <c r="U1134"/>
  <c r="T1134"/>
  <c r="S1134"/>
  <c r="AA1133"/>
  <c r="Z1133"/>
  <c r="Y1133"/>
  <c r="X1133"/>
  <c r="W1133"/>
  <c r="V1133"/>
  <c r="U1133"/>
  <c r="T1133"/>
  <c r="S1133"/>
  <c r="AA1132"/>
  <c r="Z1132"/>
  <c r="Y1132"/>
  <c r="X1132"/>
  <c r="W1132"/>
  <c r="V1132"/>
  <c r="U1132"/>
  <c r="T1132"/>
  <c r="S1132"/>
  <c r="AA1131"/>
  <c r="Z1131"/>
  <c r="Y1131"/>
  <c r="X1131"/>
  <c r="W1131"/>
  <c r="V1131"/>
  <c r="U1131"/>
  <c r="T1131"/>
  <c r="S1131"/>
  <c r="AA1130"/>
  <c r="Z1130"/>
  <c r="Y1130"/>
  <c r="X1130"/>
  <c r="W1130"/>
  <c r="V1130"/>
  <c r="U1130"/>
  <c r="T1130"/>
  <c r="S1130"/>
  <c r="AA1129"/>
  <c r="Z1129"/>
  <c r="Y1129"/>
  <c r="X1129"/>
  <c r="W1129"/>
  <c r="V1129"/>
  <c r="U1129"/>
  <c r="T1129"/>
  <c r="S1129"/>
  <c r="AA1128"/>
  <c r="Z1128"/>
  <c r="Y1128"/>
  <c r="X1128"/>
  <c r="W1128"/>
  <c r="V1128"/>
  <c r="U1128"/>
  <c r="T1128"/>
  <c r="S1128"/>
  <c r="AA1127"/>
  <c r="Z1127"/>
  <c r="Y1127"/>
  <c r="X1127"/>
  <c r="W1127"/>
  <c r="V1127"/>
  <c r="U1127"/>
  <c r="T1127"/>
  <c r="S1127"/>
  <c r="AA1126"/>
  <c r="Z1126"/>
  <c r="Y1126"/>
  <c r="X1126"/>
  <c r="W1126"/>
  <c r="V1126"/>
  <c r="U1126"/>
  <c r="T1126"/>
  <c r="S1126"/>
  <c r="AA1125"/>
  <c r="Z1125"/>
  <c r="Y1125"/>
  <c r="X1125"/>
  <c r="W1125"/>
  <c r="V1125"/>
  <c r="U1125"/>
  <c r="T1125"/>
  <c r="S1125"/>
  <c r="AA1124"/>
  <c r="Z1124"/>
  <c r="Y1124"/>
  <c r="X1124"/>
  <c r="W1124"/>
  <c r="V1124"/>
  <c r="U1124"/>
  <c r="T1124"/>
  <c r="S1124"/>
  <c r="AA1123"/>
  <c r="Z1123"/>
  <c r="Y1123"/>
  <c r="X1123"/>
  <c r="W1123"/>
  <c r="V1123"/>
  <c r="U1123"/>
  <c r="T1123"/>
  <c r="S1123"/>
  <c r="AA1122"/>
  <c r="Z1122"/>
  <c r="Y1122"/>
  <c r="X1122"/>
  <c r="W1122"/>
  <c r="V1122"/>
  <c r="U1122"/>
  <c r="T1122"/>
  <c r="S1122"/>
  <c r="AA1121"/>
  <c r="Z1121"/>
  <c r="Y1121"/>
  <c r="X1121"/>
  <c r="W1121"/>
  <c r="V1121"/>
  <c r="U1121"/>
  <c r="T1121"/>
  <c r="S1121"/>
  <c r="AA1120"/>
  <c r="Z1120"/>
  <c r="Y1120"/>
  <c r="X1120"/>
  <c r="W1120"/>
  <c r="V1120"/>
  <c r="U1120"/>
  <c r="T1120"/>
  <c r="S1120"/>
  <c r="AA1119"/>
  <c r="Z1119"/>
  <c r="Y1119"/>
  <c r="X1119"/>
  <c r="W1119"/>
  <c r="V1119"/>
  <c r="U1119"/>
  <c r="T1119"/>
  <c r="S1119"/>
  <c r="AA1118"/>
  <c r="Z1118"/>
  <c r="Y1118"/>
  <c r="X1118"/>
  <c r="W1118"/>
  <c r="V1118"/>
  <c r="U1118"/>
  <c r="T1118"/>
  <c r="S1118"/>
  <c r="AA1117"/>
  <c r="Z1117"/>
  <c r="Y1117"/>
  <c r="X1117"/>
  <c r="W1117"/>
  <c r="V1117"/>
  <c r="U1117"/>
  <c r="T1117"/>
  <c r="S1117"/>
  <c r="AA1116"/>
  <c r="Z1116"/>
  <c r="Y1116"/>
  <c r="X1116"/>
  <c r="W1116"/>
  <c r="V1116"/>
  <c r="U1116"/>
  <c r="T1116"/>
  <c r="S1116"/>
  <c r="AA1115"/>
  <c r="Z1115"/>
  <c r="Y1115"/>
  <c r="X1115"/>
  <c r="W1115"/>
  <c r="V1115"/>
  <c r="U1115"/>
  <c r="T1115"/>
  <c r="S1115"/>
  <c r="AA1114"/>
  <c r="Z1114"/>
  <c r="Y1114"/>
  <c r="X1114"/>
  <c r="W1114"/>
  <c r="V1114"/>
  <c r="U1114"/>
  <c r="T1114"/>
  <c r="S1114"/>
  <c r="AA1113"/>
  <c r="Z1113"/>
  <c r="Y1113"/>
  <c r="X1113"/>
  <c r="W1113"/>
  <c r="V1113"/>
  <c r="U1113"/>
  <c r="T1113"/>
  <c r="S1113"/>
  <c r="AA1112"/>
  <c r="Z1112"/>
  <c r="Y1112"/>
  <c r="X1112"/>
  <c r="W1112"/>
  <c r="V1112"/>
  <c r="U1112"/>
  <c r="T1112"/>
  <c r="S1112"/>
  <c r="AA1111"/>
  <c r="Z1111"/>
  <c r="Y1111"/>
  <c r="X1111"/>
  <c r="W1111"/>
  <c r="V1111"/>
  <c r="U1111"/>
  <c r="T1111"/>
  <c r="S1111"/>
  <c r="AA1110"/>
  <c r="Z1110"/>
  <c r="Y1110"/>
  <c r="X1110"/>
  <c r="W1110"/>
  <c r="V1110"/>
  <c r="U1110"/>
  <c r="T1110"/>
  <c r="S1110"/>
  <c r="AA1109"/>
  <c r="Z1109"/>
  <c r="Y1109"/>
  <c r="X1109"/>
  <c r="W1109"/>
  <c r="V1109"/>
  <c r="U1109"/>
  <c r="T1109"/>
  <c r="S1109"/>
  <c r="AA1108"/>
  <c r="Z1108"/>
  <c r="Y1108"/>
  <c r="X1108"/>
  <c r="W1108"/>
  <c r="V1108"/>
  <c r="U1108"/>
  <c r="T1108"/>
  <c r="S1108"/>
  <c r="AA1107"/>
  <c r="Z1107"/>
  <c r="Y1107"/>
  <c r="X1107"/>
  <c r="W1107"/>
  <c r="V1107"/>
  <c r="U1107"/>
  <c r="T1107"/>
  <c r="S1107"/>
  <c r="AA1106"/>
  <c r="Z1106"/>
  <c r="Y1106"/>
  <c r="X1106"/>
  <c r="W1106"/>
  <c r="V1106"/>
  <c r="U1106"/>
  <c r="T1106"/>
  <c r="S1106"/>
  <c r="AA1105"/>
  <c r="Z1105"/>
  <c r="Y1105"/>
  <c r="X1105"/>
  <c r="W1105"/>
  <c r="V1105"/>
  <c r="U1105"/>
  <c r="T1105"/>
  <c r="S1105"/>
  <c r="AA1104"/>
  <c r="Z1104"/>
  <c r="Y1104"/>
  <c r="X1104"/>
  <c r="W1104"/>
  <c r="V1104"/>
  <c r="U1104"/>
  <c r="T1104"/>
  <c r="S1104"/>
  <c r="AA1103"/>
  <c r="Z1103"/>
  <c r="Y1103"/>
  <c r="X1103"/>
  <c r="W1103"/>
  <c r="V1103"/>
  <c r="U1103"/>
  <c r="T1103"/>
  <c r="S1103"/>
  <c r="AA1102"/>
  <c r="Z1102"/>
  <c r="Y1102"/>
  <c r="X1102"/>
  <c r="W1102"/>
  <c r="V1102"/>
  <c r="U1102"/>
  <c r="T1102"/>
  <c r="S1102"/>
  <c r="AA1100"/>
  <c r="Z1100"/>
  <c r="Y1100"/>
  <c r="X1100"/>
  <c r="W1100"/>
  <c r="V1100"/>
  <c r="U1100"/>
  <c r="T1100"/>
  <c r="S1100"/>
  <c r="AA1097"/>
  <c r="Z1097"/>
  <c r="Y1097"/>
  <c r="X1097"/>
  <c r="W1097"/>
  <c r="V1097"/>
  <c r="U1097"/>
  <c r="T1097"/>
  <c r="S1097"/>
  <c r="AA1089"/>
  <c r="Z1089"/>
  <c r="Y1089"/>
  <c r="X1089"/>
  <c r="W1089"/>
  <c r="V1089"/>
  <c r="U1089"/>
  <c r="T1089"/>
  <c r="S1089"/>
  <c r="AA1088"/>
  <c r="Z1088"/>
  <c r="Y1088"/>
  <c r="X1088"/>
  <c r="W1088"/>
  <c r="V1088"/>
  <c r="U1088"/>
  <c r="T1088"/>
  <c r="S1088"/>
  <c r="AA1086"/>
  <c r="Z1086"/>
  <c r="Y1086"/>
  <c r="X1086"/>
  <c r="W1086"/>
  <c r="V1086"/>
  <c r="U1086"/>
  <c r="T1086"/>
  <c r="S1086"/>
  <c r="AA1085"/>
  <c r="Z1085"/>
  <c r="Y1085"/>
  <c r="X1085"/>
  <c r="W1085"/>
  <c r="V1085"/>
  <c r="U1085"/>
  <c r="T1085"/>
  <c r="S1085"/>
  <c r="AA1084"/>
  <c r="Z1084"/>
  <c r="Y1084"/>
  <c r="X1084"/>
  <c r="W1084"/>
  <c r="V1084"/>
  <c r="U1084"/>
  <c r="T1084"/>
  <c r="S1084"/>
  <c r="AA1083"/>
  <c r="Z1083"/>
  <c r="Y1083"/>
  <c r="X1083"/>
  <c r="W1083"/>
  <c r="V1083"/>
  <c r="U1083"/>
  <c r="T1083"/>
  <c r="S1083"/>
  <c r="AA1082"/>
  <c r="Z1082"/>
  <c r="Y1082"/>
  <c r="X1082"/>
  <c r="W1082"/>
  <c r="V1082"/>
  <c r="U1082"/>
  <c r="T1082"/>
  <c r="S1082"/>
  <c r="AA1081"/>
  <c r="Z1081"/>
  <c r="Y1081"/>
  <c r="X1081"/>
  <c r="W1081"/>
  <c r="V1081"/>
  <c r="U1081"/>
  <c r="T1081"/>
  <c r="S1081"/>
  <c r="AA1079"/>
  <c r="Z1079"/>
  <c r="Y1079"/>
  <c r="X1079"/>
  <c r="W1079"/>
  <c r="V1079"/>
  <c r="U1079"/>
  <c r="T1079"/>
  <c r="S1079"/>
  <c r="AA1078"/>
  <c r="Z1078"/>
  <c r="Y1078"/>
  <c r="X1078"/>
  <c r="W1078"/>
  <c r="V1078"/>
  <c r="U1078"/>
  <c r="T1078"/>
  <c r="S1078"/>
  <c r="AA1075"/>
  <c r="Z1075"/>
  <c r="Y1075"/>
  <c r="X1075"/>
  <c r="W1075"/>
  <c r="V1075"/>
  <c r="U1075"/>
  <c r="T1075"/>
  <c r="S1075"/>
  <c r="AA1071"/>
  <c r="Z1071"/>
  <c r="Y1071"/>
  <c r="X1071"/>
  <c r="W1071"/>
  <c r="V1071"/>
  <c r="U1071"/>
  <c r="T1071"/>
  <c r="S1071"/>
  <c r="AA1069"/>
  <c r="Z1069"/>
  <c r="Y1069"/>
  <c r="X1069"/>
  <c r="W1069"/>
  <c r="V1069"/>
  <c r="U1069"/>
  <c r="T1069"/>
  <c r="S1069"/>
  <c r="AA1067"/>
  <c r="Z1067"/>
  <c r="Y1067"/>
  <c r="X1067"/>
  <c r="W1067"/>
  <c r="V1067"/>
  <c r="U1067"/>
  <c r="T1067"/>
  <c r="S1067"/>
  <c r="AA1066"/>
  <c r="Z1066"/>
  <c r="Y1066"/>
  <c r="X1066"/>
  <c r="W1066"/>
  <c r="V1066"/>
  <c r="U1066"/>
  <c r="T1066"/>
  <c r="S1066"/>
  <c r="AA1063"/>
  <c r="Z1063"/>
  <c r="Y1063"/>
  <c r="X1063"/>
  <c r="W1063"/>
  <c r="V1063"/>
  <c r="U1063"/>
  <c r="T1063"/>
  <c r="S1063"/>
  <c r="AA1062"/>
  <c r="Z1062"/>
  <c r="Y1062"/>
  <c r="X1062"/>
  <c r="W1062"/>
  <c r="V1062"/>
  <c r="U1062"/>
  <c r="T1062"/>
  <c r="S1062"/>
  <c r="AA1056"/>
  <c r="Z1056"/>
  <c r="Y1056"/>
  <c r="X1056"/>
  <c r="W1056"/>
  <c r="V1056"/>
  <c r="U1056"/>
  <c r="T1056"/>
  <c r="S1056"/>
  <c r="AA1046"/>
  <c r="Z1046"/>
  <c r="Y1046"/>
  <c r="X1046"/>
  <c r="W1046"/>
  <c r="V1046"/>
  <c r="U1046"/>
  <c r="T1046"/>
  <c r="S1046"/>
  <c r="AA1045"/>
  <c r="Z1045"/>
  <c r="Y1045"/>
  <c r="X1045"/>
  <c r="W1045"/>
  <c r="V1045"/>
  <c r="U1045"/>
  <c r="T1045"/>
  <c r="S1045"/>
  <c r="AA1041"/>
  <c r="Z1041"/>
  <c r="Y1041"/>
  <c r="X1041"/>
  <c r="W1041"/>
  <c r="V1041"/>
  <c r="U1041"/>
  <c r="T1041"/>
  <c r="S1041"/>
  <c r="AA1040"/>
  <c r="Z1040"/>
  <c r="Y1040"/>
  <c r="X1040"/>
  <c r="W1040"/>
  <c r="V1040"/>
  <c r="U1040"/>
  <c r="T1040"/>
  <c r="S1040"/>
  <c r="AA1039"/>
  <c r="Z1039"/>
  <c r="Y1039"/>
  <c r="X1039"/>
  <c r="W1039"/>
  <c r="V1039"/>
  <c r="U1039"/>
  <c r="T1039"/>
  <c r="S1039"/>
  <c r="AA1038"/>
  <c r="Z1038"/>
  <c r="Y1038"/>
  <c r="X1038"/>
  <c r="W1038"/>
  <c r="V1038"/>
  <c r="U1038"/>
  <c r="T1038"/>
  <c r="S1038"/>
  <c r="AA1037"/>
  <c r="Z1037"/>
  <c r="Y1037"/>
  <c r="X1037"/>
  <c r="W1037"/>
  <c r="V1037"/>
  <c r="U1037"/>
  <c r="T1037"/>
  <c r="S1037"/>
  <c r="AA1036"/>
  <c r="Z1036"/>
  <c r="Y1036"/>
  <c r="X1036"/>
  <c r="W1036"/>
  <c r="V1036"/>
  <c r="U1036"/>
  <c r="T1036"/>
  <c r="S1036"/>
  <c r="AA1035"/>
  <c r="Z1035"/>
  <c r="Y1035"/>
  <c r="X1035"/>
  <c r="W1035"/>
  <c r="V1035"/>
  <c r="U1035"/>
  <c r="T1035"/>
  <c r="S1035"/>
  <c r="AA1034"/>
  <c r="Z1034"/>
  <c r="Y1034"/>
  <c r="X1034"/>
  <c r="W1034"/>
  <c r="V1034"/>
  <c r="U1034"/>
  <c r="T1034"/>
  <c r="S1034"/>
  <c r="AA1033"/>
  <c r="Z1033"/>
  <c r="Y1033"/>
  <c r="X1033"/>
  <c r="W1033"/>
  <c r="V1033"/>
  <c r="U1033"/>
  <c r="T1033"/>
  <c r="S1033"/>
  <c r="AA1032"/>
  <c r="Z1032"/>
  <c r="Y1032"/>
  <c r="X1032"/>
  <c r="W1032"/>
  <c r="V1032"/>
  <c r="U1032"/>
  <c r="T1032"/>
  <c r="S1032"/>
  <c r="AA1031"/>
  <c r="Z1031"/>
  <c r="Y1031"/>
  <c r="X1031"/>
  <c r="W1031"/>
  <c r="V1031"/>
  <c r="U1031"/>
  <c r="T1031"/>
  <c r="S1031"/>
  <c r="AA1030"/>
  <c r="Z1030"/>
  <c r="Y1030"/>
  <c r="X1030"/>
  <c r="W1030"/>
  <c r="V1030"/>
  <c r="U1030"/>
  <c r="T1030"/>
  <c r="S1030"/>
  <c r="AA1029"/>
  <c r="Z1029"/>
  <c r="Y1029"/>
  <c r="X1029"/>
  <c r="W1029"/>
  <c r="V1029"/>
  <c r="U1029"/>
  <c r="T1029"/>
  <c r="S1029"/>
  <c r="AA1028"/>
  <c r="Z1028"/>
  <c r="Y1028"/>
  <c r="X1028"/>
  <c r="W1028"/>
  <c r="V1028"/>
  <c r="U1028"/>
  <c r="T1028"/>
  <c r="S1028"/>
  <c r="AA1027"/>
  <c r="Z1027"/>
  <c r="Y1027"/>
  <c r="X1027"/>
  <c r="W1027"/>
  <c r="V1027"/>
  <c r="U1027"/>
  <c r="T1027"/>
  <c r="S1027"/>
  <c r="AA1026"/>
  <c r="Z1026"/>
  <c r="Y1026"/>
  <c r="X1026"/>
  <c r="W1026"/>
  <c r="V1026"/>
  <c r="U1026"/>
  <c r="T1026"/>
  <c r="S1026"/>
  <c r="AA1025"/>
  <c r="Z1025"/>
  <c r="Y1025"/>
  <c r="X1025"/>
  <c r="W1025"/>
  <c r="V1025"/>
  <c r="U1025"/>
  <c r="T1025"/>
  <c r="S1025"/>
  <c r="AA1024"/>
  <c r="Z1024"/>
  <c r="Y1024"/>
  <c r="X1024"/>
  <c r="W1024"/>
  <c r="V1024"/>
  <c r="U1024"/>
  <c r="T1024"/>
  <c r="S1024"/>
  <c r="AA1023"/>
  <c r="Z1023"/>
  <c r="Y1023"/>
  <c r="X1023"/>
  <c r="W1023"/>
  <c r="V1023"/>
  <c r="U1023"/>
  <c r="T1023"/>
  <c r="S1023"/>
  <c r="AA1022"/>
  <c r="Z1022"/>
  <c r="Y1022"/>
  <c r="X1022"/>
  <c r="W1022"/>
  <c r="V1022"/>
  <c r="U1022"/>
  <c r="T1022"/>
  <c r="S1022"/>
  <c r="AA1021"/>
  <c r="Z1021"/>
  <c r="Y1021"/>
  <c r="X1021"/>
  <c r="W1021"/>
  <c r="V1021"/>
  <c r="U1021"/>
  <c r="T1021"/>
  <c r="S1021"/>
  <c r="AA1020"/>
  <c r="Z1020"/>
  <c r="Y1020"/>
  <c r="X1020"/>
  <c r="W1020"/>
  <c r="V1020"/>
  <c r="U1020"/>
  <c r="T1020"/>
  <c r="S1020"/>
  <c r="AA1018"/>
  <c r="Z1018"/>
  <c r="Y1018"/>
  <c r="X1018"/>
  <c r="W1018"/>
  <c r="V1018"/>
  <c r="U1018"/>
  <c r="T1018"/>
  <c r="S1018"/>
  <c r="AA1017"/>
  <c r="Z1017"/>
  <c r="Y1017"/>
  <c r="X1017"/>
  <c r="W1017"/>
  <c r="V1017"/>
  <c r="U1017"/>
  <c r="T1017"/>
  <c r="S1017"/>
  <c r="AA1016"/>
  <c r="Z1016"/>
  <c r="Y1016"/>
  <c r="X1016"/>
  <c r="W1016"/>
  <c r="V1016"/>
  <c r="U1016"/>
  <c r="T1016"/>
  <c r="S1016"/>
  <c r="AA1015"/>
  <c r="Z1015"/>
  <c r="Y1015"/>
  <c r="X1015"/>
  <c r="W1015"/>
  <c r="V1015"/>
  <c r="U1015"/>
  <c r="T1015"/>
  <c r="S1015"/>
  <c r="AA1014"/>
  <c r="Z1014"/>
  <c r="Y1014"/>
  <c r="X1014"/>
  <c r="W1014"/>
  <c r="V1014"/>
  <c r="U1014"/>
  <c r="T1014"/>
  <c r="S1014"/>
  <c r="AA1013"/>
  <c r="Z1013"/>
  <c r="Y1013"/>
  <c r="X1013"/>
  <c r="W1013"/>
  <c r="V1013"/>
  <c r="U1013"/>
  <c r="T1013"/>
  <c r="S1013"/>
  <c r="AA1012"/>
  <c r="Z1012"/>
  <c r="Y1012"/>
  <c r="X1012"/>
  <c r="W1012"/>
  <c r="V1012"/>
  <c r="U1012"/>
  <c r="T1012"/>
  <c r="S1012"/>
  <c r="AA1011"/>
  <c r="Z1011"/>
  <c r="Y1011"/>
  <c r="X1011"/>
  <c r="W1011"/>
  <c r="V1011"/>
  <c r="U1011"/>
  <c r="T1011"/>
  <c r="S1011"/>
  <c r="AA1010"/>
  <c r="Z1010"/>
  <c r="Y1010"/>
  <c r="X1010"/>
  <c r="W1010"/>
  <c r="V1010"/>
  <c r="U1010"/>
  <c r="T1010"/>
  <c r="S1010"/>
  <c r="AA1008"/>
  <c r="Z1008"/>
  <c r="Y1008"/>
  <c r="X1008"/>
  <c r="W1008"/>
  <c r="V1008"/>
  <c r="U1008"/>
  <c r="T1008"/>
  <c r="S1008"/>
  <c r="AA1007"/>
  <c r="Z1007"/>
  <c r="Y1007"/>
  <c r="X1007"/>
  <c r="W1007"/>
  <c r="V1007"/>
  <c r="U1007"/>
  <c r="T1007"/>
  <c r="S1007"/>
  <c r="AA1006"/>
  <c r="Z1006"/>
  <c r="Y1006"/>
  <c r="X1006"/>
  <c r="W1006"/>
  <c r="V1006"/>
  <c r="U1006"/>
  <c r="T1006"/>
  <c r="S1006"/>
  <c r="AA1005"/>
  <c r="Z1005"/>
  <c r="Y1005"/>
  <c r="X1005"/>
  <c r="W1005"/>
  <c r="V1005"/>
  <c r="U1005"/>
  <c r="T1005"/>
  <c r="S1005"/>
  <c r="AA1004"/>
  <c r="Z1004"/>
  <c r="Y1004"/>
  <c r="X1004"/>
  <c r="W1004"/>
  <c r="V1004"/>
  <c r="U1004"/>
  <c r="T1004"/>
  <c r="S1004"/>
  <c r="AA1003"/>
  <c r="Z1003"/>
  <c r="Y1003"/>
  <c r="X1003"/>
  <c r="W1003"/>
  <c r="V1003"/>
  <c r="U1003"/>
  <c r="T1003"/>
  <c r="S1003"/>
  <c r="AA1002"/>
  <c r="Z1002"/>
  <c r="Y1002"/>
  <c r="X1002"/>
  <c r="W1002"/>
  <c r="V1002"/>
  <c r="U1002"/>
  <c r="T1002"/>
  <c r="S1002"/>
  <c r="AA1001"/>
  <c r="Z1001"/>
  <c r="Y1001"/>
  <c r="X1001"/>
  <c r="W1001"/>
  <c r="V1001"/>
  <c r="U1001"/>
  <c r="T1001"/>
  <c r="S1001"/>
  <c r="AA1000"/>
  <c r="Z1000"/>
  <c r="Y1000"/>
  <c r="X1000"/>
  <c r="W1000"/>
  <c r="V1000"/>
  <c r="U1000"/>
  <c r="T1000"/>
  <c r="S1000"/>
  <c r="AA999"/>
  <c r="Z999"/>
  <c r="Y999"/>
  <c r="X999"/>
  <c r="W999"/>
  <c r="V999"/>
  <c r="U999"/>
  <c r="T999"/>
  <c r="S999"/>
  <c r="AA998"/>
  <c r="Z998"/>
  <c r="Y998"/>
  <c r="X998"/>
  <c r="W998"/>
  <c r="V998"/>
  <c r="U998"/>
  <c r="T998"/>
  <c r="S998"/>
  <c r="AA997"/>
  <c r="Z997"/>
  <c r="Y997"/>
  <c r="X997"/>
  <c r="W997"/>
  <c r="V997"/>
  <c r="U997"/>
  <c r="T997"/>
  <c r="S997"/>
  <c r="AA996"/>
  <c r="Z996"/>
  <c r="Y996"/>
  <c r="X996"/>
  <c r="W996"/>
  <c r="V996"/>
  <c r="U996"/>
  <c r="T996"/>
  <c r="S996"/>
  <c r="AA995"/>
  <c r="Z995"/>
  <c r="Y995"/>
  <c r="X995"/>
  <c r="W995"/>
  <c r="V995"/>
  <c r="U995"/>
  <c r="T995"/>
  <c r="S995"/>
  <c r="AA994"/>
  <c r="Z994"/>
  <c r="Y994"/>
  <c r="X994"/>
  <c r="W994"/>
  <c r="V994"/>
  <c r="U994"/>
  <c r="T994"/>
  <c r="S994"/>
  <c r="AA993"/>
  <c r="Z993"/>
  <c r="Y993"/>
  <c r="X993"/>
  <c r="W993"/>
  <c r="V993"/>
  <c r="U993"/>
  <c r="T993"/>
  <c r="S993"/>
  <c r="AA992"/>
  <c r="Z992"/>
  <c r="Y992"/>
  <c r="X992"/>
  <c r="W992"/>
  <c r="V992"/>
  <c r="U992"/>
  <c r="T992"/>
  <c r="S992"/>
  <c r="AA991"/>
  <c r="Z991"/>
  <c r="Y991"/>
  <c r="X991"/>
  <c r="W991"/>
  <c r="V991"/>
  <c r="U991"/>
  <c r="T991"/>
  <c r="S991"/>
  <c r="AA990"/>
  <c r="Z990"/>
  <c r="Y990"/>
  <c r="X990"/>
  <c r="W990"/>
  <c r="V990"/>
  <c r="U990"/>
  <c r="T990"/>
  <c r="S990"/>
  <c r="AA989"/>
  <c r="Z989"/>
  <c r="Y989"/>
  <c r="X989"/>
  <c r="W989"/>
  <c r="V989"/>
  <c r="U989"/>
  <c r="T989"/>
  <c r="S989"/>
  <c r="AA988"/>
  <c r="Z988"/>
  <c r="Y988"/>
  <c r="X988"/>
  <c r="W988"/>
  <c r="V988"/>
  <c r="U988"/>
  <c r="T988"/>
  <c r="S988"/>
  <c r="AA987"/>
  <c r="Z987"/>
  <c r="Y987"/>
  <c r="X987"/>
  <c r="W987"/>
  <c r="V987"/>
  <c r="U987"/>
  <c r="T987"/>
  <c r="S987"/>
  <c r="AA986"/>
  <c r="Z986"/>
  <c r="Y986"/>
  <c r="X986"/>
  <c r="W986"/>
  <c r="V986"/>
  <c r="U986"/>
  <c r="T986"/>
  <c r="S986"/>
  <c r="AA984"/>
  <c r="Z984"/>
  <c r="Y984"/>
  <c r="X984"/>
  <c r="W984"/>
  <c r="V984"/>
  <c r="U984"/>
  <c r="T984"/>
  <c r="S984"/>
  <c r="AA983"/>
  <c r="Z983"/>
  <c r="Y983"/>
  <c r="X983"/>
  <c r="W983"/>
  <c r="V983"/>
  <c r="U983"/>
  <c r="T983"/>
  <c r="S983"/>
  <c r="AA982"/>
  <c r="Z982"/>
  <c r="Y982"/>
  <c r="X982"/>
  <c r="W982"/>
  <c r="V982"/>
  <c r="U982"/>
  <c r="T982"/>
  <c r="S982"/>
  <c r="AA981"/>
  <c r="Z981"/>
  <c r="Y981"/>
  <c r="X981"/>
  <c r="W981"/>
  <c r="V981"/>
  <c r="U981"/>
  <c r="T981"/>
  <c r="S981"/>
  <c r="AA980"/>
  <c r="Z980"/>
  <c r="Y980"/>
  <c r="X980"/>
  <c r="W980"/>
  <c r="V980"/>
  <c r="U980"/>
  <c r="T980"/>
  <c r="S980"/>
  <c r="AA979"/>
  <c r="Z979"/>
  <c r="Y979"/>
  <c r="X979"/>
  <c r="W979"/>
  <c r="V979"/>
  <c r="U979"/>
  <c r="T979"/>
  <c r="S979"/>
  <c r="AA978"/>
  <c r="Z978"/>
  <c r="Y978"/>
  <c r="X978"/>
  <c r="W978"/>
  <c r="V978"/>
  <c r="U978"/>
  <c r="T978"/>
  <c r="S978"/>
  <c r="AA977"/>
  <c r="Z977"/>
  <c r="Y977"/>
  <c r="X977"/>
  <c r="W977"/>
  <c r="V977"/>
  <c r="U977"/>
  <c r="T977"/>
  <c r="S977"/>
  <c r="AA976"/>
  <c r="Z976"/>
  <c r="Y976"/>
  <c r="X976"/>
  <c r="W976"/>
  <c r="V976"/>
  <c r="U976"/>
  <c r="T976"/>
  <c r="S976"/>
  <c r="AA975"/>
  <c r="Z975"/>
  <c r="Y975"/>
  <c r="X975"/>
  <c r="W975"/>
  <c r="V975"/>
  <c r="U975"/>
  <c r="T975"/>
  <c r="S975"/>
  <c r="AA974"/>
  <c r="Z974"/>
  <c r="Y974"/>
  <c r="X974"/>
  <c r="W974"/>
  <c r="V974"/>
  <c r="U974"/>
  <c r="T974"/>
  <c r="S974"/>
  <c r="AA973"/>
  <c r="Z973"/>
  <c r="Y973"/>
  <c r="X973"/>
  <c r="W973"/>
  <c r="V973"/>
  <c r="U973"/>
  <c r="T973"/>
  <c r="S973"/>
  <c r="AA972"/>
  <c r="Z972"/>
  <c r="Y972"/>
  <c r="X972"/>
  <c r="W972"/>
  <c r="V972"/>
  <c r="U972"/>
  <c r="T972"/>
  <c r="S972"/>
  <c r="AA971"/>
  <c r="Z971"/>
  <c r="Y971"/>
  <c r="X971"/>
  <c r="W971"/>
  <c r="V971"/>
  <c r="U971"/>
  <c r="T971"/>
  <c r="S971"/>
  <c r="AA970"/>
  <c r="Z970"/>
  <c r="Y970"/>
  <c r="X970"/>
  <c r="W970"/>
  <c r="V970"/>
  <c r="U970"/>
  <c r="T970"/>
  <c r="S970"/>
  <c r="AA969"/>
  <c r="Z969"/>
  <c r="Y969"/>
  <c r="X969"/>
  <c r="W969"/>
  <c r="V969"/>
  <c r="U969"/>
  <c r="T969"/>
  <c r="S969"/>
  <c r="AA968"/>
  <c r="Z968"/>
  <c r="Y968"/>
  <c r="X968"/>
  <c r="W968"/>
  <c r="V968"/>
  <c r="U968"/>
  <c r="T968"/>
  <c r="S968"/>
  <c r="AA967"/>
  <c r="Z967"/>
  <c r="Y967"/>
  <c r="X967"/>
  <c r="W967"/>
  <c r="V967"/>
  <c r="U967"/>
  <c r="T967"/>
  <c r="S967"/>
  <c r="AA966"/>
  <c r="Z966"/>
  <c r="Y966"/>
  <c r="X966"/>
  <c r="W966"/>
  <c r="V966"/>
  <c r="U966"/>
  <c r="T966"/>
  <c r="S966"/>
  <c r="AA965"/>
  <c r="Z965"/>
  <c r="Y965"/>
  <c r="X965"/>
  <c r="W965"/>
  <c r="V965"/>
  <c r="U965"/>
  <c r="T965"/>
  <c r="S965"/>
  <c r="AA964"/>
  <c r="Z964"/>
  <c r="Y964"/>
  <c r="X964"/>
  <c r="W964"/>
  <c r="V964"/>
  <c r="U964"/>
  <c r="T964"/>
  <c r="S964"/>
  <c r="AA963"/>
  <c r="Z963"/>
  <c r="Y963"/>
  <c r="X963"/>
  <c r="W963"/>
  <c r="V963"/>
  <c r="U963"/>
  <c r="T963"/>
  <c r="S963"/>
  <c r="AA962"/>
  <c r="Z962"/>
  <c r="Y962"/>
  <c r="X962"/>
  <c r="W962"/>
  <c r="V962"/>
  <c r="U962"/>
  <c r="T962"/>
  <c r="S962"/>
  <c r="AA961"/>
  <c r="Z961"/>
  <c r="Y961"/>
  <c r="X961"/>
  <c r="W961"/>
  <c r="V961"/>
  <c r="U961"/>
  <c r="T961"/>
  <c r="S961"/>
  <c r="AA960"/>
  <c r="Z960"/>
  <c r="Y960"/>
  <c r="X960"/>
  <c r="W960"/>
  <c r="V960"/>
  <c r="U960"/>
  <c r="T960"/>
  <c r="S960"/>
  <c r="AA959"/>
  <c r="Z959"/>
  <c r="Y959"/>
  <c r="X959"/>
  <c r="W959"/>
  <c r="V959"/>
  <c r="U959"/>
  <c r="T959"/>
  <c r="S959"/>
  <c r="AA958"/>
  <c r="Z958"/>
  <c r="Y958"/>
  <c r="X958"/>
  <c r="W958"/>
  <c r="V958"/>
  <c r="U958"/>
  <c r="T958"/>
  <c r="S958"/>
  <c r="AA957"/>
  <c r="Z957"/>
  <c r="Y957"/>
  <c r="X957"/>
  <c r="W957"/>
  <c r="V957"/>
  <c r="U957"/>
  <c r="T957"/>
  <c r="S957"/>
  <c r="AA956"/>
  <c r="Z956"/>
  <c r="Y956"/>
  <c r="X956"/>
  <c r="W956"/>
  <c r="V956"/>
  <c r="U956"/>
  <c r="T956"/>
  <c r="S956"/>
  <c r="AA955"/>
  <c r="Z955"/>
  <c r="Y955"/>
  <c r="X955"/>
  <c r="W955"/>
  <c r="V955"/>
  <c r="U955"/>
  <c r="T955"/>
  <c r="S955"/>
  <c r="AA954"/>
  <c r="Z954"/>
  <c r="Y954"/>
  <c r="X954"/>
  <c r="W954"/>
  <c r="V954"/>
  <c r="U954"/>
  <c r="T954"/>
  <c r="S954"/>
  <c r="AA953"/>
  <c r="Z953"/>
  <c r="Y953"/>
  <c r="X953"/>
  <c r="W953"/>
  <c r="V953"/>
  <c r="U953"/>
  <c r="T953"/>
  <c r="S953"/>
  <c r="AA952"/>
  <c r="Z952"/>
  <c r="Y952"/>
  <c r="X952"/>
  <c r="W952"/>
  <c r="V952"/>
  <c r="U952"/>
  <c r="T952"/>
  <c r="S952"/>
  <c r="AA951"/>
  <c r="Z951"/>
  <c r="Y951"/>
  <c r="X951"/>
  <c r="W951"/>
  <c r="V951"/>
  <c r="U951"/>
  <c r="T951"/>
  <c r="S951"/>
  <c r="AA950"/>
  <c r="Z950"/>
  <c r="Y950"/>
  <c r="X950"/>
  <c r="W950"/>
  <c r="V950"/>
  <c r="U950"/>
  <c r="T950"/>
  <c r="S950"/>
  <c r="AA949"/>
  <c r="Z949"/>
  <c r="Y949"/>
  <c r="X949"/>
  <c r="W949"/>
  <c r="V949"/>
  <c r="U949"/>
  <c r="T949"/>
  <c r="S949"/>
  <c r="AA948"/>
  <c r="Z948"/>
  <c r="Y948"/>
  <c r="X948"/>
  <c r="W948"/>
  <c r="V948"/>
  <c r="U948"/>
  <c r="T948"/>
  <c r="S948"/>
  <c r="AA946"/>
  <c r="Z946"/>
  <c r="Y946"/>
  <c r="X946"/>
  <c r="W946"/>
  <c r="V946"/>
  <c r="U946"/>
  <c r="T946"/>
  <c r="S946"/>
  <c r="AA945"/>
  <c r="Z945"/>
  <c r="Y945"/>
  <c r="X945"/>
  <c r="W945"/>
  <c r="V945"/>
  <c r="U945"/>
  <c r="T945"/>
  <c r="S945"/>
  <c r="AA944"/>
  <c r="Z944"/>
  <c r="Y944"/>
  <c r="X944"/>
  <c r="W944"/>
  <c r="V944"/>
  <c r="U944"/>
  <c r="T944"/>
  <c r="S944"/>
  <c r="AA943"/>
  <c r="Z943"/>
  <c r="Y943"/>
  <c r="X943"/>
  <c r="W943"/>
  <c r="V943"/>
  <c r="U943"/>
  <c r="T943"/>
  <c r="S943"/>
  <c r="AA942"/>
  <c r="Z942"/>
  <c r="Y942"/>
  <c r="X942"/>
  <c r="W942"/>
  <c r="V942"/>
  <c r="U942"/>
  <c r="T942"/>
  <c r="S942"/>
  <c r="AA941"/>
  <c r="Z941"/>
  <c r="Y941"/>
  <c r="X941"/>
  <c r="W941"/>
  <c r="V941"/>
  <c r="U941"/>
  <c r="T941"/>
  <c r="S941"/>
  <c r="AA940"/>
  <c r="Z940"/>
  <c r="Y940"/>
  <c r="X940"/>
  <c r="W940"/>
  <c r="V940"/>
  <c r="U940"/>
  <c r="T940"/>
  <c r="S940"/>
  <c r="AA939"/>
  <c r="Z939"/>
  <c r="Y939"/>
  <c r="X939"/>
  <c r="W939"/>
  <c r="V939"/>
  <c r="U939"/>
  <c r="T939"/>
  <c r="S939"/>
  <c r="AA938"/>
  <c r="Z938"/>
  <c r="Y938"/>
  <c r="X938"/>
  <c r="W938"/>
  <c r="V938"/>
  <c r="U938"/>
  <c r="T938"/>
  <c r="S938"/>
  <c r="AA937"/>
  <c r="Z937"/>
  <c r="Y937"/>
  <c r="X937"/>
  <c r="W937"/>
  <c r="V937"/>
  <c r="U937"/>
  <c r="T937"/>
  <c r="S937"/>
  <c r="AA936"/>
  <c r="Z936"/>
  <c r="Y936"/>
  <c r="X936"/>
  <c r="W936"/>
  <c r="V936"/>
  <c r="U936"/>
  <c r="T936"/>
  <c r="S936"/>
  <c r="AA935"/>
  <c r="Z935"/>
  <c r="Y935"/>
  <c r="X935"/>
  <c r="W935"/>
  <c r="V935"/>
  <c r="U935"/>
  <c r="T935"/>
  <c r="S935"/>
  <c r="AA934"/>
  <c r="Z934"/>
  <c r="Y934"/>
  <c r="X934"/>
  <c r="W934"/>
  <c r="V934"/>
  <c r="U934"/>
  <c r="T934"/>
  <c r="S934"/>
  <c r="AA933"/>
  <c r="Z933"/>
  <c r="Y933"/>
  <c r="X933"/>
  <c r="W933"/>
  <c r="V933"/>
  <c r="U933"/>
  <c r="T933"/>
  <c r="S933"/>
  <c r="AA932"/>
  <c r="Z932"/>
  <c r="Y932"/>
  <c r="X932"/>
  <c r="W932"/>
  <c r="V932"/>
  <c r="U932"/>
  <c r="T932"/>
  <c r="S932"/>
  <c r="AA931"/>
  <c r="Z931"/>
  <c r="Y931"/>
  <c r="X931"/>
  <c r="W931"/>
  <c r="V931"/>
  <c r="U931"/>
  <c r="T931"/>
  <c r="S931"/>
  <c r="AA930"/>
  <c r="Z930"/>
  <c r="Y930"/>
  <c r="X930"/>
  <c r="W930"/>
  <c r="V930"/>
  <c r="U930"/>
  <c r="T930"/>
  <c r="S930"/>
  <c r="AA929"/>
  <c r="Z929"/>
  <c r="Y929"/>
  <c r="X929"/>
  <c r="W929"/>
  <c r="V929"/>
  <c r="U929"/>
  <c r="T929"/>
  <c r="S929"/>
  <c r="AA928"/>
  <c r="Z928"/>
  <c r="Y928"/>
  <c r="X928"/>
  <c r="W928"/>
  <c r="V928"/>
  <c r="U928"/>
  <c r="T928"/>
  <c r="S928"/>
  <c r="AA927"/>
  <c r="Z927"/>
  <c r="Y927"/>
  <c r="X927"/>
  <c r="W927"/>
  <c r="V927"/>
  <c r="U927"/>
  <c r="T927"/>
  <c r="S927"/>
  <c r="AA926"/>
  <c r="Z926"/>
  <c r="Y926"/>
  <c r="X926"/>
  <c r="W926"/>
  <c r="V926"/>
  <c r="U926"/>
  <c r="T926"/>
  <c r="S926"/>
  <c r="AA925"/>
  <c r="Z925"/>
  <c r="Y925"/>
  <c r="X925"/>
  <c r="W925"/>
  <c r="V925"/>
  <c r="U925"/>
  <c r="T925"/>
  <c r="S925"/>
  <c r="AA924"/>
  <c r="Z924"/>
  <c r="Y924"/>
  <c r="X924"/>
  <c r="W924"/>
  <c r="V924"/>
  <c r="U924"/>
  <c r="T924"/>
  <c r="S924"/>
  <c r="AA923"/>
  <c r="Z923"/>
  <c r="Y923"/>
  <c r="X923"/>
  <c r="W923"/>
  <c r="V923"/>
  <c r="U923"/>
  <c r="T923"/>
  <c r="S923"/>
  <c r="AA922"/>
  <c r="Z922"/>
  <c r="Y922"/>
  <c r="X922"/>
  <c r="W922"/>
  <c r="V922"/>
  <c r="U922"/>
  <c r="T922"/>
  <c r="S922"/>
  <c r="AA908"/>
  <c r="Z908"/>
  <c r="Y908"/>
  <c r="X908"/>
  <c r="W908"/>
  <c r="V908"/>
  <c r="U908"/>
  <c r="T908"/>
  <c r="S908"/>
  <c r="AA907"/>
  <c r="Z907"/>
  <c r="Y907"/>
  <c r="X907"/>
  <c r="W907"/>
  <c r="V907"/>
  <c r="U907"/>
  <c r="T907"/>
  <c r="S907"/>
  <c r="AA906"/>
  <c r="Z906"/>
  <c r="Y906"/>
  <c r="X906"/>
  <c r="W906"/>
  <c r="V906"/>
  <c r="U906"/>
  <c r="T906"/>
  <c r="S906"/>
  <c r="AA905"/>
  <c r="Z905"/>
  <c r="Y905"/>
  <c r="X905"/>
  <c r="W905"/>
  <c r="V905"/>
  <c r="U905"/>
  <c r="T905"/>
  <c r="S905"/>
  <c r="AA904"/>
  <c r="Z904"/>
  <c r="Y904"/>
  <c r="X904"/>
  <c r="W904"/>
  <c r="V904"/>
  <c r="U904"/>
  <c r="T904"/>
  <c r="S904"/>
  <c r="AA903"/>
  <c r="Z903"/>
  <c r="Y903"/>
  <c r="X903"/>
  <c r="W903"/>
  <c r="V903"/>
  <c r="U903"/>
  <c r="T903"/>
  <c r="S903"/>
  <c r="AA901"/>
  <c r="Z901"/>
  <c r="Y901"/>
  <c r="X901"/>
  <c r="W901"/>
  <c r="V901"/>
  <c r="U901"/>
  <c r="T901"/>
  <c r="S901"/>
  <c r="AA900"/>
  <c r="Z900"/>
  <c r="Y900"/>
  <c r="X900"/>
  <c r="W900"/>
  <c r="V900"/>
  <c r="U900"/>
  <c r="T900"/>
  <c r="S900"/>
  <c r="AA899"/>
  <c r="Z899"/>
  <c r="Y899"/>
  <c r="X899"/>
  <c r="W899"/>
  <c r="V899"/>
  <c r="U899"/>
  <c r="T899"/>
  <c r="S899"/>
  <c r="AA898"/>
  <c r="Z898"/>
  <c r="Y898"/>
  <c r="X898"/>
  <c r="W898"/>
  <c r="V898"/>
  <c r="U898"/>
  <c r="T898"/>
  <c r="S898"/>
  <c r="AA897"/>
  <c r="Z897"/>
  <c r="Y897"/>
  <c r="X897"/>
  <c r="W897"/>
  <c r="V897"/>
  <c r="U897"/>
  <c r="T897"/>
  <c r="S897"/>
  <c r="AA896"/>
  <c r="Z896"/>
  <c r="Y896"/>
  <c r="X896"/>
  <c r="W896"/>
  <c r="V896"/>
  <c r="U896"/>
  <c r="T896"/>
  <c r="S896"/>
  <c r="AA895"/>
  <c r="Z895"/>
  <c r="Y895"/>
  <c r="X895"/>
  <c r="W895"/>
  <c r="V895"/>
  <c r="U895"/>
  <c r="T895"/>
  <c r="S895"/>
  <c r="AA891"/>
  <c r="Z891"/>
  <c r="Y891"/>
  <c r="X891"/>
  <c r="W891"/>
  <c r="V891"/>
  <c r="U891"/>
  <c r="T891"/>
  <c r="S891"/>
  <c r="AA882"/>
  <c r="Z882"/>
  <c r="Y882"/>
  <c r="X882"/>
  <c r="W882"/>
  <c r="V882"/>
  <c r="U882"/>
  <c r="T882"/>
  <c r="S882"/>
  <c r="AA881"/>
  <c r="Z881"/>
  <c r="Y881"/>
  <c r="X881"/>
  <c r="W881"/>
  <c r="V881"/>
  <c r="U881"/>
  <c r="T881"/>
  <c r="S881"/>
  <c r="AA880"/>
  <c r="Z880"/>
  <c r="Y880"/>
  <c r="X880"/>
  <c r="W880"/>
  <c r="V880"/>
  <c r="U880"/>
  <c r="T880"/>
  <c r="S880"/>
  <c r="AA879"/>
  <c r="Z879"/>
  <c r="Y879"/>
  <c r="X879"/>
  <c r="W879"/>
  <c r="V879"/>
  <c r="U879"/>
  <c r="T879"/>
  <c r="S879"/>
  <c r="AA878"/>
  <c r="Z878"/>
  <c r="Y878"/>
  <c r="X878"/>
  <c r="W878"/>
  <c r="V878"/>
  <c r="U878"/>
  <c r="T878"/>
  <c r="S878"/>
  <c r="AA877"/>
  <c r="Z877"/>
  <c r="Y877"/>
  <c r="X877"/>
  <c r="W877"/>
  <c r="V877"/>
  <c r="U877"/>
  <c r="T877"/>
  <c r="S877"/>
  <c r="AA876"/>
  <c r="Z876"/>
  <c r="Y876"/>
  <c r="X876"/>
  <c r="W876"/>
  <c r="V876"/>
  <c r="U876"/>
  <c r="T876"/>
  <c r="S876"/>
  <c r="AA875"/>
  <c r="Z875"/>
  <c r="Y875"/>
  <c r="X875"/>
  <c r="W875"/>
  <c r="V875"/>
  <c r="U875"/>
  <c r="T875"/>
  <c r="S875"/>
  <c r="AA874"/>
  <c r="Z874"/>
  <c r="Y874"/>
  <c r="X874"/>
  <c r="W874"/>
  <c r="V874"/>
  <c r="U874"/>
  <c r="T874"/>
  <c r="S874"/>
  <c r="AA873"/>
  <c r="Z873"/>
  <c r="Y873"/>
  <c r="X873"/>
  <c r="W873"/>
  <c r="V873"/>
  <c r="U873"/>
  <c r="T873"/>
  <c r="S873"/>
  <c r="AA872"/>
  <c r="Z872"/>
  <c r="Y872"/>
  <c r="X872"/>
  <c r="W872"/>
  <c r="V872"/>
  <c r="U872"/>
  <c r="T872"/>
  <c r="S872"/>
  <c r="AA871"/>
  <c r="Z871"/>
  <c r="Y871"/>
  <c r="X871"/>
  <c r="W871"/>
  <c r="V871"/>
  <c r="U871"/>
  <c r="T871"/>
  <c r="S871"/>
  <c r="AA870"/>
  <c r="Z870"/>
  <c r="Y870"/>
  <c r="X870"/>
  <c r="W870"/>
  <c r="V870"/>
  <c r="U870"/>
  <c r="T870"/>
  <c r="S870"/>
  <c r="AA869"/>
  <c r="Z869"/>
  <c r="Y869"/>
  <c r="X869"/>
  <c r="W869"/>
  <c r="V869"/>
  <c r="U869"/>
  <c r="T869"/>
  <c r="S869"/>
  <c r="AA868"/>
  <c r="Z868"/>
  <c r="Y868"/>
  <c r="X868"/>
  <c r="W868"/>
  <c r="V868"/>
  <c r="U868"/>
  <c r="T868"/>
  <c r="S868"/>
  <c r="AA865"/>
  <c r="Z865"/>
  <c r="Y865"/>
  <c r="X865"/>
  <c r="W865"/>
  <c r="V865"/>
  <c r="U865"/>
  <c r="T865"/>
  <c r="S865"/>
  <c r="AA864"/>
  <c r="Z864"/>
  <c r="Y864"/>
  <c r="X864"/>
  <c r="W864"/>
  <c r="V864"/>
  <c r="U864"/>
  <c r="T864"/>
  <c r="S864"/>
  <c r="AA863"/>
  <c r="Z863"/>
  <c r="Y863"/>
  <c r="X863"/>
  <c r="W863"/>
  <c r="V863"/>
  <c r="U863"/>
  <c r="T863"/>
  <c r="S863"/>
  <c r="AA862"/>
  <c r="Z862"/>
  <c r="Y862"/>
  <c r="X862"/>
  <c r="W862"/>
  <c r="V862"/>
  <c r="U862"/>
  <c r="T862"/>
  <c r="S862"/>
  <c r="AA861"/>
  <c r="Z861"/>
  <c r="Y861"/>
  <c r="X861"/>
  <c r="W861"/>
  <c r="V861"/>
  <c r="U861"/>
  <c r="T861"/>
  <c r="S861"/>
  <c r="AA860"/>
  <c r="Z860"/>
  <c r="Y860"/>
  <c r="X860"/>
  <c r="W860"/>
  <c r="V860"/>
  <c r="U860"/>
  <c r="T860"/>
  <c r="S860"/>
  <c r="AA859"/>
  <c r="Z859"/>
  <c r="Y859"/>
  <c r="X859"/>
  <c r="W859"/>
  <c r="V859"/>
  <c r="U859"/>
  <c r="T859"/>
  <c r="S859"/>
  <c r="AA858"/>
  <c r="Z858"/>
  <c r="Y858"/>
  <c r="X858"/>
  <c r="W858"/>
  <c r="V858"/>
  <c r="U858"/>
  <c r="T858"/>
  <c r="S858"/>
  <c r="AA857"/>
  <c r="Z857"/>
  <c r="Y857"/>
  <c r="X857"/>
  <c r="W857"/>
  <c r="V857"/>
  <c r="U857"/>
  <c r="T857"/>
  <c r="S857"/>
  <c r="AA856"/>
  <c r="Z856"/>
  <c r="Y856"/>
  <c r="X856"/>
  <c r="W856"/>
  <c r="V856"/>
  <c r="U856"/>
  <c r="T856"/>
  <c r="S856"/>
  <c r="AA855"/>
  <c r="Z855"/>
  <c r="Y855"/>
  <c r="X855"/>
  <c r="W855"/>
  <c r="V855"/>
  <c r="U855"/>
  <c r="T855"/>
  <c r="S855"/>
  <c r="AA854"/>
  <c r="Z854"/>
  <c r="Y854"/>
  <c r="X854"/>
  <c r="W854"/>
  <c r="V854"/>
  <c r="U854"/>
  <c r="T854"/>
  <c r="S854"/>
  <c r="AA853"/>
  <c r="Z853"/>
  <c r="Y853"/>
  <c r="X853"/>
  <c r="W853"/>
  <c r="V853"/>
  <c r="U853"/>
  <c r="T853"/>
  <c r="S853"/>
  <c r="AA852"/>
  <c r="Z852"/>
  <c r="Y852"/>
  <c r="X852"/>
  <c r="W852"/>
  <c r="V852"/>
  <c r="U852"/>
  <c r="T852"/>
  <c r="S852"/>
  <c r="AA851"/>
  <c r="Z851"/>
  <c r="Y851"/>
  <c r="X851"/>
  <c r="W851"/>
  <c r="V851"/>
  <c r="U851"/>
  <c r="T851"/>
  <c r="S851"/>
  <c r="AA850"/>
  <c r="Z850"/>
  <c r="Y850"/>
  <c r="X850"/>
  <c r="W850"/>
  <c r="V850"/>
  <c r="U850"/>
  <c r="T850"/>
  <c r="S850"/>
  <c r="AA849"/>
  <c r="Z849"/>
  <c r="Y849"/>
  <c r="X849"/>
  <c r="W849"/>
  <c r="V849"/>
  <c r="U849"/>
  <c r="T849"/>
  <c r="S849"/>
  <c r="AA848"/>
  <c r="Z848"/>
  <c r="Y848"/>
  <c r="X848"/>
  <c r="W848"/>
  <c r="V848"/>
  <c r="U848"/>
  <c r="T848"/>
  <c r="S848"/>
  <c r="AA847"/>
  <c r="Z847"/>
  <c r="Y847"/>
  <c r="X847"/>
  <c r="W847"/>
  <c r="V847"/>
  <c r="U847"/>
  <c r="T847"/>
  <c r="S847"/>
  <c r="AA841"/>
  <c r="Z841"/>
  <c r="Y841"/>
  <c r="X841"/>
  <c r="W841"/>
  <c r="V841"/>
  <c r="U841"/>
  <c r="T841"/>
  <c r="S841"/>
  <c r="AA839"/>
  <c r="Z839"/>
  <c r="Y839"/>
  <c r="X839"/>
  <c r="W839"/>
  <c r="V839"/>
  <c r="U839"/>
  <c r="T839"/>
  <c r="S839"/>
  <c r="AA838"/>
  <c r="Z838"/>
  <c r="Y838"/>
  <c r="X838"/>
  <c r="W838"/>
  <c r="V838"/>
  <c r="U838"/>
  <c r="T838"/>
  <c r="S838"/>
  <c r="AA837"/>
  <c r="Z837"/>
  <c r="Y837"/>
  <c r="X837"/>
  <c r="W837"/>
  <c r="V837"/>
  <c r="U837"/>
  <c r="T837"/>
  <c r="S837"/>
  <c r="AA836"/>
  <c r="Z836"/>
  <c r="Y836"/>
  <c r="X836"/>
  <c r="W836"/>
  <c r="V836"/>
  <c r="U836"/>
  <c r="T836"/>
  <c r="S836"/>
  <c r="AA835"/>
  <c r="Z835"/>
  <c r="Y835"/>
  <c r="X835"/>
  <c r="W835"/>
  <c r="V835"/>
  <c r="U835"/>
  <c r="T835"/>
  <c r="S835"/>
  <c r="AA834"/>
  <c r="Z834"/>
  <c r="Y834"/>
  <c r="X834"/>
  <c r="W834"/>
  <c r="V834"/>
  <c r="U834"/>
  <c r="T834"/>
  <c r="S834"/>
  <c r="AA833"/>
  <c r="Z833"/>
  <c r="Y833"/>
  <c r="X833"/>
  <c r="W833"/>
  <c r="V833"/>
  <c r="U833"/>
  <c r="T833"/>
  <c r="S833"/>
  <c r="AA832"/>
  <c r="Z832"/>
  <c r="Y832"/>
  <c r="X832"/>
  <c r="W832"/>
  <c r="V832"/>
  <c r="U832"/>
  <c r="T832"/>
  <c r="S832"/>
  <c r="AA831"/>
  <c r="Z831"/>
  <c r="Y831"/>
  <c r="X831"/>
  <c r="W831"/>
  <c r="V831"/>
  <c r="U831"/>
  <c r="T831"/>
  <c r="S831"/>
  <c r="AA830"/>
  <c r="Z830"/>
  <c r="Y830"/>
  <c r="X830"/>
  <c r="W830"/>
  <c r="V830"/>
  <c r="U830"/>
  <c r="T830"/>
  <c r="S830"/>
  <c r="AA829"/>
  <c r="Z829"/>
  <c r="Y829"/>
  <c r="X829"/>
  <c r="W829"/>
  <c r="V829"/>
  <c r="U829"/>
  <c r="T829"/>
  <c r="S829"/>
  <c r="AA828"/>
  <c r="Z828"/>
  <c r="Y828"/>
  <c r="X828"/>
  <c r="W828"/>
  <c r="V828"/>
  <c r="U828"/>
  <c r="T828"/>
  <c r="S828"/>
  <c r="AA827"/>
  <c r="Z827"/>
  <c r="Y827"/>
  <c r="X827"/>
  <c r="W827"/>
  <c r="V827"/>
  <c r="U827"/>
  <c r="T827"/>
  <c r="S827"/>
  <c r="AA826"/>
  <c r="Z826"/>
  <c r="Y826"/>
  <c r="X826"/>
  <c r="W826"/>
  <c r="V826"/>
  <c r="U826"/>
  <c r="T826"/>
  <c r="S826"/>
  <c r="AA825"/>
  <c r="Z825"/>
  <c r="Y825"/>
  <c r="X825"/>
  <c r="W825"/>
  <c r="V825"/>
  <c r="U825"/>
  <c r="T825"/>
  <c r="S825"/>
  <c r="AA824"/>
  <c r="Z824"/>
  <c r="Y824"/>
  <c r="X824"/>
  <c r="W824"/>
  <c r="V824"/>
  <c r="U824"/>
  <c r="T824"/>
  <c r="S824"/>
  <c r="AA823"/>
  <c r="Z823"/>
  <c r="Y823"/>
  <c r="X823"/>
  <c r="W823"/>
  <c r="V823"/>
  <c r="U823"/>
  <c r="T823"/>
  <c r="S823"/>
  <c r="AA822"/>
  <c r="Z822"/>
  <c r="Y822"/>
  <c r="X822"/>
  <c r="W822"/>
  <c r="V822"/>
  <c r="U822"/>
  <c r="T822"/>
  <c r="S822"/>
  <c r="AA821"/>
  <c r="Z821"/>
  <c r="Y821"/>
  <c r="X821"/>
  <c r="W821"/>
  <c r="V821"/>
  <c r="U821"/>
  <c r="T821"/>
  <c r="S821"/>
  <c r="AA819"/>
  <c r="Z819"/>
  <c r="Y819"/>
  <c r="X819"/>
  <c r="W819"/>
  <c r="V819"/>
  <c r="U819"/>
  <c r="T819"/>
  <c r="S819"/>
  <c r="AA813"/>
  <c r="Z813"/>
  <c r="Y813"/>
  <c r="X813"/>
  <c r="W813"/>
  <c r="V813"/>
  <c r="U813"/>
  <c r="T813"/>
  <c r="S813"/>
  <c r="AA810"/>
  <c r="Z810"/>
  <c r="Y810"/>
  <c r="X810"/>
  <c r="W810"/>
  <c r="V810"/>
  <c r="U810"/>
  <c r="T810"/>
  <c r="S810"/>
  <c r="AA809"/>
  <c r="Z809"/>
  <c r="Y809"/>
  <c r="X809"/>
  <c r="W809"/>
  <c r="V809"/>
  <c r="U809"/>
  <c r="T809"/>
  <c r="S809"/>
  <c r="AA808"/>
  <c r="Z808"/>
  <c r="Y808"/>
  <c r="X808"/>
  <c r="W808"/>
  <c r="V808"/>
  <c r="U808"/>
  <c r="T808"/>
  <c r="S808"/>
  <c r="AA807"/>
  <c r="Z807"/>
  <c r="Y807"/>
  <c r="X807"/>
  <c r="W807"/>
  <c r="V807"/>
  <c r="U807"/>
  <c r="T807"/>
  <c r="S807"/>
  <c r="AA806"/>
  <c r="Z806"/>
  <c r="Y806"/>
  <c r="X806"/>
  <c r="W806"/>
  <c r="V806"/>
  <c r="U806"/>
  <c r="T806"/>
  <c r="S806"/>
  <c r="AA805"/>
  <c r="Z805"/>
  <c r="Y805"/>
  <c r="X805"/>
  <c r="W805"/>
  <c r="V805"/>
  <c r="U805"/>
  <c r="T805"/>
  <c r="S805"/>
  <c r="AA804"/>
  <c r="Z804"/>
  <c r="Y804"/>
  <c r="X804"/>
  <c r="W804"/>
  <c r="V804"/>
  <c r="U804"/>
  <c r="T804"/>
  <c r="S804"/>
  <c r="AA803"/>
  <c r="Z803"/>
  <c r="Y803"/>
  <c r="X803"/>
  <c r="W803"/>
  <c r="V803"/>
  <c r="U803"/>
  <c r="T803"/>
  <c r="S803"/>
  <c r="AA802"/>
  <c r="Z802"/>
  <c r="Y802"/>
  <c r="X802"/>
  <c r="W802"/>
  <c r="V802"/>
  <c r="U802"/>
  <c r="T802"/>
  <c r="S802"/>
  <c r="AA801"/>
  <c r="Z801"/>
  <c r="Y801"/>
  <c r="X801"/>
  <c r="W801"/>
  <c r="V801"/>
  <c r="U801"/>
  <c r="T801"/>
  <c r="S801"/>
  <c r="AA800"/>
  <c r="Z800"/>
  <c r="Y800"/>
  <c r="X800"/>
  <c r="W800"/>
  <c r="V800"/>
  <c r="U800"/>
  <c r="T800"/>
  <c r="S800"/>
  <c r="AA799"/>
  <c r="Z799"/>
  <c r="Y799"/>
  <c r="X799"/>
  <c r="W799"/>
  <c r="V799"/>
  <c r="U799"/>
  <c r="T799"/>
  <c r="S799"/>
  <c r="AA798"/>
  <c r="Z798"/>
  <c r="Y798"/>
  <c r="X798"/>
  <c r="W798"/>
  <c r="V798"/>
  <c r="U798"/>
  <c r="T798"/>
  <c r="S798"/>
  <c r="AA797"/>
  <c r="Z797"/>
  <c r="Y797"/>
  <c r="X797"/>
  <c r="W797"/>
  <c r="V797"/>
  <c r="U797"/>
  <c r="T797"/>
  <c r="S797"/>
  <c r="AA796"/>
  <c r="Z796"/>
  <c r="Y796"/>
  <c r="X796"/>
  <c r="W796"/>
  <c r="V796"/>
  <c r="U796"/>
  <c r="T796"/>
  <c r="S796"/>
  <c r="AA795"/>
  <c r="Z795"/>
  <c r="Y795"/>
  <c r="X795"/>
  <c r="W795"/>
  <c r="V795"/>
  <c r="U795"/>
  <c r="T795"/>
  <c r="S795"/>
  <c r="AA793"/>
  <c r="Z793"/>
  <c r="Y793"/>
  <c r="X793"/>
  <c r="W793"/>
  <c r="V793"/>
  <c r="U793"/>
  <c r="T793"/>
  <c r="S793"/>
  <c r="AA792"/>
  <c r="Z792"/>
  <c r="Y792"/>
  <c r="X792"/>
  <c r="W792"/>
  <c r="V792"/>
  <c r="U792"/>
  <c r="T792"/>
  <c r="S792"/>
  <c r="AA791"/>
  <c r="Z791"/>
  <c r="Y791"/>
  <c r="X791"/>
  <c r="W791"/>
  <c r="V791"/>
  <c r="U791"/>
  <c r="T791"/>
  <c r="S791"/>
  <c r="AA790"/>
  <c r="Z790"/>
  <c r="Y790"/>
  <c r="X790"/>
  <c r="W790"/>
  <c r="V790"/>
  <c r="U790"/>
  <c r="T790"/>
  <c r="S790"/>
  <c r="AA788"/>
  <c r="Z788"/>
  <c r="Y788"/>
  <c r="X788"/>
  <c r="W788"/>
  <c r="V788"/>
  <c r="U788"/>
  <c r="T788"/>
  <c r="S788"/>
  <c r="AA787"/>
  <c r="Z787"/>
  <c r="Y787"/>
  <c r="X787"/>
  <c r="W787"/>
  <c r="V787"/>
  <c r="U787"/>
  <c r="T787"/>
  <c r="S787"/>
  <c r="AA786"/>
  <c r="Z786"/>
  <c r="Y786"/>
  <c r="X786"/>
  <c r="W786"/>
  <c r="V786"/>
  <c r="U786"/>
  <c r="T786"/>
  <c r="S786"/>
  <c r="AA785"/>
  <c r="Z785"/>
  <c r="Y785"/>
  <c r="X785"/>
  <c r="W785"/>
  <c r="V785"/>
  <c r="U785"/>
  <c r="T785"/>
  <c r="S785"/>
  <c r="AA784"/>
  <c r="Z784"/>
  <c r="Y784"/>
  <c r="X784"/>
  <c r="W784"/>
  <c r="V784"/>
  <c r="U784"/>
  <c r="T784"/>
  <c r="S784"/>
  <c r="AA781"/>
  <c r="Z781"/>
  <c r="Y781"/>
  <c r="X781"/>
  <c r="W781"/>
  <c r="V781"/>
  <c r="U781"/>
  <c r="T781"/>
  <c r="S781"/>
  <c r="AA780"/>
  <c r="Z780"/>
  <c r="Y780"/>
  <c r="X780"/>
  <c r="W780"/>
  <c r="V780"/>
  <c r="U780"/>
  <c r="T780"/>
  <c r="S780"/>
  <c r="AA779"/>
  <c r="Z779"/>
  <c r="Y779"/>
  <c r="X779"/>
  <c r="W779"/>
  <c r="V779"/>
  <c r="U779"/>
  <c r="T779"/>
  <c r="S779"/>
  <c r="AA778"/>
  <c r="Z778"/>
  <c r="Y778"/>
  <c r="X778"/>
  <c r="W778"/>
  <c r="V778"/>
  <c r="U778"/>
  <c r="T778"/>
  <c r="S778"/>
  <c r="AA777"/>
  <c r="Z777"/>
  <c r="Y777"/>
  <c r="X777"/>
  <c r="W777"/>
  <c r="V777"/>
  <c r="U777"/>
  <c r="T777"/>
  <c r="S777"/>
  <c r="AA776"/>
  <c r="Z776"/>
  <c r="Y776"/>
  <c r="X776"/>
  <c r="W776"/>
  <c r="V776"/>
  <c r="U776"/>
  <c r="T776"/>
  <c r="S776"/>
  <c r="AA775"/>
  <c r="Z775"/>
  <c r="Y775"/>
  <c r="X775"/>
  <c r="W775"/>
  <c r="V775"/>
  <c r="U775"/>
  <c r="T775"/>
  <c r="S775"/>
  <c r="AA774"/>
  <c r="Z774"/>
  <c r="Y774"/>
  <c r="X774"/>
  <c r="W774"/>
  <c r="V774"/>
  <c r="U774"/>
  <c r="T774"/>
  <c r="S774"/>
  <c r="AA773"/>
  <c r="Z773"/>
  <c r="Y773"/>
  <c r="X773"/>
  <c r="W773"/>
  <c r="V773"/>
  <c r="U773"/>
  <c r="T773"/>
  <c r="S773"/>
  <c r="AA772"/>
  <c r="Z772"/>
  <c r="Y772"/>
  <c r="X772"/>
  <c r="W772"/>
  <c r="V772"/>
  <c r="U772"/>
  <c r="T772"/>
  <c r="S772"/>
  <c r="AA771"/>
  <c r="Z771"/>
  <c r="Y771"/>
  <c r="X771"/>
  <c r="W771"/>
  <c r="V771"/>
  <c r="U771"/>
  <c r="T771"/>
  <c r="S771"/>
  <c r="AA770"/>
  <c r="Z770"/>
  <c r="Y770"/>
  <c r="X770"/>
  <c r="W770"/>
  <c r="V770"/>
  <c r="U770"/>
  <c r="T770"/>
  <c r="S770"/>
  <c r="AA769"/>
  <c r="Z769"/>
  <c r="Y769"/>
  <c r="X769"/>
  <c r="W769"/>
  <c r="V769"/>
  <c r="U769"/>
  <c r="T769"/>
  <c r="S769"/>
  <c r="AA768"/>
  <c r="Z768"/>
  <c r="Y768"/>
  <c r="X768"/>
  <c r="W768"/>
  <c r="V768"/>
  <c r="U768"/>
  <c r="T768"/>
  <c r="S768"/>
  <c r="AA767"/>
  <c r="Z767"/>
  <c r="Y767"/>
  <c r="X767"/>
  <c r="W767"/>
  <c r="V767"/>
  <c r="U767"/>
  <c r="T767"/>
  <c r="S767"/>
  <c r="AA765"/>
  <c r="Z765"/>
  <c r="Y765"/>
  <c r="X765"/>
  <c r="W765"/>
  <c r="V765"/>
  <c r="U765"/>
  <c r="T765"/>
  <c r="S765"/>
  <c r="AA764"/>
  <c r="Z764"/>
  <c r="Y764"/>
  <c r="X764"/>
  <c r="W764"/>
  <c r="V764"/>
  <c r="U764"/>
  <c r="T764"/>
  <c r="S764"/>
  <c r="AA759"/>
  <c r="Z759"/>
  <c r="Y759"/>
  <c r="X759"/>
  <c r="W759"/>
  <c r="V759"/>
  <c r="U759"/>
  <c r="T759"/>
  <c r="S759"/>
  <c r="AA758"/>
  <c r="Z758"/>
  <c r="Y758"/>
  <c r="X758"/>
  <c r="W758"/>
  <c r="V758"/>
  <c r="U758"/>
  <c r="T758"/>
  <c r="S758"/>
  <c r="AA757"/>
  <c r="Z757"/>
  <c r="Y757"/>
  <c r="X757"/>
  <c r="W757"/>
  <c r="V757"/>
  <c r="U757"/>
  <c r="T757"/>
  <c r="S757"/>
  <c r="AA756"/>
  <c r="Z756"/>
  <c r="Y756"/>
  <c r="X756"/>
  <c r="W756"/>
  <c r="V756"/>
  <c r="U756"/>
  <c r="T756"/>
  <c r="S756"/>
  <c r="AA755"/>
  <c r="Z755"/>
  <c r="Y755"/>
  <c r="X755"/>
  <c r="W755"/>
  <c r="V755"/>
  <c r="U755"/>
  <c r="T755"/>
  <c r="S755"/>
  <c r="AA754"/>
  <c r="Z754"/>
  <c r="Y754"/>
  <c r="X754"/>
  <c r="W754"/>
  <c r="V754"/>
  <c r="U754"/>
  <c r="T754"/>
  <c r="S754"/>
  <c r="AA753"/>
  <c r="Z753"/>
  <c r="Y753"/>
  <c r="X753"/>
  <c r="W753"/>
  <c r="V753"/>
  <c r="U753"/>
  <c r="T753"/>
  <c r="S753"/>
  <c r="AA752"/>
  <c r="Z752"/>
  <c r="Y752"/>
  <c r="X752"/>
  <c r="W752"/>
  <c r="V752"/>
  <c r="U752"/>
  <c r="T752"/>
  <c r="S752"/>
  <c r="AA751"/>
  <c r="Z751"/>
  <c r="Y751"/>
  <c r="X751"/>
  <c r="W751"/>
  <c r="V751"/>
  <c r="U751"/>
  <c r="T751"/>
  <c r="S751"/>
  <c r="AA750"/>
  <c r="Z750"/>
  <c r="Y750"/>
  <c r="X750"/>
  <c r="W750"/>
  <c r="V750"/>
  <c r="U750"/>
  <c r="T750"/>
  <c r="S750"/>
  <c r="AA749"/>
  <c r="Z749"/>
  <c r="Y749"/>
  <c r="X749"/>
  <c r="W749"/>
  <c r="V749"/>
  <c r="U749"/>
  <c r="T749"/>
  <c r="S749"/>
  <c r="AA748"/>
  <c r="Z748"/>
  <c r="Y748"/>
  <c r="X748"/>
  <c r="W748"/>
  <c r="V748"/>
  <c r="U748"/>
  <c r="T748"/>
  <c r="S748"/>
  <c r="AA747"/>
  <c r="Z747"/>
  <c r="Y747"/>
  <c r="X747"/>
  <c r="W747"/>
  <c r="V747"/>
  <c r="U747"/>
  <c r="T747"/>
  <c r="S747"/>
  <c r="AA746"/>
  <c r="Z746"/>
  <c r="Y746"/>
  <c r="X746"/>
  <c r="W746"/>
  <c r="V746"/>
  <c r="U746"/>
  <c r="T746"/>
  <c r="S746"/>
  <c r="AA745"/>
  <c r="Z745"/>
  <c r="Y745"/>
  <c r="X745"/>
  <c r="W745"/>
  <c r="V745"/>
  <c r="U745"/>
  <c r="T745"/>
  <c r="S745"/>
  <c r="AA744"/>
  <c r="Z744"/>
  <c r="Y744"/>
  <c r="X744"/>
  <c r="W744"/>
  <c r="V744"/>
  <c r="U744"/>
  <c r="T744"/>
  <c r="S744"/>
  <c r="AA743"/>
  <c r="Z743"/>
  <c r="Y743"/>
  <c r="X743"/>
  <c r="W743"/>
  <c r="V743"/>
  <c r="U743"/>
  <c r="T743"/>
  <c r="S743"/>
  <c r="AA742"/>
  <c r="Z742"/>
  <c r="Y742"/>
  <c r="X742"/>
  <c r="W742"/>
  <c r="V742"/>
  <c r="U742"/>
  <c r="T742"/>
  <c r="S742"/>
  <c r="AA741"/>
  <c r="Z741"/>
  <c r="Y741"/>
  <c r="X741"/>
  <c r="W741"/>
  <c r="V741"/>
  <c r="U741"/>
  <c r="T741"/>
  <c r="S741"/>
  <c r="AA740"/>
  <c r="Z740"/>
  <c r="Y740"/>
  <c r="X740"/>
  <c r="W740"/>
  <c r="V740"/>
  <c r="U740"/>
  <c r="T740"/>
  <c r="S740"/>
  <c r="AA739"/>
  <c r="Z739"/>
  <c r="Y739"/>
  <c r="X739"/>
  <c r="W739"/>
  <c r="V739"/>
  <c r="U739"/>
  <c r="T739"/>
  <c r="S739"/>
  <c r="AA738"/>
  <c r="Z738"/>
  <c r="Y738"/>
  <c r="X738"/>
  <c r="W738"/>
  <c r="V738"/>
  <c r="U738"/>
  <c r="T738"/>
  <c r="S738"/>
  <c r="AA737"/>
  <c r="Z737"/>
  <c r="Y737"/>
  <c r="X737"/>
  <c r="W737"/>
  <c r="V737"/>
  <c r="U737"/>
  <c r="T737"/>
  <c r="S737"/>
  <c r="AA736"/>
  <c r="Z736"/>
  <c r="Y736"/>
  <c r="X736"/>
  <c r="W736"/>
  <c r="V736"/>
  <c r="U736"/>
  <c r="T736"/>
  <c r="S736"/>
  <c r="AA735"/>
  <c r="Z735"/>
  <c r="Y735"/>
  <c r="X735"/>
  <c r="W735"/>
  <c r="V735"/>
  <c r="U735"/>
  <c r="T735"/>
  <c r="S735"/>
  <c r="AA734"/>
  <c r="Z734"/>
  <c r="Y734"/>
  <c r="X734"/>
  <c r="W734"/>
  <c r="V734"/>
  <c r="U734"/>
  <c r="T734"/>
  <c r="S734"/>
  <c r="AA733"/>
  <c r="Z733"/>
  <c r="Y733"/>
  <c r="X733"/>
  <c r="W733"/>
  <c r="V733"/>
  <c r="U733"/>
  <c r="T733"/>
  <c r="S733"/>
  <c r="AA732"/>
  <c r="Z732"/>
  <c r="Y732"/>
  <c r="X732"/>
  <c r="W732"/>
  <c r="V732"/>
  <c r="U732"/>
  <c r="T732"/>
  <c r="S732"/>
  <c r="AA731"/>
  <c r="Z731"/>
  <c r="Y731"/>
  <c r="X731"/>
  <c r="W731"/>
  <c r="V731"/>
  <c r="U731"/>
  <c r="T731"/>
  <c r="S731"/>
  <c r="AA730"/>
  <c r="Z730"/>
  <c r="Y730"/>
  <c r="X730"/>
  <c r="W730"/>
  <c r="V730"/>
  <c r="U730"/>
  <c r="T730"/>
  <c r="S730"/>
  <c r="AA729"/>
  <c r="Z729"/>
  <c r="Y729"/>
  <c r="X729"/>
  <c r="W729"/>
  <c r="V729"/>
  <c r="U729"/>
  <c r="T729"/>
  <c r="S729"/>
  <c r="AA728"/>
  <c r="Z728"/>
  <c r="Y728"/>
  <c r="X728"/>
  <c r="W728"/>
  <c r="V728"/>
  <c r="U728"/>
  <c r="T728"/>
  <c r="S728"/>
  <c r="AA727"/>
  <c r="Z727"/>
  <c r="Y727"/>
  <c r="X727"/>
  <c r="W727"/>
  <c r="V727"/>
  <c r="U727"/>
  <c r="T727"/>
  <c r="S727"/>
  <c r="AA726"/>
  <c r="Z726"/>
  <c r="Y726"/>
  <c r="X726"/>
  <c r="W726"/>
  <c r="V726"/>
  <c r="U726"/>
  <c r="T726"/>
  <c r="S726"/>
  <c r="AA725"/>
  <c r="Z725"/>
  <c r="Y725"/>
  <c r="X725"/>
  <c r="W725"/>
  <c r="V725"/>
  <c r="U725"/>
  <c r="T725"/>
  <c r="S725"/>
  <c r="AA724"/>
  <c r="Z724"/>
  <c r="Y724"/>
  <c r="X724"/>
  <c r="W724"/>
  <c r="V724"/>
  <c r="U724"/>
  <c r="T724"/>
  <c r="S724"/>
  <c r="AA723"/>
  <c r="Z723"/>
  <c r="Y723"/>
  <c r="X723"/>
  <c r="W723"/>
  <c r="V723"/>
  <c r="U723"/>
  <c r="T723"/>
  <c r="S723"/>
  <c r="AA722"/>
  <c r="Z722"/>
  <c r="Y722"/>
  <c r="X722"/>
  <c r="W722"/>
  <c r="V722"/>
  <c r="U722"/>
  <c r="T722"/>
  <c r="S722"/>
  <c r="AA721"/>
  <c r="Z721"/>
  <c r="Y721"/>
  <c r="X721"/>
  <c r="W721"/>
  <c r="V721"/>
  <c r="U721"/>
  <c r="T721"/>
  <c r="S721"/>
  <c r="AA720"/>
  <c r="Z720"/>
  <c r="Y720"/>
  <c r="X720"/>
  <c r="W720"/>
  <c r="V720"/>
  <c r="U720"/>
  <c r="T720"/>
  <c r="S720"/>
  <c r="AA719"/>
  <c r="Z719"/>
  <c r="Y719"/>
  <c r="X719"/>
  <c r="W719"/>
  <c r="V719"/>
  <c r="U719"/>
  <c r="T719"/>
  <c r="S719"/>
  <c r="AA718"/>
  <c r="Z718"/>
  <c r="Y718"/>
  <c r="X718"/>
  <c r="W718"/>
  <c r="V718"/>
  <c r="U718"/>
  <c r="T718"/>
  <c r="S718"/>
  <c r="AA717"/>
  <c r="Z717"/>
  <c r="Y717"/>
  <c r="X717"/>
  <c r="W717"/>
  <c r="V717"/>
  <c r="U717"/>
  <c r="T717"/>
  <c r="S717"/>
  <c r="AA716"/>
  <c r="Z716"/>
  <c r="Y716"/>
  <c r="X716"/>
  <c r="W716"/>
  <c r="V716"/>
  <c r="U716"/>
  <c r="T716"/>
  <c r="S716"/>
  <c r="AA715"/>
  <c r="Z715"/>
  <c r="Y715"/>
  <c r="X715"/>
  <c r="W715"/>
  <c r="V715"/>
  <c r="U715"/>
  <c r="T715"/>
  <c r="S715"/>
  <c r="AA704"/>
  <c r="Z704"/>
  <c r="Y704"/>
  <c r="X704"/>
  <c r="W704"/>
  <c r="V704"/>
  <c r="U704"/>
  <c r="T704"/>
  <c r="S704"/>
  <c r="AA701"/>
  <c r="Z701"/>
  <c r="Y701"/>
  <c r="X701"/>
  <c r="W701"/>
  <c r="V701"/>
  <c r="U701"/>
  <c r="T701"/>
  <c r="S701"/>
  <c r="AA700"/>
  <c r="Z700"/>
  <c r="Y700"/>
  <c r="X700"/>
  <c r="W700"/>
  <c r="V700"/>
  <c r="U700"/>
  <c r="T700"/>
  <c r="S700"/>
  <c r="AA699"/>
  <c r="Z699"/>
  <c r="Y699"/>
  <c r="X699"/>
  <c r="W699"/>
  <c r="V699"/>
  <c r="U699"/>
  <c r="T699"/>
  <c r="S699"/>
  <c r="AA698"/>
  <c r="Z698"/>
  <c r="Y698"/>
  <c r="X698"/>
  <c r="W698"/>
  <c r="V698"/>
  <c r="U698"/>
  <c r="T698"/>
  <c r="S698"/>
  <c r="AA697"/>
  <c r="Z697"/>
  <c r="Y697"/>
  <c r="X697"/>
  <c r="W697"/>
  <c r="V697"/>
  <c r="U697"/>
  <c r="T697"/>
  <c r="S697"/>
  <c r="AA696"/>
  <c r="Z696"/>
  <c r="Y696"/>
  <c r="X696"/>
  <c r="W696"/>
  <c r="V696"/>
  <c r="U696"/>
  <c r="T696"/>
  <c r="S696"/>
  <c r="AA693"/>
  <c r="Z693"/>
  <c r="Y693"/>
  <c r="X693"/>
  <c r="W693"/>
  <c r="V693"/>
  <c r="U693"/>
  <c r="T693"/>
  <c r="S693"/>
  <c r="AA692"/>
  <c r="Z692"/>
  <c r="Y692"/>
  <c r="X692"/>
  <c r="W692"/>
  <c r="V692"/>
  <c r="U692"/>
  <c r="T692"/>
  <c r="S692"/>
  <c r="AA690"/>
  <c r="Z690"/>
  <c r="Y690"/>
  <c r="X690"/>
  <c r="W690"/>
  <c r="V690"/>
  <c r="U690"/>
  <c r="T690"/>
  <c r="S690"/>
  <c r="AA689"/>
  <c r="Z689"/>
  <c r="Y689"/>
  <c r="X689"/>
  <c r="W689"/>
  <c r="V689"/>
  <c r="U689"/>
  <c r="T689"/>
  <c r="S689"/>
  <c r="AA688"/>
  <c r="Z688"/>
  <c r="Y688"/>
  <c r="X688"/>
  <c r="W688"/>
  <c r="V688"/>
  <c r="U688"/>
  <c r="T688"/>
  <c r="S688"/>
  <c r="AA687"/>
  <c r="Z687"/>
  <c r="Y687"/>
  <c r="X687"/>
  <c r="W687"/>
  <c r="V687"/>
  <c r="U687"/>
  <c r="T687"/>
  <c r="S687"/>
  <c r="AA686"/>
  <c r="Z686"/>
  <c r="Y686"/>
  <c r="X686"/>
  <c r="W686"/>
  <c r="V686"/>
  <c r="U686"/>
  <c r="T686"/>
  <c r="S686"/>
  <c r="AA685"/>
  <c r="Z685"/>
  <c r="Y685"/>
  <c r="X685"/>
  <c r="W685"/>
  <c r="V685"/>
  <c r="U685"/>
  <c r="T685"/>
  <c r="S685"/>
  <c r="AA683"/>
  <c r="Z683"/>
  <c r="Y683"/>
  <c r="X683"/>
  <c r="W683"/>
  <c r="V683"/>
  <c r="U683"/>
  <c r="T683"/>
  <c r="S683"/>
  <c r="AA682"/>
  <c r="Z682"/>
  <c r="Y682"/>
  <c r="X682"/>
  <c r="W682"/>
  <c r="V682"/>
  <c r="U682"/>
  <c r="T682"/>
  <c r="S682"/>
  <c r="AA681"/>
  <c r="Z681"/>
  <c r="Y681"/>
  <c r="X681"/>
  <c r="W681"/>
  <c r="V681"/>
  <c r="U681"/>
  <c r="T681"/>
  <c r="S681"/>
  <c r="AA680"/>
  <c r="Z680"/>
  <c r="Y680"/>
  <c r="X680"/>
  <c r="W680"/>
  <c r="V680"/>
  <c r="U680"/>
  <c r="T680"/>
  <c r="S680"/>
  <c r="AA679"/>
  <c r="Z679"/>
  <c r="Y679"/>
  <c r="X679"/>
  <c r="W679"/>
  <c r="V679"/>
  <c r="U679"/>
  <c r="T679"/>
  <c r="S679"/>
  <c r="AA672"/>
  <c r="Z672"/>
  <c r="Y672"/>
  <c r="X672"/>
  <c r="W672"/>
  <c r="V672"/>
  <c r="U672"/>
  <c r="T672"/>
  <c r="S672"/>
  <c r="AA669"/>
  <c r="Z669"/>
  <c r="Y669"/>
  <c r="X669"/>
  <c r="W669"/>
  <c r="V669"/>
  <c r="U669"/>
  <c r="T669"/>
  <c r="S669"/>
  <c r="AA668"/>
  <c r="Z668"/>
  <c r="Y668"/>
  <c r="X668"/>
  <c r="W668"/>
  <c r="V668"/>
  <c r="U668"/>
  <c r="T668"/>
  <c r="S668"/>
  <c r="AA667"/>
  <c r="Z667"/>
  <c r="Y667"/>
  <c r="X667"/>
  <c r="W667"/>
  <c r="V667"/>
  <c r="U667"/>
  <c r="T667"/>
  <c r="S667"/>
  <c r="AA666"/>
  <c r="Z666"/>
  <c r="Y666"/>
  <c r="X666"/>
  <c r="W666"/>
  <c r="V666"/>
  <c r="U666"/>
  <c r="T666"/>
  <c r="S666"/>
  <c r="AA661"/>
  <c r="Z661"/>
  <c r="Y661"/>
  <c r="X661"/>
  <c r="W661"/>
  <c r="V661"/>
  <c r="U661"/>
  <c r="T661"/>
  <c r="S661"/>
  <c r="AA658"/>
  <c r="Z658"/>
  <c r="Y658"/>
  <c r="X658"/>
  <c r="W658"/>
  <c r="V658"/>
  <c r="U658"/>
  <c r="T658"/>
  <c r="S658"/>
  <c r="AA655"/>
  <c r="Z655"/>
  <c r="Y655"/>
  <c r="X655"/>
  <c r="W655"/>
  <c r="V655"/>
  <c r="U655"/>
  <c r="T655"/>
  <c r="S655"/>
  <c r="AA654"/>
  <c r="Z654"/>
  <c r="Y654"/>
  <c r="X654"/>
  <c r="W654"/>
  <c r="V654"/>
  <c r="U654"/>
  <c r="T654"/>
  <c r="S654"/>
  <c r="AA653"/>
  <c r="Z653"/>
  <c r="Y653"/>
  <c r="X653"/>
  <c r="W653"/>
  <c r="V653"/>
  <c r="U653"/>
  <c r="T653"/>
  <c r="S653"/>
  <c r="AA652"/>
  <c r="Z652"/>
  <c r="Y652"/>
  <c r="X652"/>
  <c r="W652"/>
  <c r="V652"/>
  <c r="U652"/>
  <c r="T652"/>
  <c r="S652"/>
  <c r="AA651"/>
  <c r="Z651"/>
  <c r="Y651"/>
  <c r="X651"/>
  <c r="W651"/>
  <c r="V651"/>
  <c r="U651"/>
  <c r="T651"/>
  <c r="S651"/>
  <c r="AA650"/>
  <c r="Z650"/>
  <c r="Y650"/>
  <c r="X650"/>
  <c r="W650"/>
  <c r="V650"/>
  <c r="U650"/>
  <c r="T650"/>
  <c r="S650"/>
  <c r="AA649"/>
  <c r="Z649"/>
  <c r="Y649"/>
  <c r="X649"/>
  <c r="W649"/>
  <c r="V649"/>
  <c r="U649"/>
  <c r="T649"/>
  <c r="S649"/>
  <c r="AA648"/>
  <c r="Z648"/>
  <c r="Y648"/>
  <c r="X648"/>
  <c r="W648"/>
  <c r="V648"/>
  <c r="U648"/>
  <c r="T648"/>
  <c r="S648"/>
  <c r="AA646"/>
  <c r="Z646"/>
  <c r="Y646"/>
  <c r="X646"/>
  <c r="W646"/>
  <c r="V646"/>
  <c r="U646"/>
  <c r="T646"/>
  <c r="S646"/>
  <c r="AA645"/>
  <c r="Z645"/>
  <c r="Y645"/>
  <c r="X645"/>
  <c r="W645"/>
  <c r="V645"/>
  <c r="U645"/>
  <c r="T645"/>
  <c r="S645"/>
  <c r="AA644"/>
  <c r="Z644"/>
  <c r="Y644"/>
  <c r="X644"/>
  <c r="W644"/>
  <c r="V644"/>
  <c r="U644"/>
  <c r="T644"/>
  <c r="S644"/>
  <c r="AA643"/>
  <c r="Z643"/>
  <c r="Y643"/>
  <c r="X643"/>
  <c r="W643"/>
  <c r="V643"/>
  <c r="U643"/>
  <c r="T643"/>
  <c r="S643"/>
  <c r="AA642"/>
  <c r="Z642"/>
  <c r="Y642"/>
  <c r="X642"/>
  <c r="W642"/>
  <c r="V642"/>
  <c r="U642"/>
  <c r="T642"/>
  <c r="S642"/>
  <c r="AA641"/>
  <c r="Z641"/>
  <c r="Y641"/>
  <c r="X641"/>
  <c r="W641"/>
  <c r="V641"/>
  <c r="U641"/>
  <c r="T641"/>
  <c r="S641"/>
  <c r="AA640"/>
  <c r="Z640"/>
  <c r="Y640"/>
  <c r="X640"/>
  <c r="W640"/>
  <c r="V640"/>
  <c r="U640"/>
  <c r="T640"/>
  <c r="S640"/>
  <c r="AA639"/>
  <c r="Z639"/>
  <c r="Y639"/>
  <c r="X639"/>
  <c r="W639"/>
  <c r="V639"/>
  <c r="U639"/>
  <c r="T639"/>
  <c r="S639"/>
  <c r="AA638"/>
  <c r="Z638"/>
  <c r="Y638"/>
  <c r="X638"/>
  <c r="W638"/>
  <c r="V638"/>
  <c r="U638"/>
  <c r="T638"/>
  <c r="S638"/>
  <c r="AA637"/>
  <c r="Z637"/>
  <c r="Y637"/>
  <c r="X637"/>
  <c r="W637"/>
  <c r="V637"/>
  <c r="U637"/>
  <c r="T637"/>
  <c r="S637"/>
  <c r="AA636"/>
  <c r="Z636"/>
  <c r="Y636"/>
  <c r="X636"/>
  <c r="W636"/>
  <c r="V636"/>
  <c r="U636"/>
  <c r="T636"/>
  <c r="S636"/>
  <c r="AA635"/>
  <c r="Z635"/>
  <c r="Y635"/>
  <c r="X635"/>
  <c r="W635"/>
  <c r="V635"/>
  <c r="U635"/>
  <c r="T635"/>
  <c r="S635"/>
  <c r="AA634"/>
  <c r="Z634"/>
  <c r="Y634"/>
  <c r="X634"/>
  <c r="W634"/>
  <c r="V634"/>
  <c r="U634"/>
  <c r="T634"/>
  <c r="S634"/>
  <c r="AA633"/>
  <c r="Z633"/>
  <c r="Y633"/>
  <c r="X633"/>
  <c r="W633"/>
  <c r="V633"/>
  <c r="U633"/>
  <c r="T633"/>
  <c r="S633"/>
  <c r="AA632"/>
  <c r="Z632"/>
  <c r="Y632"/>
  <c r="X632"/>
  <c r="W632"/>
  <c r="V632"/>
  <c r="U632"/>
  <c r="T632"/>
  <c r="S632"/>
  <c r="AA631"/>
  <c r="Z631"/>
  <c r="Y631"/>
  <c r="X631"/>
  <c r="W631"/>
  <c r="V631"/>
  <c r="U631"/>
  <c r="T631"/>
  <c r="S631"/>
  <c r="AA630"/>
  <c r="Z630"/>
  <c r="Y630"/>
  <c r="X630"/>
  <c r="W630"/>
  <c r="V630"/>
  <c r="U630"/>
  <c r="T630"/>
  <c r="S630"/>
  <c r="AA629"/>
  <c r="Z629"/>
  <c r="Y629"/>
  <c r="X629"/>
  <c r="W629"/>
  <c r="V629"/>
  <c r="U629"/>
  <c r="T629"/>
  <c r="S629"/>
  <c r="AA626"/>
  <c r="Z626"/>
  <c r="Y626"/>
  <c r="X626"/>
  <c r="W626"/>
  <c r="V626"/>
  <c r="U626"/>
  <c r="T626"/>
  <c r="S626"/>
  <c r="AA625"/>
  <c r="Z625"/>
  <c r="Y625"/>
  <c r="X625"/>
  <c r="W625"/>
  <c r="V625"/>
  <c r="U625"/>
  <c r="T625"/>
  <c r="S625"/>
  <c r="AA622"/>
  <c r="Z622"/>
  <c r="Y622"/>
  <c r="X622"/>
  <c r="W622"/>
  <c r="V622"/>
  <c r="U622"/>
  <c r="T622"/>
  <c r="S622"/>
  <c r="AA620"/>
  <c r="Z620"/>
  <c r="Y620"/>
  <c r="X620"/>
  <c r="W620"/>
  <c r="V620"/>
  <c r="U620"/>
  <c r="T620"/>
  <c r="S620"/>
  <c r="AA619"/>
  <c r="Z619"/>
  <c r="Y619"/>
  <c r="X619"/>
  <c r="W619"/>
  <c r="V619"/>
  <c r="U619"/>
  <c r="T619"/>
  <c r="S619"/>
  <c r="AA618"/>
  <c r="Z618"/>
  <c r="Y618"/>
  <c r="X618"/>
  <c r="W618"/>
  <c r="V618"/>
  <c r="U618"/>
  <c r="T618"/>
  <c r="S618"/>
  <c r="AA617"/>
  <c r="Z617"/>
  <c r="Y617"/>
  <c r="X617"/>
  <c r="W617"/>
  <c r="V617"/>
  <c r="U617"/>
  <c r="T617"/>
  <c r="S617"/>
  <c r="AA616"/>
  <c r="Z616"/>
  <c r="Y616"/>
  <c r="X616"/>
  <c r="W616"/>
  <c r="V616"/>
  <c r="U616"/>
  <c r="T616"/>
  <c r="S616"/>
  <c r="AA615"/>
  <c r="Z615"/>
  <c r="Y615"/>
  <c r="X615"/>
  <c r="W615"/>
  <c r="V615"/>
  <c r="U615"/>
  <c r="T615"/>
  <c r="S615"/>
  <c r="AA614"/>
  <c r="Z614"/>
  <c r="Y614"/>
  <c r="X614"/>
  <c r="W614"/>
  <c r="V614"/>
  <c r="U614"/>
  <c r="T614"/>
  <c r="S614"/>
  <c r="AA613"/>
  <c r="Z613"/>
  <c r="Y613"/>
  <c r="X613"/>
  <c r="W613"/>
  <c r="V613"/>
  <c r="U613"/>
  <c r="T613"/>
  <c r="S613"/>
  <c r="AA608"/>
  <c r="Z608"/>
  <c r="Y608"/>
  <c r="X608"/>
  <c r="W608"/>
  <c r="V608"/>
  <c r="U608"/>
  <c r="T608"/>
  <c r="S608"/>
  <c r="AA607"/>
  <c r="Z607"/>
  <c r="Y607"/>
  <c r="X607"/>
  <c r="W607"/>
  <c r="V607"/>
  <c r="U607"/>
  <c r="T607"/>
  <c r="S607"/>
  <c r="AA606"/>
  <c r="Z606"/>
  <c r="Y606"/>
  <c r="X606"/>
  <c r="W606"/>
  <c r="V606"/>
  <c r="U606"/>
  <c r="T606"/>
  <c r="S606"/>
  <c r="AA605"/>
  <c r="Z605"/>
  <c r="Y605"/>
  <c r="X605"/>
  <c r="W605"/>
  <c r="V605"/>
  <c r="U605"/>
  <c r="T605"/>
  <c r="S605"/>
  <c r="AA604"/>
  <c r="Z604"/>
  <c r="Y604"/>
  <c r="X604"/>
  <c r="W604"/>
  <c r="V604"/>
  <c r="U604"/>
  <c r="T604"/>
  <c r="S604"/>
  <c r="AA603"/>
  <c r="Z603"/>
  <c r="Y603"/>
  <c r="X603"/>
  <c r="W603"/>
  <c r="V603"/>
  <c r="U603"/>
  <c r="T603"/>
  <c r="S603"/>
  <c r="AA602"/>
  <c r="Z602"/>
  <c r="Y602"/>
  <c r="X602"/>
  <c r="W602"/>
  <c r="V602"/>
  <c r="U602"/>
  <c r="T602"/>
  <c r="S602"/>
  <c r="AA601"/>
  <c r="Z601"/>
  <c r="Y601"/>
  <c r="X601"/>
  <c r="W601"/>
  <c r="V601"/>
  <c r="U601"/>
  <c r="T601"/>
  <c r="S601"/>
  <c r="AA600"/>
  <c r="Z600"/>
  <c r="Y600"/>
  <c r="X600"/>
  <c r="W600"/>
  <c r="V600"/>
  <c r="U600"/>
  <c r="T600"/>
  <c r="S600"/>
  <c r="AA599"/>
  <c r="Z599"/>
  <c r="Y599"/>
  <c r="X599"/>
  <c r="W599"/>
  <c r="V599"/>
  <c r="U599"/>
  <c r="T599"/>
  <c r="S599"/>
  <c r="AA598"/>
  <c r="Z598"/>
  <c r="Y598"/>
  <c r="X598"/>
  <c r="W598"/>
  <c r="V598"/>
  <c r="U598"/>
  <c r="T598"/>
  <c r="S598"/>
  <c r="AA597"/>
  <c r="Z597"/>
  <c r="Y597"/>
  <c r="X597"/>
  <c r="W597"/>
  <c r="V597"/>
  <c r="U597"/>
  <c r="T597"/>
  <c r="S597"/>
  <c r="AA596"/>
  <c r="Z596"/>
  <c r="Y596"/>
  <c r="X596"/>
  <c r="W596"/>
  <c r="V596"/>
  <c r="U596"/>
  <c r="T596"/>
  <c r="S596"/>
  <c r="AA595"/>
  <c r="Z595"/>
  <c r="Y595"/>
  <c r="X595"/>
  <c r="W595"/>
  <c r="V595"/>
  <c r="U595"/>
  <c r="T595"/>
  <c r="S595"/>
  <c r="AA594"/>
  <c r="Z594"/>
  <c r="Y594"/>
  <c r="X594"/>
  <c r="W594"/>
  <c r="V594"/>
  <c r="U594"/>
  <c r="T594"/>
  <c r="S594"/>
  <c r="AA593"/>
  <c r="Z593"/>
  <c r="Y593"/>
  <c r="X593"/>
  <c r="W593"/>
  <c r="V593"/>
  <c r="U593"/>
  <c r="T593"/>
  <c r="S593"/>
  <c r="AA592"/>
  <c r="Z592"/>
  <c r="Y592"/>
  <c r="X592"/>
  <c r="W592"/>
  <c r="V592"/>
  <c r="U592"/>
  <c r="T592"/>
  <c r="S592"/>
  <c r="AA591"/>
  <c r="Z591"/>
  <c r="Y591"/>
  <c r="X591"/>
  <c r="W591"/>
  <c r="V591"/>
  <c r="U591"/>
  <c r="T591"/>
  <c r="S591"/>
  <c r="AA590"/>
  <c r="Z590"/>
  <c r="Y590"/>
  <c r="X590"/>
  <c r="W590"/>
  <c r="V590"/>
  <c r="U590"/>
  <c r="T590"/>
  <c r="S590"/>
  <c r="AA589"/>
  <c r="Z589"/>
  <c r="Y589"/>
  <c r="X589"/>
  <c r="W589"/>
  <c r="V589"/>
  <c r="U589"/>
  <c r="T589"/>
  <c r="S589"/>
  <c r="AA587"/>
  <c r="Z587"/>
  <c r="Y587"/>
  <c r="X587"/>
  <c r="W587"/>
  <c r="V587"/>
  <c r="U587"/>
  <c r="T587"/>
  <c r="S587"/>
  <c r="AA586"/>
  <c r="Z586"/>
  <c r="Y586"/>
  <c r="X586"/>
  <c r="W586"/>
  <c r="V586"/>
  <c r="U586"/>
  <c r="T586"/>
  <c r="S586"/>
  <c r="AA585"/>
  <c r="Z585"/>
  <c r="Y585"/>
  <c r="X585"/>
  <c r="W585"/>
  <c r="V585"/>
  <c r="U585"/>
  <c r="T585"/>
  <c r="S585"/>
  <c r="AA583"/>
  <c r="Z583"/>
  <c r="Y583"/>
  <c r="X583"/>
  <c r="W583"/>
  <c r="V583"/>
  <c r="U583"/>
  <c r="T583"/>
  <c r="S583"/>
  <c r="AA582"/>
  <c r="Z582"/>
  <c r="Y582"/>
  <c r="X582"/>
  <c r="W582"/>
  <c r="V582"/>
  <c r="U582"/>
  <c r="T582"/>
  <c r="S582"/>
  <c r="AA581"/>
  <c r="Z581"/>
  <c r="Y581"/>
  <c r="X581"/>
  <c r="W581"/>
  <c r="V581"/>
  <c r="U581"/>
  <c r="T581"/>
  <c r="S581"/>
  <c r="AA580"/>
  <c r="Z580"/>
  <c r="Y580"/>
  <c r="X580"/>
  <c r="W580"/>
  <c r="V580"/>
  <c r="U580"/>
  <c r="T580"/>
  <c r="S580"/>
  <c r="AA579"/>
  <c r="Z579"/>
  <c r="Y579"/>
  <c r="X579"/>
  <c r="W579"/>
  <c r="V579"/>
  <c r="U579"/>
  <c r="T579"/>
  <c r="S579"/>
  <c r="AA578"/>
  <c r="Z578"/>
  <c r="Y578"/>
  <c r="X578"/>
  <c r="W578"/>
  <c r="V578"/>
  <c r="U578"/>
  <c r="T578"/>
  <c r="S578"/>
  <c r="AA577"/>
  <c r="Z577"/>
  <c r="Y577"/>
  <c r="X577"/>
  <c r="W577"/>
  <c r="V577"/>
  <c r="U577"/>
  <c r="T577"/>
  <c r="S577"/>
  <c r="AA576"/>
  <c r="Z576"/>
  <c r="Y576"/>
  <c r="X576"/>
  <c r="W576"/>
  <c r="V576"/>
  <c r="U576"/>
  <c r="T576"/>
  <c r="S576"/>
  <c r="AA575"/>
  <c r="Z575"/>
  <c r="Y575"/>
  <c r="X575"/>
  <c r="W575"/>
  <c r="V575"/>
  <c r="U575"/>
  <c r="T575"/>
  <c r="S575"/>
  <c r="AA574"/>
  <c r="Z574"/>
  <c r="Y574"/>
  <c r="X574"/>
  <c r="W574"/>
  <c r="V574"/>
  <c r="U574"/>
  <c r="T574"/>
  <c r="S574"/>
  <c r="AA573"/>
  <c r="Z573"/>
  <c r="Y573"/>
  <c r="X573"/>
  <c r="W573"/>
  <c r="V573"/>
  <c r="U573"/>
  <c r="T573"/>
  <c r="S573"/>
  <c r="AA572"/>
  <c r="Z572"/>
  <c r="Y572"/>
  <c r="X572"/>
  <c r="W572"/>
  <c r="V572"/>
  <c r="U572"/>
  <c r="T572"/>
  <c r="S572"/>
  <c r="AA570"/>
  <c r="Z570"/>
  <c r="Y570"/>
  <c r="X570"/>
  <c r="W570"/>
  <c r="V570"/>
  <c r="U570"/>
  <c r="T570"/>
  <c r="S570"/>
  <c r="AA569"/>
  <c r="Z569"/>
  <c r="Y569"/>
  <c r="X569"/>
  <c r="W569"/>
  <c r="V569"/>
  <c r="U569"/>
  <c r="T569"/>
  <c r="S569"/>
  <c r="AA568"/>
  <c r="Z568"/>
  <c r="Y568"/>
  <c r="X568"/>
  <c r="W568"/>
  <c r="V568"/>
  <c r="U568"/>
  <c r="T568"/>
  <c r="S568"/>
  <c r="AA567"/>
  <c r="Z567"/>
  <c r="Y567"/>
  <c r="X567"/>
  <c r="W567"/>
  <c r="V567"/>
  <c r="U567"/>
  <c r="T567"/>
  <c r="S567"/>
  <c r="AA566"/>
  <c r="Z566"/>
  <c r="Y566"/>
  <c r="X566"/>
  <c r="W566"/>
  <c r="V566"/>
  <c r="U566"/>
  <c r="T566"/>
  <c r="S566"/>
  <c r="AA565"/>
  <c r="Z565"/>
  <c r="Y565"/>
  <c r="X565"/>
  <c r="W565"/>
  <c r="V565"/>
  <c r="U565"/>
  <c r="T565"/>
  <c r="S565"/>
  <c r="AA564"/>
  <c r="Z564"/>
  <c r="Y564"/>
  <c r="X564"/>
  <c r="W564"/>
  <c r="V564"/>
  <c r="U564"/>
  <c r="T564"/>
  <c r="S564"/>
  <c r="AA563"/>
  <c r="Z563"/>
  <c r="Y563"/>
  <c r="X563"/>
  <c r="W563"/>
  <c r="V563"/>
  <c r="U563"/>
  <c r="T563"/>
  <c r="S563"/>
  <c r="AA562"/>
  <c r="Z562"/>
  <c r="Y562"/>
  <c r="X562"/>
  <c r="W562"/>
  <c r="V562"/>
  <c r="U562"/>
  <c r="T562"/>
  <c r="S562"/>
  <c r="AA561"/>
  <c r="Z561"/>
  <c r="Y561"/>
  <c r="X561"/>
  <c r="W561"/>
  <c r="V561"/>
  <c r="U561"/>
  <c r="T561"/>
  <c r="S561"/>
  <c r="AA560"/>
  <c r="Z560"/>
  <c r="Y560"/>
  <c r="X560"/>
  <c r="W560"/>
  <c r="V560"/>
  <c r="U560"/>
  <c r="T560"/>
  <c r="S560"/>
  <c r="AA559"/>
  <c r="Z559"/>
  <c r="Y559"/>
  <c r="X559"/>
  <c r="W559"/>
  <c r="V559"/>
  <c r="U559"/>
  <c r="T559"/>
  <c r="S559"/>
  <c r="AA558"/>
  <c r="Z558"/>
  <c r="Y558"/>
  <c r="X558"/>
  <c r="W558"/>
  <c r="V558"/>
  <c r="U558"/>
  <c r="T558"/>
  <c r="S558"/>
  <c r="AA557"/>
  <c r="Z557"/>
  <c r="Y557"/>
  <c r="X557"/>
  <c r="W557"/>
  <c r="V557"/>
  <c r="U557"/>
  <c r="T557"/>
  <c r="S557"/>
  <c r="AA556"/>
  <c r="Z556"/>
  <c r="Y556"/>
  <c r="X556"/>
  <c r="W556"/>
  <c r="V556"/>
  <c r="U556"/>
  <c r="T556"/>
  <c r="S556"/>
  <c r="AA555"/>
  <c r="Z555"/>
  <c r="Y555"/>
  <c r="X555"/>
  <c r="W555"/>
  <c r="V555"/>
  <c r="U555"/>
  <c r="T555"/>
  <c r="S555"/>
  <c r="AA554"/>
  <c r="Z554"/>
  <c r="Y554"/>
  <c r="X554"/>
  <c r="W554"/>
  <c r="V554"/>
  <c r="U554"/>
  <c r="T554"/>
  <c r="S554"/>
  <c r="AA553"/>
  <c r="Z553"/>
  <c r="Y553"/>
  <c r="X553"/>
  <c r="W553"/>
  <c r="V553"/>
  <c r="U553"/>
  <c r="T553"/>
  <c r="S553"/>
  <c r="AA552"/>
  <c r="Z552"/>
  <c r="Y552"/>
  <c r="X552"/>
  <c r="W552"/>
  <c r="V552"/>
  <c r="U552"/>
  <c r="T552"/>
  <c r="S552"/>
  <c r="AA551"/>
  <c r="Z551"/>
  <c r="Y551"/>
  <c r="X551"/>
  <c r="W551"/>
  <c r="V551"/>
  <c r="U551"/>
  <c r="T551"/>
  <c r="S551"/>
  <c r="AA550"/>
  <c r="Z550"/>
  <c r="Y550"/>
  <c r="X550"/>
  <c r="W550"/>
  <c r="V550"/>
  <c r="U550"/>
  <c r="T550"/>
  <c r="S550"/>
  <c r="AA549"/>
  <c r="Z549"/>
  <c r="Y549"/>
  <c r="X549"/>
  <c r="W549"/>
  <c r="V549"/>
  <c r="U549"/>
  <c r="T549"/>
  <c r="S549"/>
  <c r="AA548"/>
  <c r="Z548"/>
  <c r="Y548"/>
  <c r="X548"/>
  <c r="W548"/>
  <c r="V548"/>
  <c r="U548"/>
  <c r="T548"/>
  <c r="S548"/>
  <c r="AA547"/>
  <c r="Z547"/>
  <c r="Y547"/>
  <c r="X547"/>
  <c r="W547"/>
  <c r="V547"/>
  <c r="U547"/>
  <c r="T547"/>
  <c r="S547"/>
  <c r="AA546"/>
  <c r="Z546"/>
  <c r="Y546"/>
  <c r="X546"/>
  <c r="W546"/>
  <c r="V546"/>
  <c r="U546"/>
  <c r="T546"/>
  <c r="S546"/>
  <c r="AA545"/>
  <c r="Z545"/>
  <c r="Y545"/>
  <c r="X545"/>
  <c r="W545"/>
  <c r="V545"/>
  <c r="U545"/>
  <c r="T545"/>
  <c r="S545"/>
  <c r="AA544"/>
  <c r="Z544"/>
  <c r="Y544"/>
  <c r="X544"/>
  <c r="W544"/>
  <c r="V544"/>
  <c r="U544"/>
  <c r="T544"/>
  <c r="S544"/>
  <c r="AA543"/>
  <c r="Z543"/>
  <c r="Y543"/>
  <c r="X543"/>
  <c r="W543"/>
  <c r="V543"/>
  <c r="U543"/>
  <c r="T543"/>
  <c r="S543"/>
  <c r="AA542"/>
  <c r="Z542"/>
  <c r="Y542"/>
  <c r="X542"/>
  <c r="W542"/>
  <c r="V542"/>
  <c r="U542"/>
  <c r="T542"/>
  <c r="S542"/>
  <c r="AA541"/>
  <c r="Z541"/>
  <c r="Y541"/>
  <c r="X541"/>
  <c r="W541"/>
  <c r="V541"/>
  <c r="U541"/>
  <c r="T541"/>
  <c r="S541"/>
  <c r="AA540"/>
  <c r="Z540"/>
  <c r="Y540"/>
  <c r="X540"/>
  <c r="W540"/>
  <c r="V540"/>
  <c r="U540"/>
  <c r="T540"/>
  <c r="S540"/>
  <c r="AA539"/>
  <c r="Z539"/>
  <c r="Y539"/>
  <c r="X539"/>
  <c r="W539"/>
  <c r="V539"/>
  <c r="U539"/>
  <c r="T539"/>
  <c r="S539"/>
  <c r="AA538"/>
  <c r="Z538"/>
  <c r="Y538"/>
  <c r="X538"/>
  <c r="W538"/>
  <c r="V538"/>
  <c r="U538"/>
  <c r="T538"/>
  <c r="S538"/>
  <c r="AA537"/>
  <c r="Z537"/>
  <c r="Y537"/>
  <c r="X537"/>
  <c r="W537"/>
  <c r="V537"/>
  <c r="U537"/>
  <c r="T537"/>
  <c r="S537"/>
  <c r="AA536"/>
  <c r="Z536"/>
  <c r="Y536"/>
  <c r="X536"/>
  <c r="W536"/>
  <c r="V536"/>
  <c r="U536"/>
  <c r="T536"/>
  <c r="S536"/>
  <c r="AA535"/>
  <c r="Z535"/>
  <c r="Y535"/>
  <c r="X535"/>
  <c r="W535"/>
  <c r="V535"/>
  <c r="U535"/>
  <c r="T535"/>
  <c r="S535"/>
  <c r="AA534"/>
  <c r="Z534"/>
  <c r="Y534"/>
  <c r="X534"/>
  <c r="W534"/>
  <c r="V534"/>
  <c r="U534"/>
  <c r="T534"/>
  <c r="S534"/>
  <c r="AA533"/>
  <c r="Z533"/>
  <c r="Y533"/>
  <c r="X533"/>
  <c r="W533"/>
  <c r="V533"/>
  <c r="U533"/>
  <c r="T533"/>
  <c r="S533"/>
  <c r="AA532"/>
  <c r="Z532"/>
  <c r="Y532"/>
  <c r="X532"/>
  <c r="W532"/>
  <c r="V532"/>
  <c r="U532"/>
  <c r="T532"/>
  <c r="S532"/>
  <c r="AA531"/>
  <c r="Z531"/>
  <c r="Y531"/>
  <c r="X531"/>
  <c r="W531"/>
  <c r="V531"/>
  <c r="U531"/>
  <c r="T531"/>
  <c r="S531"/>
  <c r="AA530"/>
  <c r="Z530"/>
  <c r="Y530"/>
  <c r="X530"/>
  <c r="W530"/>
  <c r="V530"/>
  <c r="U530"/>
  <c r="T530"/>
  <c r="S530"/>
  <c r="AA529"/>
  <c r="Z529"/>
  <c r="Y529"/>
  <c r="X529"/>
  <c r="W529"/>
  <c r="V529"/>
  <c r="U529"/>
  <c r="T529"/>
  <c r="S529"/>
  <c r="AA528"/>
  <c r="Z528"/>
  <c r="Y528"/>
  <c r="X528"/>
  <c r="W528"/>
  <c r="V528"/>
  <c r="U528"/>
  <c r="T528"/>
  <c r="S528"/>
  <c r="AA527"/>
  <c r="Z527"/>
  <c r="Y527"/>
  <c r="X527"/>
  <c r="W527"/>
  <c r="V527"/>
  <c r="U527"/>
  <c r="T527"/>
  <c r="S527"/>
  <c r="AA526"/>
  <c r="Z526"/>
  <c r="Y526"/>
  <c r="X526"/>
  <c r="W526"/>
  <c r="V526"/>
  <c r="U526"/>
  <c r="T526"/>
  <c r="S526"/>
  <c r="AA525"/>
  <c r="Z525"/>
  <c r="Y525"/>
  <c r="X525"/>
  <c r="W525"/>
  <c r="V525"/>
  <c r="U525"/>
  <c r="T525"/>
  <c r="S525"/>
  <c r="AA523"/>
  <c r="Z523"/>
  <c r="Y523"/>
  <c r="X523"/>
  <c r="W523"/>
  <c r="V523"/>
  <c r="U523"/>
  <c r="T523"/>
  <c r="S523"/>
  <c r="AA522"/>
  <c r="Z522"/>
  <c r="Y522"/>
  <c r="X522"/>
  <c r="W522"/>
  <c r="V522"/>
  <c r="U522"/>
  <c r="T522"/>
  <c r="S522"/>
  <c r="AA512"/>
  <c r="Z512"/>
  <c r="Y512"/>
  <c r="X512"/>
  <c r="W512"/>
  <c r="V512"/>
  <c r="U512"/>
  <c r="T512"/>
  <c r="S512"/>
  <c r="AA511"/>
  <c r="Z511"/>
  <c r="Y511"/>
  <c r="X511"/>
  <c r="W511"/>
  <c r="V511"/>
  <c r="U511"/>
  <c r="T511"/>
  <c r="S511"/>
  <c r="AA510"/>
  <c r="Z510"/>
  <c r="Y510"/>
  <c r="X510"/>
  <c r="W510"/>
  <c r="V510"/>
  <c r="U510"/>
  <c r="T510"/>
  <c r="S510"/>
  <c r="AA509"/>
  <c r="Z509"/>
  <c r="Y509"/>
  <c r="X509"/>
  <c r="W509"/>
  <c r="V509"/>
  <c r="U509"/>
  <c r="T509"/>
  <c r="S509"/>
  <c r="AA506"/>
  <c r="Z506"/>
  <c r="Y506"/>
  <c r="X506"/>
  <c r="W506"/>
  <c r="V506"/>
  <c r="U506"/>
  <c r="T506"/>
  <c r="S506"/>
  <c r="AA505"/>
  <c r="Z505"/>
  <c r="Y505"/>
  <c r="X505"/>
  <c r="W505"/>
  <c r="V505"/>
  <c r="U505"/>
  <c r="T505"/>
  <c r="S505"/>
  <c r="AA504"/>
  <c r="Z504"/>
  <c r="Y504"/>
  <c r="X504"/>
  <c r="W504"/>
  <c r="V504"/>
  <c r="U504"/>
  <c r="T504"/>
  <c r="S504"/>
  <c r="AA502"/>
  <c r="Z502"/>
  <c r="Y502"/>
  <c r="X502"/>
  <c r="W502"/>
  <c r="V502"/>
  <c r="U502"/>
  <c r="T502"/>
  <c r="S502"/>
  <c r="AA501"/>
  <c r="Z501"/>
  <c r="Y501"/>
  <c r="X501"/>
  <c r="W501"/>
  <c r="V501"/>
  <c r="U501"/>
  <c r="T501"/>
  <c r="S501"/>
  <c r="AA500"/>
  <c r="Z500"/>
  <c r="Y500"/>
  <c r="X500"/>
  <c r="W500"/>
  <c r="V500"/>
  <c r="U500"/>
  <c r="T500"/>
  <c r="S500"/>
  <c r="AA499"/>
  <c r="Z499"/>
  <c r="Y499"/>
  <c r="X499"/>
  <c r="W499"/>
  <c r="V499"/>
  <c r="U499"/>
  <c r="T499"/>
  <c r="S499"/>
  <c r="AA498"/>
  <c r="Z498"/>
  <c r="Y498"/>
  <c r="X498"/>
  <c r="W498"/>
  <c r="V498"/>
  <c r="U498"/>
  <c r="T498"/>
  <c r="S498"/>
  <c r="AA473"/>
  <c r="Z473"/>
  <c r="Y473"/>
  <c r="X473"/>
  <c r="W473"/>
  <c r="V473"/>
  <c r="U473"/>
  <c r="T473"/>
  <c r="S473"/>
  <c r="AA472"/>
  <c r="Z472"/>
  <c r="Y472"/>
  <c r="X472"/>
  <c r="W472"/>
  <c r="V472"/>
  <c r="U472"/>
  <c r="T472"/>
  <c r="S472"/>
  <c r="AA470"/>
  <c r="Z470"/>
  <c r="Y470"/>
  <c r="X470"/>
  <c r="W470"/>
  <c r="V470"/>
  <c r="U470"/>
  <c r="T470"/>
  <c r="S470"/>
  <c r="AA462"/>
  <c r="Z462"/>
  <c r="Y462"/>
  <c r="X462"/>
  <c r="W462"/>
  <c r="V462"/>
  <c r="U462"/>
  <c r="T462"/>
  <c r="S462"/>
  <c r="AA461"/>
  <c r="Z461"/>
  <c r="Y461"/>
  <c r="X461"/>
  <c r="W461"/>
  <c r="V461"/>
  <c r="U461"/>
  <c r="T461"/>
  <c r="S461"/>
  <c r="AA460"/>
  <c r="Z460"/>
  <c r="Y460"/>
  <c r="X460"/>
  <c r="W460"/>
  <c r="V460"/>
  <c r="U460"/>
  <c r="T460"/>
  <c r="S460"/>
  <c r="AA459"/>
  <c r="Z459"/>
  <c r="Y459"/>
  <c r="X459"/>
  <c r="W459"/>
  <c r="V459"/>
  <c r="U459"/>
  <c r="T459"/>
  <c r="S459"/>
  <c r="AA458"/>
  <c r="Z458"/>
  <c r="Y458"/>
  <c r="X458"/>
  <c r="W458"/>
  <c r="V458"/>
  <c r="U458"/>
  <c r="T458"/>
  <c r="S458"/>
  <c r="AA455"/>
  <c r="Z455"/>
  <c r="Y455"/>
  <c r="X455"/>
  <c r="W455"/>
  <c r="V455"/>
  <c r="U455"/>
  <c r="T455"/>
  <c r="S455"/>
  <c r="AA454"/>
  <c r="Z454"/>
  <c r="Y454"/>
  <c r="X454"/>
  <c r="W454"/>
  <c r="V454"/>
  <c r="U454"/>
  <c r="T454"/>
  <c r="S454"/>
  <c r="AA453"/>
  <c r="Z453"/>
  <c r="Y453"/>
  <c r="X453"/>
  <c r="W453"/>
  <c r="V453"/>
  <c r="U453"/>
  <c r="T453"/>
  <c r="S453"/>
  <c r="AA451"/>
  <c r="Z451"/>
  <c r="Y451"/>
  <c r="X451"/>
  <c r="W451"/>
  <c r="V451"/>
  <c r="U451"/>
  <c r="T451"/>
  <c r="S451"/>
  <c r="AA450"/>
  <c r="Z450"/>
  <c r="Y450"/>
  <c r="X450"/>
  <c r="W450"/>
  <c r="V450"/>
  <c r="U450"/>
  <c r="T450"/>
  <c r="S450"/>
  <c r="AA448"/>
  <c r="Z448"/>
  <c r="Y448"/>
  <c r="X448"/>
  <c r="W448"/>
  <c r="V448"/>
  <c r="U448"/>
  <c r="T448"/>
  <c r="S448"/>
  <c r="AA447"/>
  <c r="Z447"/>
  <c r="Y447"/>
  <c r="X447"/>
  <c r="W447"/>
  <c r="V447"/>
  <c r="U447"/>
  <c r="T447"/>
  <c r="S447"/>
  <c r="AA442"/>
  <c r="Z442"/>
  <c r="Y442"/>
  <c r="X442"/>
  <c r="W442"/>
  <c r="V442"/>
  <c r="U442"/>
  <c r="T442"/>
  <c r="S442"/>
  <c r="AA441"/>
  <c r="Z441"/>
  <c r="Y441"/>
  <c r="X441"/>
  <c r="W441"/>
  <c r="V441"/>
  <c r="U441"/>
  <c r="T441"/>
  <c r="S441"/>
  <c r="AA440"/>
  <c r="Z440"/>
  <c r="Y440"/>
  <c r="X440"/>
  <c r="W440"/>
  <c r="V440"/>
  <c r="U440"/>
  <c r="T440"/>
  <c r="S440"/>
  <c r="AA431"/>
  <c r="Z431"/>
  <c r="Y431"/>
  <c r="X431"/>
  <c r="W431"/>
  <c r="V431"/>
  <c r="U431"/>
  <c r="T431"/>
  <c r="S431"/>
  <c r="AA430"/>
  <c r="Z430"/>
  <c r="Y430"/>
  <c r="X430"/>
  <c r="W430"/>
  <c r="V430"/>
  <c r="U430"/>
  <c r="T430"/>
  <c r="S430"/>
  <c r="AA429"/>
  <c r="Z429"/>
  <c r="Y429"/>
  <c r="X429"/>
  <c r="W429"/>
  <c r="V429"/>
  <c r="U429"/>
  <c r="T429"/>
  <c r="S429"/>
  <c r="AA424"/>
  <c r="Z424"/>
  <c r="Y424"/>
  <c r="X424"/>
  <c r="W424"/>
  <c r="V424"/>
  <c r="U424"/>
  <c r="T424"/>
  <c r="S424"/>
  <c r="AA423"/>
  <c r="Z423"/>
  <c r="Y423"/>
  <c r="X423"/>
  <c r="W423"/>
  <c r="V423"/>
  <c r="U423"/>
  <c r="T423"/>
  <c r="S423"/>
  <c r="AA422"/>
  <c r="Z422"/>
  <c r="Y422"/>
  <c r="X422"/>
  <c r="W422"/>
  <c r="V422"/>
  <c r="U422"/>
  <c r="T422"/>
  <c r="S422"/>
  <c r="AA421"/>
  <c r="Z421"/>
  <c r="Y421"/>
  <c r="X421"/>
  <c r="W421"/>
  <c r="V421"/>
  <c r="U421"/>
  <c r="T421"/>
  <c r="S421"/>
  <c r="AA420"/>
  <c r="Z420"/>
  <c r="Y420"/>
  <c r="X420"/>
  <c r="W420"/>
  <c r="V420"/>
  <c r="U420"/>
  <c r="T420"/>
  <c r="S420"/>
  <c r="AA419"/>
  <c r="Z419"/>
  <c r="Y419"/>
  <c r="X419"/>
  <c r="W419"/>
  <c r="V419"/>
  <c r="U419"/>
  <c r="T419"/>
  <c r="S419"/>
  <c r="AA418"/>
  <c r="Z418"/>
  <c r="Y418"/>
  <c r="X418"/>
  <c r="W418"/>
  <c r="V418"/>
  <c r="U418"/>
  <c r="T418"/>
  <c r="S418"/>
  <c r="AA417"/>
  <c r="Z417"/>
  <c r="Y417"/>
  <c r="X417"/>
  <c r="W417"/>
  <c r="V417"/>
  <c r="U417"/>
  <c r="T417"/>
  <c r="S417"/>
  <c r="AA416"/>
  <c r="Z416"/>
  <c r="Y416"/>
  <c r="X416"/>
  <c r="W416"/>
  <c r="V416"/>
  <c r="U416"/>
  <c r="T416"/>
  <c r="S416"/>
  <c r="AA415"/>
  <c r="Z415"/>
  <c r="Y415"/>
  <c r="X415"/>
  <c r="W415"/>
  <c r="V415"/>
  <c r="U415"/>
  <c r="T415"/>
  <c r="S415"/>
  <c r="AA413"/>
  <c r="Z413"/>
  <c r="Y413"/>
  <c r="X413"/>
  <c r="W413"/>
  <c r="V413"/>
  <c r="U413"/>
  <c r="T413"/>
  <c r="S413"/>
  <c r="AA412"/>
  <c r="Z412"/>
  <c r="Y412"/>
  <c r="X412"/>
  <c r="W412"/>
  <c r="V412"/>
  <c r="U412"/>
  <c r="T412"/>
  <c r="S412"/>
  <c r="AA411"/>
  <c r="Z411"/>
  <c r="Y411"/>
  <c r="X411"/>
  <c r="W411"/>
  <c r="V411"/>
  <c r="U411"/>
  <c r="T411"/>
  <c r="S411"/>
  <c r="AA410"/>
  <c r="Z410"/>
  <c r="Y410"/>
  <c r="X410"/>
  <c r="W410"/>
  <c r="V410"/>
  <c r="U410"/>
  <c r="T410"/>
  <c r="S410"/>
  <c r="AA409"/>
  <c r="Z409"/>
  <c r="Y409"/>
  <c r="X409"/>
  <c r="W409"/>
  <c r="V409"/>
  <c r="U409"/>
  <c r="T409"/>
  <c r="S409"/>
  <c r="AA408"/>
  <c r="Z408"/>
  <c r="Y408"/>
  <c r="X408"/>
  <c r="W408"/>
  <c r="V408"/>
  <c r="U408"/>
  <c r="T408"/>
  <c r="S408"/>
  <c r="AA407"/>
  <c r="Z407"/>
  <c r="Y407"/>
  <c r="X407"/>
  <c r="W407"/>
  <c r="V407"/>
  <c r="U407"/>
  <c r="T407"/>
  <c r="S407"/>
  <c r="AA406"/>
  <c r="Z406"/>
  <c r="Y406"/>
  <c r="X406"/>
  <c r="W406"/>
  <c r="V406"/>
  <c r="U406"/>
  <c r="T406"/>
  <c r="S406"/>
  <c r="AA405"/>
  <c r="Z405"/>
  <c r="Y405"/>
  <c r="X405"/>
  <c r="W405"/>
  <c r="V405"/>
  <c r="U405"/>
  <c r="T405"/>
  <c r="S405"/>
  <c r="AA404"/>
  <c r="Z404"/>
  <c r="Y404"/>
  <c r="X404"/>
  <c r="W404"/>
  <c r="V404"/>
  <c r="U404"/>
  <c r="T404"/>
  <c r="S404"/>
  <c r="AA403"/>
  <c r="Z403"/>
  <c r="Y403"/>
  <c r="X403"/>
  <c r="W403"/>
  <c r="V403"/>
  <c r="U403"/>
  <c r="T403"/>
  <c r="S403"/>
  <c r="AA402"/>
  <c r="Z402"/>
  <c r="Y402"/>
  <c r="X402"/>
  <c r="W402"/>
  <c r="V402"/>
  <c r="U402"/>
  <c r="T402"/>
  <c r="S402"/>
  <c r="AA401"/>
  <c r="Z401"/>
  <c r="Y401"/>
  <c r="X401"/>
  <c r="W401"/>
  <c r="V401"/>
  <c r="U401"/>
  <c r="T401"/>
  <c r="S401"/>
  <c r="AA400"/>
  <c r="Z400"/>
  <c r="Y400"/>
  <c r="X400"/>
  <c r="W400"/>
  <c r="V400"/>
  <c r="U400"/>
  <c r="T400"/>
  <c r="S400"/>
  <c r="AA399"/>
  <c r="Z399"/>
  <c r="Y399"/>
  <c r="X399"/>
  <c r="W399"/>
  <c r="V399"/>
  <c r="U399"/>
  <c r="T399"/>
  <c r="S399"/>
  <c r="AA398"/>
  <c r="Z398"/>
  <c r="Y398"/>
  <c r="X398"/>
  <c r="W398"/>
  <c r="V398"/>
  <c r="U398"/>
  <c r="T398"/>
  <c r="S398"/>
  <c r="AA397"/>
  <c r="Z397"/>
  <c r="Y397"/>
  <c r="X397"/>
  <c r="W397"/>
  <c r="V397"/>
  <c r="U397"/>
  <c r="T397"/>
  <c r="S397"/>
  <c r="AA396"/>
  <c r="Z396"/>
  <c r="Y396"/>
  <c r="X396"/>
  <c r="W396"/>
  <c r="V396"/>
  <c r="U396"/>
  <c r="T396"/>
  <c r="S396"/>
  <c r="AA395"/>
  <c r="Z395"/>
  <c r="Y395"/>
  <c r="X395"/>
  <c r="W395"/>
  <c r="V395"/>
  <c r="U395"/>
  <c r="T395"/>
  <c r="S395"/>
  <c r="AA394"/>
  <c r="Z394"/>
  <c r="Y394"/>
  <c r="X394"/>
  <c r="W394"/>
  <c r="V394"/>
  <c r="U394"/>
  <c r="T394"/>
  <c r="S394"/>
  <c r="AA392"/>
  <c r="Z392"/>
  <c r="Y392"/>
  <c r="X392"/>
  <c r="W392"/>
  <c r="V392"/>
  <c r="U392"/>
  <c r="T392"/>
  <c r="S392"/>
  <c r="AA391"/>
  <c r="Z391"/>
  <c r="Y391"/>
  <c r="X391"/>
  <c r="W391"/>
  <c r="V391"/>
  <c r="U391"/>
  <c r="T391"/>
  <c r="S391"/>
  <c r="AA390"/>
  <c r="Z390"/>
  <c r="Y390"/>
  <c r="X390"/>
  <c r="W390"/>
  <c r="V390"/>
  <c r="U390"/>
  <c r="T390"/>
  <c r="S390"/>
  <c r="AA389"/>
  <c r="Z389"/>
  <c r="Y389"/>
  <c r="X389"/>
  <c r="W389"/>
  <c r="V389"/>
  <c r="U389"/>
  <c r="T389"/>
  <c r="S389"/>
  <c r="AA388"/>
  <c r="Z388"/>
  <c r="Y388"/>
  <c r="X388"/>
  <c r="W388"/>
  <c r="V388"/>
  <c r="U388"/>
  <c r="T388"/>
  <c r="S388"/>
  <c r="AA386"/>
  <c r="Z386"/>
  <c r="Y386"/>
  <c r="X386"/>
  <c r="W386"/>
  <c r="V386"/>
  <c r="U386"/>
  <c r="T386"/>
  <c r="S386"/>
  <c r="AA384"/>
  <c r="Z384"/>
  <c r="Y384"/>
  <c r="X384"/>
  <c r="W384"/>
  <c r="V384"/>
  <c r="U384"/>
  <c r="T384"/>
  <c r="S384"/>
  <c r="AA383"/>
  <c r="Z383"/>
  <c r="Y383"/>
  <c r="X383"/>
  <c r="W383"/>
  <c r="V383"/>
  <c r="U383"/>
  <c r="T383"/>
  <c r="S383"/>
  <c r="AA381"/>
  <c r="Z381"/>
  <c r="Y381"/>
  <c r="X381"/>
  <c r="W381"/>
  <c r="V381"/>
  <c r="U381"/>
  <c r="T381"/>
  <c r="S381"/>
  <c r="AA380"/>
  <c r="Z380"/>
  <c r="Y380"/>
  <c r="X380"/>
  <c r="W380"/>
  <c r="V380"/>
  <c r="U380"/>
  <c r="T380"/>
  <c r="S380"/>
  <c r="AA379"/>
  <c r="Z379"/>
  <c r="Y379"/>
  <c r="X379"/>
  <c r="W379"/>
  <c r="V379"/>
  <c r="U379"/>
  <c r="T379"/>
  <c r="S379"/>
  <c r="AA378"/>
  <c r="Z378"/>
  <c r="Y378"/>
  <c r="X378"/>
  <c r="W378"/>
  <c r="V378"/>
  <c r="U378"/>
  <c r="T378"/>
  <c r="S378"/>
  <c r="AA377"/>
  <c r="Z377"/>
  <c r="Y377"/>
  <c r="X377"/>
  <c r="W377"/>
  <c r="V377"/>
  <c r="U377"/>
  <c r="T377"/>
  <c r="S377"/>
  <c r="AA376"/>
  <c r="Z376"/>
  <c r="Y376"/>
  <c r="X376"/>
  <c r="W376"/>
  <c r="V376"/>
  <c r="U376"/>
  <c r="T376"/>
  <c r="S376"/>
  <c r="AA375"/>
  <c r="Z375"/>
  <c r="Y375"/>
  <c r="X375"/>
  <c r="W375"/>
  <c r="V375"/>
  <c r="U375"/>
  <c r="T375"/>
  <c r="S375"/>
  <c r="AA374"/>
  <c r="Z374"/>
  <c r="Y374"/>
  <c r="X374"/>
  <c r="W374"/>
  <c r="V374"/>
  <c r="U374"/>
  <c r="T374"/>
  <c r="S374"/>
  <c r="AA373"/>
  <c r="Z373"/>
  <c r="Y373"/>
  <c r="X373"/>
  <c r="W373"/>
  <c r="V373"/>
  <c r="U373"/>
  <c r="T373"/>
  <c r="S373"/>
  <c r="AA372"/>
  <c r="Z372"/>
  <c r="Y372"/>
  <c r="X372"/>
  <c r="W372"/>
  <c r="V372"/>
  <c r="U372"/>
  <c r="T372"/>
  <c r="S372"/>
  <c r="AA371"/>
  <c r="Z371"/>
  <c r="Y371"/>
  <c r="X371"/>
  <c r="W371"/>
  <c r="V371"/>
  <c r="U371"/>
  <c r="T371"/>
  <c r="S371"/>
  <c r="AA370"/>
  <c r="Z370"/>
  <c r="Y370"/>
  <c r="X370"/>
  <c r="W370"/>
  <c r="V370"/>
  <c r="U370"/>
  <c r="T370"/>
  <c r="S370"/>
  <c r="AA369"/>
  <c r="Z369"/>
  <c r="Y369"/>
  <c r="X369"/>
  <c r="W369"/>
  <c r="V369"/>
  <c r="U369"/>
  <c r="T369"/>
  <c r="S369"/>
  <c r="AA368"/>
  <c r="Z368"/>
  <c r="Y368"/>
  <c r="X368"/>
  <c r="W368"/>
  <c r="V368"/>
  <c r="U368"/>
  <c r="T368"/>
  <c r="S368"/>
  <c r="AA366"/>
  <c r="Z366"/>
  <c r="Y366"/>
  <c r="X366"/>
  <c r="W366"/>
  <c r="V366"/>
  <c r="U366"/>
  <c r="T366"/>
  <c r="S366"/>
  <c r="AA365"/>
  <c r="Z365"/>
  <c r="Y365"/>
  <c r="X365"/>
  <c r="W365"/>
  <c r="V365"/>
  <c r="U365"/>
  <c r="T365"/>
  <c r="S365"/>
  <c r="AA364"/>
  <c r="Z364"/>
  <c r="Y364"/>
  <c r="X364"/>
  <c r="W364"/>
  <c r="V364"/>
  <c r="U364"/>
  <c r="T364"/>
  <c r="S364"/>
  <c r="AA363"/>
  <c r="Z363"/>
  <c r="Y363"/>
  <c r="X363"/>
  <c r="W363"/>
  <c r="V363"/>
  <c r="U363"/>
  <c r="T363"/>
  <c r="S363"/>
  <c r="AA349"/>
  <c r="Z349"/>
  <c r="Y349"/>
  <c r="X349"/>
  <c r="W349"/>
  <c r="V349"/>
  <c r="U349"/>
  <c r="T349"/>
  <c r="S349"/>
  <c r="AA348"/>
  <c r="Z348"/>
  <c r="Y348"/>
  <c r="X348"/>
  <c r="W348"/>
  <c r="V348"/>
  <c r="U348"/>
  <c r="T348"/>
  <c r="S348"/>
  <c r="AA347"/>
  <c r="Z347"/>
  <c r="Y347"/>
  <c r="X347"/>
  <c r="W347"/>
  <c r="V347"/>
  <c r="U347"/>
  <c r="T347"/>
  <c r="S347"/>
  <c r="AA346"/>
  <c r="Z346"/>
  <c r="Y346"/>
  <c r="X346"/>
  <c r="W346"/>
  <c r="V346"/>
  <c r="U346"/>
  <c r="T346"/>
  <c r="S346"/>
  <c r="AA341"/>
  <c r="Z341"/>
  <c r="Y341"/>
  <c r="X341"/>
  <c r="W341"/>
  <c r="V341"/>
  <c r="U341"/>
  <c r="T341"/>
  <c r="S341"/>
  <c r="AA340"/>
  <c r="Z340"/>
  <c r="Y340"/>
  <c r="X340"/>
  <c r="W340"/>
  <c r="V340"/>
  <c r="U340"/>
  <c r="T340"/>
  <c r="S340"/>
  <c r="AA339"/>
  <c r="Z339"/>
  <c r="Y339"/>
  <c r="X339"/>
  <c r="W339"/>
  <c r="V339"/>
  <c r="U339"/>
  <c r="T339"/>
  <c r="S339"/>
  <c r="AA338"/>
  <c r="Z338"/>
  <c r="Y338"/>
  <c r="X338"/>
  <c r="W338"/>
  <c r="V338"/>
  <c r="U338"/>
  <c r="T338"/>
  <c r="S338"/>
  <c r="AA337"/>
  <c r="Z337"/>
  <c r="Y337"/>
  <c r="X337"/>
  <c r="W337"/>
  <c r="V337"/>
  <c r="U337"/>
  <c r="T337"/>
  <c r="S337"/>
  <c r="AA336"/>
  <c r="Z336"/>
  <c r="Y336"/>
  <c r="X336"/>
  <c r="W336"/>
  <c r="V336"/>
  <c r="U336"/>
  <c r="T336"/>
  <c r="S336"/>
  <c r="AA334"/>
  <c r="Z334"/>
  <c r="Y334"/>
  <c r="X334"/>
  <c r="W334"/>
  <c r="V334"/>
  <c r="U334"/>
  <c r="T334"/>
  <c r="S334"/>
  <c r="AA333"/>
  <c r="Z333"/>
  <c r="Y333"/>
  <c r="X333"/>
  <c r="W333"/>
  <c r="V333"/>
  <c r="U333"/>
  <c r="T333"/>
  <c r="S333"/>
  <c r="AA332"/>
  <c r="Z332"/>
  <c r="Y332"/>
  <c r="X332"/>
  <c r="W332"/>
  <c r="V332"/>
  <c r="U332"/>
  <c r="T332"/>
  <c r="S332"/>
  <c r="AA331"/>
  <c r="Z331"/>
  <c r="Y331"/>
  <c r="X331"/>
  <c r="W331"/>
  <c r="V331"/>
  <c r="U331"/>
  <c r="T331"/>
  <c r="S331"/>
  <c r="AA330"/>
  <c r="Z330"/>
  <c r="Y330"/>
  <c r="X330"/>
  <c r="W330"/>
  <c r="V330"/>
  <c r="U330"/>
  <c r="T330"/>
  <c r="S330"/>
  <c r="AA329"/>
  <c r="Z329"/>
  <c r="Y329"/>
  <c r="X329"/>
  <c r="W329"/>
  <c r="V329"/>
  <c r="U329"/>
  <c r="T329"/>
  <c r="S329"/>
  <c r="AA328"/>
  <c r="Z328"/>
  <c r="Y328"/>
  <c r="X328"/>
  <c r="W328"/>
  <c r="V328"/>
  <c r="U328"/>
  <c r="T328"/>
  <c r="S328"/>
  <c r="AA327"/>
  <c r="Z327"/>
  <c r="Y327"/>
  <c r="X327"/>
  <c r="W327"/>
  <c r="V327"/>
  <c r="U327"/>
  <c r="T327"/>
  <c r="S327"/>
  <c r="AA326"/>
  <c r="Z326"/>
  <c r="Y326"/>
  <c r="X326"/>
  <c r="W326"/>
  <c r="V326"/>
  <c r="U326"/>
  <c r="T326"/>
  <c r="S326"/>
  <c r="AA325"/>
  <c r="Z325"/>
  <c r="Y325"/>
  <c r="X325"/>
  <c r="W325"/>
  <c r="V325"/>
  <c r="U325"/>
  <c r="T325"/>
  <c r="S325"/>
  <c r="AA324"/>
  <c r="Z324"/>
  <c r="Y324"/>
  <c r="X324"/>
  <c r="W324"/>
  <c r="V324"/>
  <c r="U324"/>
  <c r="T324"/>
  <c r="S324"/>
  <c r="AA323"/>
  <c r="Z323"/>
  <c r="Y323"/>
  <c r="X323"/>
  <c r="W323"/>
  <c r="V323"/>
  <c r="U323"/>
  <c r="T323"/>
  <c r="S323"/>
  <c r="AA322"/>
  <c r="Z322"/>
  <c r="Y322"/>
  <c r="X322"/>
  <c r="W322"/>
  <c r="V322"/>
  <c r="U322"/>
  <c r="T322"/>
  <c r="S322"/>
  <c r="AA321"/>
  <c r="Z321"/>
  <c r="Y321"/>
  <c r="X321"/>
  <c r="W321"/>
  <c r="V321"/>
  <c r="U321"/>
  <c r="T321"/>
  <c r="S321"/>
  <c r="AA320"/>
  <c r="Z320"/>
  <c r="Y320"/>
  <c r="X320"/>
  <c r="W320"/>
  <c r="V320"/>
  <c r="U320"/>
  <c r="T320"/>
  <c r="S320"/>
  <c r="AA319"/>
  <c r="Z319"/>
  <c r="Y319"/>
  <c r="X319"/>
  <c r="W319"/>
  <c r="V319"/>
  <c r="U319"/>
  <c r="T319"/>
  <c r="S319"/>
  <c r="AA318"/>
  <c r="Z318"/>
  <c r="Y318"/>
  <c r="X318"/>
  <c r="W318"/>
  <c r="V318"/>
  <c r="U318"/>
  <c r="T318"/>
  <c r="S318"/>
  <c r="AA317"/>
  <c r="Z317"/>
  <c r="Y317"/>
  <c r="X317"/>
  <c r="W317"/>
  <c r="V317"/>
  <c r="U317"/>
  <c r="T317"/>
  <c r="S317"/>
  <c r="AA316"/>
  <c r="Z316"/>
  <c r="Y316"/>
  <c r="X316"/>
  <c r="W316"/>
  <c r="V316"/>
  <c r="U316"/>
  <c r="T316"/>
  <c r="S316"/>
  <c r="AA315"/>
  <c r="Z315"/>
  <c r="Y315"/>
  <c r="X315"/>
  <c r="W315"/>
  <c r="V315"/>
  <c r="U315"/>
  <c r="T315"/>
  <c r="S315"/>
  <c r="AA314"/>
  <c r="Z314"/>
  <c r="Y314"/>
  <c r="X314"/>
  <c r="W314"/>
  <c r="V314"/>
  <c r="U314"/>
  <c r="T314"/>
  <c r="S314"/>
  <c r="AA313"/>
  <c r="Z313"/>
  <c r="Y313"/>
  <c r="X313"/>
  <c r="W313"/>
  <c r="V313"/>
  <c r="U313"/>
  <c r="T313"/>
  <c r="S313"/>
  <c r="AA311"/>
  <c r="Z311"/>
  <c r="Y311"/>
  <c r="X311"/>
  <c r="W311"/>
  <c r="V311"/>
  <c r="U311"/>
  <c r="T311"/>
  <c r="S311"/>
  <c r="AA309"/>
  <c r="Z309"/>
  <c r="Y309"/>
  <c r="X309"/>
  <c r="W309"/>
  <c r="V309"/>
  <c r="U309"/>
  <c r="T309"/>
  <c r="S309"/>
  <c r="AA308"/>
  <c r="Z308"/>
  <c r="Y308"/>
  <c r="X308"/>
  <c r="W308"/>
  <c r="V308"/>
  <c r="U308"/>
  <c r="T308"/>
  <c r="S308"/>
  <c r="AA307"/>
  <c r="Z307"/>
  <c r="Y307"/>
  <c r="X307"/>
  <c r="W307"/>
  <c r="V307"/>
  <c r="U307"/>
  <c r="T307"/>
  <c r="S307"/>
  <c r="AA306"/>
  <c r="Z306"/>
  <c r="Y306"/>
  <c r="X306"/>
  <c r="W306"/>
  <c r="V306"/>
  <c r="U306"/>
  <c r="T306"/>
  <c r="S306"/>
  <c r="AA305"/>
  <c r="Z305"/>
  <c r="Y305"/>
  <c r="X305"/>
  <c r="W305"/>
  <c r="V305"/>
  <c r="U305"/>
  <c r="T305"/>
  <c r="S305"/>
  <c r="AA303"/>
  <c r="Z303"/>
  <c r="Y303"/>
  <c r="X303"/>
  <c r="W303"/>
  <c r="V303"/>
  <c r="U303"/>
  <c r="T303"/>
  <c r="S303"/>
  <c r="AA301"/>
  <c r="Z301"/>
  <c r="Y301"/>
  <c r="X301"/>
  <c r="W301"/>
  <c r="V301"/>
  <c r="U301"/>
  <c r="T301"/>
  <c r="S301"/>
  <c r="AA300"/>
  <c r="Z300"/>
  <c r="Y300"/>
  <c r="X300"/>
  <c r="W300"/>
  <c r="V300"/>
  <c r="U300"/>
  <c r="T300"/>
  <c r="S300"/>
  <c r="AA299"/>
  <c r="Z299"/>
  <c r="Y299"/>
  <c r="X299"/>
  <c r="W299"/>
  <c r="V299"/>
  <c r="U299"/>
  <c r="T299"/>
  <c r="S299"/>
  <c r="AA298"/>
  <c r="Z298"/>
  <c r="Y298"/>
  <c r="X298"/>
  <c r="W298"/>
  <c r="V298"/>
  <c r="U298"/>
  <c r="T298"/>
  <c r="S298"/>
  <c r="AA297"/>
  <c r="Z297"/>
  <c r="Y297"/>
  <c r="X297"/>
  <c r="W297"/>
  <c r="V297"/>
  <c r="U297"/>
  <c r="T297"/>
  <c r="S297"/>
  <c r="AA295"/>
  <c r="Z295"/>
  <c r="Y295"/>
  <c r="X295"/>
  <c r="W295"/>
  <c r="V295"/>
  <c r="U295"/>
  <c r="T295"/>
  <c r="S295"/>
  <c r="AA294"/>
  <c r="Z294"/>
  <c r="Y294"/>
  <c r="X294"/>
  <c r="W294"/>
  <c r="V294"/>
  <c r="U294"/>
  <c r="T294"/>
  <c r="S294"/>
  <c r="AA293"/>
  <c r="Z293"/>
  <c r="Y293"/>
  <c r="X293"/>
  <c r="W293"/>
  <c r="V293"/>
  <c r="U293"/>
  <c r="T293"/>
  <c r="S293"/>
  <c r="AA292"/>
  <c r="Z292"/>
  <c r="Y292"/>
  <c r="X292"/>
  <c r="W292"/>
  <c r="V292"/>
  <c r="U292"/>
  <c r="T292"/>
  <c r="S292"/>
  <c r="AA291"/>
  <c r="Z291"/>
  <c r="Y291"/>
  <c r="X291"/>
  <c r="W291"/>
  <c r="V291"/>
  <c r="U291"/>
  <c r="T291"/>
  <c r="S291"/>
  <c r="AA288"/>
  <c r="Z288"/>
  <c r="Y288"/>
  <c r="X288"/>
  <c r="W288"/>
  <c r="V288"/>
  <c r="U288"/>
  <c r="T288"/>
  <c r="S288"/>
  <c r="AA287"/>
  <c r="Z287"/>
  <c r="Y287"/>
  <c r="X287"/>
  <c r="W287"/>
  <c r="V287"/>
  <c r="U287"/>
  <c r="T287"/>
  <c r="S287"/>
  <c r="AA286"/>
  <c r="Z286"/>
  <c r="Y286"/>
  <c r="X286"/>
  <c r="W286"/>
  <c r="V286"/>
  <c r="U286"/>
  <c r="T286"/>
  <c r="S286"/>
  <c r="AA285"/>
  <c r="Z285"/>
  <c r="Y285"/>
  <c r="X285"/>
  <c r="W285"/>
  <c r="V285"/>
  <c r="U285"/>
  <c r="T285"/>
  <c r="S285"/>
  <c r="AA284"/>
  <c r="Z284"/>
  <c r="Y284"/>
  <c r="X284"/>
  <c r="W284"/>
  <c r="V284"/>
  <c r="U284"/>
  <c r="T284"/>
  <c r="S284"/>
  <c r="AA283"/>
  <c r="Z283"/>
  <c r="Y283"/>
  <c r="X283"/>
  <c r="W283"/>
  <c r="V283"/>
  <c r="U283"/>
  <c r="T283"/>
  <c r="S283"/>
  <c r="AA282"/>
  <c r="Z282"/>
  <c r="Y282"/>
  <c r="X282"/>
  <c r="W282"/>
  <c r="V282"/>
  <c r="U282"/>
  <c r="T282"/>
  <c r="S282"/>
  <c r="AA281"/>
  <c r="Z281"/>
  <c r="Y281"/>
  <c r="X281"/>
  <c r="W281"/>
  <c r="V281"/>
  <c r="U281"/>
  <c r="T281"/>
  <c r="S281"/>
  <c r="AA280"/>
  <c r="Z280"/>
  <c r="Y280"/>
  <c r="X280"/>
  <c r="W280"/>
  <c r="V280"/>
  <c r="U280"/>
  <c r="T280"/>
  <c r="S280"/>
  <c r="AA279"/>
  <c r="Z279"/>
  <c r="Y279"/>
  <c r="X279"/>
  <c r="W279"/>
  <c r="V279"/>
  <c r="U279"/>
  <c r="T279"/>
  <c r="S279"/>
  <c r="AA278"/>
  <c r="Z278"/>
  <c r="Y278"/>
  <c r="X278"/>
  <c r="W278"/>
  <c r="V278"/>
  <c r="U278"/>
  <c r="T278"/>
  <c r="S278"/>
  <c r="AA266"/>
  <c r="Z266"/>
  <c r="Y266"/>
  <c r="X266"/>
  <c r="W266"/>
  <c r="V266"/>
  <c r="U266"/>
  <c r="T266"/>
  <c r="S266"/>
  <c r="AA264"/>
  <c r="Z264"/>
  <c r="Y264"/>
  <c r="X264"/>
  <c r="W264"/>
  <c r="V264"/>
  <c r="U264"/>
  <c r="T264"/>
  <c r="S264"/>
  <c r="AA263"/>
  <c r="Z263"/>
  <c r="Y263"/>
  <c r="X263"/>
  <c r="W263"/>
  <c r="V263"/>
  <c r="U263"/>
  <c r="T263"/>
  <c r="S263"/>
  <c r="AA260"/>
  <c r="Z260"/>
  <c r="Y260"/>
  <c r="X260"/>
  <c r="W260"/>
  <c r="V260"/>
  <c r="U260"/>
  <c r="T260"/>
  <c r="S260"/>
  <c r="AA259"/>
  <c r="Z259"/>
  <c r="Y259"/>
  <c r="X259"/>
  <c r="W259"/>
  <c r="V259"/>
  <c r="U259"/>
  <c r="T259"/>
  <c r="S259"/>
  <c r="AA258"/>
  <c r="Z258"/>
  <c r="Y258"/>
  <c r="X258"/>
  <c r="W258"/>
  <c r="V258"/>
  <c r="U258"/>
  <c r="T258"/>
  <c r="S258"/>
  <c r="AA257"/>
  <c r="Z257"/>
  <c r="Y257"/>
  <c r="X257"/>
  <c r="W257"/>
  <c r="V257"/>
  <c r="U257"/>
  <c r="T257"/>
  <c r="S257"/>
  <c r="AA256"/>
  <c r="Z256"/>
  <c r="Y256"/>
  <c r="X256"/>
  <c r="W256"/>
  <c r="V256"/>
  <c r="U256"/>
  <c r="T256"/>
  <c r="S256"/>
  <c r="AA252"/>
  <c r="Z252"/>
  <c r="Y252"/>
  <c r="X252"/>
  <c r="W252"/>
  <c r="V252"/>
  <c r="U252"/>
  <c r="T252"/>
  <c r="S252"/>
  <c r="AA250"/>
  <c r="Z250"/>
  <c r="Y250"/>
  <c r="X250"/>
  <c r="W250"/>
  <c r="V250"/>
  <c r="U250"/>
  <c r="T250"/>
  <c r="S250"/>
  <c r="AA249"/>
  <c r="Z249"/>
  <c r="Y249"/>
  <c r="X249"/>
  <c r="W249"/>
  <c r="V249"/>
  <c r="U249"/>
  <c r="T249"/>
  <c r="S249"/>
  <c r="AA248"/>
  <c r="Z248"/>
  <c r="Y248"/>
  <c r="X248"/>
  <c r="W248"/>
  <c r="V248"/>
  <c r="U248"/>
  <c r="T248"/>
  <c r="S248"/>
  <c r="AA243"/>
  <c r="Z243"/>
  <c r="Y243"/>
  <c r="X243"/>
  <c r="W243"/>
  <c r="V243"/>
  <c r="U243"/>
  <c r="T243"/>
  <c r="S243"/>
  <c r="AA241"/>
  <c r="Z241"/>
  <c r="Y241"/>
  <c r="X241"/>
  <c r="W241"/>
  <c r="V241"/>
  <c r="U241"/>
  <c r="T241"/>
  <c r="S241"/>
  <c r="AA240"/>
  <c r="Z240"/>
  <c r="Y240"/>
  <c r="X240"/>
  <c r="W240"/>
  <c r="V240"/>
  <c r="U240"/>
  <c r="T240"/>
  <c r="S240"/>
  <c r="AA239"/>
  <c r="Z239"/>
  <c r="Y239"/>
  <c r="X239"/>
  <c r="W239"/>
  <c r="V239"/>
  <c r="U239"/>
  <c r="T239"/>
  <c r="S239"/>
  <c r="AA232"/>
  <c r="Z232"/>
  <c r="Y232"/>
  <c r="X232"/>
  <c r="W232"/>
  <c r="V232"/>
  <c r="U232"/>
  <c r="T232"/>
  <c r="S232"/>
  <c r="AA231"/>
  <c r="Z231"/>
  <c r="Y231"/>
  <c r="X231"/>
  <c r="W231"/>
  <c r="V231"/>
  <c r="U231"/>
  <c r="T231"/>
  <c r="S231"/>
  <c r="AA226"/>
  <c r="Z226"/>
  <c r="Y226"/>
  <c r="X226"/>
  <c r="W226"/>
  <c r="V226"/>
  <c r="U226"/>
  <c r="T226"/>
  <c r="S226"/>
  <c r="AA225"/>
  <c r="Z225"/>
  <c r="Y225"/>
  <c r="X225"/>
  <c r="W225"/>
  <c r="V225"/>
  <c r="U225"/>
  <c r="T225"/>
  <c r="S225"/>
  <c r="AA224"/>
  <c r="Z224"/>
  <c r="Y224"/>
  <c r="X224"/>
  <c r="W224"/>
  <c r="V224"/>
  <c r="U224"/>
  <c r="T224"/>
  <c r="S224"/>
  <c r="AA220"/>
  <c r="Z220"/>
  <c r="Y220"/>
  <c r="X220"/>
  <c r="W220"/>
  <c r="V220"/>
  <c r="U220"/>
  <c r="T220"/>
  <c r="S220"/>
  <c r="AA219"/>
  <c r="Z219"/>
  <c r="Y219"/>
  <c r="X219"/>
  <c r="W219"/>
  <c r="V219"/>
  <c r="U219"/>
  <c r="T219"/>
  <c r="S219"/>
  <c r="AA218"/>
  <c r="Z218"/>
  <c r="Y218"/>
  <c r="X218"/>
  <c r="W218"/>
  <c r="V218"/>
  <c r="U218"/>
  <c r="T218"/>
  <c r="S218"/>
  <c r="AA217"/>
  <c r="Z217"/>
  <c r="Y217"/>
  <c r="X217"/>
  <c r="W217"/>
  <c r="V217"/>
  <c r="U217"/>
  <c r="T217"/>
  <c r="S217"/>
  <c r="AA216"/>
  <c r="Z216"/>
  <c r="Y216"/>
  <c r="X216"/>
  <c r="W216"/>
  <c r="V216"/>
  <c r="U216"/>
  <c r="T216"/>
  <c r="S216"/>
  <c r="AA215"/>
  <c r="Z215"/>
  <c r="Y215"/>
  <c r="X215"/>
  <c r="W215"/>
  <c r="V215"/>
  <c r="U215"/>
  <c r="T215"/>
  <c r="S215"/>
  <c r="AA214"/>
  <c r="Z214"/>
  <c r="Y214"/>
  <c r="X214"/>
  <c r="W214"/>
  <c r="V214"/>
  <c r="U214"/>
  <c r="T214"/>
  <c r="S214"/>
  <c r="AA212"/>
  <c r="Z212"/>
  <c r="Y212"/>
  <c r="X212"/>
  <c r="W212"/>
  <c r="V212"/>
  <c r="U212"/>
  <c r="T212"/>
  <c r="S212"/>
  <c r="AA210"/>
  <c r="Z210"/>
  <c r="Y210"/>
  <c r="X210"/>
  <c r="W210"/>
  <c r="V210"/>
  <c r="U210"/>
  <c r="T210"/>
  <c r="S210"/>
  <c r="AA209"/>
  <c r="Z209"/>
  <c r="Y209"/>
  <c r="X209"/>
  <c r="W209"/>
  <c r="V209"/>
  <c r="U209"/>
  <c r="T209"/>
  <c r="S209"/>
  <c r="AA208"/>
  <c r="Z208"/>
  <c r="Y208"/>
  <c r="X208"/>
  <c r="W208"/>
  <c r="V208"/>
  <c r="U208"/>
  <c r="T208"/>
  <c r="S208"/>
  <c r="AA207"/>
  <c r="Z207"/>
  <c r="Y207"/>
  <c r="X207"/>
  <c r="W207"/>
  <c r="V207"/>
  <c r="U207"/>
  <c r="T207"/>
  <c r="S207"/>
  <c r="AA206"/>
  <c r="Z206"/>
  <c r="Y206"/>
  <c r="X206"/>
  <c r="W206"/>
  <c r="V206"/>
  <c r="U206"/>
  <c r="T206"/>
  <c r="S206"/>
  <c r="AA205"/>
  <c r="Z205"/>
  <c r="Y205"/>
  <c r="X205"/>
  <c r="W205"/>
  <c r="V205"/>
  <c r="U205"/>
  <c r="T205"/>
  <c r="S205"/>
  <c r="AA204"/>
  <c r="Z204"/>
  <c r="Y204"/>
  <c r="X204"/>
  <c r="W204"/>
  <c r="V204"/>
  <c r="U204"/>
  <c r="T204"/>
  <c r="S204"/>
  <c r="AA203"/>
  <c r="Z203"/>
  <c r="Y203"/>
  <c r="X203"/>
  <c r="W203"/>
  <c r="V203"/>
  <c r="U203"/>
  <c r="T203"/>
  <c r="S203"/>
  <c r="AA202"/>
  <c r="Z202"/>
  <c r="Y202"/>
  <c r="X202"/>
  <c r="W202"/>
  <c r="V202"/>
  <c r="U202"/>
  <c r="T202"/>
  <c r="S202"/>
  <c r="AA201"/>
  <c r="Z201"/>
  <c r="Y201"/>
  <c r="X201"/>
  <c r="W201"/>
  <c r="V201"/>
  <c r="U201"/>
  <c r="T201"/>
  <c r="S201"/>
  <c r="AA200"/>
  <c r="Z200"/>
  <c r="Y200"/>
  <c r="X200"/>
  <c r="W200"/>
  <c r="V200"/>
  <c r="U200"/>
  <c r="T200"/>
  <c r="S200"/>
  <c r="AA199"/>
  <c r="Z199"/>
  <c r="Y199"/>
  <c r="X199"/>
  <c r="W199"/>
  <c r="V199"/>
  <c r="U199"/>
  <c r="T199"/>
  <c r="S199"/>
  <c r="AA198"/>
  <c r="Z198"/>
  <c r="Y198"/>
  <c r="X198"/>
  <c r="W198"/>
  <c r="V198"/>
  <c r="U198"/>
  <c r="T198"/>
  <c r="S198"/>
  <c r="AA197"/>
  <c r="Z197"/>
  <c r="Y197"/>
  <c r="X197"/>
  <c r="W197"/>
  <c r="V197"/>
  <c r="U197"/>
  <c r="T197"/>
  <c r="S197"/>
  <c r="AA196"/>
  <c r="Z196"/>
  <c r="Y196"/>
  <c r="X196"/>
  <c r="W196"/>
  <c r="V196"/>
  <c r="U196"/>
  <c r="T196"/>
  <c r="S196"/>
  <c r="AA195"/>
  <c r="Z195"/>
  <c r="Y195"/>
  <c r="X195"/>
  <c r="W195"/>
  <c r="V195"/>
  <c r="U195"/>
  <c r="T195"/>
  <c r="S195"/>
  <c r="AA194"/>
  <c r="Z194"/>
  <c r="Y194"/>
  <c r="X194"/>
  <c r="W194"/>
  <c r="V194"/>
  <c r="U194"/>
  <c r="T194"/>
  <c r="S194"/>
  <c r="AA193"/>
  <c r="Z193"/>
  <c r="Y193"/>
  <c r="X193"/>
  <c r="W193"/>
  <c r="V193"/>
  <c r="U193"/>
  <c r="T193"/>
  <c r="S193"/>
  <c r="AA192"/>
  <c r="Z192"/>
  <c r="Y192"/>
  <c r="X192"/>
  <c r="W192"/>
  <c r="V192"/>
  <c r="U192"/>
  <c r="T192"/>
  <c r="S192"/>
  <c r="AA191"/>
  <c r="Z191"/>
  <c r="Y191"/>
  <c r="X191"/>
  <c r="W191"/>
  <c r="V191"/>
  <c r="U191"/>
  <c r="T191"/>
  <c r="S191"/>
  <c r="AA190"/>
  <c r="Z190"/>
  <c r="Y190"/>
  <c r="X190"/>
  <c r="W190"/>
  <c r="V190"/>
  <c r="U190"/>
  <c r="T190"/>
  <c r="S190"/>
  <c r="AA189"/>
  <c r="Z189"/>
  <c r="Y189"/>
  <c r="X189"/>
  <c r="W189"/>
  <c r="V189"/>
  <c r="U189"/>
  <c r="T189"/>
  <c r="S189"/>
  <c r="AA188"/>
  <c r="Z188"/>
  <c r="Y188"/>
  <c r="X188"/>
  <c r="W188"/>
  <c r="V188"/>
  <c r="U188"/>
  <c r="T188"/>
  <c r="S188"/>
  <c r="AA187"/>
  <c r="Z187"/>
  <c r="Y187"/>
  <c r="X187"/>
  <c r="W187"/>
  <c r="V187"/>
  <c r="U187"/>
  <c r="T187"/>
  <c r="S187"/>
  <c r="AA186"/>
  <c r="Z186"/>
  <c r="Y186"/>
  <c r="X186"/>
  <c r="W186"/>
  <c r="V186"/>
  <c r="U186"/>
  <c r="T186"/>
  <c r="S186"/>
  <c r="AA185"/>
  <c r="Z185"/>
  <c r="Y185"/>
  <c r="X185"/>
  <c r="W185"/>
  <c r="V185"/>
  <c r="U185"/>
  <c r="T185"/>
  <c r="S185"/>
  <c r="AA184"/>
  <c r="Z184"/>
  <c r="Y184"/>
  <c r="X184"/>
  <c r="W184"/>
  <c r="V184"/>
  <c r="U184"/>
  <c r="T184"/>
  <c r="S184"/>
  <c r="AA183"/>
  <c r="Z183"/>
  <c r="Y183"/>
  <c r="X183"/>
  <c r="W183"/>
  <c r="V183"/>
  <c r="U183"/>
  <c r="T183"/>
  <c r="S183"/>
  <c r="AA182"/>
  <c r="Z182"/>
  <c r="Y182"/>
  <c r="X182"/>
  <c r="W182"/>
  <c r="V182"/>
  <c r="U182"/>
  <c r="T182"/>
  <c r="S182"/>
  <c r="AA181"/>
  <c r="Z181"/>
  <c r="Y181"/>
  <c r="X181"/>
  <c r="W181"/>
  <c r="V181"/>
  <c r="U181"/>
  <c r="T181"/>
  <c r="S181"/>
  <c r="AA180"/>
  <c r="Z180"/>
  <c r="Y180"/>
  <c r="X180"/>
  <c r="W180"/>
  <c r="V180"/>
  <c r="U180"/>
  <c r="T180"/>
  <c r="S180"/>
  <c r="AA179"/>
  <c r="Z179"/>
  <c r="Y179"/>
  <c r="X179"/>
  <c r="W179"/>
  <c r="V179"/>
  <c r="U179"/>
  <c r="T179"/>
  <c r="S179"/>
  <c r="AA175"/>
  <c r="Z175"/>
  <c r="Y175"/>
  <c r="X175"/>
  <c r="W175"/>
  <c r="V175"/>
  <c r="U175"/>
  <c r="T175"/>
  <c r="S175"/>
  <c r="AA174"/>
  <c r="Z174"/>
  <c r="Y174"/>
  <c r="X174"/>
  <c r="W174"/>
  <c r="V174"/>
  <c r="U174"/>
  <c r="T174"/>
  <c r="S174"/>
  <c r="AA173"/>
  <c r="Z173"/>
  <c r="Y173"/>
  <c r="X173"/>
  <c r="W173"/>
  <c r="V173"/>
  <c r="U173"/>
  <c r="T173"/>
  <c r="S173"/>
  <c r="AA172"/>
  <c r="Z172"/>
  <c r="Y172"/>
  <c r="X172"/>
  <c r="W172"/>
  <c r="V172"/>
  <c r="U172"/>
  <c r="T172"/>
  <c r="S172"/>
  <c r="AA171"/>
  <c r="Z171"/>
  <c r="Y171"/>
  <c r="X171"/>
  <c r="W171"/>
  <c r="V171"/>
  <c r="U171"/>
  <c r="T171"/>
  <c r="S171"/>
  <c r="AA170"/>
  <c r="Z170"/>
  <c r="Y170"/>
  <c r="X170"/>
  <c r="W170"/>
  <c r="V170"/>
  <c r="U170"/>
  <c r="T170"/>
  <c r="S170"/>
  <c r="AA169"/>
  <c r="Z169"/>
  <c r="Y169"/>
  <c r="X169"/>
  <c r="W169"/>
  <c r="V169"/>
  <c r="U169"/>
  <c r="T169"/>
  <c r="S169"/>
  <c r="AA168"/>
  <c r="Z168"/>
  <c r="Y168"/>
  <c r="X168"/>
  <c r="W168"/>
  <c r="V168"/>
  <c r="U168"/>
  <c r="T168"/>
  <c r="S168"/>
  <c r="AA167"/>
  <c r="Z167"/>
  <c r="Y167"/>
  <c r="X167"/>
  <c r="W167"/>
  <c r="V167"/>
  <c r="U167"/>
  <c r="T167"/>
  <c r="S167"/>
  <c r="AA166"/>
  <c r="Z166"/>
  <c r="Y166"/>
  <c r="X166"/>
  <c r="W166"/>
  <c r="V166"/>
  <c r="U166"/>
  <c r="T166"/>
  <c r="S166"/>
  <c r="AA165"/>
  <c r="Z165"/>
  <c r="Y165"/>
  <c r="X165"/>
  <c r="W165"/>
  <c r="V165"/>
  <c r="U165"/>
  <c r="T165"/>
  <c r="S165"/>
  <c r="AA164"/>
  <c r="Z164"/>
  <c r="Y164"/>
  <c r="X164"/>
  <c r="W164"/>
  <c r="V164"/>
  <c r="U164"/>
  <c r="T164"/>
  <c r="S164"/>
  <c r="AA163"/>
  <c r="Z163"/>
  <c r="Y163"/>
  <c r="X163"/>
  <c r="W163"/>
  <c r="V163"/>
  <c r="U163"/>
  <c r="T163"/>
  <c r="S163"/>
  <c r="AA162"/>
  <c r="Z162"/>
  <c r="Y162"/>
  <c r="X162"/>
  <c r="W162"/>
  <c r="V162"/>
  <c r="U162"/>
  <c r="T162"/>
  <c r="S162"/>
  <c r="AA161"/>
  <c r="Z161"/>
  <c r="Y161"/>
  <c r="X161"/>
  <c r="W161"/>
  <c r="V161"/>
  <c r="U161"/>
  <c r="T161"/>
  <c r="S161"/>
  <c r="AA160"/>
  <c r="Z160"/>
  <c r="Y160"/>
  <c r="X160"/>
  <c r="W160"/>
  <c r="V160"/>
  <c r="U160"/>
  <c r="T160"/>
  <c r="S160"/>
  <c r="AA159"/>
  <c r="Z159"/>
  <c r="Y159"/>
  <c r="X159"/>
  <c r="W159"/>
  <c r="V159"/>
  <c r="U159"/>
  <c r="T159"/>
  <c r="S159"/>
  <c r="AA158"/>
  <c r="Z158"/>
  <c r="Y158"/>
  <c r="X158"/>
  <c r="W158"/>
  <c r="V158"/>
  <c r="U158"/>
  <c r="T158"/>
  <c r="S158"/>
  <c r="AA157"/>
  <c r="Z157"/>
  <c r="Y157"/>
  <c r="X157"/>
  <c r="W157"/>
  <c r="V157"/>
  <c r="U157"/>
  <c r="T157"/>
  <c r="S157"/>
  <c r="AA156"/>
  <c r="Z156"/>
  <c r="Y156"/>
  <c r="X156"/>
  <c r="W156"/>
  <c r="V156"/>
  <c r="U156"/>
  <c r="T156"/>
  <c r="S156"/>
  <c r="AA155"/>
  <c r="Z155"/>
  <c r="Y155"/>
  <c r="X155"/>
  <c r="W155"/>
  <c r="V155"/>
  <c r="U155"/>
  <c r="T155"/>
  <c r="S155"/>
  <c r="AA154"/>
  <c r="Z154"/>
  <c r="Y154"/>
  <c r="X154"/>
  <c r="W154"/>
  <c r="V154"/>
  <c r="U154"/>
  <c r="T154"/>
  <c r="S154"/>
  <c r="AA153"/>
  <c r="Z153"/>
  <c r="Y153"/>
  <c r="X153"/>
  <c r="W153"/>
  <c r="V153"/>
  <c r="U153"/>
  <c r="T153"/>
  <c r="S153"/>
  <c r="AA152"/>
  <c r="Z152"/>
  <c r="Y152"/>
  <c r="X152"/>
  <c r="W152"/>
  <c r="V152"/>
  <c r="U152"/>
  <c r="T152"/>
  <c r="S152"/>
  <c r="AA147"/>
  <c r="Z147"/>
  <c r="Y147"/>
  <c r="X147"/>
  <c r="W147"/>
  <c r="V147"/>
  <c r="U147"/>
  <c r="T147"/>
  <c r="S147"/>
  <c r="AA144"/>
  <c r="Z144"/>
  <c r="Y144"/>
  <c r="X144"/>
  <c r="W144"/>
  <c r="V144"/>
  <c r="U144"/>
  <c r="T144"/>
  <c r="S144"/>
  <c r="AA142"/>
  <c r="Z142"/>
  <c r="Y142"/>
  <c r="X142"/>
  <c r="W142"/>
  <c r="V142"/>
  <c r="U142"/>
  <c r="T142"/>
  <c r="S142"/>
  <c r="AA141"/>
  <c r="Z141"/>
  <c r="Y141"/>
  <c r="X141"/>
  <c r="W141"/>
  <c r="V141"/>
  <c r="U141"/>
  <c r="T141"/>
  <c r="S141"/>
  <c r="AA140"/>
  <c r="Z140"/>
  <c r="Y140"/>
  <c r="X140"/>
  <c r="W140"/>
  <c r="V140"/>
  <c r="U140"/>
  <c r="T140"/>
  <c r="S140"/>
  <c r="AA139"/>
  <c r="Z139"/>
  <c r="Y139"/>
  <c r="X139"/>
  <c r="W139"/>
  <c r="V139"/>
  <c r="U139"/>
  <c r="T139"/>
  <c r="S139"/>
  <c r="AA138"/>
  <c r="Z138"/>
  <c r="Y138"/>
  <c r="X138"/>
  <c r="W138"/>
  <c r="V138"/>
  <c r="U138"/>
  <c r="T138"/>
  <c r="S138"/>
  <c r="AA137"/>
  <c r="Z137"/>
  <c r="Y137"/>
  <c r="X137"/>
  <c r="W137"/>
  <c r="V137"/>
  <c r="U137"/>
  <c r="T137"/>
  <c r="S137"/>
  <c r="AA136"/>
  <c r="Z136"/>
  <c r="Y136"/>
  <c r="X136"/>
  <c r="W136"/>
  <c r="V136"/>
  <c r="U136"/>
  <c r="T136"/>
  <c r="S136"/>
  <c r="AA135"/>
  <c r="Z135"/>
  <c r="Y135"/>
  <c r="X135"/>
  <c r="W135"/>
  <c r="V135"/>
  <c r="U135"/>
  <c r="T135"/>
  <c r="S135"/>
  <c r="AA134"/>
  <c r="Z134"/>
  <c r="Y134"/>
  <c r="X134"/>
  <c r="W134"/>
  <c r="V134"/>
  <c r="U134"/>
  <c r="T134"/>
  <c r="S134"/>
  <c r="AA128"/>
  <c r="Z128"/>
  <c r="Y128"/>
  <c r="X128"/>
  <c r="W128"/>
  <c r="V128"/>
  <c r="U128"/>
  <c r="T128"/>
  <c r="S128"/>
  <c r="AA127"/>
  <c r="Z127"/>
  <c r="Y127"/>
  <c r="X127"/>
  <c r="W127"/>
  <c r="V127"/>
  <c r="U127"/>
  <c r="T127"/>
  <c r="S127"/>
  <c r="AA126"/>
  <c r="Z126"/>
  <c r="Y126"/>
  <c r="X126"/>
  <c r="W126"/>
  <c r="V126"/>
  <c r="U126"/>
  <c r="T126"/>
  <c r="S126"/>
  <c r="AA125"/>
  <c r="Z125"/>
  <c r="Y125"/>
  <c r="X125"/>
  <c r="W125"/>
  <c r="V125"/>
  <c r="U125"/>
  <c r="T125"/>
  <c r="S125"/>
  <c r="AA124"/>
  <c r="Z124"/>
  <c r="Y124"/>
  <c r="X124"/>
  <c r="W124"/>
  <c r="V124"/>
  <c r="U124"/>
  <c r="T124"/>
  <c r="S124"/>
  <c r="AA123"/>
  <c r="Z123"/>
  <c r="Y123"/>
  <c r="X123"/>
  <c r="W123"/>
  <c r="V123"/>
  <c r="U123"/>
  <c r="T123"/>
  <c r="S123"/>
  <c r="AA122"/>
  <c r="Z122"/>
  <c r="Y122"/>
  <c r="X122"/>
  <c r="W122"/>
  <c r="V122"/>
  <c r="U122"/>
  <c r="T122"/>
  <c r="S122"/>
  <c r="AA121"/>
  <c r="Z121"/>
  <c r="Y121"/>
  <c r="X121"/>
  <c r="W121"/>
  <c r="V121"/>
  <c r="U121"/>
  <c r="T121"/>
  <c r="S121"/>
  <c r="AA120"/>
  <c r="Z120"/>
  <c r="Y120"/>
  <c r="X120"/>
  <c r="W120"/>
  <c r="V120"/>
  <c r="U120"/>
  <c r="T120"/>
  <c r="S120"/>
  <c r="AA119"/>
  <c r="Z119"/>
  <c r="Y119"/>
  <c r="X119"/>
  <c r="W119"/>
  <c r="V119"/>
  <c r="U119"/>
  <c r="T119"/>
  <c r="S119"/>
  <c r="AA118"/>
  <c r="Z118"/>
  <c r="Y118"/>
  <c r="X118"/>
  <c r="W118"/>
  <c r="V118"/>
  <c r="U118"/>
  <c r="T118"/>
  <c r="S118"/>
  <c r="AA109"/>
  <c r="Z109"/>
  <c r="Y109"/>
  <c r="X109"/>
  <c r="W109"/>
  <c r="V109"/>
  <c r="U109"/>
  <c r="T109"/>
  <c r="S109"/>
  <c r="AA105"/>
  <c r="Z105"/>
  <c r="Y105"/>
  <c r="X105"/>
  <c r="W105"/>
  <c r="V105"/>
  <c r="U105"/>
  <c r="T105"/>
  <c r="S105"/>
  <c r="AA104"/>
  <c r="Z104"/>
  <c r="Y104"/>
  <c r="X104"/>
  <c r="W104"/>
  <c r="V104"/>
  <c r="U104"/>
  <c r="T104"/>
  <c r="S104"/>
  <c r="AA103"/>
  <c r="Z103"/>
  <c r="Y103"/>
  <c r="X103"/>
  <c r="W103"/>
  <c r="V103"/>
  <c r="U103"/>
  <c r="T103"/>
  <c r="S103"/>
  <c r="AA95"/>
  <c r="Z95"/>
  <c r="Y95"/>
  <c r="X95"/>
  <c r="W95"/>
  <c r="V95"/>
  <c r="U95"/>
  <c r="T95"/>
  <c r="S95"/>
  <c r="AA94"/>
  <c r="Z94"/>
  <c r="Y94"/>
  <c r="X94"/>
  <c r="W94"/>
  <c r="V94"/>
  <c r="U94"/>
  <c r="T94"/>
  <c r="S94"/>
  <c r="AA93"/>
  <c r="Z93"/>
  <c r="Y93"/>
  <c r="X93"/>
  <c r="W93"/>
  <c r="V93"/>
  <c r="U93"/>
  <c r="T93"/>
  <c r="S93"/>
  <c r="AA92"/>
  <c r="Z92"/>
  <c r="Y92"/>
  <c r="X92"/>
  <c r="W92"/>
  <c r="V92"/>
  <c r="U92"/>
  <c r="T92"/>
  <c r="S92"/>
  <c r="AA87"/>
  <c r="Z87"/>
  <c r="Y87"/>
  <c r="X87"/>
  <c r="W87"/>
  <c r="V87"/>
  <c r="U87"/>
  <c r="T87"/>
  <c r="S87"/>
  <c r="AA83"/>
  <c r="Z83"/>
  <c r="Y83"/>
  <c r="X83"/>
  <c r="W83"/>
  <c r="V83"/>
  <c r="U83"/>
  <c r="T83"/>
  <c r="S83"/>
  <c r="AA82"/>
  <c r="Z82"/>
  <c r="Y82"/>
  <c r="X82"/>
  <c r="W82"/>
  <c r="V82"/>
  <c r="U82"/>
  <c r="T82"/>
  <c r="S82"/>
  <c r="AA77"/>
  <c r="Z77"/>
  <c r="Y77"/>
  <c r="X77"/>
  <c r="W77"/>
  <c r="V77"/>
  <c r="U77"/>
  <c r="T77"/>
  <c r="S77"/>
  <c r="AA76"/>
  <c r="Z76"/>
  <c r="Y76"/>
  <c r="X76"/>
  <c r="W76"/>
  <c r="V76"/>
  <c r="U76"/>
  <c r="T76"/>
  <c r="S76"/>
  <c r="AA75"/>
  <c r="Z75"/>
  <c r="Y75"/>
  <c r="X75"/>
  <c r="W75"/>
  <c r="V75"/>
  <c r="U75"/>
  <c r="T75"/>
  <c r="S75"/>
  <c r="AA74"/>
  <c r="Z74"/>
  <c r="Y74"/>
  <c r="X74"/>
  <c r="W74"/>
  <c r="V74"/>
  <c r="U74"/>
  <c r="T74"/>
  <c r="S74"/>
  <c r="AA73"/>
  <c r="Z73"/>
  <c r="Y73"/>
  <c r="X73"/>
  <c r="W73"/>
  <c r="V73"/>
  <c r="U73"/>
  <c r="T73"/>
  <c r="S73"/>
  <c r="AA72"/>
  <c r="Z72"/>
  <c r="Y72"/>
  <c r="X72"/>
  <c r="W72"/>
  <c r="V72"/>
  <c r="U72"/>
  <c r="T72"/>
  <c r="S72"/>
  <c r="AA71"/>
  <c r="Z71"/>
  <c r="Y71"/>
  <c r="X71"/>
  <c r="W71"/>
  <c r="V71"/>
  <c r="U71"/>
  <c r="T71"/>
  <c r="S71"/>
  <c r="AA70"/>
  <c r="Z70"/>
  <c r="Y70"/>
  <c r="X70"/>
  <c r="W70"/>
  <c r="V70"/>
  <c r="U70"/>
  <c r="T70"/>
  <c r="S70"/>
  <c r="AA69"/>
  <c r="Z69"/>
  <c r="Y69"/>
  <c r="X69"/>
  <c r="W69"/>
  <c r="V69"/>
  <c r="U69"/>
  <c r="T69"/>
  <c r="S69"/>
  <c r="AA68"/>
  <c r="Z68"/>
  <c r="Y68"/>
  <c r="X68"/>
  <c r="W68"/>
  <c r="V68"/>
  <c r="U68"/>
  <c r="T68"/>
  <c r="S68"/>
  <c r="AA64"/>
  <c r="Z64"/>
  <c r="Y64"/>
  <c r="X64"/>
  <c r="W64"/>
  <c r="V64"/>
  <c r="U64"/>
  <c r="T64"/>
  <c r="S64"/>
  <c r="AA63"/>
  <c r="Z63"/>
  <c r="Y63"/>
  <c r="X63"/>
  <c r="W63"/>
  <c r="V63"/>
  <c r="U63"/>
  <c r="T63"/>
  <c r="S63"/>
  <c r="AA62"/>
  <c r="Z62"/>
  <c r="Y62"/>
  <c r="X62"/>
  <c r="W62"/>
  <c r="V62"/>
  <c r="U62"/>
  <c r="T62"/>
  <c r="S62"/>
  <c r="AA29"/>
  <c r="Z29"/>
  <c r="Y29"/>
  <c r="X29"/>
  <c r="W29"/>
  <c r="V29"/>
  <c r="U29"/>
  <c r="T29"/>
  <c r="S29"/>
  <c r="AA28"/>
  <c r="Z28"/>
  <c r="Y28"/>
  <c r="X28"/>
  <c r="W28"/>
  <c r="V28"/>
  <c r="U28"/>
  <c r="T28"/>
  <c r="S28"/>
  <c r="AA27"/>
  <c r="Z27"/>
  <c r="Y27"/>
  <c r="X27"/>
  <c r="W27"/>
  <c r="V27"/>
  <c r="U27"/>
  <c r="T27"/>
  <c r="S27"/>
  <c r="AA26"/>
  <c r="Z26"/>
  <c r="Y26"/>
  <c r="X26"/>
  <c r="W26"/>
  <c r="V26"/>
  <c r="U26"/>
  <c r="T26"/>
  <c r="S26"/>
  <c r="AA25"/>
  <c r="Z25"/>
  <c r="Y25"/>
  <c r="X25"/>
  <c r="W25"/>
  <c r="V25"/>
  <c r="U25"/>
  <c r="T25"/>
  <c r="S25"/>
  <c r="AA23"/>
  <c r="Z23"/>
  <c r="Y23"/>
  <c r="X23"/>
  <c r="W23"/>
  <c r="V23"/>
  <c r="U23"/>
  <c r="T23"/>
  <c r="S23"/>
  <c r="AA21"/>
  <c r="Z21"/>
  <c r="Y21"/>
  <c r="X21"/>
  <c r="W21"/>
  <c r="V21"/>
  <c r="U21"/>
  <c r="T21"/>
  <c r="S21"/>
  <c r="AA18"/>
  <c r="Z18"/>
  <c r="Y18"/>
  <c r="X18"/>
  <c r="W18"/>
  <c r="V18"/>
  <c r="U18"/>
  <c r="T18"/>
  <c r="S18"/>
  <c r="AA17"/>
  <c r="Z17"/>
  <c r="Y17"/>
  <c r="X17"/>
  <c r="W17"/>
  <c r="V17"/>
  <c r="U17"/>
  <c r="T17"/>
  <c r="S17"/>
  <c r="AA15"/>
  <c r="Z15"/>
  <c r="Y15"/>
  <c r="X15"/>
  <c r="W15"/>
  <c r="V15"/>
  <c r="U15"/>
  <c r="T15"/>
  <c r="S15"/>
  <c r="AA14"/>
  <c r="Z14"/>
  <c r="Y14"/>
  <c r="X14"/>
  <c r="W14"/>
  <c r="V14"/>
  <c r="U14"/>
  <c r="T14"/>
  <c r="S14"/>
  <c r="AA12"/>
  <c r="Z12"/>
  <c r="Y12"/>
  <c r="X12"/>
  <c r="W12"/>
  <c r="V12"/>
  <c r="U12"/>
  <c r="T12"/>
  <c r="S12"/>
  <c r="AA11"/>
  <c r="Z11"/>
  <c r="Y11"/>
  <c r="X11"/>
  <c r="W11"/>
  <c r="V11"/>
  <c r="U11"/>
  <c r="T11"/>
  <c r="S11"/>
  <c r="AA10"/>
  <c r="Z10"/>
  <c r="Y10"/>
  <c r="X10"/>
  <c r="W10"/>
  <c r="V10"/>
  <c r="U10"/>
  <c r="T10"/>
  <c r="S10"/>
  <c r="O3" i="19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2"/>
  <c r="AB928" i="22" l="1"/>
  <c r="AB933"/>
  <c r="AB936"/>
  <c r="AB940"/>
  <c r="AB950"/>
  <c r="AB953"/>
  <c r="AB957"/>
  <c r="AB958"/>
  <c r="AB961"/>
  <c r="AB966"/>
  <c r="AB969"/>
  <c r="AB973"/>
  <c r="AB974"/>
  <c r="AB977"/>
  <c r="AB982"/>
  <c r="AB986"/>
  <c r="AB994"/>
  <c r="AB999"/>
  <c r="AB1002"/>
  <c r="AB1007"/>
  <c r="AB1011"/>
  <c r="AB1016"/>
  <c r="AB1020"/>
  <c r="AB136"/>
  <c r="AB147"/>
  <c r="AB159"/>
  <c r="AB167"/>
  <c r="AB186"/>
  <c r="AB194"/>
  <c r="AB202"/>
  <c r="AB220"/>
  <c r="AB241"/>
  <c r="AB258"/>
  <c r="AB280"/>
  <c r="AB288"/>
  <c r="AB309"/>
  <c r="AB319"/>
  <c r="AB327"/>
  <c r="AB336"/>
  <c r="AB348"/>
  <c r="AB410"/>
  <c r="AB412"/>
  <c r="AB421"/>
  <c r="AB455"/>
  <c r="AB473"/>
  <c r="AB506"/>
  <c r="AB526"/>
  <c r="AB534"/>
  <c r="AB542"/>
  <c r="AB175"/>
  <c r="AB210"/>
  <c r="AB299"/>
  <c r="AB441"/>
  <c r="AB944"/>
  <c r="AB990"/>
  <c r="AB991"/>
  <c r="AB1006"/>
  <c r="AB11"/>
  <c r="AB17"/>
  <c r="AB25"/>
  <c r="AB26"/>
  <c r="AB29"/>
  <c r="AB68"/>
  <c r="AB69"/>
  <c r="AB73"/>
  <c r="AB77"/>
  <c r="AB87"/>
  <c r="AB92"/>
  <c r="AB95"/>
  <c r="AB103"/>
  <c r="AB109"/>
  <c r="AB118"/>
  <c r="AB121"/>
  <c r="AB134"/>
  <c r="AB135"/>
  <c r="AB142"/>
  <c r="AB144"/>
  <c r="AB200"/>
  <c r="AB239"/>
  <c r="AB256"/>
  <c r="AB317"/>
  <c r="AB325"/>
  <c r="AB376"/>
  <c r="AB396"/>
  <c r="AB404"/>
  <c r="AB417"/>
  <c r="AB424"/>
  <c r="AB500"/>
  <c r="AB501"/>
  <c r="AB511"/>
  <c r="AB512"/>
  <c r="AB529"/>
  <c r="AB530"/>
  <c r="AB537"/>
  <c r="AB538"/>
  <c r="AB557"/>
  <c r="AB558"/>
  <c r="AB574"/>
  <c r="AB578"/>
  <c r="AB583"/>
  <c r="AB592"/>
  <c r="AB593"/>
  <c r="AB596"/>
  <c r="AB601"/>
  <c r="AB604"/>
  <c r="AB608"/>
  <c r="AB616"/>
  <c r="AB622"/>
  <c r="AB637"/>
  <c r="AB672"/>
  <c r="AB682"/>
  <c r="AB683"/>
  <c r="AB687"/>
  <c r="AB693"/>
  <c r="AB704"/>
  <c r="AB731"/>
  <c r="AB739"/>
  <c r="AB746"/>
  <c r="AB747"/>
  <c r="AB755"/>
  <c r="AB758"/>
  <c r="AB785"/>
  <c r="AB790"/>
  <c r="AB796"/>
  <c r="AB799"/>
  <c r="AB819"/>
  <c r="AB823"/>
  <c r="AB827"/>
  <c r="AB828"/>
  <c r="AB831"/>
  <c r="AB836"/>
  <c r="AB849"/>
  <c r="AB858"/>
  <c r="AB865"/>
  <c r="AB876"/>
  <c r="AB891"/>
  <c r="AB895"/>
  <c r="AB904"/>
  <c r="AB924"/>
  <c r="AB925"/>
  <c r="AB125"/>
  <c r="AB138"/>
  <c r="AB153"/>
  <c r="AB160"/>
  <c r="AB161"/>
  <c r="AB168"/>
  <c r="AB169"/>
  <c r="AB179"/>
  <c r="AB180"/>
  <c r="AB544"/>
  <c r="AB548"/>
  <c r="AB930"/>
  <c r="AB934"/>
  <c r="AB938"/>
  <c r="AB939"/>
  <c r="AB942"/>
  <c r="AB948"/>
  <c r="AB951"/>
  <c r="AB955"/>
  <c r="AB956"/>
  <c r="AB959"/>
  <c r="AB963"/>
  <c r="AB964"/>
  <c r="AB967"/>
  <c r="AB971"/>
  <c r="AB972"/>
  <c r="AB975"/>
  <c r="AB979"/>
  <c r="AB980"/>
  <c r="AB983"/>
  <c r="AB988"/>
  <c r="AB989"/>
  <c r="AB992"/>
  <c r="AB996"/>
  <c r="AB997"/>
  <c r="AB1000"/>
  <c r="AB1004"/>
  <c r="AB1005"/>
  <c r="AB1008"/>
  <c r="AB1013"/>
  <c r="AB1017"/>
  <c r="AB1022"/>
  <c r="AB1023"/>
  <c r="AB1026"/>
  <c r="AB1030"/>
  <c r="AB1034"/>
  <c r="AB1038"/>
  <c r="AB1039"/>
  <c r="AB1045"/>
  <c r="AB1063"/>
  <c r="AB1071"/>
  <c r="AB123"/>
  <c r="AB12"/>
  <c r="AB18"/>
  <c r="AB62"/>
  <c r="AB72"/>
  <c r="AB76"/>
  <c r="AB157"/>
  <c r="AB165"/>
  <c r="AB173"/>
  <c r="AB184"/>
  <c r="AB192"/>
  <c r="AB208"/>
  <c r="AB218"/>
  <c r="AB278"/>
  <c r="AB286"/>
  <c r="AB297"/>
  <c r="AB307"/>
  <c r="AB333"/>
  <c r="AB346"/>
  <c r="AB368"/>
  <c r="AB386"/>
  <c r="AB416"/>
  <c r="AB429"/>
  <c r="AB448"/>
  <c r="AB450"/>
  <c r="AB460"/>
  <c r="AB461"/>
  <c r="AB545"/>
  <c r="AB546"/>
  <c r="AB553"/>
  <c r="AB561"/>
  <c r="AB566"/>
  <c r="AB569"/>
  <c r="AB575"/>
  <c r="AB587"/>
  <c r="AB613"/>
  <c r="AB629"/>
  <c r="AB633"/>
  <c r="AB634"/>
  <c r="AB642"/>
  <c r="AB645"/>
  <c r="AB650"/>
  <c r="AB651"/>
  <c r="AB654"/>
  <c r="AB667"/>
  <c r="AB698"/>
  <c r="AB718"/>
  <c r="AB723"/>
  <c r="AB726"/>
  <c r="AB730"/>
  <c r="AB734"/>
  <c r="AB742"/>
  <c r="AB750"/>
  <c r="AB767"/>
  <c r="AB771"/>
  <c r="AB776"/>
  <c r="AB779"/>
  <c r="AB803"/>
  <c r="AB804"/>
  <c r="AB807"/>
  <c r="AB839"/>
  <c r="AB853"/>
  <c r="AB861"/>
  <c r="AB868"/>
  <c r="AB871"/>
  <c r="AB879"/>
  <c r="AB898"/>
  <c r="AB907"/>
  <c r="AB946"/>
  <c r="AB10"/>
  <c r="AB14"/>
  <c r="AB15"/>
  <c r="AB21"/>
  <c r="AB23"/>
  <c r="AB27"/>
  <c r="AB28"/>
  <c r="AB63"/>
  <c r="AB64"/>
  <c r="AB70"/>
  <c r="AB71"/>
  <c r="AB74"/>
  <c r="AB75"/>
  <c r="AB82"/>
  <c r="AB83"/>
  <c r="AB93"/>
  <c r="AB94"/>
  <c r="AB104"/>
  <c r="AB105"/>
  <c r="AB119"/>
  <c r="AB120"/>
  <c r="AB124"/>
  <c r="AB127"/>
  <c r="AB137"/>
  <c r="AB140"/>
  <c r="AB152"/>
  <c r="AB155"/>
  <c r="AB163"/>
  <c r="AB171"/>
  <c r="AB182"/>
  <c r="AB190"/>
  <c r="AB198"/>
  <c r="AB206"/>
  <c r="AB216"/>
  <c r="AB231"/>
  <c r="AB250"/>
  <c r="AB264"/>
  <c r="AB284"/>
  <c r="AB294"/>
  <c r="AB305"/>
  <c r="AB315"/>
  <c r="AB323"/>
  <c r="AB331"/>
  <c r="AB340"/>
  <c r="AB365"/>
  <c r="AB370"/>
  <c r="AB374"/>
  <c r="AB378"/>
  <c r="AB383"/>
  <c r="AB389"/>
  <c r="AB394"/>
  <c r="AB398"/>
  <c r="AB402"/>
  <c r="AB406"/>
  <c r="AB540"/>
  <c r="AB1024"/>
  <c r="AB1025"/>
  <c r="AB1028"/>
  <c r="AB1033"/>
  <c r="AB1036"/>
  <c r="AB1040"/>
  <c r="AB1041"/>
  <c r="AB1056"/>
  <c r="AB1069"/>
  <c r="AB1078"/>
  <c r="AB1083"/>
  <c r="AB1084"/>
  <c r="AB1088"/>
  <c r="AB1103"/>
  <c r="AB1106"/>
  <c r="AB1110"/>
  <c r="AB1111"/>
  <c r="AB1114"/>
  <c r="AB1119"/>
  <c r="AB1122"/>
  <c r="AB1126"/>
  <c r="AB1127"/>
  <c r="AB1130"/>
  <c r="AB1135"/>
  <c r="AB1138"/>
  <c r="AB1142"/>
  <c r="AB1143"/>
  <c r="AB1146"/>
  <c r="AB1151"/>
  <c r="AB1154"/>
  <c r="AB1175"/>
  <c r="AB1181"/>
  <c r="AB1189"/>
  <c r="AB1205"/>
  <c r="AB1209"/>
  <c r="AB1214"/>
  <c r="AB1221"/>
  <c r="AB1228"/>
  <c r="AB1233"/>
  <c r="AB1242"/>
  <c r="AB1243"/>
  <c r="AB1248"/>
  <c r="AB2"/>
  <c r="AB3"/>
  <c r="AB6"/>
  <c r="AB7"/>
  <c r="AB19"/>
  <c r="AB24"/>
  <c r="AB32"/>
  <c r="AB33"/>
  <c r="AB36"/>
  <c r="AB37"/>
  <c r="AB40"/>
  <c r="AB41"/>
  <c r="AB44"/>
  <c r="AB45"/>
  <c r="AB48"/>
  <c r="AB49"/>
  <c r="AB52"/>
  <c r="AB53"/>
  <c r="AB56"/>
  <c r="AB57"/>
  <c r="AB60"/>
  <c r="AB61"/>
  <c r="AB67"/>
  <c r="AB78"/>
  <c r="AB81"/>
  <c r="AB84"/>
  <c r="AB88"/>
  <c r="AB89"/>
  <c r="AB96"/>
  <c r="AB97"/>
  <c r="AB100"/>
  <c r="AB101"/>
  <c r="AB107"/>
  <c r="AB108"/>
  <c r="AB112"/>
  <c r="AB113"/>
  <c r="AB116"/>
  <c r="AB117"/>
  <c r="AB131"/>
  <c r="AB132"/>
  <c r="AB145"/>
  <c r="AB146"/>
  <c r="AB150"/>
  <c r="AB151"/>
  <c r="AB178"/>
  <c r="AB211"/>
  <c r="AB222"/>
  <c r="AB223"/>
  <c r="AB229"/>
  <c r="AB230"/>
  <c r="AB235"/>
  <c r="AB236"/>
  <c r="AB242"/>
  <c r="AB244"/>
  <c r="AB247"/>
  <c r="AB251"/>
  <c r="AB255"/>
  <c r="AB261"/>
  <c r="AB267"/>
  <c r="AB268"/>
  <c r="AB271"/>
  <c r="AB272"/>
  <c r="AB275"/>
  <c r="AB276"/>
  <c r="AB657"/>
  <c r="AB659"/>
  <c r="AB663"/>
  <c r="AB664"/>
  <c r="AB812"/>
  <c r="AB814"/>
  <c r="AB817"/>
  <c r="AB818"/>
  <c r="AB842"/>
  <c r="AB843"/>
  <c r="AB846"/>
  <c r="AB866"/>
  <c r="AB884"/>
  <c r="AB885"/>
  <c r="AB888"/>
  <c r="AB889"/>
  <c r="AB893"/>
  <c r="AB894"/>
  <c r="AB915"/>
  <c r="AB916"/>
  <c r="AB919"/>
  <c r="AB920"/>
  <c r="AB1019"/>
  <c r="AB1042"/>
  <c r="AB1049"/>
  <c r="AB1051"/>
  <c r="AB1054"/>
  <c r="AB1055"/>
  <c r="AB1064"/>
  <c r="AB1070"/>
  <c r="AB1080"/>
  <c r="AB1090"/>
  <c r="AB1157"/>
  <c r="AB1158"/>
  <c r="AB1161"/>
  <c r="AB1162"/>
  <c r="AB1166"/>
  <c r="AB1167"/>
  <c r="AB1170"/>
  <c r="AB1171"/>
  <c r="AB1176"/>
  <c r="AB1177"/>
  <c r="AB1180"/>
  <c r="AB1182"/>
  <c r="AB1186"/>
  <c r="AB1187"/>
  <c r="AB1196"/>
  <c r="AB1197"/>
  <c r="AB1211"/>
  <c r="AB1218"/>
  <c r="AB1253"/>
  <c r="AB1254"/>
  <c r="AB20"/>
  <c r="AB22"/>
  <c r="AB296"/>
  <c r="AB302"/>
  <c r="AB312"/>
  <c r="AB335"/>
  <c r="AB344"/>
  <c r="AB345"/>
  <c r="AB352"/>
  <c r="AB353"/>
  <c r="AB356"/>
  <c r="AB357"/>
  <c r="AB360"/>
  <c r="AB361"/>
  <c r="AB382"/>
  <c r="AB385"/>
  <c r="AB414"/>
  <c r="AB425"/>
  <c r="AB428"/>
  <c r="AB432"/>
  <c r="AB435"/>
  <c r="AB436"/>
  <c r="AB439"/>
  <c r="AB443"/>
  <c r="AB446"/>
  <c r="AB449"/>
  <c r="AB457"/>
  <c r="AB463"/>
  <c r="AB466"/>
  <c r="AB467"/>
  <c r="AB471"/>
  <c r="AB474"/>
  <c r="AB477"/>
  <c r="AB478"/>
  <c r="AB481"/>
  <c r="AB482"/>
  <c r="AB485"/>
  <c r="AB486"/>
  <c r="AB489"/>
  <c r="AB490"/>
  <c r="AB493"/>
  <c r="AB494"/>
  <c r="AB497"/>
  <c r="AB503"/>
  <c r="AB513"/>
  <c r="AB514"/>
  <c r="AB517"/>
  <c r="AB518"/>
  <c r="AB521"/>
  <c r="AB524"/>
  <c r="AB588"/>
  <c r="AB609"/>
  <c r="AB612"/>
  <c r="AB621"/>
  <c r="AB627"/>
  <c r="AB628"/>
  <c r="AB671"/>
  <c r="AB673"/>
  <c r="AB676"/>
  <c r="AB677"/>
  <c r="AB691"/>
  <c r="AB694"/>
  <c r="AB703"/>
  <c r="AB705"/>
  <c r="AB708"/>
  <c r="AB709"/>
  <c r="AB712"/>
  <c r="AB713"/>
  <c r="AB761"/>
  <c r="AB762"/>
  <c r="AB782"/>
  <c r="AB783"/>
  <c r="AB902"/>
  <c r="AB909"/>
  <c r="AB912"/>
  <c r="AB947"/>
  <c r="AB1048"/>
  <c r="AB1050"/>
  <c r="AB1061"/>
  <c r="AB1065"/>
  <c r="AB1073"/>
  <c r="AB1076"/>
  <c r="AB1092"/>
  <c r="AB1093"/>
  <c r="AB1098"/>
  <c r="AB1099"/>
  <c r="AB1199"/>
  <c r="AB1202"/>
  <c r="AB1208"/>
  <c r="AB1216"/>
  <c r="AB1231"/>
  <c r="AB1232"/>
  <c r="AB1237"/>
  <c r="AB1238"/>
  <c r="AB1249"/>
  <c r="AB1255"/>
  <c r="AB1258"/>
  <c r="AB1259"/>
  <c r="AB187"/>
  <c r="AB188"/>
  <c r="AB195"/>
  <c r="AB196"/>
  <c r="AB203"/>
  <c r="AB204"/>
  <c r="AB212"/>
  <c r="AB214"/>
  <c r="AB224"/>
  <c r="AB225"/>
  <c r="AB243"/>
  <c r="AB248"/>
  <c r="AB259"/>
  <c r="AB260"/>
  <c r="AB281"/>
  <c r="AB282"/>
  <c r="AB291"/>
  <c r="AB292"/>
  <c r="AB300"/>
  <c r="AB301"/>
  <c r="AB311"/>
  <c r="AB313"/>
  <c r="AB320"/>
  <c r="AB321"/>
  <c r="AB328"/>
  <c r="AB329"/>
  <c r="AB337"/>
  <c r="AB338"/>
  <c r="AB349"/>
  <c r="AB363"/>
  <c r="AB371"/>
  <c r="AB372"/>
  <c r="AB379"/>
  <c r="AB380"/>
  <c r="AB390"/>
  <c r="AB391"/>
  <c r="AB399"/>
  <c r="AB400"/>
  <c r="AB407"/>
  <c r="AB408"/>
  <c r="AB415"/>
  <c r="AB419"/>
  <c r="AB423"/>
  <c r="AB431"/>
  <c r="AB447"/>
  <c r="AB453"/>
  <c r="AB459"/>
  <c r="AB470"/>
  <c r="AB499"/>
  <c r="AB504"/>
  <c r="AB510"/>
  <c r="AB523"/>
  <c r="AB528"/>
  <c r="AB532"/>
  <c r="AB536"/>
  <c r="AB551"/>
  <c r="AB555"/>
  <c r="AB556"/>
  <c r="AB559"/>
  <c r="AB563"/>
  <c r="AB564"/>
  <c r="AB567"/>
  <c r="AB572"/>
  <c r="AB573"/>
  <c r="AB576"/>
  <c r="AB580"/>
  <c r="AB585"/>
  <c r="AB590"/>
  <c r="AB591"/>
  <c r="AB594"/>
  <c r="AB598"/>
  <c r="AB599"/>
  <c r="AB602"/>
  <c r="AB606"/>
  <c r="AB607"/>
  <c r="AB614"/>
  <c r="AB618"/>
  <c r="AB619"/>
  <c r="AB625"/>
  <c r="AB631"/>
  <c r="AB632"/>
  <c r="AB635"/>
  <c r="AB639"/>
  <c r="AB643"/>
  <c r="AB648"/>
  <c r="AB649"/>
  <c r="AB652"/>
  <c r="AB658"/>
  <c r="AB668"/>
  <c r="AB680"/>
  <c r="AB681"/>
  <c r="AB685"/>
  <c r="AB689"/>
  <c r="AB690"/>
  <c r="AB696"/>
  <c r="AB700"/>
  <c r="AB701"/>
  <c r="AB716"/>
  <c r="AB720"/>
  <c r="AB721"/>
  <c r="AB724"/>
  <c r="AB728"/>
  <c r="AB729"/>
  <c r="AB732"/>
  <c r="AB736"/>
  <c r="AB737"/>
  <c r="AB740"/>
  <c r="AB744"/>
  <c r="AB745"/>
  <c r="AB748"/>
  <c r="AB752"/>
  <c r="AB753"/>
  <c r="AB756"/>
  <c r="AB764"/>
  <c r="AB765"/>
  <c r="AB769"/>
  <c r="AB773"/>
  <c r="AB774"/>
  <c r="AB777"/>
  <c r="AB781"/>
  <c r="AB784"/>
  <c r="AB787"/>
  <c r="AB792"/>
  <c r="AB793"/>
  <c r="AB797"/>
  <c r="AB801"/>
  <c r="AB802"/>
  <c r="AB805"/>
  <c r="AB809"/>
  <c r="AB810"/>
  <c r="AB821"/>
  <c r="AB825"/>
  <c r="AB826"/>
  <c r="AB829"/>
  <c r="AB833"/>
  <c r="AB834"/>
  <c r="AB837"/>
  <c r="AB847"/>
  <c r="AB848"/>
  <c r="AB851"/>
  <c r="AB855"/>
  <c r="AB856"/>
  <c r="AB859"/>
  <c r="AB863"/>
  <c r="AB864"/>
  <c r="AB869"/>
  <c r="AB873"/>
  <c r="AB877"/>
  <c r="AB881"/>
  <c r="AB882"/>
  <c r="AB896"/>
  <c r="AB900"/>
  <c r="AB905"/>
  <c r="AB922"/>
  <c r="AB923"/>
  <c r="AB926"/>
  <c r="AB1081"/>
  <c r="AB1082"/>
  <c r="AB1085"/>
  <c r="AB1097"/>
  <c r="AB1104"/>
  <c r="AB1105"/>
  <c r="AB1108"/>
  <c r="AB1109"/>
  <c r="AB1112"/>
  <c r="AB1113"/>
  <c r="AB1116"/>
  <c r="AB1117"/>
  <c r="AB1120"/>
  <c r="AB1121"/>
  <c r="AB1124"/>
  <c r="AB1128"/>
  <c r="AB1129"/>
  <c r="AB1132"/>
  <c r="AB1136"/>
  <c r="AB1137"/>
  <c r="AB1140"/>
  <c r="AB1144"/>
  <c r="AB1145"/>
  <c r="AB1148"/>
  <c r="AB1149"/>
  <c r="AB1152"/>
  <c r="AB1153"/>
  <c r="AB1165"/>
  <c r="AB1185"/>
  <c r="AB1188"/>
  <c r="AB1191"/>
  <c r="AB1192"/>
  <c r="AB1206"/>
  <c r="AB1207"/>
  <c r="AB1212"/>
  <c r="AB1217"/>
  <c r="AB1219"/>
  <c r="AB1225"/>
  <c r="AB1226"/>
  <c r="AB1229"/>
  <c r="AB1230"/>
  <c r="AB1239"/>
  <c r="AB1244"/>
  <c r="AB1251"/>
  <c r="AB4"/>
  <c r="AB5"/>
  <c r="AB8"/>
  <c r="AB9"/>
  <c r="AB30"/>
  <c r="AB31"/>
  <c r="AB34"/>
  <c r="AB35"/>
  <c r="AB38"/>
  <c r="AB39"/>
  <c r="AB42"/>
  <c r="AB43"/>
  <c r="AB46"/>
  <c r="AB47"/>
  <c r="AB50"/>
  <c r="AB51"/>
  <c r="AB54"/>
  <c r="AB55"/>
  <c r="AB58"/>
  <c r="AB59"/>
  <c r="AB65"/>
  <c r="AB66"/>
  <c r="AB79"/>
  <c r="AB80"/>
  <c r="AB85"/>
  <c r="AB86"/>
  <c r="AB90"/>
  <c r="AB91"/>
  <c r="AB98"/>
  <c r="AB99"/>
  <c r="AB102"/>
  <c r="AB106"/>
  <c r="AB110"/>
  <c r="AB111"/>
  <c r="AB114"/>
  <c r="AB115"/>
  <c r="AB129"/>
  <c r="AB130"/>
  <c r="AB133"/>
  <c r="AB143"/>
  <c r="AB148"/>
  <c r="AB149"/>
  <c r="AB176"/>
  <c r="AB177"/>
  <c r="AB213"/>
  <c r="AB221"/>
  <c r="AB227"/>
  <c r="AB228"/>
  <c r="AB233"/>
  <c r="AB234"/>
  <c r="AB237"/>
  <c r="AB238"/>
  <c r="AB245"/>
  <c r="AB246"/>
  <c r="AB253"/>
  <c r="AB254"/>
  <c r="AB262"/>
  <c r="AB265"/>
  <c r="AB269"/>
  <c r="AB270"/>
  <c r="AB273"/>
  <c r="AB274"/>
  <c r="AB277"/>
  <c r="AB656"/>
  <c r="AB660"/>
  <c r="AB662"/>
  <c r="AB665"/>
  <c r="AB811"/>
  <c r="AB815"/>
  <c r="AB816"/>
  <c r="AB820"/>
  <c r="AB840"/>
  <c r="AB844"/>
  <c r="AB845"/>
  <c r="AB867"/>
  <c r="AB883"/>
  <c r="AB886"/>
  <c r="AB887"/>
  <c r="AB890"/>
  <c r="AB892"/>
  <c r="AB913"/>
  <c r="AB914"/>
  <c r="AB917"/>
  <c r="AB918"/>
  <c r="AB921"/>
  <c r="AB1009"/>
  <c r="AB1043"/>
  <c r="AB1044"/>
  <c r="AB1052"/>
  <c r="AB1053"/>
  <c r="AB1057"/>
  <c r="AB1058"/>
  <c r="AB1074"/>
  <c r="AB1077"/>
  <c r="AB1095"/>
  <c r="AB1156"/>
  <c r="AB1159"/>
  <c r="AB1160"/>
  <c r="AB1163"/>
  <c r="AB1164"/>
  <c r="AB1168"/>
  <c r="AB1169"/>
  <c r="AB1172"/>
  <c r="AB1173"/>
  <c r="AB1178"/>
  <c r="AB1179"/>
  <c r="AB1183"/>
  <c r="AB1184"/>
  <c r="AB1194"/>
  <c r="AB1195"/>
  <c r="AB1200"/>
  <c r="AB1201"/>
  <c r="AB1223"/>
  <c r="AB1241"/>
  <c r="AB13"/>
  <c r="AB16"/>
  <c r="AB289"/>
  <c r="AB290"/>
  <c r="AB304"/>
  <c r="AB310"/>
  <c r="AB342"/>
  <c r="AB343"/>
  <c r="AB350"/>
  <c r="AB351"/>
  <c r="AB354"/>
  <c r="AB355"/>
  <c r="AB358"/>
  <c r="AB359"/>
  <c r="AB362"/>
  <c r="AB367"/>
  <c r="AB387"/>
  <c r="AB393"/>
  <c r="AB426"/>
  <c r="AB427"/>
  <c r="AB433"/>
  <c r="AB434"/>
  <c r="AB437"/>
  <c r="AB438"/>
  <c r="AB444"/>
  <c r="AB445"/>
  <c r="AB452"/>
  <c r="AB456"/>
  <c r="AB464"/>
  <c r="AB465"/>
  <c r="AB468"/>
  <c r="AB469"/>
  <c r="AB475"/>
  <c r="AB476"/>
  <c r="AB479"/>
  <c r="AB480"/>
  <c r="AB483"/>
  <c r="AB484"/>
  <c r="AB487"/>
  <c r="AB488"/>
  <c r="AB491"/>
  <c r="AB492"/>
  <c r="AB495"/>
  <c r="AB496"/>
  <c r="AB507"/>
  <c r="AB508"/>
  <c r="AB515"/>
  <c r="AB516"/>
  <c r="AB519"/>
  <c r="AB520"/>
  <c r="AB571"/>
  <c r="AB584"/>
  <c r="AB610"/>
  <c r="AB611"/>
  <c r="AB623"/>
  <c r="AB624"/>
  <c r="AB647"/>
  <c r="AB670"/>
  <c r="AB674"/>
  <c r="AB675"/>
  <c r="AB678"/>
  <c r="AB684"/>
  <c r="AB695"/>
  <c r="AB702"/>
  <c r="AB706"/>
  <c r="AB707"/>
  <c r="AB710"/>
  <c r="AB711"/>
  <c r="AB714"/>
  <c r="AB760"/>
  <c r="AB763"/>
  <c r="AB766"/>
  <c r="AB789"/>
  <c r="AB794"/>
  <c r="AB910"/>
  <c r="AB911"/>
  <c r="AB985"/>
  <c r="AB1047"/>
  <c r="AB1059"/>
  <c r="AB1060"/>
  <c r="AB1068"/>
  <c r="AB1072"/>
  <c r="AB1087"/>
  <c r="AB1091"/>
  <c r="AB1094"/>
  <c r="AB1096"/>
  <c r="AB1101"/>
  <c r="AB1198"/>
  <c r="AB1203"/>
  <c r="AB1204"/>
  <c r="AB1220"/>
  <c r="AB1222"/>
  <c r="AB1235"/>
  <c r="AB1236"/>
  <c r="AB1246"/>
  <c r="AB1247"/>
  <c r="AB1256"/>
  <c r="AB1257"/>
  <c r="AB581"/>
  <c r="AB640"/>
  <c r="AB661"/>
  <c r="AB715"/>
  <c r="AB768"/>
  <c r="AB786"/>
  <c r="AB850"/>
  <c r="AB874"/>
  <c r="AB901"/>
  <c r="AB931"/>
  <c r="AB941"/>
  <c r="AB1014"/>
  <c r="AB1031"/>
  <c r="AB1066"/>
  <c r="AB1100"/>
  <c r="AB1133"/>
  <c r="AB1215"/>
  <c r="AB1252"/>
  <c r="AB170"/>
  <c r="AB189"/>
  <c r="AB197"/>
  <c r="AB215"/>
  <c r="AB226"/>
  <c r="AB249"/>
  <c r="AB263"/>
  <c r="AB283"/>
  <c r="AB293"/>
  <c r="AB303"/>
  <c r="AB314"/>
  <c r="AB322"/>
  <c r="AB126"/>
  <c r="AB139"/>
  <c r="AB154"/>
  <c r="AB164"/>
  <c r="AB172"/>
  <c r="AB183"/>
  <c r="AB191"/>
  <c r="AB199"/>
  <c r="AB207"/>
  <c r="AB217"/>
  <c r="AB232"/>
  <c r="AB252"/>
  <c r="AB266"/>
  <c r="AB285"/>
  <c r="AB295"/>
  <c r="AB306"/>
  <c r="AB316"/>
  <c r="AB324"/>
  <c r="AB332"/>
  <c r="AB341"/>
  <c r="AB366"/>
  <c r="AB375"/>
  <c r="AB384"/>
  <c r="AB395"/>
  <c r="AB403"/>
  <c r="AB411"/>
  <c r="AB420"/>
  <c r="AB440"/>
  <c r="AB454"/>
  <c r="AB472"/>
  <c r="AB505"/>
  <c r="AB525"/>
  <c r="AB533"/>
  <c r="AB541"/>
  <c r="AB549"/>
  <c r="AB550"/>
  <c r="AB565"/>
  <c r="AB582"/>
  <c r="AB600"/>
  <c r="AB620"/>
  <c r="AB641"/>
  <c r="AB666"/>
  <c r="AB692"/>
  <c r="AB722"/>
  <c r="AB738"/>
  <c r="AB754"/>
  <c r="AB775"/>
  <c r="AB795"/>
  <c r="AB813"/>
  <c r="AB835"/>
  <c r="AB857"/>
  <c r="AB875"/>
  <c r="AB903"/>
  <c r="AB932"/>
  <c r="AB949"/>
  <c r="AB965"/>
  <c r="AB981"/>
  <c r="AB998"/>
  <c r="AB1015"/>
  <c r="AB1032"/>
  <c r="AB1067"/>
  <c r="AB1102"/>
  <c r="AB1118"/>
  <c r="AB1125"/>
  <c r="AB1134"/>
  <c r="AB1141"/>
  <c r="AB1150"/>
  <c r="AB1174"/>
  <c r="AB1193"/>
  <c r="AB1213"/>
  <c r="AB1227"/>
  <c r="AB1240"/>
  <c r="AB122"/>
  <c r="AB162"/>
  <c r="AB181"/>
  <c r="AB205"/>
  <c r="AB330"/>
  <c r="AB339"/>
  <c r="AB364"/>
  <c r="AB373"/>
  <c r="AB381"/>
  <c r="AB392"/>
  <c r="AB401"/>
  <c r="AB409"/>
  <c r="AB418"/>
  <c r="AB430"/>
  <c r="AB451"/>
  <c r="AB462"/>
  <c r="AB502"/>
  <c r="AB522"/>
  <c r="AB531"/>
  <c r="AB539"/>
  <c r="AB547"/>
  <c r="AB128"/>
  <c r="AB141"/>
  <c r="AB156"/>
  <c r="AB158"/>
  <c r="AB166"/>
  <c r="AB174"/>
  <c r="AB185"/>
  <c r="AB193"/>
  <c r="AB201"/>
  <c r="AB209"/>
  <c r="AB219"/>
  <c r="AB240"/>
  <c r="AB257"/>
  <c r="AB279"/>
  <c r="AB287"/>
  <c r="AB298"/>
  <c r="AB308"/>
  <c r="AB318"/>
  <c r="AB326"/>
  <c r="AB334"/>
  <c r="AB347"/>
  <c r="AB369"/>
  <c r="AB377"/>
  <c r="AB388"/>
  <c r="AB397"/>
  <c r="AB405"/>
  <c r="AB413"/>
  <c r="AB422"/>
  <c r="AB442"/>
  <c r="AB458"/>
  <c r="AB498"/>
  <c r="AB509"/>
  <c r="AB527"/>
  <c r="AB535"/>
  <c r="AB543"/>
  <c r="AB552"/>
  <c r="AB560"/>
  <c r="AB568"/>
  <c r="AB577"/>
  <c r="AB586"/>
  <c r="AB595"/>
  <c r="AB603"/>
  <c r="AB615"/>
  <c r="AB626"/>
  <c r="AB636"/>
  <c r="AB644"/>
  <c r="AB653"/>
  <c r="AB669"/>
  <c r="AB686"/>
  <c r="AB697"/>
  <c r="AB717"/>
  <c r="AB725"/>
  <c r="AB733"/>
  <c r="AB741"/>
  <c r="AB749"/>
  <c r="AB757"/>
  <c r="AB770"/>
  <c r="AB778"/>
  <c r="AB788"/>
  <c r="AB798"/>
  <c r="AB806"/>
  <c r="AB822"/>
  <c r="AB830"/>
  <c r="AB838"/>
  <c r="AB852"/>
  <c r="AB860"/>
  <c r="AB870"/>
  <c r="AB878"/>
  <c r="AB897"/>
  <c r="AB906"/>
  <c r="AB927"/>
  <c r="AB935"/>
  <c r="AB943"/>
  <c r="AB952"/>
  <c r="AB960"/>
  <c r="AB968"/>
  <c r="AB976"/>
  <c r="AB984"/>
  <c r="AB993"/>
  <c r="AB1001"/>
  <c r="AB1010"/>
  <c r="AB1018"/>
  <c r="AB1027"/>
  <c r="AB1035"/>
  <c r="AB1046"/>
  <c r="AB1075"/>
  <c r="AB1086"/>
  <c r="AB1245"/>
  <c r="AB554"/>
  <c r="AB562"/>
  <c r="AB570"/>
  <c r="AB579"/>
  <c r="AB589"/>
  <c r="AB597"/>
  <c r="AB605"/>
  <c r="AB617"/>
  <c r="AB630"/>
  <c r="AB638"/>
  <c r="AB646"/>
  <c r="AB655"/>
  <c r="AB679"/>
  <c r="AB688"/>
  <c r="AB699"/>
  <c r="AB719"/>
  <c r="AB727"/>
  <c r="AB735"/>
  <c r="AB743"/>
  <c r="AB751"/>
  <c r="AB759"/>
  <c r="AB772"/>
  <c r="AB780"/>
  <c r="AB791"/>
  <c r="AB800"/>
  <c r="AB808"/>
  <c r="AB824"/>
  <c r="AB832"/>
  <c r="AB841"/>
  <c r="AB854"/>
  <c r="AB862"/>
  <c r="AB872"/>
  <c r="AB880"/>
  <c r="AB899"/>
  <c r="AB908"/>
  <c r="AB929"/>
  <c r="AB937"/>
  <c r="AB945"/>
  <c r="AB954"/>
  <c r="AB962"/>
  <c r="AB970"/>
  <c r="AB978"/>
  <c r="AB987"/>
  <c r="AB995"/>
  <c r="AB1003"/>
  <c r="AB1012"/>
  <c r="AB1021"/>
  <c r="AB1029"/>
  <c r="AB1037"/>
  <c r="AB1062"/>
  <c r="AB1079"/>
  <c r="AB1089"/>
  <c r="AB1107"/>
  <c r="AB1115"/>
  <c r="AB1123"/>
  <c r="AB1131"/>
  <c r="AB1139"/>
  <c r="AB1147"/>
  <c r="AB1155"/>
  <c r="AB1190"/>
  <c r="AB1210"/>
  <c r="AB1224"/>
  <c r="AB1234"/>
  <c r="AB1250"/>
  <c r="S3" i="14"/>
  <c r="T3"/>
  <c r="U3"/>
  <c r="V3"/>
  <c r="W3"/>
  <c r="X3"/>
  <c r="Y3"/>
  <c r="Z3"/>
  <c r="AA3"/>
  <c r="S4"/>
  <c r="T4"/>
  <c r="U4"/>
  <c r="V4"/>
  <c r="W4"/>
  <c r="X4"/>
  <c r="Y4"/>
  <c r="Z4"/>
  <c r="AA4"/>
  <c r="S5"/>
  <c r="T5"/>
  <c r="U5"/>
  <c r="V5"/>
  <c r="W5"/>
  <c r="X5"/>
  <c r="Y5"/>
  <c r="Z5"/>
  <c r="AA5"/>
  <c r="S6"/>
  <c r="T6"/>
  <c r="U6"/>
  <c r="V6"/>
  <c r="W6"/>
  <c r="X6"/>
  <c r="Y6"/>
  <c r="Z6"/>
  <c r="AA6"/>
  <c r="S7"/>
  <c r="T7"/>
  <c r="U7"/>
  <c r="V7"/>
  <c r="W7"/>
  <c r="X7"/>
  <c r="Y7"/>
  <c r="Z7"/>
  <c r="AA7"/>
  <c r="S8"/>
  <c r="T8"/>
  <c r="U8"/>
  <c r="V8"/>
  <c r="W8"/>
  <c r="X8"/>
  <c r="Y8"/>
  <c r="Z8"/>
  <c r="AA8"/>
  <c r="S9"/>
  <c r="T9"/>
  <c r="U9"/>
  <c r="V9"/>
  <c r="W9"/>
  <c r="X9"/>
  <c r="Y9"/>
  <c r="Z9"/>
  <c r="AA9"/>
  <c r="S10"/>
  <c r="T10"/>
  <c r="U10"/>
  <c r="V10"/>
  <c r="W10"/>
  <c r="X10"/>
  <c r="Y10"/>
  <c r="Z10"/>
  <c r="AA10"/>
  <c r="S11"/>
  <c r="T11"/>
  <c r="U11"/>
  <c r="V11"/>
  <c r="W11"/>
  <c r="X11"/>
  <c r="Y11"/>
  <c r="Z11"/>
  <c r="AA11"/>
  <c r="S12"/>
  <c r="T12"/>
  <c r="U12"/>
  <c r="V12"/>
  <c r="W12"/>
  <c r="X12"/>
  <c r="Y12"/>
  <c r="Z12"/>
  <c r="AA12"/>
  <c r="S13"/>
  <c r="T13"/>
  <c r="U13"/>
  <c r="V13"/>
  <c r="W13"/>
  <c r="X13"/>
  <c r="Y13"/>
  <c r="Z13"/>
  <c r="AA13"/>
  <c r="S14"/>
  <c r="T14"/>
  <c r="U14"/>
  <c r="V14"/>
  <c r="W14"/>
  <c r="X14"/>
  <c r="Y14"/>
  <c r="Z14"/>
  <c r="AA14"/>
  <c r="S15"/>
  <c r="T15"/>
  <c r="U15"/>
  <c r="V15"/>
  <c r="W15"/>
  <c r="X15"/>
  <c r="Y15"/>
  <c r="Z15"/>
  <c r="AA15"/>
  <c r="S16"/>
  <c r="T16"/>
  <c r="U16"/>
  <c r="V16"/>
  <c r="W16"/>
  <c r="X16"/>
  <c r="Y16"/>
  <c r="Z16"/>
  <c r="AA16"/>
  <c r="S17"/>
  <c r="T17"/>
  <c r="U17"/>
  <c r="V17"/>
  <c r="W17"/>
  <c r="X17"/>
  <c r="Y17"/>
  <c r="Z17"/>
  <c r="AA17"/>
  <c r="S18"/>
  <c r="T18"/>
  <c r="U18"/>
  <c r="V18"/>
  <c r="W18"/>
  <c r="X18"/>
  <c r="Y18"/>
  <c r="Z18"/>
  <c r="AA18"/>
  <c r="S19"/>
  <c r="T19"/>
  <c r="U19"/>
  <c r="V19"/>
  <c r="W19"/>
  <c r="X19"/>
  <c r="Y19"/>
  <c r="Z19"/>
  <c r="AA19"/>
  <c r="S20"/>
  <c r="T20"/>
  <c r="U20"/>
  <c r="V20"/>
  <c r="W20"/>
  <c r="X20"/>
  <c r="Y20"/>
  <c r="Z20"/>
  <c r="AA20"/>
  <c r="S21"/>
  <c r="T21"/>
  <c r="U21"/>
  <c r="V21"/>
  <c r="W21"/>
  <c r="X21"/>
  <c r="Y21"/>
  <c r="Z21"/>
  <c r="AA21"/>
  <c r="S22"/>
  <c r="T22"/>
  <c r="U22"/>
  <c r="V22"/>
  <c r="W22"/>
  <c r="X22"/>
  <c r="Y22"/>
  <c r="Z22"/>
  <c r="AA22"/>
  <c r="S23"/>
  <c r="T23"/>
  <c r="U23"/>
  <c r="V23"/>
  <c r="W23"/>
  <c r="X23"/>
  <c r="Y23"/>
  <c r="Z23"/>
  <c r="AA23"/>
  <c r="S24"/>
  <c r="T24"/>
  <c r="U24"/>
  <c r="V24"/>
  <c r="W24"/>
  <c r="X24"/>
  <c r="Y24"/>
  <c r="Z24"/>
  <c r="AA24"/>
  <c r="S25"/>
  <c r="T25"/>
  <c r="U25"/>
  <c r="V25"/>
  <c r="W25"/>
  <c r="X25"/>
  <c r="Y25"/>
  <c r="Z25"/>
  <c r="AA25"/>
  <c r="S26"/>
  <c r="T26"/>
  <c r="U26"/>
  <c r="V26"/>
  <c r="W26"/>
  <c r="X26"/>
  <c r="Y26"/>
  <c r="Z26"/>
  <c r="AA26"/>
  <c r="S27"/>
  <c r="T27"/>
  <c r="U27"/>
  <c r="V27"/>
  <c r="W27"/>
  <c r="X27"/>
  <c r="Y27"/>
  <c r="Z27"/>
  <c r="AA27"/>
  <c r="S28"/>
  <c r="T28"/>
  <c r="U28"/>
  <c r="V28"/>
  <c r="W28"/>
  <c r="X28"/>
  <c r="Y28"/>
  <c r="Z28"/>
  <c r="AA28"/>
  <c r="S29"/>
  <c r="T29"/>
  <c r="U29"/>
  <c r="V29"/>
  <c r="W29"/>
  <c r="X29"/>
  <c r="Y29"/>
  <c r="Z29"/>
  <c r="AA29"/>
  <c r="S30"/>
  <c r="T30"/>
  <c r="U30"/>
  <c r="V30"/>
  <c r="W30"/>
  <c r="X30"/>
  <c r="Y30"/>
  <c r="Z30"/>
  <c r="AA30"/>
  <c r="S31"/>
  <c r="T31"/>
  <c r="U31"/>
  <c r="V31"/>
  <c r="W31"/>
  <c r="X31"/>
  <c r="Y31"/>
  <c r="Z31"/>
  <c r="AA31"/>
  <c r="S32"/>
  <c r="T32"/>
  <c r="U32"/>
  <c r="V32"/>
  <c r="W32"/>
  <c r="X32"/>
  <c r="Y32"/>
  <c r="Z32"/>
  <c r="AA32"/>
  <c r="S33"/>
  <c r="T33"/>
  <c r="U33"/>
  <c r="V33"/>
  <c r="W33"/>
  <c r="X33"/>
  <c r="Y33"/>
  <c r="Z33"/>
  <c r="AA33"/>
  <c r="S34"/>
  <c r="T34"/>
  <c r="U34"/>
  <c r="V34"/>
  <c r="W34"/>
  <c r="X34"/>
  <c r="Y34"/>
  <c r="Z34"/>
  <c r="AA34"/>
  <c r="S35"/>
  <c r="T35"/>
  <c r="U35"/>
  <c r="V35"/>
  <c r="W35"/>
  <c r="X35"/>
  <c r="Y35"/>
  <c r="Z35"/>
  <c r="AA35"/>
  <c r="S36"/>
  <c r="T36"/>
  <c r="U36"/>
  <c r="V36"/>
  <c r="W36"/>
  <c r="X36"/>
  <c r="Y36"/>
  <c r="Z36"/>
  <c r="AA36"/>
  <c r="S37"/>
  <c r="T37"/>
  <c r="U37"/>
  <c r="V37"/>
  <c r="W37"/>
  <c r="X37"/>
  <c r="Y37"/>
  <c r="Z37"/>
  <c r="AA37"/>
  <c r="S38"/>
  <c r="T38"/>
  <c r="U38"/>
  <c r="V38"/>
  <c r="W38"/>
  <c r="X38"/>
  <c r="Y38"/>
  <c r="Z38"/>
  <c r="AA38"/>
  <c r="S39"/>
  <c r="T39"/>
  <c r="U39"/>
  <c r="V39"/>
  <c r="W39"/>
  <c r="X39"/>
  <c r="Y39"/>
  <c r="Z39"/>
  <c r="AA39"/>
  <c r="S40"/>
  <c r="T40"/>
  <c r="U40"/>
  <c r="V40"/>
  <c r="W40"/>
  <c r="X40"/>
  <c r="Y40"/>
  <c r="Z40"/>
  <c r="AA40"/>
  <c r="S41"/>
  <c r="T41"/>
  <c r="U41"/>
  <c r="V41"/>
  <c r="W41"/>
  <c r="X41"/>
  <c r="Y41"/>
  <c r="Z41"/>
  <c r="AA41"/>
  <c r="S42"/>
  <c r="T42"/>
  <c r="U42"/>
  <c r="V42"/>
  <c r="W42"/>
  <c r="X42"/>
  <c r="Y42"/>
  <c r="Z42"/>
  <c r="AA42"/>
  <c r="S43"/>
  <c r="T43"/>
  <c r="U43"/>
  <c r="V43"/>
  <c r="W43"/>
  <c r="X43"/>
  <c r="Y43"/>
  <c r="Z43"/>
  <c r="AA43"/>
  <c r="S44"/>
  <c r="T44"/>
  <c r="U44"/>
  <c r="V44"/>
  <c r="W44"/>
  <c r="X44"/>
  <c r="Y44"/>
  <c r="Z44"/>
  <c r="AA44"/>
  <c r="S45"/>
  <c r="T45"/>
  <c r="U45"/>
  <c r="V45"/>
  <c r="W45"/>
  <c r="X45"/>
  <c r="Y45"/>
  <c r="Z45"/>
  <c r="AA45"/>
  <c r="S46"/>
  <c r="T46"/>
  <c r="U46"/>
  <c r="V46"/>
  <c r="W46"/>
  <c r="X46"/>
  <c r="Y46"/>
  <c r="Z46"/>
  <c r="AA46"/>
  <c r="S47"/>
  <c r="T47"/>
  <c r="U47"/>
  <c r="V47"/>
  <c r="W47"/>
  <c r="X47"/>
  <c r="Y47"/>
  <c r="Z47"/>
  <c r="AA47"/>
  <c r="S48"/>
  <c r="T48"/>
  <c r="U48"/>
  <c r="V48"/>
  <c r="W48"/>
  <c r="X48"/>
  <c r="Y48"/>
  <c r="Z48"/>
  <c r="AA48"/>
  <c r="S49"/>
  <c r="T49"/>
  <c r="U49"/>
  <c r="V49"/>
  <c r="W49"/>
  <c r="X49"/>
  <c r="Y49"/>
  <c r="Z49"/>
  <c r="AA49"/>
  <c r="S50"/>
  <c r="T50"/>
  <c r="U50"/>
  <c r="V50"/>
  <c r="W50"/>
  <c r="X50"/>
  <c r="Y50"/>
  <c r="Z50"/>
  <c r="AA50"/>
  <c r="S51"/>
  <c r="T51"/>
  <c r="U51"/>
  <c r="V51"/>
  <c r="W51"/>
  <c r="X51"/>
  <c r="Y51"/>
  <c r="Z51"/>
  <c r="AA51"/>
  <c r="S52"/>
  <c r="T52"/>
  <c r="U52"/>
  <c r="V52"/>
  <c r="W52"/>
  <c r="X52"/>
  <c r="Y52"/>
  <c r="Z52"/>
  <c r="AA52"/>
  <c r="S53"/>
  <c r="T53"/>
  <c r="U53"/>
  <c r="V53"/>
  <c r="W53"/>
  <c r="X53"/>
  <c r="Y53"/>
  <c r="Z53"/>
  <c r="AA53"/>
  <c r="S54"/>
  <c r="T54"/>
  <c r="U54"/>
  <c r="V54"/>
  <c r="W54"/>
  <c r="X54"/>
  <c r="Y54"/>
  <c r="Z54"/>
  <c r="AA54"/>
  <c r="S55"/>
  <c r="T55"/>
  <c r="U55"/>
  <c r="V55"/>
  <c r="W55"/>
  <c r="X55"/>
  <c r="Y55"/>
  <c r="Z55"/>
  <c r="AA55"/>
  <c r="S56"/>
  <c r="T56"/>
  <c r="U56"/>
  <c r="V56"/>
  <c r="W56"/>
  <c r="X56"/>
  <c r="Y56"/>
  <c r="Z56"/>
  <c r="AA56"/>
  <c r="S57"/>
  <c r="T57"/>
  <c r="U57"/>
  <c r="V57"/>
  <c r="W57"/>
  <c r="X57"/>
  <c r="Y57"/>
  <c r="Z57"/>
  <c r="AA57"/>
  <c r="S58"/>
  <c r="T58"/>
  <c r="U58"/>
  <c r="V58"/>
  <c r="W58"/>
  <c r="X58"/>
  <c r="Y58"/>
  <c r="Z58"/>
  <c r="AA58"/>
  <c r="S59"/>
  <c r="T59"/>
  <c r="U59"/>
  <c r="V59"/>
  <c r="W59"/>
  <c r="X59"/>
  <c r="Y59"/>
  <c r="Z59"/>
  <c r="AA59"/>
  <c r="S60"/>
  <c r="T60"/>
  <c r="U60"/>
  <c r="V60"/>
  <c r="W60"/>
  <c r="X60"/>
  <c r="Y60"/>
  <c r="Z60"/>
  <c r="AA60"/>
  <c r="S61"/>
  <c r="T61"/>
  <c r="U61"/>
  <c r="V61"/>
  <c r="W61"/>
  <c r="X61"/>
  <c r="Y61"/>
  <c r="Z61"/>
  <c r="AA61"/>
  <c r="S62"/>
  <c r="T62"/>
  <c r="U62"/>
  <c r="V62"/>
  <c r="W62"/>
  <c r="X62"/>
  <c r="Y62"/>
  <c r="Z62"/>
  <c r="AA62"/>
  <c r="S63"/>
  <c r="T63"/>
  <c r="U63"/>
  <c r="V63"/>
  <c r="W63"/>
  <c r="X63"/>
  <c r="Y63"/>
  <c r="Z63"/>
  <c r="AA63"/>
  <c r="S64"/>
  <c r="T64"/>
  <c r="U64"/>
  <c r="V64"/>
  <c r="W64"/>
  <c r="X64"/>
  <c r="Y64"/>
  <c r="Z64"/>
  <c r="AA64"/>
  <c r="S65"/>
  <c r="T65"/>
  <c r="U65"/>
  <c r="V65"/>
  <c r="W65"/>
  <c r="X65"/>
  <c r="Y65"/>
  <c r="Z65"/>
  <c r="AA65"/>
  <c r="S66"/>
  <c r="T66"/>
  <c r="U66"/>
  <c r="V66"/>
  <c r="W66"/>
  <c r="X66"/>
  <c r="Y66"/>
  <c r="Z66"/>
  <c r="AA66"/>
  <c r="S67"/>
  <c r="T67"/>
  <c r="U67"/>
  <c r="V67"/>
  <c r="W67"/>
  <c r="X67"/>
  <c r="Y67"/>
  <c r="Z67"/>
  <c r="AA67"/>
  <c r="S68"/>
  <c r="T68"/>
  <c r="U68"/>
  <c r="V68"/>
  <c r="W68"/>
  <c r="X68"/>
  <c r="Y68"/>
  <c r="Z68"/>
  <c r="AA68"/>
  <c r="S69"/>
  <c r="T69"/>
  <c r="U69"/>
  <c r="V69"/>
  <c r="W69"/>
  <c r="X69"/>
  <c r="Y69"/>
  <c r="Z69"/>
  <c r="AA69"/>
  <c r="S70"/>
  <c r="T70"/>
  <c r="U70"/>
  <c r="V70"/>
  <c r="W70"/>
  <c r="X70"/>
  <c r="Y70"/>
  <c r="Z70"/>
  <c r="AA70"/>
  <c r="S71"/>
  <c r="T71"/>
  <c r="U71"/>
  <c r="V71"/>
  <c r="W71"/>
  <c r="X71"/>
  <c r="Y71"/>
  <c r="Z71"/>
  <c r="AA71"/>
  <c r="S72"/>
  <c r="T72"/>
  <c r="U72"/>
  <c r="V72"/>
  <c r="W72"/>
  <c r="X72"/>
  <c r="Y72"/>
  <c r="Z72"/>
  <c r="AA72"/>
  <c r="S73"/>
  <c r="T73"/>
  <c r="U73"/>
  <c r="V73"/>
  <c r="W73"/>
  <c r="X73"/>
  <c r="Y73"/>
  <c r="Z73"/>
  <c r="AA73"/>
  <c r="S74"/>
  <c r="T74"/>
  <c r="U74"/>
  <c r="V74"/>
  <c r="W74"/>
  <c r="X74"/>
  <c r="Y74"/>
  <c r="Z74"/>
  <c r="AA74"/>
  <c r="S75"/>
  <c r="T75"/>
  <c r="U75"/>
  <c r="V75"/>
  <c r="W75"/>
  <c r="X75"/>
  <c r="Y75"/>
  <c r="Z75"/>
  <c r="AA75"/>
  <c r="S76"/>
  <c r="T76"/>
  <c r="U76"/>
  <c r="V76"/>
  <c r="W76"/>
  <c r="X76"/>
  <c r="Y76"/>
  <c r="Z76"/>
  <c r="AA76"/>
  <c r="S77"/>
  <c r="T77"/>
  <c r="U77"/>
  <c r="V77"/>
  <c r="W77"/>
  <c r="X77"/>
  <c r="Y77"/>
  <c r="Z77"/>
  <c r="AA77"/>
  <c r="S78"/>
  <c r="T78"/>
  <c r="U78"/>
  <c r="V78"/>
  <c r="W78"/>
  <c r="X78"/>
  <c r="Y78"/>
  <c r="Z78"/>
  <c r="AA78"/>
  <c r="S79"/>
  <c r="T79"/>
  <c r="U79"/>
  <c r="V79"/>
  <c r="W79"/>
  <c r="X79"/>
  <c r="Y79"/>
  <c r="Z79"/>
  <c r="AA79"/>
  <c r="S80"/>
  <c r="T80"/>
  <c r="U80"/>
  <c r="V80"/>
  <c r="W80"/>
  <c r="X80"/>
  <c r="Y80"/>
  <c r="Z80"/>
  <c r="AA80"/>
  <c r="S81"/>
  <c r="T81"/>
  <c r="U81"/>
  <c r="V81"/>
  <c r="W81"/>
  <c r="X81"/>
  <c r="Y81"/>
  <c r="Z81"/>
  <c r="AA81"/>
  <c r="S82"/>
  <c r="T82"/>
  <c r="U82"/>
  <c r="V82"/>
  <c r="W82"/>
  <c r="X82"/>
  <c r="Y82"/>
  <c r="Z82"/>
  <c r="AA82"/>
  <c r="S83"/>
  <c r="T83"/>
  <c r="U83"/>
  <c r="V83"/>
  <c r="W83"/>
  <c r="X83"/>
  <c r="Y83"/>
  <c r="Z83"/>
  <c r="AA83"/>
  <c r="S84"/>
  <c r="T84"/>
  <c r="U84"/>
  <c r="V84"/>
  <c r="W84"/>
  <c r="X84"/>
  <c r="Y84"/>
  <c r="Z84"/>
  <c r="AA84"/>
  <c r="S85"/>
  <c r="T85"/>
  <c r="U85"/>
  <c r="V85"/>
  <c r="W85"/>
  <c r="X85"/>
  <c r="Y85"/>
  <c r="Z85"/>
  <c r="AA85"/>
  <c r="S86"/>
  <c r="T86"/>
  <c r="U86"/>
  <c r="V86"/>
  <c r="W86"/>
  <c r="X86"/>
  <c r="Y86"/>
  <c r="Z86"/>
  <c r="AA86"/>
  <c r="S87"/>
  <c r="T87"/>
  <c r="U87"/>
  <c r="V87"/>
  <c r="W87"/>
  <c r="X87"/>
  <c r="Y87"/>
  <c r="Z87"/>
  <c r="AA87"/>
  <c r="S88"/>
  <c r="T88"/>
  <c r="U88"/>
  <c r="V88"/>
  <c r="W88"/>
  <c r="X88"/>
  <c r="Y88"/>
  <c r="Z88"/>
  <c r="AA88"/>
  <c r="S89"/>
  <c r="T89"/>
  <c r="U89"/>
  <c r="V89"/>
  <c r="W89"/>
  <c r="X89"/>
  <c r="Y89"/>
  <c r="Z89"/>
  <c r="AA89"/>
  <c r="S90"/>
  <c r="T90"/>
  <c r="U90"/>
  <c r="V90"/>
  <c r="W90"/>
  <c r="X90"/>
  <c r="Y90"/>
  <c r="Z90"/>
  <c r="AA90"/>
  <c r="S91"/>
  <c r="T91"/>
  <c r="U91"/>
  <c r="V91"/>
  <c r="W91"/>
  <c r="X91"/>
  <c r="Y91"/>
  <c r="Z91"/>
  <c r="AA91"/>
  <c r="S92"/>
  <c r="T92"/>
  <c r="U92"/>
  <c r="V92"/>
  <c r="W92"/>
  <c r="X92"/>
  <c r="Y92"/>
  <c r="Z92"/>
  <c r="AA92"/>
  <c r="S93"/>
  <c r="T93"/>
  <c r="U93"/>
  <c r="V93"/>
  <c r="W93"/>
  <c r="X93"/>
  <c r="Y93"/>
  <c r="Z93"/>
  <c r="AA93"/>
  <c r="S94"/>
  <c r="T94"/>
  <c r="U94"/>
  <c r="V94"/>
  <c r="W94"/>
  <c r="X94"/>
  <c r="Y94"/>
  <c r="Z94"/>
  <c r="AA94"/>
  <c r="S95"/>
  <c r="T95"/>
  <c r="U95"/>
  <c r="V95"/>
  <c r="W95"/>
  <c r="X95"/>
  <c r="Y95"/>
  <c r="Z95"/>
  <c r="AA95"/>
  <c r="S96"/>
  <c r="T96"/>
  <c r="U96"/>
  <c r="V96"/>
  <c r="W96"/>
  <c r="X96"/>
  <c r="Y96"/>
  <c r="Z96"/>
  <c r="AA96"/>
  <c r="S97"/>
  <c r="T97"/>
  <c r="U97"/>
  <c r="V97"/>
  <c r="W97"/>
  <c r="X97"/>
  <c r="Y97"/>
  <c r="Z97"/>
  <c r="AA97"/>
  <c r="S98"/>
  <c r="T98"/>
  <c r="U98"/>
  <c r="V98"/>
  <c r="W98"/>
  <c r="X98"/>
  <c r="Y98"/>
  <c r="Z98"/>
  <c r="AA98"/>
  <c r="S99"/>
  <c r="T99"/>
  <c r="U99"/>
  <c r="V99"/>
  <c r="W99"/>
  <c r="X99"/>
  <c r="Y99"/>
  <c r="Z99"/>
  <c r="AA99"/>
  <c r="S100"/>
  <c r="T100"/>
  <c r="U100"/>
  <c r="V100"/>
  <c r="W100"/>
  <c r="X100"/>
  <c r="Y100"/>
  <c r="Z100"/>
  <c r="AA100"/>
  <c r="S101"/>
  <c r="T101"/>
  <c r="U101"/>
  <c r="V101"/>
  <c r="W101"/>
  <c r="X101"/>
  <c r="Y101"/>
  <c r="Z101"/>
  <c r="AA101"/>
  <c r="S102"/>
  <c r="T102"/>
  <c r="U102"/>
  <c r="V102"/>
  <c r="W102"/>
  <c r="X102"/>
  <c r="Y102"/>
  <c r="Z102"/>
  <c r="AA102"/>
  <c r="S103"/>
  <c r="T103"/>
  <c r="U103"/>
  <c r="V103"/>
  <c r="W103"/>
  <c r="X103"/>
  <c r="Y103"/>
  <c r="Z103"/>
  <c r="AA103"/>
  <c r="S104"/>
  <c r="T104"/>
  <c r="U104"/>
  <c r="V104"/>
  <c r="W104"/>
  <c r="X104"/>
  <c r="Y104"/>
  <c r="Z104"/>
  <c r="AA104"/>
  <c r="S105"/>
  <c r="T105"/>
  <c r="U105"/>
  <c r="V105"/>
  <c r="W105"/>
  <c r="X105"/>
  <c r="Y105"/>
  <c r="Z105"/>
  <c r="AA105"/>
  <c r="S106"/>
  <c r="T106"/>
  <c r="U106"/>
  <c r="V106"/>
  <c r="W106"/>
  <c r="X106"/>
  <c r="Y106"/>
  <c r="Z106"/>
  <c r="AA106"/>
  <c r="S107"/>
  <c r="T107"/>
  <c r="U107"/>
  <c r="V107"/>
  <c r="W107"/>
  <c r="X107"/>
  <c r="Y107"/>
  <c r="Z107"/>
  <c r="AA107"/>
  <c r="S108"/>
  <c r="T108"/>
  <c r="U108"/>
  <c r="V108"/>
  <c r="W108"/>
  <c r="X108"/>
  <c r="Y108"/>
  <c r="Z108"/>
  <c r="AA108"/>
  <c r="S109"/>
  <c r="T109"/>
  <c r="U109"/>
  <c r="V109"/>
  <c r="W109"/>
  <c r="X109"/>
  <c r="Y109"/>
  <c r="Z109"/>
  <c r="AA109"/>
  <c r="S110"/>
  <c r="T110"/>
  <c r="U110"/>
  <c r="V110"/>
  <c r="W110"/>
  <c r="X110"/>
  <c r="Y110"/>
  <c r="Z110"/>
  <c r="AA110"/>
  <c r="S111"/>
  <c r="T111"/>
  <c r="U111"/>
  <c r="V111"/>
  <c r="W111"/>
  <c r="X111"/>
  <c r="Y111"/>
  <c r="Z111"/>
  <c r="AA111"/>
  <c r="S112"/>
  <c r="T112"/>
  <c r="U112"/>
  <c r="V112"/>
  <c r="W112"/>
  <c r="X112"/>
  <c r="Y112"/>
  <c r="Z112"/>
  <c r="AA112"/>
  <c r="S113"/>
  <c r="T113"/>
  <c r="U113"/>
  <c r="V113"/>
  <c r="W113"/>
  <c r="X113"/>
  <c r="Y113"/>
  <c r="Z113"/>
  <c r="AA113"/>
  <c r="S114"/>
  <c r="T114"/>
  <c r="U114"/>
  <c r="V114"/>
  <c r="W114"/>
  <c r="X114"/>
  <c r="Y114"/>
  <c r="Z114"/>
  <c r="AA114"/>
  <c r="S115"/>
  <c r="T115"/>
  <c r="U115"/>
  <c r="V115"/>
  <c r="W115"/>
  <c r="X115"/>
  <c r="Y115"/>
  <c r="Z115"/>
  <c r="AA115"/>
  <c r="S116"/>
  <c r="T116"/>
  <c r="U116"/>
  <c r="V116"/>
  <c r="W116"/>
  <c r="X116"/>
  <c r="Y116"/>
  <c r="Z116"/>
  <c r="AA116"/>
  <c r="S117"/>
  <c r="T117"/>
  <c r="U117"/>
  <c r="V117"/>
  <c r="W117"/>
  <c r="X117"/>
  <c r="Y117"/>
  <c r="Z117"/>
  <c r="AA117"/>
  <c r="S118"/>
  <c r="T118"/>
  <c r="U118"/>
  <c r="V118"/>
  <c r="W118"/>
  <c r="X118"/>
  <c r="Y118"/>
  <c r="Z118"/>
  <c r="AA118"/>
  <c r="S119"/>
  <c r="T119"/>
  <c r="U119"/>
  <c r="V119"/>
  <c r="W119"/>
  <c r="X119"/>
  <c r="Y119"/>
  <c r="Z119"/>
  <c r="AA119"/>
  <c r="S120"/>
  <c r="T120"/>
  <c r="U120"/>
  <c r="V120"/>
  <c r="W120"/>
  <c r="X120"/>
  <c r="Y120"/>
  <c r="Z120"/>
  <c r="AA120"/>
  <c r="S121"/>
  <c r="T121"/>
  <c r="U121"/>
  <c r="V121"/>
  <c r="W121"/>
  <c r="X121"/>
  <c r="Y121"/>
  <c r="Z121"/>
  <c r="AA121"/>
  <c r="S122"/>
  <c r="T122"/>
  <c r="U122"/>
  <c r="V122"/>
  <c r="W122"/>
  <c r="X122"/>
  <c r="Y122"/>
  <c r="Z122"/>
  <c r="AA122"/>
  <c r="S123"/>
  <c r="T123"/>
  <c r="U123"/>
  <c r="V123"/>
  <c r="W123"/>
  <c r="X123"/>
  <c r="Y123"/>
  <c r="Z123"/>
  <c r="AA123"/>
  <c r="S124"/>
  <c r="T124"/>
  <c r="U124"/>
  <c r="V124"/>
  <c r="W124"/>
  <c r="X124"/>
  <c r="Y124"/>
  <c r="Z124"/>
  <c r="AA124"/>
  <c r="S125"/>
  <c r="T125"/>
  <c r="U125"/>
  <c r="V125"/>
  <c r="W125"/>
  <c r="X125"/>
  <c r="Y125"/>
  <c r="Z125"/>
  <c r="AA125"/>
  <c r="S126"/>
  <c r="T126"/>
  <c r="U126"/>
  <c r="V126"/>
  <c r="W126"/>
  <c r="X126"/>
  <c r="Y126"/>
  <c r="Z126"/>
  <c r="AA126"/>
  <c r="S127"/>
  <c r="T127"/>
  <c r="U127"/>
  <c r="V127"/>
  <c r="W127"/>
  <c r="X127"/>
  <c r="Y127"/>
  <c r="Z127"/>
  <c r="AA127"/>
  <c r="S128"/>
  <c r="T128"/>
  <c r="U128"/>
  <c r="V128"/>
  <c r="W128"/>
  <c r="X128"/>
  <c r="Y128"/>
  <c r="Z128"/>
  <c r="AA128"/>
  <c r="S129"/>
  <c r="T129"/>
  <c r="U129"/>
  <c r="V129"/>
  <c r="W129"/>
  <c r="X129"/>
  <c r="Y129"/>
  <c r="Z129"/>
  <c r="AA129"/>
  <c r="S130"/>
  <c r="T130"/>
  <c r="U130"/>
  <c r="V130"/>
  <c r="W130"/>
  <c r="X130"/>
  <c r="Y130"/>
  <c r="Z130"/>
  <c r="AA130"/>
  <c r="S131"/>
  <c r="T131"/>
  <c r="U131"/>
  <c r="V131"/>
  <c r="W131"/>
  <c r="X131"/>
  <c r="Y131"/>
  <c r="Z131"/>
  <c r="AA131"/>
  <c r="S132"/>
  <c r="T132"/>
  <c r="U132"/>
  <c r="V132"/>
  <c r="W132"/>
  <c r="X132"/>
  <c r="Y132"/>
  <c r="Z132"/>
  <c r="AA132"/>
  <c r="S133"/>
  <c r="T133"/>
  <c r="U133"/>
  <c r="V133"/>
  <c r="W133"/>
  <c r="X133"/>
  <c r="Y133"/>
  <c r="Z133"/>
  <c r="AA133"/>
  <c r="S134"/>
  <c r="T134"/>
  <c r="U134"/>
  <c r="V134"/>
  <c r="W134"/>
  <c r="X134"/>
  <c r="Y134"/>
  <c r="Z134"/>
  <c r="AA134"/>
  <c r="S135"/>
  <c r="T135"/>
  <c r="U135"/>
  <c r="V135"/>
  <c r="W135"/>
  <c r="X135"/>
  <c r="Y135"/>
  <c r="Z135"/>
  <c r="AA135"/>
  <c r="S136"/>
  <c r="T136"/>
  <c r="U136"/>
  <c r="V136"/>
  <c r="W136"/>
  <c r="X136"/>
  <c r="Y136"/>
  <c r="Z136"/>
  <c r="AA136"/>
  <c r="S137"/>
  <c r="T137"/>
  <c r="U137"/>
  <c r="V137"/>
  <c r="W137"/>
  <c r="X137"/>
  <c r="Y137"/>
  <c r="Z137"/>
  <c r="AA137"/>
  <c r="S138"/>
  <c r="T138"/>
  <c r="U138"/>
  <c r="V138"/>
  <c r="W138"/>
  <c r="X138"/>
  <c r="Y138"/>
  <c r="Z138"/>
  <c r="AA138"/>
  <c r="S139"/>
  <c r="T139"/>
  <c r="U139"/>
  <c r="V139"/>
  <c r="W139"/>
  <c r="X139"/>
  <c r="Y139"/>
  <c r="Z139"/>
  <c r="AA139"/>
  <c r="S140"/>
  <c r="T140"/>
  <c r="U140"/>
  <c r="V140"/>
  <c r="W140"/>
  <c r="X140"/>
  <c r="Y140"/>
  <c r="Z140"/>
  <c r="AA140"/>
  <c r="S141"/>
  <c r="T141"/>
  <c r="U141"/>
  <c r="V141"/>
  <c r="W141"/>
  <c r="X141"/>
  <c r="Y141"/>
  <c r="Z141"/>
  <c r="AA141"/>
  <c r="S142"/>
  <c r="T142"/>
  <c r="U142"/>
  <c r="V142"/>
  <c r="W142"/>
  <c r="X142"/>
  <c r="Y142"/>
  <c r="Z142"/>
  <c r="AA142"/>
  <c r="S143"/>
  <c r="T143"/>
  <c r="U143"/>
  <c r="V143"/>
  <c r="W143"/>
  <c r="X143"/>
  <c r="Y143"/>
  <c r="Z143"/>
  <c r="AA143"/>
  <c r="S144"/>
  <c r="T144"/>
  <c r="U144"/>
  <c r="V144"/>
  <c r="W144"/>
  <c r="X144"/>
  <c r="Y144"/>
  <c r="Z144"/>
  <c r="AA144"/>
  <c r="S145"/>
  <c r="T145"/>
  <c r="U145"/>
  <c r="V145"/>
  <c r="W145"/>
  <c r="X145"/>
  <c r="Y145"/>
  <c r="Z145"/>
  <c r="AA145"/>
  <c r="S146"/>
  <c r="T146"/>
  <c r="U146"/>
  <c r="V146"/>
  <c r="W146"/>
  <c r="X146"/>
  <c r="Y146"/>
  <c r="Z146"/>
  <c r="AA146"/>
  <c r="S147"/>
  <c r="T147"/>
  <c r="U147"/>
  <c r="V147"/>
  <c r="W147"/>
  <c r="X147"/>
  <c r="Y147"/>
  <c r="Z147"/>
  <c r="AA147"/>
  <c r="S148"/>
  <c r="T148"/>
  <c r="U148"/>
  <c r="V148"/>
  <c r="W148"/>
  <c r="X148"/>
  <c r="Y148"/>
  <c r="Z148"/>
  <c r="AA148"/>
  <c r="S149"/>
  <c r="T149"/>
  <c r="U149"/>
  <c r="V149"/>
  <c r="W149"/>
  <c r="X149"/>
  <c r="Y149"/>
  <c r="Z149"/>
  <c r="AA149"/>
  <c r="S150"/>
  <c r="T150"/>
  <c r="U150"/>
  <c r="V150"/>
  <c r="W150"/>
  <c r="X150"/>
  <c r="Y150"/>
  <c r="Z150"/>
  <c r="AA150"/>
  <c r="S151"/>
  <c r="T151"/>
  <c r="U151"/>
  <c r="V151"/>
  <c r="W151"/>
  <c r="X151"/>
  <c r="Y151"/>
  <c r="Z151"/>
  <c r="AA151"/>
  <c r="S152"/>
  <c r="T152"/>
  <c r="U152"/>
  <c r="V152"/>
  <c r="W152"/>
  <c r="X152"/>
  <c r="Y152"/>
  <c r="Z152"/>
  <c r="AA152"/>
  <c r="S153"/>
  <c r="T153"/>
  <c r="U153"/>
  <c r="V153"/>
  <c r="W153"/>
  <c r="X153"/>
  <c r="Y153"/>
  <c r="Z153"/>
  <c r="AA153"/>
  <c r="S154"/>
  <c r="T154"/>
  <c r="U154"/>
  <c r="V154"/>
  <c r="W154"/>
  <c r="X154"/>
  <c r="Y154"/>
  <c r="Z154"/>
  <c r="AA154"/>
  <c r="S155"/>
  <c r="T155"/>
  <c r="U155"/>
  <c r="V155"/>
  <c r="W155"/>
  <c r="X155"/>
  <c r="Y155"/>
  <c r="Z155"/>
  <c r="AA155"/>
  <c r="S156"/>
  <c r="T156"/>
  <c r="U156"/>
  <c r="V156"/>
  <c r="W156"/>
  <c r="X156"/>
  <c r="Y156"/>
  <c r="Z156"/>
  <c r="AA156"/>
  <c r="S157"/>
  <c r="T157"/>
  <c r="U157"/>
  <c r="V157"/>
  <c r="W157"/>
  <c r="X157"/>
  <c r="Y157"/>
  <c r="Z157"/>
  <c r="AA157"/>
  <c r="S158"/>
  <c r="T158"/>
  <c r="U158"/>
  <c r="V158"/>
  <c r="W158"/>
  <c r="X158"/>
  <c r="Y158"/>
  <c r="Z158"/>
  <c r="AA158"/>
  <c r="S159"/>
  <c r="T159"/>
  <c r="U159"/>
  <c r="V159"/>
  <c r="W159"/>
  <c r="X159"/>
  <c r="Y159"/>
  <c r="Z159"/>
  <c r="AA159"/>
  <c r="S160"/>
  <c r="T160"/>
  <c r="U160"/>
  <c r="V160"/>
  <c r="W160"/>
  <c r="X160"/>
  <c r="Y160"/>
  <c r="Z160"/>
  <c r="AA160"/>
  <c r="S161"/>
  <c r="T161"/>
  <c r="U161"/>
  <c r="V161"/>
  <c r="W161"/>
  <c r="X161"/>
  <c r="Y161"/>
  <c r="Z161"/>
  <c r="AA161"/>
  <c r="S162"/>
  <c r="T162"/>
  <c r="U162"/>
  <c r="V162"/>
  <c r="W162"/>
  <c r="X162"/>
  <c r="Y162"/>
  <c r="Z162"/>
  <c r="AA162"/>
  <c r="S163"/>
  <c r="T163"/>
  <c r="U163"/>
  <c r="V163"/>
  <c r="W163"/>
  <c r="X163"/>
  <c r="Y163"/>
  <c r="Z163"/>
  <c r="AA163"/>
  <c r="S164"/>
  <c r="T164"/>
  <c r="U164"/>
  <c r="V164"/>
  <c r="W164"/>
  <c r="X164"/>
  <c r="Y164"/>
  <c r="Z164"/>
  <c r="AA164"/>
  <c r="S165"/>
  <c r="T165"/>
  <c r="U165"/>
  <c r="V165"/>
  <c r="W165"/>
  <c r="X165"/>
  <c r="Y165"/>
  <c r="Z165"/>
  <c r="AA165"/>
  <c r="S166"/>
  <c r="T166"/>
  <c r="U166"/>
  <c r="V166"/>
  <c r="W166"/>
  <c r="X166"/>
  <c r="Y166"/>
  <c r="Z166"/>
  <c r="AA166"/>
  <c r="S167"/>
  <c r="T167"/>
  <c r="U167"/>
  <c r="V167"/>
  <c r="W167"/>
  <c r="X167"/>
  <c r="Y167"/>
  <c r="Z167"/>
  <c r="AA167"/>
  <c r="S168"/>
  <c r="T168"/>
  <c r="U168"/>
  <c r="V168"/>
  <c r="W168"/>
  <c r="X168"/>
  <c r="Y168"/>
  <c r="Z168"/>
  <c r="AA168"/>
  <c r="S169"/>
  <c r="T169"/>
  <c r="U169"/>
  <c r="V169"/>
  <c r="W169"/>
  <c r="X169"/>
  <c r="Y169"/>
  <c r="Z169"/>
  <c r="AA169"/>
  <c r="S170"/>
  <c r="T170"/>
  <c r="U170"/>
  <c r="V170"/>
  <c r="W170"/>
  <c r="X170"/>
  <c r="Y170"/>
  <c r="Z170"/>
  <c r="AA170"/>
  <c r="S171"/>
  <c r="T171"/>
  <c r="U171"/>
  <c r="V171"/>
  <c r="W171"/>
  <c r="X171"/>
  <c r="Y171"/>
  <c r="Z171"/>
  <c r="AA171"/>
  <c r="S172"/>
  <c r="T172"/>
  <c r="U172"/>
  <c r="V172"/>
  <c r="W172"/>
  <c r="X172"/>
  <c r="Y172"/>
  <c r="Z172"/>
  <c r="AA172"/>
  <c r="S173"/>
  <c r="T173"/>
  <c r="U173"/>
  <c r="V173"/>
  <c r="W173"/>
  <c r="X173"/>
  <c r="Y173"/>
  <c r="Z173"/>
  <c r="AA173"/>
  <c r="S174"/>
  <c r="T174"/>
  <c r="U174"/>
  <c r="V174"/>
  <c r="W174"/>
  <c r="X174"/>
  <c r="Y174"/>
  <c r="Z174"/>
  <c r="AA174"/>
  <c r="S175"/>
  <c r="T175"/>
  <c r="U175"/>
  <c r="V175"/>
  <c r="W175"/>
  <c r="X175"/>
  <c r="Y175"/>
  <c r="Z175"/>
  <c r="AA175"/>
  <c r="S176"/>
  <c r="T176"/>
  <c r="U176"/>
  <c r="V176"/>
  <c r="W176"/>
  <c r="X176"/>
  <c r="Y176"/>
  <c r="Z176"/>
  <c r="AA176"/>
  <c r="S177"/>
  <c r="T177"/>
  <c r="U177"/>
  <c r="V177"/>
  <c r="W177"/>
  <c r="X177"/>
  <c r="Y177"/>
  <c r="Z177"/>
  <c r="AA177"/>
  <c r="S178"/>
  <c r="T178"/>
  <c r="U178"/>
  <c r="V178"/>
  <c r="W178"/>
  <c r="X178"/>
  <c r="Y178"/>
  <c r="Z178"/>
  <c r="AA178"/>
  <c r="S179"/>
  <c r="T179"/>
  <c r="U179"/>
  <c r="V179"/>
  <c r="W179"/>
  <c r="X179"/>
  <c r="Y179"/>
  <c r="Z179"/>
  <c r="AA179"/>
  <c r="S180"/>
  <c r="T180"/>
  <c r="U180"/>
  <c r="V180"/>
  <c r="W180"/>
  <c r="X180"/>
  <c r="Y180"/>
  <c r="Z180"/>
  <c r="AA180"/>
  <c r="S181"/>
  <c r="T181"/>
  <c r="U181"/>
  <c r="V181"/>
  <c r="W181"/>
  <c r="X181"/>
  <c r="Y181"/>
  <c r="Z181"/>
  <c r="AA181"/>
  <c r="S182"/>
  <c r="T182"/>
  <c r="U182"/>
  <c r="V182"/>
  <c r="W182"/>
  <c r="X182"/>
  <c r="Y182"/>
  <c r="Z182"/>
  <c r="AA182"/>
  <c r="S183"/>
  <c r="T183"/>
  <c r="U183"/>
  <c r="V183"/>
  <c r="W183"/>
  <c r="X183"/>
  <c r="Y183"/>
  <c r="Z183"/>
  <c r="AA183"/>
  <c r="S184"/>
  <c r="T184"/>
  <c r="U184"/>
  <c r="V184"/>
  <c r="W184"/>
  <c r="X184"/>
  <c r="Y184"/>
  <c r="Z184"/>
  <c r="AA184"/>
  <c r="S185"/>
  <c r="T185"/>
  <c r="U185"/>
  <c r="V185"/>
  <c r="W185"/>
  <c r="X185"/>
  <c r="Y185"/>
  <c r="Z185"/>
  <c r="AA185"/>
  <c r="S186"/>
  <c r="T186"/>
  <c r="U186"/>
  <c r="V186"/>
  <c r="W186"/>
  <c r="X186"/>
  <c r="Y186"/>
  <c r="Z186"/>
  <c r="AA186"/>
  <c r="S187"/>
  <c r="T187"/>
  <c r="U187"/>
  <c r="V187"/>
  <c r="W187"/>
  <c r="X187"/>
  <c r="Y187"/>
  <c r="Z187"/>
  <c r="AA187"/>
  <c r="S188"/>
  <c r="T188"/>
  <c r="U188"/>
  <c r="V188"/>
  <c r="W188"/>
  <c r="X188"/>
  <c r="Y188"/>
  <c r="Z188"/>
  <c r="AA188"/>
  <c r="S189"/>
  <c r="T189"/>
  <c r="U189"/>
  <c r="V189"/>
  <c r="W189"/>
  <c r="X189"/>
  <c r="Y189"/>
  <c r="Z189"/>
  <c r="AA189"/>
  <c r="S190"/>
  <c r="T190"/>
  <c r="U190"/>
  <c r="V190"/>
  <c r="W190"/>
  <c r="X190"/>
  <c r="Y190"/>
  <c r="Z190"/>
  <c r="AA190"/>
  <c r="S191"/>
  <c r="T191"/>
  <c r="U191"/>
  <c r="V191"/>
  <c r="W191"/>
  <c r="X191"/>
  <c r="Y191"/>
  <c r="Z191"/>
  <c r="AA191"/>
  <c r="S192"/>
  <c r="T192"/>
  <c r="U192"/>
  <c r="V192"/>
  <c r="W192"/>
  <c r="X192"/>
  <c r="Y192"/>
  <c r="Z192"/>
  <c r="AA192"/>
  <c r="S193"/>
  <c r="T193"/>
  <c r="U193"/>
  <c r="V193"/>
  <c r="W193"/>
  <c r="X193"/>
  <c r="Y193"/>
  <c r="Z193"/>
  <c r="AA193"/>
  <c r="S194"/>
  <c r="T194"/>
  <c r="U194"/>
  <c r="V194"/>
  <c r="W194"/>
  <c r="X194"/>
  <c r="Y194"/>
  <c r="Z194"/>
  <c r="AA194"/>
  <c r="S195"/>
  <c r="T195"/>
  <c r="U195"/>
  <c r="V195"/>
  <c r="W195"/>
  <c r="X195"/>
  <c r="Y195"/>
  <c r="Z195"/>
  <c r="AA195"/>
  <c r="S196"/>
  <c r="T196"/>
  <c r="U196"/>
  <c r="V196"/>
  <c r="W196"/>
  <c r="X196"/>
  <c r="Y196"/>
  <c r="Z196"/>
  <c r="AA196"/>
  <c r="S197"/>
  <c r="T197"/>
  <c r="U197"/>
  <c r="V197"/>
  <c r="W197"/>
  <c r="X197"/>
  <c r="Y197"/>
  <c r="Z197"/>
  <c r="AA197"/>
  <c r="Z2"/>
  <c r="Y2"/>
  <c r="X2"/>
  <c r="W2"/>
  <c r="V2"/>
  <c r="U2"/>
  <c r="T2"/>
  <c r="S2"/>
  <c r="AA2"/>
  <c r="S3" i="13"/>
  <c r="T3"/>
  <c r="U3"/>
  <c r="V3"/>
  <c r="W3"/>
  <c r="X3"/>
  <c r="Y3"/>
  <c r="Z3"/>
  <c r="AA3"/>
  <c r="S4"/>
  <c r="T4"/>
  <c r="U4"/>
  <c r="V4"/>
  <c r="W4"/>
  <c r="X4"/>
  <c r="Y4"/>
  <c r="Z4"/>
  <c r="AA4"/>
  <c r="S5"/>
  <c r="T5"/>
  <c r="U5"/>
  <c r="V5"/>
  <c r="W5"/>
  <c r="X5"/>
  <c r="Y5"/>
  <c r="Z5"/>
  <c r="AA5"/>
  <c r="S6"/>
  <c r="T6"/>
  <c r="U6"/>
  <c r="V6"/>
  <c r="W6"/>
  <c r="X6"/>
  <c r="Y6"/>
  <c r="Z6"/>
  <c r="AA6"/>
  <c r="S7"/>
  <c r="T7"/>
  <c r="U7"/>
  <c r="V7"/>
  <c r="W7"/>
  <c r="X7"/>
  <c r="Y7"/>
  <c r="Z7"/>
  <c r="AA7"/>
  <c r="S8"/>
  <c r="T8"/>
  <c r="U8"/>
  <c r="V8"/>
  <c r="W8"/>
  <c r="X8"/>
  <c r="Y8"/>
  <c r="Z8"/>
  <c r="AA8"/>
  <c r="S9"/>
  <c r="T9"/>
  <c r="U9"/>
  <c r="V9"/>
  <c r="W9"/>
  <c r="X9"/>
  <c r="Y9"/>
  <c r="Z9"/>
  <c r="AA9"/>
  <c r="S10"/>
  <c r="T10"/>
  <c r="U10"/>
  <c r="V10"/>
  <c r="W10"/>
  <c r="X10"/>
  <c r="Y10"/>
  <c r="Z10"/>
  <c r="AA10"/>
  <c r="S11"/>
  <c r="T11"/>
  <c r="U11"/>
  <c r="V11"/>
  <c r="W11"/>
  <c r="X11"/>
  <c r="Y11"/>
  <c r="Z11"/>
  <c r="AA11"/>
  <c r="S12"/>
  <c r="T12"/>
  <c r="U12"/>
  <c r="V12"/>
  <c r="W12"/>
  <c r="X12"/>
  <c r="Y12"/>
  <c r="Z12"/>
  <c r="AA12"/>
  <c r="S13"/>
  <c r="T13"/>
  <c r="U13"/>
  <c r="V13"/>
  <c r="W13"/>
  <c r="X13"/>
  <c r="Y13"/>
  <c r="Z13"/>
  <c r="AA13"/>
  <c r="S14"/>
  <c r="T14"/>
  <c r="U14"/>
  <c r="V14"/>
  <c r="W14"/>
  <c r="X14"/>
  <c r="Y14"/>
  <c r="Z14"/>
  <c r="AA14"/>
  <c r="S15"/>
  <c r="T15"/>
  <c r="U15"/>
  <c r="V15"/>
  <c r="W15"/>
  <c r="X15"/>
  <c r="Y15"/>
  <c r="Z15"/>
  <c r="AA15"/>
  <c r="S16"/>
  <c r="T16"/>
  <c r="U16"/>
  <c r="V16"/>
  <c r="W16"/>
  <c r="X16"/>
  <c r="Y16"/>
  <c r="Z16"/>
  <c r="AA16"/>
  <c r="S17"/>
  <c r="T17"/>
  <c r="U17"/>
  <c r="V17"/>
  <c r="W17"/>
  <c r="X17"/>
  <c r="Y17"/>
  <c r="Z17"/>
  <c r="AA17"/>
  <c r="S18"/>
  <c r="T18"/>
  <c r="U18"/>
  <c r="V18"/>
  <c r="W18"/>
  <c r="X18"/>
  <c r="Y18"/>
  <c r="Z18"/>
  <c r="AA18"/>
  <c r="S19"/>
  <c r="T19"/>
  <c r="U19"/>
  <c r="V19"/>
  <c r="W19"/>
  <c r="X19"/>
  <c r="Y19"/>
  <c r="Z19"/>
  <c r="AA19"/>
  <c r="S20"/>
  <c r="T20"/>
  <c r="U20"/>
  <c r="V20"/>
  <c r="W20"/>
  <c r="X20"/>
  <c r="Y20"/>
  <c r="Z20"/>
  <c r="AA20"/>
  <c r="S21"/>
  <c r="T21"/>
  <c r="U21"/>
  <c r="V21"/>
  <c r="W21"/>
  <c r="X21"/>
  <c r="Y21"/>
  <c r="Z21"/>
  <c r="AA21"/>
  <c r="S22"/>
  <c r="T22"/>
  <c r="U22"/>
  <c r="V22"/>
  <c r="W22"/>
  <c r="X22"/>
  <c r="Y22"/>
  <c r="Z22"/>
  <c r="AA22"/>
  <c r="S23"/>
  <c r="T23"/>
  <c r="U23"/>
  <c r="V23"/>
  <c r="W23"/>
  <c r="X23"/>
  <c r="Y23"/>
  <c r="Z23"/>
  <c r="AA23"/>
  <c r="S24"/>
  <c r="T24"/>
  <c r="U24"/>
  <c r="V24"/>
  <c r="W24"/>
  <c r="X24"/>
  <c r="Y24"/>
  <c r="Z24"/>
  <c r="AA24"/>
  <c r="S25"/>
  <c r="T25"/>
  <c r="U25"/>
  <c r="V25"/>
  <c r="W25"/>
  <c r="X25"/>
  <c r="Y25"/>
  <c r="Z25"/>
  <c r="AA25"/>
  <c r="S26"/>
  <c r="T26"/>
  <c r="U26"/>
  <c r="V26"/>
  <c r="W26"/>
  <c r="X26"/>
  <c r="Y26"/>
  <c r="Z26"/>
  <c r="AA26"/>
  <c r="S27"/>
  <c r="T27"/>
  <c r="U27"/>
  <c r="V27"/>
  <c r="W27"/>
  <c r="X27"/>
  <c r="Y27"/>
  <c r="Z27"/>
  <c r="AA27"/>
  <c r="S28"/>
  <c r="T28"/>
  <c r="U28"/>
  <c r="V28"/>
  <c r="W28"/>
  <c r="X28"/>
  <c r="Y28"/>
  <c r="Z28"/>
  <c r="AA28"/>
  <c r="S29"/>
  <c r="T29"/>
  <c r="U29"/>
  <c r="V29"/>
  <c r="W29"/>
  <c r="X29"/>
  <c r="Y29"/>
  <c r="Z29"/>
  <c r="AA29"/>
  <c r="S30"/>
  <c r="T30"/>
  <c r="U30"/>
  <c r="V30"/>
  <c r="W30"/>
  <c r="X30"/>
  <c r="Y30"/>
  <c r="Z30"/>
  <c r="AA30"/>
  <c r="S31"/>
  <c r="T31"/>
  <c r="U31"/>
  <c r="V31"/>
  <c r="W31"/>
  <c r="X31"/>
  <c r="Y31"/>
  <c r="Z31"/>
  <c r="AA31"/>
  <c r="S32"/>
  <c r="T32"/>
  <c r="U32"/>
  <c r="V32"/>
  <c r="W32"/>
  <c r="X32"/>
  <c r="Y32"/>
  <c r="Z32"/>
  <c r="AA32"/>
  <c r="S33"/>
  <c r="T33"/>
  <c r="U33"/>
  <c r="V33"/>
  <c r="W33"/>
  <c r="X33"/>
  <c r="Y33"/>
  <c r="Z33"/>
  <c r="AA33"/>
  <c r="S34"/>
  <c r="T34"/>
  <c r="U34"/>
  <c r="V34"/>
  <c r="W34"/>
  <c r="X34"/>
  <c r="Y34"/>
  <c r="Z34"/>
  <c r="AA34"/>
  <c r="S35"/>
  <c r="T35"/>
  <c r="U35"/>
  <c r="V35"/>
  <c r="W35"/>
  <c r="X35"/>
  <c r="Y35"/>
  <c r="Z35"/>
  <c r="AA35"/>
  <c r="S36"/>
  <c r="T36"/>
  <c r="U36"/>
  <c r="V36"/>
  <c r="W36"/>
  <c r="X36"/>
  <c r="Y36"/>
  <c r="Z36"/>
  <c r="AA36"/>
  <c r="S37"/>
  <c r="T37"/>
  <c r="U37"/>
  <c r="V37"/>
  <c r="W37"/>
  <c r="X37"/>
  <c r="Y37"/>
  <c r="Z37"/>
  <c r="AA37"/>
  <c r="S38"/>
  <c r="T38"/>
  <c r="U38"/>
  <c r="V38"/>
  <c r="W38"/>
  <c r="X38"/>
  <c r="Y38"/>
  <c r="Z38"/>
  <c r="AA38"/>
  <c r="S39"/>
  <c r="T39"/>
  <c r="U39"/>
  <c r="V39"/>
  <c r="W39"/>
  <c r="X39"/>
  <c r="Y39"/>
  <c r="Z39"/>
  <c r="AA39"/>
  <c r="S40"/>
  <c r="T40"/>
  <c r="U40"/>
  <c r="V40"/>
  <c r="W40"/>
  <c r="X40"/>
  <c r="Y40"/>
  <c r="Z40"/>
  <c r="AA40"/>
  <c r="S41"/>
  <c r="T41"/>
  <c r="U41"/>
  <c r="V41"/>
  <c r="W41"/>
  <c r="X41"/>
  <c r="Y41"/>
  <c r="Z41"/>
  <c r="AA41"/>
  <c r="S42"/>
  <c r="T42"/>
  <c r="U42"/>
  <c r="V42"/>
  <c r="W42"/>
  <c r="X42"/>
  <c r="Y42"/>
  <c r="Z42"/>
  <c r="AA42"/>
  <c r="S43"/>
  <c r="T43"/>
  <c r="U43"/>
  <c r="V43"/>
  <c r="W43"/>
  <c r="X43"/>
  <c r="Y43"/>
  <c r="Z43"/>
  <c r="AA43"/>
  <c r="S44"/>
  <c r="T44"/>
  <c r="U44"/>
  <c r="V44"/>
  <c r="W44"/>
  <c r="X44"/>
  <c r="Y44"/>
  <c r="Z44"/>
  <c r="AA44"/>
  <c r="S45"/>
  <c r="T45"/>
  <c r="U45"/>
  <c r="V45"/>
  <c r="W45"/>
  <c r="X45"/>
  <c r="Y45"/>
  <c r="Z45"/>
  <c r="AA45"/>
  <c r="S46"/>
  <c r="T46"/>
  <c r="U46"/>
  <c r="V46"/>
  <c r="W46"/>
  <c r="X46"/>
  <c r="Y46"/>
  <c r="Z46"/>
  <c r="AA46"/>
  <c r="S47"/>
  <c r="T47"/>
  <c r="U47"/>
  <c r="V47"/>
  <c r="W47"/>
  <c r="X47"/>
  <c r="Y47"/>
  <c r="Z47"/>
  <c r="AA47"/>
  <c r="S48"/>
  <c r="T48"/>
  <c r="U48"/>
  <c r="V48"/>
  <c r="W48"/>
  <c r="X48"/>
  <c r="Y48"/>
  <c r="Z48"/>
  <c r="AA48"/>
  <c r="S49"/>
  <c r="T49"/>
  <c r="U49"/>
  <c r="V49"/>
  <c r="W49"/>
  <c r="X49"/>
  <c r="Y49"/>
  <c r="Z49"/>
  <c r="AA49"/>
  <c r="S50"/>
  <c r="T50"/>
  <c r="U50"/>
  <c r="V50"/>
  <c r="W50"/>
  <c r="X50"/>
  <c r="Y50"/>
  <c r="Z50"/>
  <c r="AA50"/>
  <c r="S51"/>
  <c r="T51"/>
  <c r="U51"/>
  <c r="V51"/>
  <c r="W51"/>
  <c r="X51"/>
  <c r="Y51"/>
  <c r="Z51"/>
  <c r="AA51"/>
  <c r="S52"/>
  <c r="T52"/>
  <c r="U52"/>
  <c r="V52"/>
  <c r="W52"/>
  <c r="X52"/>
  <c r="Y52"/>
  <c r="Z52"/>
  <c r="AA52"/>
  <c r="S53"/>
  <c r="T53"/>
  <c r="U53"/>
  <c r="V53"/>
  <c r="W53"/>
  <c r="X53"/>
  <c r="Y53"/>
  <c r="Z53"/>
  <c r="AA53"/>
  <c r="S54"/>
  <c r="T54"/>
  <c r="U54"/>
  <c r="V54"/>
  <c r="W54"/>
  <c r="X54"/>
  <c r="Y54"/>
  <c r="Z54"/>
  <c r="AA54"/>
  <c r="S55"/>
  <c r="T55"/>
  <c r="U55"/>
  <c r="V55"/>
  <c r="W55"/>
  <c r="X55"/>
  <c r="Y55"/>
  <c r="Z55"/>
  <c r="AA55"/>
  <c r="S56"/>
  <c r="T56"/>
  <c r="U56"/>
  <c r="V56"/>
  <c r="W56"/>
  <c r="X56"/>
  <c r="Y56"/>
  <c r="Z56"/>
  <c r="AA56"/>
  <c r="S57"/>
  <c r="T57"/>
  <c r="U57"/>
  <c r="V57"/>
  <c r="W57"/>
  <c r="X57"/>
  <c r="Y57"/>
  <c r="Z57"/>
  <c r="AA57"/>
  <c r="S58"/>
  <c r="T58"/>
  <c r="U58"/>
  <c r="V58"/>
  <c r="W58"/>
  <c r="X58"/>
  <c r="Y58"/>
  <c r="Z58"/>
  <c r="AA58"/>
  <c r="S59"/>
  <c r="T59"/>
  <c r="U59"/>
  <c r="V59"/>
  <c r="W59"/>
  <c r="X59"/>
  <c r="Y59"/>
  <c r="Z59"/>
  <c r="AA59"/>
  <c r="S60"/>
  <c r="T60"/>
  <c r="U60"/>
  <c r="V60"/>
  <c r="W60"/>
  <c r="X60"/>
  <c r="Y60"/>
  <c r="Z60"/>
  <c r="AA60"/>
  <c r="S61"/>
  <c r="T61"/>
  <c r="U61"/>
  <c r="V61"/>
  <c r="W61"/>
  <c r="X61"/>
  <c r="Y61"/>
  <c r="Z61"/>
  <c r="AA61"/>
  <c r="S62"/>
  <c r="T62"/>
  <c r="U62"/>
  <c r="V62"/>
  <c r="W62"/>
  <c r="X62"/>
  <c r="Y62"/>
  <c r="Z62"/>
  <c r="AA62"/>
  <c r="S63"/>
  <c r="T63"/>
  <c r="U63"/>
  <c r="V63"/>
  <c r="W63"/>
  <c r="X63"/>
  <c r="Y63"/>
  <c r="Z63"/>
  <c r="AA63"/>
  <c r="S64"/>
  <c r="T64"/>
  <c r="U64"/>
  <c r="V64"/>
  <c r="W64"/>
  <c r="X64"/>
  <c r="Y64"/>
  <c r="Z64"/>
  <c r="AA64"/>
  <c r="S65"/>
  <c r="T65"/>
  <c r="U65"/>
  <c r="V65"/>
  <c r="W65"/>
  <c r="X65"/>
  <c r="Y65"/>
  <c r="Z65"/>
  <c r="AA65"/>
  <c r="S66"/>
  <c r="T66"/>
  <c r="U66"/>
  <c r="V66"/>
  <c r="W66"/>
  <c r="X66"/>
  <c r="Y66"/>
  <c r="Z66"/>
  <c r="AA66"/>
  <c r="S67"/>
  <c r="T67"/>
  <c r="U67"/>
  <c r="V67"/>
  <c r="W67"/>
  <c r="X67"/>
  <c r="Y67"/>
  <c r="Z67"/>
  <c r="AA67"/>
  <c r="S68"/>
  <c r="T68"/>
  <c r="U68"/>
  <c r="V68"/>
  <c r="W68"/>
  <c r="X68"/>
  <c r="Y68"/>
  <c r="Z68"/>
  <c r="AA68"/>
  <c r="S69"/>
  <c r="T69"/>
  <c r="U69"/>
  <c r="V69"/>
  <c r="W69"/>
  <c r="X69"/>
  <c r="Y69"/>
  <c r="Z69"/>
  <c r="AA69"/>
  <c r="S70"/>
  <c r="T70"/>
  <c r="U70"/>
  <c r="V70"/>
  <c r="W70"/>
  <c r="X70"/>
  <c r="Y70"/>
  <c r="Z70"/>
  <c r="AA70"/>
  <c r="S71"/>
  <c r="T71"/>
  <c r="U71"/>
  <c r="V71"/>
  <c r="W71"/>
  <c r="X71"/>
  <c r="Y71"/>
  <c r="Z71"/>
  <c r="AA71"/>
  <c r="S72"/>
  <c r="T72"/>
  <c r="U72"/>
  <c r="V72"/>
  <c r="W72"/>
  <c r="X72"/>
  <c r="Y72"/>
  <c r="Z72"/>
  <c r="AA72"/>
  <c r="S73"/>
  <c r="T73"/>
  <c r="U73"/>
  <c r="V73"/>
  <c r="W73"/>
  <c r="X73"/>
  <c r="Y73"/>
  <c r="Z73"/>
  <c r="AA73"/>
  <c r="S74"/>
  <c r="T74"/>
  <c r="U74"/>
  <c r="V74"/>
  <c r="W74"/>
  <c r="X74"/>
  <c r="Y74"/>
  <c r="Z74"/>
  <c r="AA74"/>
  <c r="S75"/>
  <c r="T75"/>
  <c r="U75"/>
  <c r="V75"/>
  <c r="W75"/>
  <c r="X75"/>
  <c r="Y75"/>
  <c r="Z75"/>
  <c r="AA75"/>
  <c r="S76"/>
  <c r="T76"/>
  <c r="U76"/>
  <c r="V76"/>
  <c r="W76"/>
  <c r="X76"/>
  <c r="Y76"/>
  <c r="Z76"/>
  <c r="AA76"/>
  <c r="S77"/>
  <c r="T77"/>
  <c r="U77"/>
  <c r="V77"/>
  <c r="W77"/>
  <c r="X77"/>
  <c r="Y77"/>
  <c r="Z77"/>
  <c r="AA77"/>
  <c r="S78"/>
  <c r="T78"/>
  <c r="U78"/>
  <c r="V78"/>
  <c r="W78"/>
  <c r="X78"/>
  <c r="Y78"/>
  <c r="Z78"/>
  <c r="AA78"/>
  <c r="S79"/>
  <c r="T79"/>
  <c r="U79"/>
  <c r="V79"/>
  <c r="W79"/>
  <c r="X79"/>
  <c r="Y79"/>
  <c r="Z79"/>
  <c r="AA79"/>
  <c r="S80"/>
  <c r="T80"/>
  <c r="U80"/>
  <c r="V80"/>
  <c r="W80"/>
  <c r="X80"/>
  <c r="Y80"/>
  <c r="Z80"/>
  <c r="AA80"/>
  <c r="S81"/>
  <c r="T81"/>
  <c r="U81"/>
  <c r="V81"/>
  <c r="W81"/>
  <c r="X81"/>
  <c r="Y81"/>
  <c r="Z81"/>
  <c r="AA81"/>
  <c r="S82"/>
  <c r="T82"/>
  <c r="U82"/>
  <c r="V82"/>
  <c r="W82"/>
  <c r="X82"/>
  <c r="Y82"/>
  <c r="Z82"/>
  <c r="AA82"/>
  <c r="S83"/>
  <c r="T83"/>
  <c r="U83"/>
  <c r="V83"/>
  <c r="W83"/>
  <c r="X83"/>
  <c r="Y83"/>
  <c r="Z83"/>
  <c r="AA83"/>
  <c r="S84"/>
  <c r="T84"/>
  <c r="U84"/>
  <c r="V84"/>
  <c r="W84"/>
  <c r="X84"/>
  <c r="Y84"/>
  <c r="Z84"/>
  <c r="AA84"/>
  <c r="S85"/>
  <c r="T85"/>
  <c r="U85"/>
  <c r="V85"/>
  <c r="W85"/>
  <c r="X85"/>
  <c r="Y85"/>
  <c r="Z85"/>
  <c r="AA85"/>
  <c r="S86"/>
  <c r="T86"/>
  <c r="U86"/>
  <c r="V86"/>
  <c r="W86"/>
  <c r="X86"/>
  <c r="Y86"/>
  <c r="Z86"/>
  <c r="AA86"/>
  <c r="S87"/>
  <c r="T87"/>
  <c r="U87"/>
  <c r="V87"/>
  <c r="W87"/>
  <c r="X87"/>
  <c r="Y87"/>
  <c r="Z87"/>
  <c r="AA87"/>
  <c r="S88"/>
  <c r="T88"/>
  <c r="U88"/>
  <c r="V88"/>
  <c r="W88"/>
  <c r="X88"/>
  <c r="Y88"/>
  <c r="Z88"/>
  <c r="AA88"/>
  <c r="S89"/>
  <c r="T89"/>
  <c r="U89"/>
  <c r="V89"/>
  <c r="W89"/>
  <c r="X89"/>
  <c r="Y89"/>
  <c r="Z89"/>
  <c r="AA89"/>
  <c r="S90"/>
  <c r="T90"/>
  <c r="U90"/>
  <c r="V90"/>
  <c r="W90"/>
  <c r="X90"/>
  <c r="Y90"/>
  <c r="Z90"/>
  <c r="AA90"/>
  <c r="S91"/>
  <c r="T91"/>
  <c r="U91"/>
  <c r="V91"/>
  <c r="W91"/>
  <c r="X91"/>
  <c r="Y91"/>
  <c r="Z91"/>
  <c r="AA91"/>
  <c r="S92"/>
  <c r="T92"/>
  <c r="U92"/>
  <c r="V92"/>
  <c r="W92"/>
  <c r="X92"/>
  <c r="Y92"/>
  <c r="Z92"/>
  <c r="AA92"/>
  <c r="S93"/>
  <c r="T93"/>
  <c r="U93"/>
  <c r="V93"/>
  <c r="W93"/>
  <c r="X93"/>
  <c r="Y93"/>
  <c r="Z93"/>
  <c r="AA93"/>
  <c r="S94"/>
  <c r="T94"/>
  <c r="U94"/>
  <c r="V94"/>
  <c r="W94"/>
  <c r="X94"/>
  <c r="Y94"/>
  <c r="Z94"/>
  <c r="AA94"/>
  <c r="S95"/>
  <c r="T95"/>
  <c r="U95"/>
  <c r="V95"/>
  <c r="W95"/>
  <c r="X95"/>
  <c r="Y95"/>
  <c r="Z95"/>
  <c r="AA95"/>
  <c r="S96"/>
  <c r="T96"/>
  <c r="U96"/>
  <c r="V96"/>
  <c r="W96"/>
  <c r="X96"/>
  <c r="Y96"/>
  <c r="Z96"/>
  <c r="AA96"/>
  <c r="S97"/>
  <c r="T97"/>
  <c r="U97"/>
  <c r="V97"/>
  <c r="W97"/>
  <c r="X97"/>
  <c r="Y97"/>
  <c r="Z97"/>
  <c r="AA97"/>
  <c r="S98"/>
  <c r="T98"/>
  <c r="U98"/>
  <c r="V98"/>
  <c r="W98"/>
  <c r="X98"/>
  <c r="Y98"/>
  <c r="Z98"/>
  <c r="AA98"/>
  <c r="S99"/>
  <c r="T99"/>
  <c r="U99"/>
  <c r="V99"/>
  <c r="W99"/>
  <c r="X99"/>
  <c r="Y99"/>
  <c r="Z99"/>
  <c r="AA99"/>
  <c r="S100"/>
  <c r="T100"/>
  <c r="U100"/>
  <c r="V100"/>
  <c r="W100"/>
  <c r="X100"/>
  <c r="Y100"/>
  <c r="Z100"/>
  <c r="AA100"/>
  <c r="S101"/>
  <c r="T101"/>
  <c r="U101"/>
  <c r="V101"/>
  <c r="W101"/>
  <c r="X101"/>
  <c r="Y101"/>
  <c r="Z101"/>
  <c r="AA101"/>
  <c r="S102"/>
  <c r="T102"/>
  <c r="U102"/>
  <c r="V102"/>
  <c r="W102"/>
  <c r="X102"/>
  <c r="Y102"/>
  <c r="Z102"/>
  <c r="AA102"/>
  <c r="S103"/>
  <c r="T103"/>
  <c r="U103"/>
  <c r="V103"/>
  <c r="W103"/>
  <c r="X103"/>
  <c r="Y103"/>
  <c r="Z103"/>
  <c r="AA103"/>
  <c r="S104"/>
  <c r="T104"/>
  <c r="U104"/>
  <c r="V104"/>
  <c r="W104"/>
  <c r="X104"/>
  <c r="Y104"/>
  <c r="Z104"/>
  <c r="AA104"/>
  <c r="S105"/>
  <c r="T105"/>
  <c r="U105"/>
  <c r="V105"/>
  <c r="W105"/>
  <c r="X105"/>
  <c r="Y105"/>
  <c r="Z105"/>
  <c r="AA105"/>
  <c r="S106"/>
  <c r="T106"/>
  <c r="U106"/>
  <c r="V106"/>
  <c r="W106"/>
  <c r="X106"/>
  <c r="Y106"/>
  <c r="Z106"/>
  <c r="AA106"/>
  <c r="S107"/>
  <c r="T107"/>
  <c r="U107"/>
  <c r="V107"/>
  <c r="W107"/>
  <c r="X107"/>
  <c r="Y107"/>
  <c r="Z107"/>
  <c r="AA107"/>
  <c r="S108"/>
  <c r="T108"/>
  <c r="U108"/>
  <c r="V108"/>
  <c r="W108"/>
  <c r="X108"/>
  <c r="Y108"/>
  <c r="Z108"/>
  <c r="AA108"/>
  <c r="S109"/>
  <c r="T109"/>
  <c r="U109"/>
  <c r="V109"/>
  <c r="W109"/>
  <c r="X109"/>
  <c r="Y109"/>
  <c r="Z109"/>
  <c r="AA109"/>
  <c r="S110"/>
  <c r="T110"/>
  <c r="U110"/>
  <c r="V110"/>
  <c r="W110"/>
  <c r="X110"/>
  <c r="Y110"/>
  <c r="Z110"/>
  <c r="AA110"/>
  <c r="S111"/>
  <c r="T111"/>
  <c r="U111"/>
  <c r="V111"/>
  <c r="W111"/>
  <c r="X111"/>
  <c r="Y111"/>
  <c r="Z111"/>
  <c r="AA111"/>
  <c r="S112"/>
  <c r="T112"/>
  <c r="U112"/>
  <c r="V112"/>
  <c r="W112"/>
  <c r="X112"/>
  <c r="Y112"/>
  <c r="Z112"/>
  <c r="AA112"/>
  <c r="S113"/>
  <c r="T113"/>
  <c r="U113"/>
  <c r="V113"/>
  <c r="W113"/>
  <c r="X113"/>
  <c r="Y113"/>
  <c r="Z113"/>
  <c r="AA113"/>
  <c r="S114"/>
  <c r="T114"/>
  <c r="U114"/>
  <c r="V114"/>
  <c r="W114"/>
  <c r="X114"/>
  <c r="Y114"/>
  <c r="Z114"/>
  <c r="AA114"/>
  <c r="S115"/>
  <c r="T115"/>
  <c r="U115"/>
  <c r="V115"/>
  <c r="W115"/>
  <c r="X115"/>
  <c r="Y115"/>
  <c r="Z115"/>
  <c r="AA115"/>
  <c r="S116"/>
  <c r="T116"/>
  <c r="U116"/>
  <c r="V116"/>
  <c r="W116"/>
  <c r="X116"/>
  <c r="Y116"/>
  <c r="Z116"/>
  <c r="AA116"/>
  <c r="S117"/>
  <c r="T117"/>
  <c r="U117"/>
  <c r="V117"/>
  <c r="W117"/>
  <c r="X117"/>
  <c r="Y117"/>
  <c r="Z117"/>
  <c r="AA117"/>
  <c r="S118"/>
  <c r="T118"/>
  <c r="U118"/>
  <c r="V118"/>
  <c r="W118"/>
  <c r="X118"/>
  <c r="Y118"/>
  <c r="Z118"/>
  <c r="AA118"/>
  <c r="S119"/>
  <c r="T119"/>
  <c r="U119"/>
  <c r="V119"/>
  <c r="W119"/>
  <c r="X119"/>
  <c r="Y119"/>
  <c r="Z119"/>
  <c r="AA119"/>
  <c r="S120"/>
  <c r="T120"/>
  <c r="U120"/>
  <c r="V120"/>
  <c r="W120"/>
  <c r="X120"/>
  <c r="Y120"/>
  <c r="Z120"/>
  <c r="AA120"/>
  <c r="S121"/>
  <c r="T121"/>
  <c r="U121"/>
  <c r="V121"/>
  <c r="W121"/>
  <c r="X121"/>
  <c r="Y121"/>
  <c r="Z121"/>
  <c r="AA121"/>
  <c r="S122"/>
  <c r="T122"/>
  <c r="U122"/>
  <c r="V122"/>
  <c r="W122"/>
  <c r="X122"/>
  <c r="Y122"/>
  <c r="Z122"/>
  <c r="AA122"/>
  <c r="S123"/>
  <c r="T123"/>
  <c r="U123"/>
  <c r="V123"/>
  <c r="W123"/>
  <c r="X123"/>
  <c r="Y123"/>
  <c r="Z123"/>
  <c r="AA123"/>
  <c r="S124"/>
  <c r="T124"/>
  <c r="U124"/>
  <c r="V124"/>
  <c r="W124"/>
  <c r="X124"/>
  <c r="Y124"/>
  <c r="Z124"/>
  <c r="AA124"/>
  <c r="S125"/>
  <c r="T125"/>
  <c r="U125"/>
  <c r="V125"/>
  <c r="W125"/>
  <c r="X125"/>
  <c r="Y125"/>
  <c r="Z125"/>
  <c r="AA125"/>
  <c r="S126"/>
  <c r="T126"/>
  <c r="U126"/>
  <c r="V126"/>
  <c r="W126"/>
  <c r="X126"/>
  <c r="Y126"/>
  <c r="Z126"/>
  <c r="AA126"/>
  <c r="S127"/>
  <c r="T127"/>
  <c r="U127"/>
  <c r="V127"/>
  <c r="W127"/>
  <c r="X127"/>
  <c r="Y127"/>
  <c r="Z127"/>
  <c r="AA127"/>
  <c r="S128"/>
  <c r="T128"/>
  <c r="U128"/>
  <c r="V128"/>
  <c r="W128"/>
  <c r="X128"/>
  <c r="Y128"/>
  <c r="Z128"/>
  <c r="AA128"/>
  <c r="S129"/>
  <c r="T129"/>
  <c r="U129"/>
  <c r="V129"/>
  <c r="W129"/>
  <c r="X129"/>
  <c r="Y129"/>
  <c r="Z129"/>
  <c r="AA129"/>
  <c r="S130"/>
  <c r="T130"/>
  <c r="U130"/>
  <c r="V130"/>
  <c r="W130"/>
  <c r="X130"/>
  <c r="Y130"/>
  <c r="Z130"/>
  <c r="AA130"/>
  <c r="S131"/>
  <c r="T131"/>
  <c r="U131"/>
  <c r="V131"/>
  <c r="W131"/>
  <c r="X131"/>
  <c r="Y131"/>
  <c r="Z131"/>
  <c r="AA131"/>
  <c r="S132"/>
  <c r="T132"/>
  <c r="U132"/>
  <c r="V132"/>
  <c r="W132"/>
  <c r="X132"/>
  <c r="Y132"/>
  <c r="Z132"/>
  <c r="AA132"/>
  <c r="S133"/>
  <c r="T133"/>
  <c r="U133"/>
  <c r="V133"/>
  <c r="W133"/>
  <c r="X133"/>
  <c r="Y133"/>
  <c r="Z133"/>
  <c r="AA133"/>
  <c r="S134"/>
  <c r="T134"/>
  <c r="U134"/>
  <c r="V134"/>
  <c r="W134"/>
  <c r="X134"/>
  <c r="Y134"/>
  <c r="Z134"/>
  <c r="AA134"/>
  <c r="S135"/>
  <c r="T135"/>
  <c r="U135"/>
  <c r="V135"/>
  <c r="W135"/>
  <c r="X135"/>
  <c r="Y135"/>
  <c r="Z135"/>
  <c r="AA135"/>
  <c r="S136"/>
  <c r="T136"/>
  <c r="U136"/>
  <c r="V136"/>
  <c r="W136"/>
  <c r="X136"/>
  <c r="Y136"/>
  <c r="Z136"/>
  <c r="AA136"/>
  <c r="S137"/>
  <c r="T137"/>
  <c r="U137"/>
  <c r="V137"/>
  <c r="W137"/>
  <c r="X137"/>
  <c r="Y137"/>
  <c r="Z137"/>
  <c r="AA137"/>
  <c r="S138"/>
  <c r="T138"/>
  <c r="U138"/>
  <c r="V138"/>
  <c r="W138"/>
  <c r="X138"/>
  <c r="Y138"/>
  <c r="Z138"/>
  <c r="AA138"/>
  <c r="S139"/>
  <c r="T139"/>
  <c r="U139"/>
  <c r="V139"/>
  <c r="W139"/>
  <c r="X139"/>
  <c r="Y139"/>
  <c r="Z139"/>
  <c r="AA139"/>
  <c r="S140"/>
  <c r="T140"/>
  <c r="U140"/>
  <c r="V140"/>
  <c r="W140"/>
  <c r="X140"/>
  <c r="Y140"/>
  <c r="Z140"/>
  <c r="AA140"/>
  <c r="S141"/>
  <c r="T141"/>
  <c r="U141"/>
  <c r="V141"/>
  <c r="W141"/>
  <c r="X141"/>
  <c r="Y141"/>
  <c r="Z141"/>
  <c r="AA141"/>
  <c r="S142"/>
  <c r="T142"/>
  <c r="U142"/>
  <c r="V142"/>
  <c r="W142"/>
  <c r="X142"/>
  <c r="Y142"/>
  <c r="Z142"/>
  <c r="AA142"/>
  <c r="S143"/>
  <c r="T143"/>
  <c r="U143"/>
  <c r="V143"/>
  <c r="W143"/>
  <c r="X143"/>
  <c r="Y143"/>
  <c r="Z143"/>
  <c r="AA143"/>
  <c r="S144"/>
  <c r="T144"/>
  <c r="U144"/>
  <c r="V144"/>
  <c r="W144"/>
  <c r="X144"/>
  <c r="Y144"/>
  <c r="Z144"/>
  <c r="AA144"/>
  <c r="S145"/>
  <c r="T145"/>
  <c r="U145"/>
  <c r="V145"/>
  <c r="W145"/>
  <c r="X145"/>
  <c r="Y145"/>
  <c r="Z145"/>
  <c r="AA145"/>
  <c r="S146"/>
  <c r="T146"/>
  <c r="U146"/>
  <c r="V146"/>
  <c r="W146"/>
  <c r="X146"/>
  <c r="Y146"/>
  <c r="Z146"/>
  <c r="AA146"/>
  <c r="S147"/>
  <c r="T147"/>
  <c r="U147"/>
  <c r="V147"/>
  <c r="W147"/>
  <c r="X147"/>
  <c r="Y147"/>
  <c r="Z147"/>
  <c r="AA147"/>
  <c r="S148"/>
  <c r="T148"/>
  <c r="U148"/>
  <c r="V148"/>
  <c r="W148"/>
  <c r="X148"/>
  <c r="Y148"/>
  <c r="Z148"/>
  <c r="AA148"/>
  <c r="S149"/>
  <c r="T149"/>
  <c r="U149"/>
  <c r="V149"/>
  <c r="W149"/>
  <c r="X149"/>
  <c r="Y149"/>
  <c r="Z149"/>
  <c r="AA149"/>
  <c r="S150"/>
  <c r="T150"/>
  <c r="U150"/>
  <c r="V150"/>
  <c r="W150"/>
  <c r="X150"/>
  <c r="Y150"/>
  <c r="Z150"/>
  <c r="AA150"/>
  <c r="S151"/>
  <c r="T151"/>
  <c r="U151"/>
  <c r="V151"/>
  <c r="W151"/>
  <c r="X151"/>
  <c r="Y151"/>
  <c r="Z151"/>
  <c r="AA151"/>
  <c r="S152"/>
  <c r="T152"/>
  <c r="U152"/>
  <c r="V152"/>
  <c r="W152"/>
  <c r="X152"/>
  <c r="Y152"/>
  <c r="Z152"/>
  <c r="AA152"/>
  <c r="S153"/>
  <c r="T153"/>
  <c r="U153"/>
  <c r="V153"/>
  <c r="W153"/>
  <c r="X153"/>
  <c r="Y153"/>
  <c r="Z153"/>
  <c r="AA153"/>
  <c r="S154"/>
  <c r="T154"/>
  <c r="U154"/>
  <c r="V154"/>
  <c r="W154"/>
  <c r="X154"/>
  <c r="Y154"/>
  <c r="Z154"/>
  <c r="AA154"/>
  <c r="S155"/>
  <c r="T155"/>
  <c r="U155"/>
  <c r="V155"/>
  <c r="W155"/>
  <c r="X155"/>
  <c r="Y155"/>
  <c r="Z155"/>
  <c r="AA155"/>
  <c r="S156"/>
  <c r="T156"/>
  <c r="U156"/>
  <c r="V156"/>
  <c r="W156"/>
  <c r="X156"/>
  <c r="Y156"/>
  <c r="Z156"/>
  <c r="AA156"/>
  <c r="S157"/>
  <c r="T157"/>
  <c r="U157"/>
  <c r="V157"/>
  <c r="W157"/>
  <c r="X157"/>
  <c r="Y157"/>
  <c r="Z157"/>
  <c r="AA157"/>
  <c r="S158"/>
  <c r="T158"/>
  <c r="U158"/>
  <c r="V158"/>
  <c r="W158"/>
  <c r="X158"/>
  <c r="Y158"/>
  <c r="Z158"/>
  <c r="AA158"/>
  <c r="S159"/>
  <c r="T159"/>
  <c r="U159"/>
  <c r="V159"/>
  <c r="W159"/>
  <c r="X159"/>
  <c r="Y159"/>
  <c r="Z159"/>
  <c r="AA159"/>
  <c r="S160"/>
  <c r="T160"/>
  <c r="U160"/>
  <c r="V160"/>
  <c r="W160"/>
  <c r="X160"/>
  <c r="Y160"/>
  <c r="Z160"/>
  <c r="AA160"/>
  <c r="S161"/>
  <c r="T161"/>
  <c r="U161"/>
  <c r="V161"/>
  <c r="W161"/>
  <c r="X161"/>
  <c r="Y161"/>
  <c r="Z161"/>
  <c r="AA161"/>
  <c r="S162"/>
  <c r="T162"/>
  <c r="U162"/>
  <c r="V162"/>
  <c r="W162"/>
  <c r="X162"/>
  <c r="Y162"/>
  <c r="Z162"/>
  <c r="AA162"/>
  <c r="S163"/>
  <c r="T163"/>
  <c r="U163"/>
  <c r="V163"/>
  <c r="W163"/>
  <c r="X163"/>
  <c r="Y163"/>
  <c r="Z163"/>
  <c r="AA163"/>
  <c r="S164"/>
  <c r="T164"/>
  <c r="U164"/>
  <c r="V164"/>
  <c r="W164"/>
  <c r="X164"/>
  <c r="Y164"/>
  <c r="Z164"/>
  <c r="AA164"/>
  <c r="S165"/>
  <c r="T165"/>
  <c r="U165"/>
  <c r="V165"/>
  <c r="W165"/>
  <c r="X165"/>
  <c r="Y165"/>
  <c r="Z165"/>
  <c r="AA165"/>
  <c r="S166"/>
  <c r="T166"/>
  <c r="U166"/>
  <c r="V166"/>
  <c r="W166"/>
  <c r="X166"/>
  <c r="Y166"/>
  <c r="Z166"/>
  <c r="AA166"/>
  <c r="S167"/>
  <c r="T167"/>
  <c r="U167"/>
  <c r="V167"/>
  <c r="W167"/>
  <c r="X167"/>
  <c r="Y167"/>
  <c r="Z167"/>
  <c r="AA167"/>
  <c r="S168"/>
  <c r="T168"/>
  <c r="U168"/>
  <c r="V168"/>
  <c r="W168"/>
  <c r="X168"/>
  <c r="Y168"/>
  <c r="Z168"/>
  <c r="AA168"/>
  <c r="S169"/>
  <c r="T169"/>
  <c r="U169"/>
  <c r="V169"/>
  <c r="W169"/>
  <c r="X169"/>
  <c r="Y169"/>
  <c r="Z169"/>
  <c r="AA169"/>
  <c r="S170"/>
  <c r="T170"/>
  <c r="U170"/>
  <c r="V170"/>
  <c r="W170"/>
  <c r="X170"/>
  <c r="Y170"/>
  <c r="Z170"/>
  <c r="AA170"/>
  <c r="S171"/>
  <c r="T171"/>
  <c r="U171"/>
  <c r="V171"/>
  <c r="W171"/>
  <c r="X171"/>
  <c r="Y171"/>
  <c r="Z171"/>
  <c r="AA171"/>
  <c r="S172"/>
  <c r="T172"/>
  <c r="U172"/>
  <c r="V172"/>
  <c r="W172"/>
  <c r="X172"/>
  <c r="Y172"/>
  <c r="Z172"/>
  <c r="AA172"/>
  <c r="S173"/>
  <c r="T173"/>
  <c r="U173"/>
  <c r="V173"/>
  <c r="W173"/>
  <c r="X173"/>
  <c r="Y173"/>
  <c r="Z173"/>
  <c r="AA173"/>
  <c r="S174"/>
  <c r="T174"/>
  <c r="U174"/>
  <c r="V174"/>
  <c r="W174"/>
  <c r="X174"/>
  <c r="Y174"/>
  <c r="Z174"/>
  <c r="AA174"/>
  <c r="S175"/>
  <c r="T175"/>
  <c r="U175"/>
  <c r="V175"/>
  <c r="W175"/>
  <c r="X175"/>
  <c r="Y175"/>
  <c r="Z175"/>
  <c r="AA175"/>
  <c r="S176"/>
  <c r="T176"/>
  <c r="U176"/>
  <c r="V176"/>
  <c r="W176"/>
  <c r="X176"/>
  <c r="Y176"/>
  <c r="Z176"/>
  <c r="AA176"/>
  <c r="S177"/>
  <c r="T177"/>
  <c r="U177"/>
  <c r="V177"/>
  <c r="W177"/>
  <c r="X177"/>
  <c r="Y177"/>
  <c r="Z177"/>
  <c r="AA177"/>
  <c r="S178"/>
  <c r="T178"/>
  <c r="U178"/>
  <c r="V178"/>
  <c r="W178"/>
  <c r="X178"/>
  <c r="Y178"/>
  <c r="Z178"/>
  <c r="AA178"/>
  <c r="S179"/>
  <c r="T179"/>
  <c r="U179"/>
  <c r="V179"/>
  <c r="W179"/>
  <c r="X179"/>
  <c r="Y179"/>
  <c r="Z179"/>
  <c r="AA179"/>
  <c r="S180"/>
  <c r="T180"/>
  <c r="U180"/>
  <c r="V180"/>
  <c r="W180"/>
  <c r="X180"/>
  <c r="Y180"/>
  <c r="Z180"/>
  <c r="AA180"/>
  <c r="S181"/>
  <c r="T181"/>
  <c r="U181"/>
  <c r="V181"/>
  <c r="W181"/>
  <c r="X181"/>
  <c r="Y181"/>
  <c r="Z181"/>
  <c r="AA181"/>
  <c r="S182"/>
  <c r="T182"/>
  <c r="U182"/>
  <c r="V182"/>
  <c r="W182"/>
  <c r="X182"/>
  <c r="Y182"/>
  <c r="Z182"/>
  <c r="AA182"/>
  <c r="S183"/>
  <c r="T183"/>
  <c r="U183"/>
  <c r="V183"/>
  <c r="W183"/>
  <c r="X183"/>
  <c r="Y183"/>
  <c r="Z183"/>
  <c r="AA183"/>
  <c r="S184"/>
  <c r="T184"/>
  <c r="U184"/>
  <c r="V184"/>
  <c r="W184"/>
  <c r="X184"/>
  <c r="Y184"/>
  <c r="Z184"/>
  <c r="AA184"/>
  <c r="S185"/>
  <c r="T185"/>
  <c r="U185"/>
  <c r="V185"/>
  <c r="W185"/>
  <c r="X185"/>
  <c r="Y185"/>
  <c r="Z185"/>
  <c r="AA185"/>
  <c r="S186"/>
  <c r="T186"/>
  <c r="U186"/>
  <c r="V186"/>
  <c r="W186"/>
  <c r="X186"/>
  <c r="Y186"/>
  <c r="Z186"/>
  <c r="AA186"/>
  <c r="S187"/>
  <c r="T187"/>
  <c r="U187"/>
  <c r="V187"/>
  <c r="W187"/>
  <c r="X187"/>
  <c r="Y187"/>
  <c r="Z187"/>
  <c r="AA187"/>
  <c r="S188"/>
  <c r="T188"/>
  <c r="U188"/>
  <c r="V188"/>
  <c r="W188"/>
  <c r="X188"/>
  <c r="Y188"/>
  <c r="Z188"/>
  <c r="AA188"/>
  <c r="S189"/>
  <c r="T189"/>
  <c r="U189"/>
  <c r="V189"/>
  <c r="W189"/>
  <c r="X189"/>
  <c r="Y189"/>
  <c r="Z189"/>
  <c r="AA189"/>
  <c r="S190"/>
  <c r="T190"/>
  <c r="U190"/>
  <c r="V190"/>
  <c r="W190"/>
  <c r="X190"/>
  <c r="Y190"/>
  <c r="Z190"/>
  <c r="AA190"/>
  <c r="S191"/>
  <c r="T191"/>
  <c r="U191"/>
  <c r="V191"/>
  <c r="W191"/>
  <c r="X191"/>
  <c r="Y191"/>
  <c r="Z191"/>
  <c r="AA191"/>
  <c r="S192"/>
  <c r="T192"/>
  <c r="U192"/>
  <c r="V192"/>
  <c r="W192"/>
  <c r="X192"/>
  <c r="Y192"/>
  <c r="Z192"/>
  <c r="AA192"/>
  <c r="S193"/>
  <c r="T193"/>
  <c r="U193"/>
  <c r="V193"/>
  <c r="W193"/>
  <c r="X193"/>
  <c r="Y193"/>
  <c r="Z193"/>
  <c r="AA193"/>
  <c r="S194"/>
  <c r="T194"/>
  <c r="U194"/>
  <c r="V194"/>
  <c r="W194"/>
  <c r="X194"/>
  <c r="Y194"/>
  <c r="Z194"/>
  <c r="AA194"/>
  <c r="S195"/>
  <c r="T195"/>
  <c r="U195"/>
  <c r="V195"/>
  <c r="W195"/>
  <c r="X195"/>
  <c r="Y195"/>
  <c r="Z195"/>
  <c r="AA195"/>
  <c r="S196"/>
  <c r="T196"/>
  <c r="U196"/>
  <c r="V196"/>
  <c r="W196"/>
  <c r="X196"/>
  <c r="Y196"/>
  <c r="Z196"/>
  <c r="AA196"/>
  <c r="S197"/>
  <c r="T197"/>
  <c r="U197"/>
  <c r="V197"/>
  <c r="W197"/>
  <c r="X197"/>
  <c r="Y197"/>
  <c r="Z197"/>
  <c r="AA197"/>
  <c r="S198"/>
  <c r="T198"/>
  <c r="U198"/>
  <c r="V198"/>
  <c r="W198"/>
  <c r="X198"/>
  <c r="Y198"/>
  <c r="Z198"/>
  <c r="AA198"/>
  <c r="S199"/>
  <c r="T199"/>
  <c r="U199"/>
  <c r="V199"/>
  <c r="W199"/>
  <c r="X199"/>
  <c r="Y199"/>
  <c r="Z199"/>
  <c r="AA199"/>
  <c r="S200"/>
  <c r="T200"/>
  <c r="U200"/>
  <c r="V200"/>
  <c r="W200"/>
  <c r="X200"/>
  <c r="Y200"/>
  <c r="Z200"/>
  <c r="AA200"/>
  <c r="S201"/>
  <c r="T201"/>
  <c r="U201"/>
  <c r="V201"/>
  <c r="W201"/>
  <c r="X201"/>
  <c r="Y201"/>
  <c r="Z201"/>
  <c r="AA201"/>
  <c r="S202"/>
  <c r="T202"/>
  <c r="U202"/>
  <c r="V202"/>
  <c r="W202"/>
  <c r="X202"/>
  <c r="Y202"/>
  <c r="Z202"/>
  <c r="AA202"/>
  <c r="S203"/>
  <c r="T203"/>
  <c r="U203"/>
  <c r="V203"/>
  <c r="W203"/>
  <c r="X203"/>
  <c r="Y203"/>
  <c r="Z203"/>
  <c r="AA203"/>
  <c r="S204"/>
  <c r="T204"/>
  <c r="U204"/>
  <c r="V204"/>
  <c r="W204"/>
  <c r="X204"/>
  <c r="Y204"/>
  <c r="Z204"/>
  <c r="AA204"/>
  <c r="S205"/>
  <c r="T205"/>
  <c r="U205"/>
  <c r="V205"/>
  <c r="W205"/>
  <c r="X205"/>
  <c r="Y205"/>
  <c r="Z205"/>
  <c r="AA205"/>
  <c r="S206"/>
  <c r="T206"/>
  <c r="U206"/>
  <c r="V206"/>
  <c r="W206"/>
  <c r="X206"/>
  <c r="Y206"/>
  <c r="Z206"/>
  <c r="AA206"/>
  <c r="S207"/>
  <c r="T207"/>
  <c r="U207"/>
  <c r="V207"/>
  <c r="W207"/>
  <c r="X207"/>
  <c r="Y207"/>
  <c r="Z207"/>
  <c r="AA207"/>
  <c r="S208"/>
  <c r="T208"/>
  <c r="U208"/>
  <c r="V208"/>
  <c r="W208"/>
  <c r="X208"/>
  <c r="Y208"/>
  <c r="Z208"/>
  <c r="AA208"/>
  <c r="S209"/>
  <c r="T209"/>
  <c r="U209"/>
  <c r="V209"/>
  <c r="W209"/>
  <c r="X209"/>
  <c r="Y209"/>
  <c r="Z209"/>
  <c r="AA209"/>
  <c r="S210"/>
  <c r="T210"/>
  <c r="U210"/>
  <c r="V210"/>
  <c r="W210"/>
  <c r="X210"/>
  <c r="Y210"/>
  <c r="Z210"/>
  <c r="AA210"/>
  <c r="S211"/>
  <c r="T211"/>
  <c r="U211"/>
  <c r="V211"/>
  <c r="W211"/>
  <c r="X211"/>
  <c r="Y211"/>
  <c r="Z211"/>
  <c r="AA211"/>
  <c r="S212"/>
  <c r="T212"/>
  <c r="U212"/>
  <c r="V212"/>
  <c r="W212"/>
  <c r="X212"/>
  <c r="Y212"/>
  <c r="Z212"/>
  <c r="AA212"/>
  <c r="S213"/>
  <c r="T213"/>
  <c r="U213"/>
  <c r="V213"/>
  <c r="W213"/>
  <c r="X213"/>
  <c r="Y213"/>
  <c r="Z213"/>
  <c r="AA213"/>
  <c r="S214"/>
  <c r="T214"/>
  <c r="U214"/>
  <c r="V214"/>
  <c r="W214"/>
  <c r="X214"/>
  <c r="Y214"/>
  <c r="Z214"/>
  <c r="AA214"/>
  <c r="S215"/>
  <c r="T215"/>
  <c r="U215"/>
  <c r="V215"/>
  <c r="W215"/>
  <c r="X215"/>
  <c r="Y215"/>
  <c r="Z215"/>
  <c r="AA215"/>
  <c r="S216"/>
  <c r="T216"/>
  <c r="U216"/>
  <c r="V216"/>
  <c r="W216"/>
  <c r="X216"/>
  <c r="Y216"/>
  <c r="Z216"/>
  <c r="AA216"/>
  <c r="S217"/>
  <c r="T217"/>
  <c r="U217"/>
  <c r="V217"/>
  <c r="W217"/>
  <c r="X217"/>
  <c r="Y217"/>
  <c r="Z217"/>
  <c r="AA217"/>
  <c r="S218"/>
  <c r="T218"/>
  <c r="U218"/>
  <c r="V218"/>
  <c r="W218"/>
  <c r="X218"/>
  <c r="Y218"/>
  <c r="Z218"/>
  <c r="AA218"/>
  <c r="S219"/>
  <c r="T219"/>
  <c r="U219"/>
  <c r="V219"/>
  <c r="W219"/>
  <c r="X219"/>
  <c r="Y219"/>
  <c r="Z219"/>
  <c r="AA219"/>
  <c r="S220"/>
  <c r="T220"/>
  <c r="U220"/>
  <c r="V220"/>
  <c r="W220"/>
  <c r="X220"/>
  <c r="Y220"/>
  <c r="Z220"/>
  <c r="AA220"/>
  <c r="S221"/>
  <c r="T221"/>
  <c r="U221"/>
  <c r="V221"/>
  <c r="W221"/>
  <c r="X221"/>
  <c r="Y221"/>
  <c r="Z221"/>
  <c r="AA221"/>
  <c r="S222"/>
  <c r="T222"/>
  <c r="U222"/>
  <c r="V222"/>
  <c r="W222"/>
  <c r="X222"/>
  <c r="Y222"/>
  <c r="Z222"/>
  <c r="AA222"/>
  <c r="S223"/>
  <c r="T223"/>
  <c r="U223"/>
  <c r="V223"/>
  <c r="W223"/>
  <c r="X223"/>
  <c r="Y223"/>
  <c r="Z223"/>
  <c r="AA223"/>
  <c r="S224"/>
  <c r="T224"/>
  <c r="U224"/>
  <c r="V224"/>
  <c r="W224"/>
  <c r="X224"/>
  <c r="Y224"/>
  <c r="Z224"/>
  <c r="AA224"/>
  <c r="S225"/>
  <c r="T225"/>
  <c r="U225"/>
  <c r="V225"/>
  <c r="W225"/>
  <c r="X225"/>
  <c r="Y225"/>
  <c r="Z225"/>
  <c r="AA225"/>
  <c r="S226"/>
  <c r="T226"/>
  <c r="U226"/>
  <c r="V226"/>
  <c r="W226"/>
  <c r="X226"/>
  <c r="Y226"/>
  <c r="Z226"/>
  <c r="AA226"/>
  <c r="S227"/>
  <c r="T227"/>
  <c r="U227"/>
  <c r="V227"/>
  <c r="W227"/>
  <c r="X227"/>
  <c r="Y227"/>
  <c r="Z227"/>
  <c r="AA227"/>
  <c r="S228"/>
  <c r="T228"/>
  <c r="U228"/>
  <c r="V228"/>
  <c r="W228"/>
  <c r="X228"/>
  <c r="Y228"/>
  <c r="Z228"/>
  <c r="AA228"/>
  <c r="S229"/>
  <c r="T229"/>
  <c r="U229"/>
  <c r="V229"/>
  <c r="W229"/>
  <c r="X229"/>
  <c r="Y229"/>
  <c r="Z229"/>
  <c r="AA229"/>
  <c r="S230"/>
  <c r="T230"/>
  <c r="U230"/>
  <c r="V230"/>
  <c r="W230"/>
  <c r="X230"/>
  <c r="Y230"/>
  <c r="Z230"/>
  <c r="AA230"/>
  <c r="S231"/>
  <c r="T231"/>
  <c r="U231"/>
  <c r="V231"/>
  <c r="W231"/>
  <c r="X231"/>
  <c r="Y231"/>
  <c r="Z231"/>
  <c r="AA231"/>
  <c r="AA2"/>
  <c r="Z2"/>
  <c r="Y2"/>
  <c r="X2"/>
  <c r="W2"/>
  <c r="V2"/>
  <c r="U2"/>
  <c r="T2"/>
  <c r="S2"/>
  <c r="S14" i="12"/>
  <c r="T14"/>
  <c r="U14"/>
  <c r="V14"/>
  <c r="W14"/>
  <c r="X14"/>
  <c r="Y14"/>
  <c r="Z14"/>
  <c r="AA14"/>
  <c r="S15"/>
  <c r="T15"/>
  <c r="U15"/>
  <c r="V15"/>
  <c r="W15"/>
  <c r="X15"/>
  <c r="Y15"/>
  <c r="Z15"/>
  <c r="AA15"/>
  <c r="S16"/>
  <c r="T16"/>
  <c r="U16"/>
  <c r="V16"/>
  <c r="W16"/>
  <c r="X16"/>
  <c r="Y16"/>
  <c r="Z16"/>
  <c r="AA16"/>
  <c r="S17"/>
  <c r="T17"/>
  <c r="U17"/>
  <c r="V17"/>
  <c r="W17"/>
  <c r="X17"/>
  <c r="Y17"/>
  <c r="Z17"/>
  <c r="AA17"/>
  <c r="S18"/>
  <c r="T18"/>
  <c r="U18"/>
  <c r="V18"/>
  <c r="W18"/>
  <c r="X18"/>
  <c r="Y18"/>
  <c r="Z18"/>
  <c r="AA18"/>
  <c r="S19"/>
  <c r="T19"/>
  <c r="U19"/>
  <c r="V19"/>
  <c r="W19"/>
  <c r="X19"/>
  <c r="Y19"/>
  <c r="Z19"/>
  <c r="AA19"/>
  <c r="S20"/>
  <c r="T20"/>
  <c r="U20"/>
  <c r="V20"/>
  <c r="W20"/>
  <c r="X20"/>
  <c r="Y20"/>
  <c r="Z20"/>
  <c r="AA20"/>
  <c r="S21"/>
  <c r="T21"/>
  <c r="U21"/>
  <c r="V21"/>
  <c r="W21"/>
  <c r="X21"/>
  <c r="Y21"/>
  <c r="Z21"/>
  <c r="AA21"/>
  <c r="S22"/>
  <c r="T22"/>
  <c r="U22"/>
  <c r="V22"/>
  <c r="W22"/>
  <c r="X22"/>
  <c r="Y22"/>
  <c r="Z22"/>
  <c r="AA22"/>
  <c r="S23"/>
  <c r="T23"/>
  <c r="U23"/>
  <c r="V23"/>
  <c r="W23"/>
  <c r="X23"/>
  <c r="Y23"/>
  <c r="Z23"/>
  <c r="AA23"/>
  <c r="S24"/>
  <c r="T24"/>
  <c r="U24"/>
  <c r="V24"/>
  <c r="W24"/>
  <c r="X24"/>
  <c r="Y24"/>
  <c r="Z24"/>
  <c r="AA24"/>
  <c r="S25"/>
  <c r="T25"/>
  <c r="U25"/>
  <c r="V25"/>
  <c r="W25"/>
  <c r="X25"/>
  <c r="Y25"/>
  <c r="Z25"/>
  <c r="AA25"/>
  <c r="S26"/>
  <c r="T26"/>
  <c r="U26"/>
  <c r="V26"/>
  <c r="W26"/>
  <c r="X26"/>
  <c r="Y26"/>
  <c r="Z26"/>
  <c r="AA26"/>
  <c r="S27"/>
  <c r="T27"/>
  <c r="U27"/>
  <c r="V27"/>
  <c r="W27"/>
  <c r="X27"/>
  <c r="Y27"/>
  <c r="Z27"/>
  <c r="AA27"/>
  <c r="S28"/>
  <c r="T28"/>
  <c r="U28"/>
  <c r="V28"/>
  <c r="W28"/>
  <c r="X28"/>
  <c r="Y28"/>
  <c r="Z28"/>
  <c r="AA28"/>
  <c r="S29"/>
  <c r="T29"/>
  <c r="U29"/>
  <c r="V29"/>
  <c r="W29"/>
  <c r="X29"/>
  <c r="Y29"/>
  <c r="Z29"/>
  <c r="AA29"/>
  <c r="S30"/>
  <c r="T30"/>
  <c r="U30"/>
  <c r="V30"/>
  <c r="W30"/>
  <c r="X30"/>
  <c r="Y30"/>
  <c r="Z30"/>
  <c r="AA30"/>
  <c r="S31"/>
  <c r="T31"/>
  <c r="U31"/>
  <c r="V31"/>
  <c r="W31"/>
  <c r="X31"/>
  <c r="Y31"/>
  <c r="Z31"/>
  <c r="AA31"/>
  <c r="S32"/>
  <c r="T32"/>
  <c r="U32"/>
  <c r="V32"/>
  <c r="W32"/>
  <c r="X32"/>
  <c r="Y32"/>
  <c r="Z32"/>
  <c r="AA32"/>
  <c r="S33"/>
  <c r="T33"/>
  <c r="U33"/>
  <c r="V33"/>
  <c r="W33"/>
  <c r="X33"/>
  <c r="Y33"/>
  <c r="Z33"/>
  <c r="AA33"/>
  <c r="S34"/>
  <c r="T34"/>
  <c r="U34"/>
  <c r="V34"/>
  <c r="W34"/>
  <c r="X34"/>
  <c r="Y34"/>
  <c r="Z34"/>
  <c r="AA34"/>
  <c r="S35"/>
  <c r="T35"/>
  <c r="U35"/>
  <c r="V35"/>
  <c r="W35"/>
  <c r="X35"/>
  <c r="Y35"/>
  <c r="Z35"/>
  <c r="AA35"/>
  <c r="S36"/>
  <c r="T36"/>
  <c r="U36"/>
  <c r="V36"/>
  <c r="W36"/>
  <c r="X36"/>
  <c r="Y36"/>
  <c r="Z36"/>
  <c r="AA36"/>
  <c r="S37"/>
  <c r="T37"/>
  <c r="U37"/>
  <c r="V37"/>
  <c r="W37"/>
  <c r="X37"/>
  <c r="Y37"/>
  <c r="Z37"/>
  <c r="AA37"/>
  <c r="S38"/>
  <c r="T38"/>
  <c r="U38"/>
  <c r="V38"/>
  <c r="W38"/>
  <c r="X38"/>
  <c r="Y38"/>
  <c r="Z38"/>
  <c r="AA38"/>
  <c r="S39"/>
  <c r="T39"/>
  <c r="U39"/>
  <c r="V39"/>
  <c r="W39"/>
  <c r="X39"/>
  <c r="Y39"/>
  <c r="Z39"/>
  <c r="AA39"/>
  <c r="S40"/>
  <c r="T40"/>
  <c r="U40"/>
  <c r="V40"/>
  <c r="W40"/>
  <c r="X40"/>
  <c r="Y40"/>
  <c r="Z40"/>
  <c r="AA40"/>
  <c r="S41"/>
  <c r="T41"/>
  <c r="U41"/>
  <c r="V41"/>
  <c r="W41"/>
  <c r="X41"/>
  <c r="Y41"/>
  <c r="Z41"/>
  <c r="AA41"/>
  <c r="S42"/>
  <c r="T42"/>
  <c r="U42"/>
  <c r="V42"/>
  <c r="W42"/>
  <c r="X42"/>
  <c r="Y42"/>
  <c r="Z42"/>
  <c r="AA42"/>
  <c r="S43"/>
  <c r="T43"/>
  <c r="U43"/>
  <c r="V43"/>
  <c r="W43"/>
  <c r="X43"/>
  <c r="Y43"/>
  <c r="Z43"/>
  <c r="AA43"/>
  <c r="S44"/>
  <c r="T44"/>
  <c r="U44"/>
  <c r="V44"/>
  <c r="W44"/>
  <c r="X44"/>
  <c r="Y44"/>
  <c r="Z44"/>
  <c r="AA44"/>
  <c r="S45"/>
  <c r="T45"/>
  <c r="U45"/>
  <c r="V45"/>
  <c r="W45"/>
  <c r="X45"/>
  <c r="Y45"/>
  <c r="Z45"/>
  <c r="AA45"/>
  <c r="S46"/>
  <c r="T46"/>
  <c r="U46"/>
  <c r="V46"/>
  <c r="W46"/>
  <c r="X46"/>
  <c r="Y46"/>
  <c r="Z46"/>
  <c r="AA46"/>
  <c r="S47"/>
  <c r="T47"/>
  <c r="U47"/>
  <c r="V47"/>
  <c r="W47"/>
  <c r="X47"/>
  <c r="Y47"/>
  <c r="Z47"/>
  <c r="AA47"/>
  <c r="S48"/>
  <c r="T48"/>
  <c r="U48"/>
  <c r="V48"/>
  <c r="W48"/>
  <c r="X48"/>
  <c r="Y48"/>
  <c r="Z48"/>
  <c r="AA48"/>
  <c r="S49"/>
  <c r="T49"/>
  <c r="U49"/>
  <c r="V49"/>
  <c r="W49"/>
  <c r="X49"/>
  <c r="Y49"/>
  <c r="Z49"/>
  <c r="AA49"/>
  <c r="S50"/>
  <c r="T50"/>
  <c r="U50"/>
  <c r="V50"/>
  <c r="W50"/>
  <c r="X50"/>
  <c r="Y50"/>
  <c r="Z50"/>
  <c r="AA50"/>
  <c r="S51"/>
  <c r="T51"/>
  <c r="U51"/>
  <c r="V51"/>
  <c r="W51"/>
  <c r="X51"/>
  <c r="Y51"/>
  <c r="Z51"/>
  <c r="AA51"/>
  <c r="S52"/>
  <c r="T52"/>
  <c r="U52"/>
  <c r="V52"/>
  <c r="W52"/>
  <c r="X52"/>
  <c r="Y52"/>
  <c r="Z52"/>
  <c r="AA52"/>
  <c r="S53"/>
  <c r="T53"/>
  <c r="U53"/>
  <c r="V53"/>
  <c r="W53"/>
  <c r="X53"/>
  <c r="Y53"/>
  <c r="Z53"/>
  <c r="AA53"/>
  <c r="S54"/>
  <c r="T54"/>
  <c r="U54"/>
  <c r="V54"/>
  <c r="W54"/>
  <c r="X54"/>
  <c r="Y54"/>
  <c r="Z54"/>
  <c r="AA54"/>
  <c r="S55"/>
  <c r="T55"/>
  <c r="U55"/>
  <c r="V55"/>
  <c r="W55"/>
  <c r="X55"/>
  <c r="Y55"/>
  <c r="Z55"/>
  <c r="AA55"/>
  <c r="S56"/>
  <c r="T56"/>
  <c r="U56"/>
  <c r="V56"/>
  <c r="W56"/>
  <c r="X56"/>
  <c r="Y56"/>
  <c r="Z56"/>
  <c r="AA56"/>
  <c r="S57"/>
  <c r="T57"/>
  <c r="U57"/>
  <c r="V57"/>
  <c r="W57"/>
  <c r="X57"/>
  <c r="Y57"/>
  <c r="Z57"/>
  <c r="AA57"/>
  <c r="S58"/>
  <c r="T58"/>
  <c r="U58"/>
  <c r="V58"/>
  <c r="W58"/>
  <c r="X58"/>
  <c r="Y58"/>
  <c r="Z58"/>
  <c r="AA58"/>
  <c r="S59"/>
  <c r="T59"/>
  <c r="U59"/>
  <c r="V59"/>
  <c r="W59"/>
  <c r="X59"/>
  <c r="Y59"/>
  <c r="Z59"/>
  <c r="AA59"/>
  <c r="S60"/>
  <c r="T60"/>
  <c r="U60"/>
  <c r="V60"/>
  <c r="W60"/>
  <c r="X60"/>
  <c r="Y60"/>
  <c r="Z60"/>
  <c r="AA60"/>
  <c r="S61"/>
  <c r="T61"/>
  <c r="U61"/>
  <c r="V61"/>
  <c r="W61"/>
  <c r="X61"/>
  <c r="Y61"/>
  <c r="Z61"/>
  <c r="AA61"/>
  <c r="S62"/>
  <c r="T62"/>
  <c r="U62"/>
  <c r="V62"/>
  <c r="W62"/>
  <c r="X62"/>
  <c r="Y62"/>
  <c r="Z62"/>
  <c r="AA62"/>
  <c r="S63"/>
  <c r="T63"/>
  <c r="U63"/>
  <c r="V63"/>
  <c r="W63"/>
  <c r="X63"/>
  <c r="Y63"/>
  <c r="Z63"/>
  <c r="AA63"/>
  <c r="S64"/>
  <c r="T64"/>
  <c r="U64"/>
  <c r="V64"/>
  <c r="W64"/>
  <c r="X64"/>
  <c r="Y64"/>
  <c r="Z64"/>
  <c r="AA64"/>
  <c r="S65"/>
  <c r="T65"/>
  <c r="U65"/>
  <c r="V65"/>
  <c r="W65"/>
  <c r="X65"/>
  <c r="Y65"/>
  <c r="Z65"/>
  <c r="AA65"/>
  <c r="S66"/>
  <c r="T66"/>
  <c r="U66"/>
  <c r="V66"/>
  <c r="W66"/>
  <c r="X66"/>
  <c r="Y66"/>
  <c r="Z66"/>
  <c r="AA66"/>
  <c r="S67"/>
  <c r="T67"/>
  <c r="U67"/>
  <c r="V67"/>
  <c r="W67"/>
  <c r="X67"/>
  <c r="Y67"/>
  <c r="Z67"/>
  <c r="AA67"/>
  <c r="S68"/>
  <c r="T68"/>
  <c r="U68"/>
  <c r="V68"/>
  <c r="W68"/>
  <c r="X68"/>
  <c r="Y68"/>
  <c r="Z68"/>
  <c r="AA68"/>
  <c r="S69"/>
  <c r="T69"/>
  <c r="U69"/>
  <c r="V69"/>
  <c r="W69"/>
  <c r="X69"/>
  <c r="Y69"/>
  <c r="Z69"/>
  <c r="AA69"/>
  <c r="S70"/>
  <c r="T70"/>
  <c r="U70"/>
  <c r="V70"/>
  <c r="W70"/>
  <c r="X70"/>
  <c r="Y70"/>
  <c r="Z70"/>
  <c r="AA70"/>
  <c r="S71"/>
  <c r="T71"/>
  <c r="U71"/>
  <c r="V71"/>
  <c r="W71"/>
  <c r="X71"/>
  <c r="Y71"/>
  <c r="Z71"/>
  <c r="AA71"/>
  <c r="S72"/>
  <c r="T72"/>
  <c r="U72"/>
  <c r="V72"/>
  <c r="W72"/>
  <c r="X72"/>
  <c r="Y72"/>
  <c r="Z72"/>
  <c r="AA72"/>
  <c r="S73"/>
  <c r="T73"/>
  <c r="U73"/>
  <c r="V73"/>
  <c r="W73"/>
  <c r="X73"/>
  <c r="Y73"/>
  <c r="Z73"/>
  <c r="AA73"/>
  <c r="S74"/>
  <c r="T74"/>
  <c r="U74"/>
  <c r="V74"/>
  <c r="W74"/>
  <c r="X74"/>
  <c r="Y74"/>
  <c r="Z74"/>
  <c r="AA74"/>
  <c r="S75"/>
  <c r="T75"/>
  <c r="U75"/>
  <c r="V75"/>
  <c r="W75"/>
  <c r="X75"/>
  <c r="Y75"/>
  <c r="Z75"/>
  <c r="AA75"/>
  <c r="S76"/>
  <c r="T76"/>
  <c r="U76"/>
  <c r="V76"/>
  <c r="W76"/>
  <c r="X76"/>
  <c r="Y76"/>
  <c r="Z76"/>
  <c r="AA76"/>
  <c r="S77"/>
  <c r="T77"/>
  <c r="U77"/>
  <c r="V77"/>
  <c r="W77"/>
  <c r="X77"/>
  <c r="Y77"/>
  <c r="Z77"/>
  <c r="AA77"/>
  <c r="S78"/>
  <c r="T78"/>
  <c r="U78"/>
  <c r="V78"/>
  <c r="W78"/>
  <c r="X78"/>
  <c r="Y78"/>
  <c r="Z78"/>
  <c r="AA78"/>
  <c r="S79"/>
  <c r="T79"/>
  <c r="U79"/>
  <c r="V79"/>
  <c r="W79"/>
  <c r="X79"/>
  <c r="Y79"/>
  <c r="Z79"/>
  <c r="AA79"/>
  <c r="S80"/>
  <c r="T80"/>
  <c r="U80"/>
  <c r="V80"/>
  <c r="W80"/>
  <c r="X80"/>
  <c r="Y80"/>
  <c r="Z80"/>
  <c r="AA80"/>
  <c r="S81"/>
  <c r="T81"/>
  <c r="U81"/>
  <c r="V81"/>
  <c r="W81"/>
  <c r="X81"/>
  <c r="Y81"/>
  <c r="Z81"/>
  <c r="AA81"/>
  <c r="S82"/>
  <c r="T82"/>
  <c r="U82"/>
  <c r="V82"/>
  <c r="W82"/>
  <c r="X82"/>
  <c r="Y82"/>
  <c r="Z82"/>
  <c r="AA82"/>
  <c r="S83"/>
  <c r="T83"/>
  <c r="U83"/>
  <c r="V83"/>
  <c r="W83"/>
  <c r="X83"/>
  <c r="Y83"/>
  <c r="Z83"/>
  <c r="AA83"/>
  <c r="S84"/>
  <c r="T84"/>
  <c r="U84"/>
  <c r="V84"/>
  <c r="W84"/>
  <c r="X84"/>
  <c r="Y84"/>
  <c r="Z84"/>
  <c r="AA84"/>
  <c r="S85"/>
  <c r="T85"/>
  <c r="U85"/>
  <c r="V85"/>
  <c r="W85"/>
  <c r="X85"/>
  <c r="Y85"/>
  <c r="Z85"/>
  <c r="AA85"/>
  <c r="S86"/>
  <c r="T86"/>
  <c r="U86"/>
  <c r="V86"/>
  <c r="W86"/>
  <c r="X86"/>
  <c r="Y86"/>
  <c r="Z86"/>
  <c r="AA86"/>
  <c r="S87"/>
  <c r="T87"/>
  <c r="U87"/>
  <c r="V87"/>
  <c r="W87"/>
  <c r="X87"/>
  <c r="Y87"/>
  <c r="Z87"/>
  <c r="AA87"/>
  <c r="S88"/>
  <c r="T88"/>
  <c r="U88"/>
  <c r="V88"/>
  <c r="W88"/>
  <c r="X88"/>
  <c r="Y88"/>
  <c r="Z88"/>
  <c r="AA88"/>
  <c r="S89"/>
  <c r="T89"/>
  <c r="U89"/>
  <c r="V89"/>
  <c r="W89"/>
  <c r="X89"/>
  <c r="Y89"/>
  <c r="Z89"/>
  <c r="AA89"/>
  <c r="S90"/>
  <c r="T90"/>
  <c r="U90"/>
  <c r="V90"/>
  <c r="W90"/>
  <c r="X90"/>
  <c r="Y90"/>
  <c r="Z90"/>
  <c r="AA90"/>
  <c r="S91"/>
  <c r="T91"/>
  <c r="U91"/>
  <c r="V91"/>
  <c r="W91"/>
  <c r="X91"/>
  <c r="Y91"/>
  <c r="Z91"/>
  <c r="AA91"/>
  <c r="S92"/>
  <c r="T92"/>
  <c r="U92"/>
  <c r="V92"/>
  <c r="W92"/>
  <c r="X92"/>
  <c r="Y92"/>
  <c r="Z92"/>
  <c r="AA92"/>
  <c r="S93"/>
  <c r="T93"/>
  <c r="U93"/>
  <c r="V93"/>
  <c r="W93"/>
  <c r="X93"/>
  <c r="Y93"/>
  <c r="Z93"/>
  <c r="AA93"/>
  <c r="S94"/>
  <c r="T94"/>
  <c r="U94"/>
  <c r="V94"/>
  <c r="W94"/>
  <c r="X94"/>
  <c r="Y94"/>
  <c r="Z94"/>
  <c r="AA94"/>
  <c r="S95"/>
  <c r="T95"/>
  <c r="U95"/>
  <c r="V95"/>
  <c r="W95"/>
  <c r="X95"/>
  <c r="Y95"/>
  <c r="Z95"/>
  <c r="AA95"/>
  <c r="S96"/>
  <c r="T96"/>
  <c r="U96"/>
  <c r="V96"/>
  <c r="W96"/>
  <c r="X96"/>
  <c r="Y96"/>
  <c r="Z96"/>
  <c r="AA96"/>
  <c r="S97"/>
  <c r="T97"/>
  <c r="U97"/>
  <c r="V97"/>
  <c r="W97"/>
  <c r="X97"/>
  <c r="Y97"/>
  <c r="Z97"/>
  <c r="AA97"/>
  <c r="S98"/>
  <c r="T98"/>
  <c r="U98"/>
  <c r="V98"/>
  <c r="W98"/>
  <c r="X98"/>
  <c r="Y98"/>
  <c r="Z98"/>
  <c r="AA98"/>
  <c r="S99"/>
  <c r="T99"/>
  <c r="U99"/>
  <c r="V99"/>
  <c r="W99"/>
  <c r="X99"/>
  <c r="Y99"/>
  <c r="Z99"/>
  <c r="AA99"/>
  <c r="S100"/>
  <c r="T100"/>
  <c r="U100"/>
  <c r="V100"/>
  <c r="W100"/>
  <c r="X100"/>
  <c r="Y100"/>
  <c r="Z100"/>
  <c r="AA100"/>
  <c r="S101"/>
  <c r="T101"/>
  <c r="U101"/>
  <c r="V101"/>
  <c r="W101"/>
  <c r="X101"/>
  <c r="Y101"/>
  <c r="Z101"/>
  <c r="AA101"/>
  <c r="S102"/>
  <c r="T102"/>
  <c r="U102"/>
  <c r="V102"/>
  <c r="W102"/>
  <c r="X102"/>
  <c r="Y102"/>
  <c r="Z102"/>
  <c r="AA102"/>
  <c r="S103"/>
  <c r="T103"/>
  <c r="U103"/>
  <c r="V103"/>
  <c r="W103"/>
  <c r="X103"/>
  <c r="Y103"/>
  <c r="Z103"/>
  <c r="AA103"/>
  <c r="S104"/>
  <c r="T104"/>
  <c r="U104"/>
  <c r="V104"/>
  <c r="W104"/>
  <c r="X104"/>
  <c r="Y104"/>
  <c r="Z104"/>
  <c r="AA104"/>
  <c r="S105"/>
  <c r="T105"/>
  <c r="U105"/>
  <c r="V105"/>
  <c r="W105"/>
  <c r="X105"/>
  <c r="Y105"/>
  <c r="Z105"/>
  <c r="AA105"/>
  <c r="S106"/>
  <c r="T106"/>
  <c r="U106"/>
  <c r="V106"/>
  <c r="W106"/>
  <c r="X106"/>
  <c r="Y106"/>
  <c r="Z106"/>
  <c r="AA106"/>
  <c r="S107"/>
  <c r="T107"/>
  <c r="U107"/>
  <c r="V107"/>
  <c r="W107"/>
  <c r="X107"/>
  <c r="Y107"/>
  <c r="Z107"/>
  <c r="AA107"/>
  <c r="S108"/>
  <c r="T108"/>
  <c r="U108"/>
  <c r="V108"/>
  <c r="W108"/>
  <c r="X108"/>
  <c r="Y108"/>
  <c r="Z108"/>
  <c r="AA108"/>
  <c r="S109"/>
  <c r="T109"/>
  <c r="U109"/>
  <c r="V109"/>
  <c r="W109"/>
  <c r="X109"/>
  <c r="Y109"/>
  <c r="Z109"/>
  <c r="AA109"/>
  <c r="S110"/>
  <c r="T110"/>
  <c r="U110"/>
  <c r="V110"/>
  <c r="W110"/>
  <c r="X110"/>
  <c r="Y110"/>
  <c r="Z110"/>
  <c r="AA110"/>
  <c r="S111"/>
  <c r="T111"/>
  <c r="U111"/>
  <c r="V111"/>
  <c r="W111"/>
  <c r="X111"/>
  <c r="Y111"/>
  <c r="Z111"/>
  <c r="AA111"/>
  <c r="S112"/>
  <c r="T112"/>
  <c r="U112"/>
  <c r="V112"/>
  <c r="W112"/>
  <c r="X112"/>
  <c r="Y112"/>
  <c r="Z112"/>
  <c r="AA112"/>
  <c r="S113"/>
  <c r="T113"/>
  <c r="U113"/>
  <c r="V113"/>
  <c r="W113"/>
  <c r="X113"/>
  <c r="Y113"/>
  <c r="Z113"/>
  <c r="AA113"/>
  <c r="S114"/>
  <c r="T114"/>
  <c r="U114"/>
  <c r="V114"/>
  <c r="W114"/>
  <c r="X114"/>
  <c r="Y114"/>
  <c r="Z114"/>
  <c r="AA114"/>
  <c r="S115"/>
  <c r="T115"/>
  <c r="U115"/>
  <c r="V115"/>
  <c r="W115"/>
  <c r="X115"/>
  <c r="Y115"/>
  <c r="Z115"/>
  <c r="AA115"/>
  <c r="S116"/>
  <c r="T116"/>
  <c r="U116"/>
  <c r="V116"/>
  <c r="W116"/>
  <c r="X116"/>
  <c r="Y116"/>
  <c r="Z116"/>
  <c r="AA116"/>
  <c r="S117"/>
  <c r="T117"/>
  <c r="U117"/>
  <c r="V117"/>
  <c r="W117"/>
  <c r="X117"/>
  <c r="Y117"/>
  <c r="Z117"/>
  <c r="AA117"/>
  <c r="S118"/>
  <c r="T118"/>
  <c r="U118"/>
  <c r="V118"/>
  <c r="W118"/>
  <c r="X118"/>
  <c r="Y118"/>
  <c r="Z118"/>
  <c r="AA118"/>
  <c r="S119"/>
  <c r="T119"/>
  <c r="U119"/>
  <c r="V119"/>
  <c r="W119"/>
  <c r="X119"/>
  <c r="Y119"/>
  <c r="Z119"/>
  <c r="AA119"/>
  <c r="S120"/>
  <c r="T120"/>
  <c r="U120"/>
  <c r="V120"/>
  <c r="W120"/>
  <c r="X120"/>
  <c r="Y120"/>
  <c r="Z120"/>
  <c r="AA120"/>
  <c r="S121"/>
  <c r="T121"/>
  <c r="U121"/>
  <c r="V121"/>
  <c r="W121"/>
  <c r="X121"/>
  <c r="Y121"/>
  <c r="Z121"/>
  <c r="AA121"/>
  <c r="S122"/>
  <c r="T122"/>
  <c r="U122"/>
  <c r="V122"/>
  <c r="W122"/>
  <c r="X122"/>
  <c r="Y122"/>
  <c r="Z122"/>
  <c r="AA122"/>
  <c r="S123"/>
  <c r="T123"/>
  <c r="U123"/>
  <c r="V123"/>
  <c r="W123"/>
  <c r="X123"/>
  <c r="Y123"/>
  <c r="Z123"/>
  <c r="AA123"/>
  <c r="S124"/>
  <c r="T124"/>
  <c r="U124"/>
  <c r="V124"/>
  <c r="W124"/>
  <c r="X124"/>
  <c r="Y124"/>
  <c r="Z124"/>
  <c r="AA124"/>
  <c r="S125"/>
  <c r="T125"/>
  <c r="U125"/>
  <c r="V125"/>
  <c r="W125"/>
  <c r="X125"/>
  <c r="Y125"/>
  <c r="Z125"/>
  <c r="AA125"/>
  <c r="S126"/>
  <c r="T126"/>
  <c r="U126"/>
  <c r="V126"/>
  <c r="W126"/>
  <c r="X126"/>
  <c r="Y126"/>
  <c r="Z126"/>
  <c r="AA126"/>
  <c r="S127"/>
  <c r="T127"/>
  <c r="U127"/>
  <c r="V127"/>
  <c r="W127"/>
  <c r="X127"/>
  <c r="Y127"/>
  <c r="Z127"/>
  <c r="AA127"/>
  <c r="S128"/>
  <c r="T128"/>
  <c r="U128"/>
  <c r="V128"/>
  <c r="W128"/>
  <c r="X128"/>
  <c r="Y128"/>
  <c r="Z128"/>
  <c r="AA128"/>
  <c r="S129"/>
  <c r="T129"/>
  <c r="U129"/>
  <c r="V129"/>
  <c r="W129"/>
  <c r="X129"/>
  <c r="Y129"/>
  <c r="Z129"/>
  <c r="AA129"/>
  <c r="S130"/>
  <c r="T130"/>
  <c r="U130"/>
  <c r="V130"/>
  <c r="W130"/>
  <c r="X130"/>
  <c r="Y130"/>
  <c r="Z130"/>
  <c r="AA130"/>
  <c r="S131"/>
  <c r="T131"/>
  <c r="U131"/>
  <c r="V131"/>
  <c r="W131"/>
  <c r="X131"/>
  <c r="Y131"/>
  <c r="Z131"/>
  <c r="AA131"/>
  <c r="S132"/>
  <c r="T132"/>
  <c r="U132"/>
  <c r="V132"/>
  <c r="W132"/>
  <c r="X132"/>
  <c r="Y132"/>
  <c r="Z132"/>
  <c r="AA132"/>
  <c r="S133"/>
  <c r="T133"/>
  <c r="U133"/>
  <c r="V133"/>
  <c r="W133"/>
  <c r="X133"/>
  <c r="Y133"/>
  <c r="Z133"/>
  <c r="AA133"/>
  <c r="S134"/>
  <c r="T134"/>
  <c r="U134"/>
  <c r="V134"/>
  <c r="W134"/>
  <c r="X134"/>
  <c r="Y134"/>
  <c r="Z134"/>
  <c r="AA134"/>
  <c r="S135"/>
  <c r="T135"/>
  <c r="U135"/>
  <c r="V135"/>
  <c r="W135"/>
  <c r="X135"/>
  <c r="Y135"/>
  <c r="Z135"/>
  <c r="AA135"/>
  <c r="S136"/>
  <c r="T136"/>
  <c r="U136"/>
  <c r="V136"/>
  <c r="W136"/>
  <c r="X136"/>
  <c r="Y136"/>
  <c r="Z136"/>
  <c r="AA136"/>
  <c r="S137"/>
  <c r="T137"/>
  <c r="U137"/>
  <c r="V137"/>
  <c r="W137"/>
  <c r="X137"/>
  <c r="Y137"/>
  <c r="Z137"/>
  <c r="AA137"/>
  <c r="S138"/>
  <c r="T138"/>
  <c r="U138"/>
  <c r="V138"/>
  <c r="W138"/>
  <c r="X138"/>
  <c r="Y138"/>
  <c r="Z138"/>
  <c r="AA138"/>
  <c r="S139"/>
  <c r="T139"/>
  <c r="U139"/>
  <c r="V139"/>
  <c r="W139"/>
  <c r="X139"/>
  <c r="Y139"/>
  <c r="Z139"/>
  <c r="AA139"/>
  <c r="S140"/>
  <c r="T140"/>
  <c r="U140"/>
  <c r="V140"/>
  <c r="W140"/>
  <c r="X140"/>
  <c r="Y140"/>
  <c r="Z140"/>
  <c r="AA140"/>
  <c r="S141"/>
  <c r="T141"/>
  <c r="U141"/>
  <c r="V141"/>
  <c r="W141"/>
  <c r="X141"/>
  <c r="Y141"/>
  <c r="Z141"/>
  <c r="AA141"/>
  <c r="S142"/>
  <c r="T142"/>
  <c r="U142"/>
  <c r="V142"/>
  <c r="W142"/>
  <c r="X142"/>
  <c r="Y142"/>
  <c r="Z142"/>
  <c r="AA142"/>
  <c r="S143"/>
  <c r="T143"/>
  <c r="U143"/>
  <c r="V143"/>
  <c r="W143"/>
  <c r="X143"/>
  <c r="Y143"/>
  <c r="Z143"/>
  <c r="AA143"/>
  <c r="S144"/>
  <c r="T144"/>
  <c r="U144"/>
  <c r="V144"/>
  <c r="W144"/>
  <c r="X144"/>
  <c r="Y144"/>
  <c r="Z144"/>
  <c r="AA144"/>
  <c r="S145"/>
  <c r="T145"/>
  <c r="U145"/>
  <c r="V145"/>
  <c r="W145"/>
  <c r="X145"/>
  <c r="Y145"/>
  <c r="Z145"/>
  <c r="AA145"/>
  <c r="S146"/>
  <c r="T146"/>
  <c r="U146"/>
  <c r="V146"/>
  <c r="W146"/>
  <c r="X146"/>
  <c r="Y146"/>
  <c r="Z146"/>
  <c r="AA146"/>
  <c r="S147"/>
  <c r="T147"/>
  <c r="U147"/>
  <c r="V147"/>
  <c r="W147"/>
  <c r="X147"/>
  <c r="Y147"/>
  <c r="Z147"/>
  <c r="AA147"/>
  <c r="S148"/>
  <c r="T148"/>
  <c r="U148"/>
  <c r="V148"/>
  <c r="W148"/>
  <c r="X148"/>
  <c r="Y148"/>
  <c r="Z148"/>
  <c r="AA148"/>
  <c r="S149"/>
  <c r="T149"/>
  <c r="U149"/>
  <c r="V149"/>
  <c r="W149"/>
  <c r="X149"/>
  <c r="Y149"/>
  <c r="Z149"/>
  <c r="AA149"/>
  <c r="S150"/>
  <c r="T150"/>
  <c r="U150"/>
  <c r="V150"/>
  <c r="W150"/>
  <c r="X150"/>
  <c r="Y150"/>
  <c r="Z150"/>
  <c r="AA150"/>
  <c r="S151"/>
  <c r="T151"/>
  <c r="U151"/>
  <c r="V151"/>
  <c r="W151"/>
  <c r="X151"/>
  <c r="Y151"/>
  <c r="Z151"/>
  <c r="AA151"/>
  <c r="S152"/>
  <c r="T152"/>
  <c r="U152"/>
  <c r="V152"/>
  <c r="W152"/>
  <c r="X152"/>
  <c r="Y152"/>
  <c r="Z152"/>
  <c r="AA152"/>
  <c r="S153"/>
  <c r="T153"/>
  <c r="U153"/>
  <c r="V153"/>
  <c r="W153"/>
  <c r="X153"/>
  <c r="Y153"/>
  <c r="Z153"/>
  <c r="AA153"/>
  <c r="S154"/>
  <c r="T154"/>
  <c r="U154"/>
  <c r="V154"/>
  <c r="W154"/>
  <c r="X154"/>
  <c r="Y154"/>
  <c r="Z154"/>
  <c r="AA154"/>
  <c r="S155"/>
  <c r="T155"/>
  <c r="U155"/>
  <c r="V155"/>
  <c r="W155"/>
  <c r="X155"/>
  <c r="Y155"/>
  <c r="Z155"/>
  <c r="AA155"/>
  <c r="S156"/>
  <c r="T156"/>
  <c r="U156"/>
  <c r="V156"/>
  <c r="W156"/>
  <c r="X156"/>
  <c r="Y156"/>
  <c r="Z156"/>
  <c r="AA156"/>
  <c r="S157"/>
  <c r="T157"/>
  <c r="U157"/>
  <c r="V157"/>
  <c r="W157"/>
  <c r="X157"/>
  <c r="Y157"/>
  <c r="Z157"/>
  <c r="AA157"/>
  <c r="S158"/>
  <c r="T158"/>
  <c r="U158"/>
  <c r="V158"/>
  <c r="W158"/>
  <c r="X158"/>
  <c r="Y158"/>
  <c r="Z158"/>
  <c r="AA158"/>
  <c r="S159"/>
  <c r="T159"/>
  <c r="U159"/>
  <c r="V159"/>
  <c r="W159"/>
  <c r="X159"/>
  <c r="Y159"/>
  <c r="Z159"/>
  <c r="AA159"/>
  <c r="S160"/>
  <c r="T160"/>
  <c r="U160"/>
  <c r="V160"/>
  <c r="W160"/>
  <c r="X160"/>
  <c r="Y160"/>
  <c r="Z160"/>
  <c r="AA160"/>
  <c r="S161"/>
  <c r="T161"/>
  <c r="U161"/>
  <c r="V161"/>
  <c r="W161"/>
  <c r="X161"/>
  <c r="Y161"/>
  <c r="Z161"/>
  <c r="AA161"/>
  <c r="S162"/>
  <c r="T162"/>
  <c r="U162"/>
  <c r="V162"/>
  <c r="W162"/>
  <c r="X162"/>
  <c r="Y162"/>
  <c r="Z162"/>
  <c r="AA162"/>
  <c r="S163"/>
  <c r="T163"/>
  <c r="U163"/>
  <c r="V163"/>
  <c r="W163"/>
  <c r="X163"/>
  <c r="Y163"/>
  <c r="Z163"/>
  <c r="AA163"/>
  <c r="S164"/>
  <c r="T164"/>
  <c r="U164"/>
  <c r="V164"/>
  <c r="W164"/>
  <c r="X164"/>
  <c r="Y164"/>
  <c r="Z164"/>
  <c r="AA164"/>
  <c r="S165"/>
  <c r="T165"/>
  <c r="U165"/>
  <c r="V165"/>
  <c r="W165"/>
  <c r="X165"/>
  <c r="Y165"/>
  <c r="Z165"/>
  <c r="AA165"/>
  <c r="S166"/>
  <c r="T166"/>
  <c r="U166"/>
  <c r="V166"/>
  <c r="W166"/>
  <c r="X166"/>
  <c r="Y166"/>
  <c r="Z166"/>
  <c r="AA166"/>
  <c r="S167"/>
  <c r="T167"/>
  <c r="U167"/>
  <c r="V167"/>
  <c r="W167"/>
  <c r="X167"/>
  <c r="Y167"/>
  <c r="Z167"/>
  <c r="AA167"/>
  <c r="S168"/>
  <c r="T168"/>
  <c r="U168"/>
  <c r="V168"/>
  <c r="W168"/>
  <c r="X168"/>
  <c r="Y168"/>
  <c r="Z168"/>
  <c r="AA168"/>
  <c r="S169"/>
  <c r="T169"/>
  <c r="U169"/>
  <c r="V169"/>
  <c r="W169"/>
  <c r="X169"/>
  <c r="Y169"/>
  <c r="Z169"/>
  <c r="AA169"/>
  <c r="S170"/>
  <c r="T170"/>
  <c r="U170"/>
  <c r="V170"/>
  <c r="W170"/>
  <c r="X170"/>
  <c r="Y170"/>
  <c r="Z170"/>
  <c r="AA170"/>
  <c r="S171"/>
  <c r="T171"/>
  <c r="U171"/>
  <c r="V171"/>
  <c r="W171"/>
  <c r="X171"/>
  <c r="Y171"/>
  <c r="Z171"/>
  <c r="AA171"/>
  <c r="S172"/>
  <c r="T172"/>
  <c r="U172"/>
  <c r="V172"/>
  <c r="W172"/>
  <c r="X172"/>
  <c r="Y172"/>
  <c r="Z172"/>
  <c r="AA172"/>
  <c r="S173"/>
  <c r="T173"/>
  <c r="U173"/>
  <c r="V173"/>
  <c r="W173"/>
  <c r="X173"/>
  <c r="Y173"/>
  <c r="Z173"/>
  <c r="AA173"/>
  <c r="S174"/>
  <c r="T174"/>
  <c r="U174"/>
  <c r="V174"/>
  <c r="W174"/>
  <c r="X174"/>
  <c r="Y174"/>
  <c r="Z174"/>
  <c r="AA174"/>
  <c r="S175"/>
  <c r="T175"/>
  <c r="U175"/>
  <c r="V175"/>
  <c r="W175"/>
  <c r="X175"/>
  <c r="Y175"/>
  <c r="Z175"/>
  <c r="AA175"/>
  <c r="S176"/>
  <c r="T176"/>
  <c r="U176"/>
  <c r="V176"/>
  <c r="W176"/>
  <c r="X176"/>
  <c r="Y176"/>
  <c r="Z176"/>
  <c r="AA176"/>
  <c r="S177"/>
  <c r="T177"/>
  <c r="U177"/>
  <c r="V177"/>
  <c r="W177"/>
  <c r="X177"/>
  <c r="Y177"/>
  <c r="Z177"/>
  <c r="AA177"/>
  <c r="S178"/>
  <c r="T178"/>
  <c r="U178"/>
  <c r="V178"/>
  <c r="W178"/>
  <c r="X178"/>
  <c r="Y178"/>
  <c r="Z178"/>
  <c r="AA178"/>
  <c r="S179"/>
  <c r="T179"/>
  <c r="U179"/>
  <c r="V179"/>
  <c r="W179"/>
  <c r="X179"/>
  <c r="Y179"/>
  <c r="Z179"/>
  <c r="AA179"/>
  <c r="S180"/>
  <c r="T180"/>
  <c r="U180"/>
  <c r="V180"/>
  <c r="W180"/>
  <c r="X180"/>
  <c r="Y180"/>
  <c r="Z180"/>
  <c r="AA180"/>
  <c r="S181"/>
  <c r="T181"/>
  <c r="U181"/>
  <c r="V181"/>
  <c r="W181"/>
  <c r="X181"/>
  <c r="Y181"/>
  <c r="Z181"/>
  <c r="AA181"/>
  <c r="S182"/>
  <c r="T182"/>
  <c r="U182"/>
  <c r="V182"/>
  <c r="W182"/>
  <c r="X182"/>
  <c r="Y182"/>
  <c r="Z182"/>
  <c r="AA182"/>
  <c r="S183"/>
  <c r="T183"/>
  <c r="U183"/>
  <c r="V183"/>
  <c r="W183"/>
  <c r="X183"/>
  <c r="Y183"/>
  <c r="Z183"/>
  <c r="AA183"/>
  <c r="S184"/>
  <c r="T184"/>
  <c r="U184"/>
  <c r="V184"/>
  <c r="W184"/>
  <c r="X184"/>
  <c r="Y184"/>
  <c r="Z184"/>
  <c r="AA184"/>
  <c r="S185"/>
  <c r="T185"/>
  <c r="U185"/>
  <c r="V185"/>
  <c r="W185"/>
  <c r="X185"/>
  <c r="Y185"/>
  <c r="Z185"/>
  <c r="AA185"/>
  <c r="S186"/>
  <c r="T186"/>
  <c r="U186"/>
  <c r="V186"/>
  <c r="W186"/>
  <c r="X186"/>
  <c r="Y186"/>
  <c r="Z186"/>
  <c r="AA186"/>
  <c r="S187"/>
  <c r="T187"/>
  <c r="U187"/>
  <c r="V187"/>
  <c r="W187"/>
  <c r="X187"/>
  <c r="Y187"/>
  <c r="Z187"/>
  <c r="AA187"/>
  <c r="S188"/>
  <c r="T188"/>
  <c r="U188"/>
  <c r="V188"/>
  <c r="W188"/>
  <c r="X188"/>
  <c r="Y188"/>
  <c r="Z188"/>
  <c r="AA188"/>
  <c r="S189"/>
  <c r="T189"/>
  <c r="U189"/>
  <c r="V189"/>
  <c r="W189"/>
  <c r="X189"/>
  <c r="Y189"/>
  <c r="Z189"/>
  <c r="AA189"/>
  <c r="S190"/>
  <c r="T190"/>
  <c r="U190"/>
  <c r="V190"/>
  <c r="W190"/>
  <c r="X190"/>
  <c r="Y190"/>
  <c r="Z190"/>
  <c r="AA190"/>
  <c r="S191"/>
  <c r="T191"/>
  <c r="U191"/>
  <c r="V191"/>
  <c r="W191"/>
  <c r="X191"/>
  <c r="Y191"/>
  <c r="Z191"/>
  <c r="AA191"/>
  <c r="S192"/>
  <c r="T192"/>
  <c r="U192"/>
  <c r="V192"/>
  <c r="W192"/>
  <c r="X192"/>
  <c r="Y192"/>
  <c r="Z192"/>
  <c r="AA192"/>
  <c r="S193"/>
  <c r="T193"/>
  <c r="U193"/>
  <c r="V193"/>
  <c r="W193"/>
  <c r="X193"/>
  <c r="Y193"/>
  <c r="Z193"/>
  <c r="AA193"/>
  <c r="S194"/>
  <c r="T194"/>
  <c r="U194"/>
  <c r="V194"/>
  <c r="W194"/>
  <c r="X194"/>
  <c r="Y194"/>
  <c r="Z194"/>
  <c r="AA194"/>
  <c r="S195"/>
  <c r="T195"/>
  <c r="U195"/>
  <c r="V195"/>
  <c r="W195"/>
  <c r="X195"/>
  <c r="Y195"/>
  <c r="Z195"/>
  <c r="AA195"/>
  <c r="S196"/>
  <c r="T196"/>
  <c r="U196"/>
  <c r="V196"/>
  <c r="W196"/>
  <c r="X196"/>
  <c r="Y196"/>
  <c r="Z196"/>
  <c r="AA196"/>
  <c r="S197"/>
  <c r="T197"/>
  <c r="U197"/>
  <c r="V197"/>
  <c r="W197"/>
  <c r="X197"/>
  <c r="Y197"/>
  <c r="Z197"/>
  <c r="AA197"/>
  <c r="S198"/>
  <c r="T198"/>
  <c r="U198"/>
  <c r="V198"/>
  <c r="W198"/>
  <c r="X198"/>
  <c r="Y198"/>
  <c r="Z198"/>
  <c r="AA198"/>
  <c r="S199"/>
  <c r="T199"/>
  <c r="U199"/>
  <c r="V199"/>
  <c r="W199"/>
  <c r="X199"/>
  <c r="Y199"/>
  <c r="Z199"/>
  <c r="AA199"/>
  <c r="S200"/>
  <c r="T200"/>
  <c r="U200"/>
  <c r="V200"/>
  <c r="W200"/>
  <c r="X200"/>
  <c r="Y200"/>
  <c r="Z200"/>
  <c r="AA200"/>
  <c r="S201"/>
  <c r="T201"/>
  <c r="U201"/>
  <c r="V201"/>
  <c r="W201"/>
  <c r="X201"/>
  <c r="Y201"/>
  <c r="Z201"/>
  <c r="AA201"/>
  <c r="S202"/>
  <c r="T202"/>
  <c r="U202"/>
  <c r="V202"/>
  <c r="W202"/>
  <c r="X202"/>
  <c r="Y202"/>
  <c r="Z202"/>
  <c r="AA202"/>
  <c r="S203"/>
  <c r="T203"/>
  <c r="U203"/>
  <c r="V203"/>
  <c r="W203"/>
  <c r="X203"/>
  <c r="Y203"/>
  <c r="Z203"/>
  <c r="AA203"/>
  <c r="S204"/>
  <c r="T204"/>
  <c r="U204"/>
  <c r="V204"/>
  <c r="W204"/>
  <c r="X204"/>
  <c r="Y204"/>
  <c r="Z204"/>
  <c r="AA204"/>
  <c r="S205"/>
  <c r="T205"/>
  <c r="U205"/>
  <c r="V205"/>
  <c r="W205"/>
  <c r="X205"/>
  <c r="Y205"/>
  <c r="Z205"/>
  <c r="AA205"/>
  <c r="S206"/>
  <c r="T206"/>
  <c r="U206"/>
  <c r="V206"/>
  <c r="W206"/>
  <c r="X206"/>
  <c r="Y206"/>
  <c r="Z206"/>
  <c r="AA206"/>
  <c r="S207"/>
  <c r="T207"/>
  <c r="U207"/>
  <c r="V207"/>
  <c r="W207"/>
  <c r="X207"/>
  <c r="Y207"/>
  <c r="Z207"/>
  <c r="AA207"/>
  <c r="S208"/>
  <c r="T208"/>
  <c r="U208"/>
  <c r="V208"/>
  <c r="W208"/>
  <c r="X208"/>
  <c r="Y208"/>
  <c r="Z208"/>
  <c r="AA208"/>
  <c r="S209"/>
  <c r="T209"/>
  <c r="U209"/>
  <c r="V209"/>
  <c r="W209"/>
  <c r="X209"/>
  <c r="Y209"/>
  <c r="Z209"/>
  <c r="AA209"/>
  <c r="S210"/>
  <c r="T210"/>
  <c r="U210"/>
  <c r="V210"/>
  <c r="W210"/>
  <c r="X210"/>
  <c r="Y210"/>
  <c r="Z210"/>
  <c r="AA210"/>
  <c r="S211"/>
  <c r="T211"/>
  <c r="U211"/>
  <c r="V211"/>
  <c r="W211"/>
  <c r="X211"/>
  <c r="Y211"/>
  <c r="Z211"/>
  <c r="AA211"/>
  <c r="S212"/>
  <c r="T212"/>
  <c r="U212"/>
  <c r="V212"/>
  <c r="W212"/>
  <c r="X212"/>
  <c r="Y212"/>
  <c r="Z212"/>
  <c r="AA212"/>
  <c r="S213"/>
  <c r="T213"/>
  <c r="U213"/>
  <c r="V213"/>
  <c r="W213"/>
  <c r="X213"/>
  <c r="Y213"/>
  <c r="Z213"/>
  <c r="AA213"/>
  <c r="S214"/>
  <c r="T214"/>
  <c r="U214"/>
  <c r="V214"/>
  <c r="W214"/>
  <c r="X214"/>
  <c r="Y214"/>
  <c r="Z214"/>
  <c r="AA214"/>
  <c r="S215"/>
  <c r="T215"/>
  <c r="U215"/>
  <c r="V215"/>
  <c r="W215"/>
  <c r="X215"/>
  <c r="Y215"/>
  <c r="Z215"/>
  <c r="AA215"/>
  <c r="S216"/>
  <c r="T216"/>
  <c r="U216"/>
  <c r="V216"/>
  <c r="W216"/>
  <c r="X216"/>
  <c r="Y216"/>
  <c r="Z216"/>
  <c r="AA216"/>
  <c r="S217"/>
  <c r="T217"/>
  <c r="U217"/>
  <c r="V217"/>
  <c r="W217"/>
  <c r="X217"/>
  <c r="Y217"/>
  <c r="Z217"/>
  <c r="AA217"/>
  <c r="S218"/>
  <c r="T218"/>
  <c r="U218"/>
  <c r="V218"/>
  <c r="W218"/>
  <c r="X218"/>
  <c r="Y218"/>
  <c r="Z218"/>
  <c r="AA218"/>
  <c r="S219"/>
  <c r="T219"/>
  <c r="U219"/>
  <c r="V219"/>
  <c r="W219"/>
  <c r="X219"/>
  <c r="Y219"/>
  <c r="Z219"/>
  <c r="AA219"/>
  <c r="S220"/>
  <c r="T220"/>
  <c r="U220"/>
  <c r="V220"/>
  <c r="W220"/>
  <c r="X220"/>
  <c r="Y220"/>
  <c r="Z220"/>
  <c r="AA220"/>
  <c r="S221"/>
  <c r="T221"/>
  <c r="U221"/>
  <c r="V221"/>
  <c r="W221"/>
  <c r="X221"/>
  <c r="Y221"/>
  <c r="Z221"/>
  <c r="AA221"/>
  <c r="S222"/>
  <c r="T222"/>
  <c r="U222"/>
  <c r="V222"/>
  <c r="W222"/>
  <c r="X222"/>
  <c r="Y222"/>
  <c r="Z222"/>
  <c r="AA222"/>
  <c r="S223"/>
  <c r="T223"/>
  <c r="U223"/>
  <c r="V223"/>
  <c r="W223"/>
  <c r="X223"/>
  <c r="Y223"/>
  <c r="Z223"/>
  <c r="AA223"/>
  <c r="S224"/>
  <c r="T224"/>
  <c r="U224"/>
  <c r="V224"/>
  <c r="W224"/>
  <c r="X224"/>
  <c r="Y224"/>
  <c r="Z224"/>
  <c r="AA224"/>
  <c r="S225"/>
  <c r="T225"/>
  <c r="U225"/>
  <c r="V225"/>
  <c r="W225"/>
  <c r="X225"/>
  <c r="Y225"/>
  <c r="Z225"/>
  <c r="AA225"/>
  <c r="S226"/>
  <c r="T226"/>
  <c r="U226"/>
  <c r="V226"/>
  <c r="W226"/>
  <c r="X226"/>
  <c r="Y226"/>
  <c r="Z226"/>
  <c r="AA226"/>
  <c r="S227"/>
  <c r="T227"/>
  <c r="U227"/>
  <c r="V227"/>
  <c r="W227"/>
  <c r="X227"/>
  <c r="Y227"/>
  <c r="Z227"/>
  <c r="AA227"/>
  <c r="S228"/>
  <c r="T228"/>
  <c r="U228"/>
  <c r="V228"/>
  <c r="W228"/>
  <c r="X228"/>
  <c r="Y228"/>
  <c r="Z228"/>
  <c r="AA228"/>
  <c r="S229"/>
  <c r="T229"/>
  <c r="U229"/>
  <c r="V229"/>
  <c r="W229"/>
  <c r="X229"/>
  <c r="Y229"/>
  <c r="Z229"/>
  <c r="AA229"/>
  <c r="S230"/>
  <c r="T230"/>
  <c r="U230"/>
  <c r="V230"/>
  <c r="W230"/>
  <c r="X230"/>
  <c r="Y230"/>
  <c r="Z230"/>
  <c r="AA230"/>
  <c r="S231"/>
  <c r="T231"/>
  <c r="U231"/>
  <c r="V231"/>
  <c r="W231"/>
  <c r="X231"/>
  <c r="Y231"/>
  <c r="Z231"/>
  <c r="AA231"/>
  <c r="S232"/>
  <c r="T232"/>
  <c r="U232"/>
  <c r="V232"/>
  <c r="W232"/>
  <c r="X232"/>
  <c r="Y232"/>
  <c r="Z232"/>
  <c r="AA232"/>
  <c r="S233"/>
  <c r="T233"/>
  <c r="U233"/>
  <c r="V233"/>
  <c r="W233"/>
  <c r="X233"/>
  <c r="Y233"/>
  <c r="Z233"/>
  <c r="AA233"/>
  <c r="S234"/>
  <c r="T234"/>
  <c r="U234"/>
  <c r="V234"/>
  <c r="W234"/>
  <c r="X234"/>
  <c r="Y234"/>
  <c r="Z234"/>
  <c r="AA234"/>
  <c r="S235"/>
  <c r="T235"/>
  <c r="U235"/>
  <c r="V235"/>
  <c r="W235"/>
  <c r="X235"/>
  <c r="Y235"/>
  <c r="Z235"/>
  <c r="AA235"/>
  <c r="S236"/>
  <c r="T236"/>
  <c r="U236"/>
  <c r="V236"/>
  <c r="W236"/>
  <c r="X236"/>
  <c r="Y236"/>
  <c r="Z236"/>
  <c r="AA236"/>
  <c r="S237"/>
  <c r="T237"/>
  <c r="U237"/>
  <c r="V237"/>
  <c r="W237"/>
  <c r="X237"/>
  <c r="Y237"/>
  <c r="Z237"/>
  <c r="AA237"/>
  <c r="S238"/>
  <c r="T238"/>
  <c r="U238"/>
  <c r="V238"/>
  <c r="W238"/>
  <c r="X238"/>
  <c r="Y238"/>
  <c r="Z238"/>
  <c r="AA238"/>
  <c r="S239"/>
  <c r="T239"/>
  <c r="U239"/>
  <c r="V239"/>
  <c r="W239"/>
  <c r="X239"/>
  <c r="Y239"/>
  <c r="Z239"/>
  <c r="AA239"/>
  <c r="S240"/>
  <c r="T240"/>
  <c r="U240"/>
  <c r="V240"/>
  <c r="W240"/>
  <c r="X240"/>
  <c r="Y240"/>
  <c r="Z240"/>
  <c r="AA240"/>
  <c r="S241"/>
  <c r="T241"/>
  <c r="U241"/>
  <c r="V241"/>
  <c r="W241"/>
  <c r="X241"/>
  <c r="Y241"/>
  <c r="Z241"/>
  <c r="AA241"/>
  <c r="S242"/>
  <c r="T242"/>
  <c r="U242"/>
  <c r="V242"/>
  <c r="W242"/>
  <c r="X242"/>
  <c r="Y242"/>
  <c r="Z242"/>
  <c r="AA242"/>
  <c r="S243"/>
  <c r="T243"/>
  <c r="U243"/>
  <c r="V243"/>
  <c r="W243"/>
  <c r="X243"/>
  <c r="Y243"/>
  <c r="Z243"/>
  <c r="AA243"/>
  <c r="S244"/>
  <c r="T244"/>
  <c r="U244"/>
  <c r="V244"/>
  <c r="W244"/>
  <c r="X244"/>
  <c r="Y244"/>
  <c r="Z244"/>
  <c r="AA244"/>
  <c r="S245"/>
  <c r="T245"/>
  <c r="U245"/>
  <c r="V245"/>
  <c r="W245"/>
  <c r="X245"/>
  <c r="Y245"/>
  <c r="Z245"/>
  <c r="AA245"/>
  <c r="S246"/>
  <c r="T246"/>
  <c r="U246"/>
  <c r="V246"/>
  <c r="W246"/>
  <c r="X246"/>
  <c r="Y246"/>
  <c r="Z246"/>
  <c r="AA246"/>
  <c r="S247"/>
  <c r="T247"/>
  <c r="U247"/>
  <c r="V247"/>
  <c r="W247"/>
  <c r="X247"/>
  <c r="Y247"/>
  <c r="Z247"/>
  <c r="AA247"/>
  <c r="S248"/>
  <c r="T248"/>
  <c r="U248"/>
  <c r="V248"/>
  <c r="W248"/>
  <c r="X248"/>
  <c r="Y248"/>
  <c r="Z248"/>
  <c r="AA248"/>
  <c r="S249"/>
  <c r="T249"/>
  <c r="U249"/>
  <c r="V249"/>
  <c r="W249"/>
  <c r="X249"/>
  <c r="Y249"/>
  <c r="Z249"/>
  <c r="AA249"/>
  <c r="S250"/>
  <c r="T250"/>
  <c r="U250"/>
  <c r="V250"/>
  <c r="W250"/>
  <c r="X250"/>
  <c r="Y250"/>
  <c r="Z250"/>
  <c r="AA250"/>
  <c r="S251"/>
  <c r="T251"/>
  <c r="U251"/>
  <c r="V251"/>
  <c r="W251"/>
  <c r="X251"/>
  <c r="Y251"/>
  <c r="Z251"/>
  <c r="AA251"/>
  <c r="S252"/>
  <c r="T252"/>
  <c r="U252"/>
  <c r="V252"/>
  <c r="W252"/>
  <c r="X252"/>
  <c r="Y252"/>
  <c r="Z252"/>
  <c r="AA252"/>
  <c r="S253"/>
  <c r="T253"/>
  <c r="U253"/>
  <c r="V253"/>
  <c r="W253"/>
  <c r="X253"/>
  <c r="Y253"/>
  <c r="Z253"/>
  <c r="AA253"/>
  <c r="S254"/>
  <c r="T254"/>
  <c r="U254"/>
  <c r="V254"/>
  <c r="W254"/>
  <c r="X254"/>
  <c r="Y254"/>
  <c r="Z254"/>
  <c r="AA254"/>
  <c r="S255"/>
  <c r="T255"/>
  <c r="U255"/>
  <c r="V255"/>
  <c r="W255"/>
  <c r="X255"/>
  <c r="Y255"/>
  <c r="Z255"/>
  <c r="AA255"/>
  <c r="S256"/>
  <c r="T256"/>
  <c r="U256"/>
  <c r="V256"/>
  <c r="W256"/>
  <c r="X256"/>
  <c r="Y256"/>
  <c r="Z256"/>
  <c r="AA256"/>
  <c r="S257"/>
  <c r="T257"/>
  <c r="U257"/>
  <c r="V257"/>
  <c r="W257"/>
  <c r="X257"/>
  <c r="Y257"/>
  <c r="Z257"/>
  <c r="AA257"/>
  <c r="S258"/>
  <c r="T258"/>
  <c r="U258"/>
  <c r="V258"/>
  <c r="W258"/>
  <c r="X258"/>
  <c r="Y258"/>
  <c r="Z258"/>
  <c r="AA258"/>
  <c r="S259"/>
  <c r="T259"/>
  <c r="U259"/>
  <c r="V259"/>
  <c r="W259"/>
  <c r="X259"/>
  <c r="Y259"/>
  <c r="Z259"/>
  <c r="AA259"/>
  <c r="S260"/>
  <c r="T260"/>
  <c r="U260"/>
  <c r="V260"/>
  <c r="W260"/>
  <c r="X260"/>
  <c r="Y260"/>
  <c r="Z260"/>
  <c r="AA260"/>
  <c r="S261"/>
  <c r="T261"/>
  <c r="U261"/>
  <c r="V261"/>
  <c r="W261"/>
  <c r="X261"/>
  <c r="Y261"/>
  <c r="Z261"/>
  <c r="AA261"/>
  <c r="S262"/>
  <c r="T262"/>
  <c r="U262"/>
  <c r="V262"/>
  <c r="W262"/>
  <c r="X262"/>
  <c r="Y262"/>
  <c r="Z262"/>
  <c r="AA262"/>
  <c r="S263"/>
  <c r="T263"/>
  <c r="U263"/>
  <c r="V263"/>
  <c r="W263"/>
  <c r="X263"/>
  <c r="Y263"/>
  <c r="Z263"/>
  <c r="AA263"/>
  <c r="S264"/>
  <c r="T264"/>
  <c r="U264"/>
  <c r="V264"/>
  <c r="W264"/>
  <c r="X264"/>
  <c r="Y264"/>
  <c r="Z264"/>
  <c r="AA264"/>
  <c r="S265"/>
  <c r="T265"/>
  <c r="U265"/>
  <c r="V265"/>
  <c r="W265"/>
  <c r="X265"/>
  <c r="Y265"/>
  <c r="Z265"/>
  <c r="AA265"/>
  <c r="S266"/>
  <c r="T266"/>
  <c r="U266"/>
  <c r="V266"/>
  <c r="W266"/>
  <c r="X266"/>
  <c r="Y266"/>
  <c r="Z266"/>
  <c r="AA266"/>
  <c r="S267"/>
  <c r="T267"/>
  <c r="U267"/>
  <c r="V267"/>
  <c r="W267"/>
  <c r="X267"/>
  <c r="Y267"/>
  <c r="Z267"/>
  <c r="AA267"/>
  <c r="S268"/>
  <c r="T268"/>
  <c r="U268"/>
  <c r="V268"/>
  <c r="W268"/>
  <c r="X268"/>
  <c r="Y268"/>
  <c r="Z268"/>
  <c r="AA268"/>
  <c r="S269"/>
  <c r="T269"/>
  <c r="U269"/>
  <c r="V269"/>
  <c r="W269"/>
  <c r="X269"/>
  <c r="Y269"/>
  <c r="Z269"/>
  <c r="AA269"/>
  <c r="S270"/>
  <c r="T270"/>
  <c r="U270"/>
  <c r="V270"/>
  <c r="W270"/>
  <c r="X270"/>
  <c r="Y270"/>
  <c r="Z270"/>
  <c r="AA270"/>
  <c r="S271"/>
  <c r="T271"/>
  <c r="U271"/>
  <c r="V271"/>
  <c r="W271"/>
  <c r="X271"/>
  <c r="Y271"/>
  <c r="Z271"/>
  <c r="AA271"/>
  <c r="S272"/>
  <c r="T272"/>
  <c r="U272"/>
  <c r="V272"/>
  <c r="W272"/>
  <c r="X272"/>
  <c r="Y272"/>
  <c r="Z272"/>
  <c r="AA272"/>
  <c r="S273"/>
  <c r="T273"/>
  <c r="U273"/>
  <c r="V273"/>
  <c r="W273"/>
  <c r="X273"/>
  <c r="Y273"/>
  <c r="Z273"/>
  <c r="AA273"/>
  <c r="S274"/>
  <c r="T274"/>
  <c r="U274"/>
  <c r="V274"/>
  <c r="W274"/>
  <c r="X274"/>
  <c r="Y274"/>
  <c r="Z274"/>
  <c r="AA274"/>
  <c r="S275"/>
  <c r="T275"/>
  <c r="U275"/>
  <c r="V275"/>
  <c r="W275"/>
  <c r="X275"/>
  <c r="Y275"/>
  <c r="Z275"/>
  <c r="AA275"/>
  <c r="S276"/>
  <c r="T276"/>
  <c r="U276"/>
  <c r="V276"/>
  <c r="W276"/>
  <c r="X276"/>
  <c r="Y276"/>
  <c r="Z276"/>
  <c r="AA276"/>
  <c r="S277"/>
  <c r="T277"/>
  <c r="U277"/>
  <c r="V277"/>
  <c r="W277"/>
  <c r="X277"/>
  <c r="Y277"/>
  <c r="Z277"/>
  <c r="AA277"/>
  <c r="S278"/>
  <c r="T278"/>
  <c r="U278"/>
  <c r="V278"/>
  <c r="W278"/>
  <c r="X278"/>
  <c r="Y278"/>
  <c r="Z278"/>
  <c r="AA278"/>
  <c r="S279"/>
  <c r="T279"/>
  <c r="U279"/>
  <c r="V279"/>
  <c r="W279"/>
  <c r="X279"/>
  <c r="Y279"/>
  <c r="Z279"/>
  <c r="AA279"/>
  <c r="S280"/>
  <c r="T280"/>
  <c r="U280"/>
  <c r="V280"/>
  <c r="W280"/>
  <c r="X280"/>
  <c r="Y280"/>
  <c r="Z280"/>
  <c r="AA280"/>
  <c r="S281"/>
  <c r="T281"/>
  <c r="U281"/>
  <c r="V281"/>
  <c r="W281"/>
  <c r="X281"/>
  <c r="Y281"/>
  <c r="Z281"/>
  <c r="AA281"/>
  <c r="S282"/>
  <c r="T282"/>
  <c r="U282"/>
  <c r="V282"/>
  <c r="W282"/>
  <c r="X282"/>
  <c r="Y282"/>
  <c r="Z282"/>
  <c r="AA282"/>
  <c r="S283"/>
  <c r="T283"/>
  <c r="U283"/>
  <c r="V283"/>
  <c r="W283"/>
  <c r="X283"/>
  <c r="Y283"/>
  <c r="Z283"/>
  <c r="AA283"/>
  <c r="S284"/>
  <c r="T284"/>
  <c r="U284"/>
  <c r="V284"/>
  <c r="W284"/>
  <c r="X284"/>
  <c r="Y284"/>
  <c r="Z284"/>
  <c r="AA284"/>
  <c r="S285"/>
  <c r="T285"/>
  <c r="U285"/>
  <c r="V285"/>
  <c r="W285"/>
  <c r="X285"/>
  <c r="Y285"/>
  <c r="Z285"/>
  <c r="AA285"/>
  <c r="S286"/>
  <c r="T286"/>
  <c r="U286"/>
  <c r="V286"/>
  <c r="W286"/>
  <c r="X286"/>
  <c r="Y286"/>
  <c r="Z286"/>
  <c r="AA286"/>
  <c r="S287"/>
  <c r="T287"/>
  <c r="U287"/>
  <c r="V287"/>
  <c r="W287"/>
  <c r="X287"/>
  <c r="Y287"/>
  <c r="Z287"/>
  <c r="AA287"/>
  <c r="S288"/>
  <c r="T288"/>
  <c r="U288"/>
  <c r="V288"/>
  <c r="W288"/>
  <c r="X288"/>
  <c r="Y288"/>
  <c r="Z288"/>
  <c r="AA288"/>
  <c r="S289"/>
  <c r="T289"/>
  <c r="U289"/>
  <c r="V289"/>
  <c r="W289"/>
  <c r="X289"/>
  <c r="Y289"/>
  <c r="Z289"/>
  <c r="AA289"/>
  <c r="S290"/>
  <c r="T290"/>
  <c r="U290"/>
  <c r="V290"/>
  <c r="W290"/>
  <c r="X290"/>
  <c r="Y290"/>
  <c r="Z290"/>
  <c r="AA290"/>
  <c r="S291"/>
  <c r="T291"/>
  <c r="U291"/>
  <c r="V291"/>
  <c r="W291"/>
  <c r="X291"/>
  <c r="Y291"/>
  <c r="Z291"/>
  <c r="AA291"/>
  <c r="S292"/>
  <c r="T292"/>
  <c r="U292"/>
  <c r="V292"/>
  <c r="W292"/>
  <c r="X292"/>
  <c r="Y292"/>
  <c r="Z292"/>
  <c r="AA292"/>
  <c r="S293"/>
  <c r="T293"/>
  <c r="U293"/>
  <c r="V293"/>
  <c r="W293"/>
  <c r="X293"/>
  <c r="Y293"/>
  <c r="Z293"/>
  <c r="AA293"/>
  <c r="S294"/>
  <c r="T294"/>
  <c r="U294"/>
  <c r="V294"/>
  <c r="W294"/>
  <c r="X294"/>
  <c r="Y294"/>
  <c r="Z294"/>
  <c r="AA294"/>
  <c r="S295"/>
  <c r="T295"/>
  <c r="U295"/>
  <c r="V295"/>
  <c r="W295"/>
  <c r="X295"/>
  <c r="Y295"/>
  <c r="Z295"/>
  <c r="AA295"/>
  <c r="S296"/>
  <c r="T296"/>
  <c r="U296"/>
  <c r="V296"/>
  <c r="W296"/>
  <c r="X296"/>
  <c r="Y296"/>
  <c r="Z296"/>
  <c r="AA296"/>
  <c r="S297"/>
  <c r="T297"/>
  <c r="U297"/>
  <c r="V297"/>
  <c r="W297"/>
  <c r="X297"/>
  <c r="Y297"/>
  <c r="Z297"/>
  <c r="AA297"/>
  <c r="S298"/>
  <c r="T298"/>
  <c r="U298"/>
  <c r="V298"/>
  <c r="W298"/>
  <c r="X298"/>
  <c r="Y298"/>
  <c r="Z298"/>
  <c r="AA298"/>
  <c r="S299"/>
  <c r="T299"/>
  <c r="U299"/>
  <c r="V299"/>
  <c r="W299"/>
  <c r="X299"/>
  <c r="Y299"/>
  <c r="Z299"/>
  <c r="AA299"/>
  <c r="S300"/>
  <c r="T300"/>
  <c r="U300"/>
  <c r="V300"/>
  <c r="W300"/>
  <c r="X300"/>
  <c r="Y300"/>
  <c r="Z300"/>
  <c r="AA300"/>
  <c r="S301"/>
  <c r="T301"/>
  <c r="U301"/>
  <c r="V301"/>
  <c r="W301"/>
  <c r="X301"/>
  <c r="Y301"/>
  <c r="Z301"/>
  <c r="AA301"/>
  <c r="S302"/>
  <c r="T302"/>
  <c r="U302"/>
  <c r="V302"/>
  <c r="W302"/>
  <c r="X302"/>
  <c r="Y302"/>
  <c r="Z302"/>
  <c r="AA302"/>
  <c r="S303"/>
  <c r="T303"/>
  <c r="U303"/>
  <c r="V303"/>
  <c r="W303"/>
  <c r="X303"/>
  <c r="Y303"/>
  <c r="Z303"/>
  <c r="AA303"/>
  <c r="S304"/>
  <c r="T304"/>
  <c r="U304"/>
  <c r="V304"/>
  <c r="W304"/>
  <c r="X304"/>
  <c r="Y304"/>
  <c r="Z304"/>
  <c r="AA304"/>
  <c r="S305"/>
  <c r="T305"/>
  <c r="U305"/>
  <c r="V305"/>
  <c r="W305"/>
  <c r="X305"/>
  <c r="Y305"/>
  <c r="Z305"/>
  <c r="AA305"/>
  <c r="S306"/>
  <c r="T306"/>
  <c r="U306"/>
  <c r="V306"/>
  <c r="W306"/>
  <c r="X306"/>
  <c r="Y306"/>
  <c r="Z306"/>
  <c r="AA306"/>
  <c r="S307"/>
  <c r="T307"/>
  <c r="U307"/>
  <c r="V307"/>
  <c r="W307"/>
  <c r="X307"/>
  <c r="Y307"/>
  <c r="Z307"/>
  <c r="AA307"/>
  <c r="S308"/>
  <c r="T308"/>
  <c r="U308"/>
  <c r="V308"/>
  <c r="W308"/>
  <c r="X308"/>
  <c r="Y308"/>
  <c r="Z308"/>
  <c r="AA308"/>
  <c r="S309"/>
  <c r="T309"/>
  <c r="U309"/>
  <c r="V309"/>
  <c r="W309"/>
  <c r="X309"/>
  <c r="Y309"/>
  <c r="Z309"/>
  <c r="AA309"/>
  <c r="S310"/>
  <c r="T310"/>
  <c r="U310"/>
  <c r="V310"/>
  <c r="W310"/>
  <c r="X310"/>
  <c r="Y310"/>
  <c r="Z310"/>
  <c r="AA310"/>
  <c r="S311"/>
  <c r="T311"/>
  <c r="U311"/>
  <c r="V311"/>
  <c r="W311"/>
  <c r="X311"/>
  <c r="Y311"/>
  <c r="Z311"/>
  <c r="AA311"/>
  <c r="S312"/>
  <c r="T312"/>
  <c r="U312"/>
  <c r="V312"/>
  <c r="W312"/>
  <c r="X312"/>
  <c r="Y312"/>
  <c r="Z312"/>
  <c r="AA312"/>
  <c r="S313"/>
  <c r="T313"/>
  <c r="U313"/>
  <c r="V313"/>
  <c r="W313"/>
  <c r="X313"/>
  <c r="Y313"/>
  <c r="Z313"/>
  <c r="AA313"/>
  <c r="S314"/>
  <c r="T314"/>
  <c r="U314"/>
  <c r="V314"/>
  <c r="W314"/>
  <c r="X314"/>
  <c r="Y314"/>
  <c r="Z314"/>
  <c r="AA314"/>
  <c r="S315"/>
  <c r="T315"/>
  <c r="U315"/>
  <c r="V315"/>
  <c r="W315"/>
  <c r="X315"/>
  <c r="Y315"/>
  <c r="Z315"/>
  <c r="AA315"/>
  <c r="S316"/>
  <c r="T316"/>
  <c r="U316"/>
  <c r="V316"/>
  <c r="W316"/>
  <c r="X316"/>
  <c r="Y316"/>
  <c r="Z316"/>
  <c r="AA316"/>
  <c r="S317"/>
  <c r="T317"/>
  <c r="U317"/>
  <c r="V317"/>
  <c r="W317"/>
  <c r="X317"/>
  <c r="Y317"/>
  <c r="Z317"/>
  <c r="AA317"/>
  <c r="S318"/>
  <c r="T318"/>
  <c r="U318"/>
  <c r="V318"/>
  <c r="W318"/>
  <c r="X318"/>
  <c r="Y318"/>
  <c r="Z318"/>
  <c r="AA318"/>
  <c r="S319"/>
  <c r="T319"/>
  <c r="U319"/>
  <c r="V319"/>
  <c r="W319"/>
  <c r="X319"/>
  <c r="Y319"/>
  <c r="Z319"/>
  <c r="AA319"/>
  <c r="S320"/>
  <c r="T320"/>
  <c r="U320"/>
  <c r="V320"/>
  <c r="W320"/>
  <c r="X320"/>
  <c r="Y320"/>
  <c r="Z320"/>
  <c r="AA320"/>
  <c r="S321"/>
  <c r="T321"/>
  <c r="U321"/>
  <c r="V321"/>
  <c r="W321"/>
  <c r="X321"/>
  <c r="Y321"/>
  <c r="Z321"/>
  <c r="AA321"/>
  <c r="S322"/>
  <c r="T322"/>
  <c r="U322"/>
  <c r="V322"/>
  <c r="W322"/>
  <c r="X322"/>
  <c r="Y322"/>
  <c r="Z322"/>
  <c r="AA322"/>
  <c r="S323"/>
  <c r="T323"/>
  <c r="U323"/>
  <c r="V323"/>
  <c r="W323"/>
  <c r="X323"/>
  <c r="Y323"/>
  <c r="Z323"/>
  <c r="AA323"/>
  <c r="S324"/>
  <c r="T324"/>
  <c r="U324"/>
  <c r="V324"/>
  <c r="W324"/>
  <c r="X324"/>
  <c r="Y324"/>
  <c r="Z324"/>
  <c r="AA324"/>
  <c r="S325"/>
  <c r="T325"/>
  <c r="U325"/>
  <c r="V325"/>
  <c r="W325"/>
  <c r="X325"/>
  <c r="Y325"/>
  <c r="Z325"/>
  <c r="AA325"/>
  <c r="S326"/>
  <c r="T326"/>
  <c r="U326"/>
  <c r="V326"/>
  <c r="W326"/>
  <c r="X326"/>
  <c r="Y326"/>
  <c r="Z326"/>
  <c r="AA326"/>
  <c r="S327"/>
  <c r="T327"/>
  <c r="U327"/>
  <c r="V327"/>
  <c r="W327"/>
  <c r="X327"/>
  <c r="Y327"/>
  <c r="Z327"/>
  <c r="AA327"/>
  <c r="S328"/>
  <c r="T328"/>
  <c r="U328"/>
  <c r="V328"/>
  <c r="W328"/>
  <c r="X328"/>
  <c r="Y328"/>
  <c r="Z328"/>
  <c r="AA328"/>
  <c r="S329"/>
  <c r="T329"/>
  <c r="U329"/>
  <c r="V329"/>
  <c r="W329"/>
  <c r="X329"/>
  <c r="Y329"/>
  <c r="Z329"/>
  <c r="AA329"/>
  <c r="S330"/>
  <c r="T330"/>
  <c r="U330"/>
  <c r="V330"/>
  <c r="W330"/>
  <c r="X330"/>
  <c r="Y330"/>
  <c r="Z330"/>
  <c r="AA330"/>
  <c r="S331"/>
  <c r="T331"/>
  <c r="U331"/>
  <c r="V331"/>
  <c r="W331"/>
  <c r="X331"/>
  <c r="Y331"/>
  <c r="Z331"/>
  <c r="AA331"/>
  <c r="S332"/>
  <c r="T332"/>
  <c r="U332"/>
  <c r="V332"/>
  <c r="W332"/>
  <c r="X332"/>
  <c r="Y332"/>
  <c r="Z332"/>
  <c r="AA332"/>
  <c r="S333"/>
  <c r="T333"/>
  <c r="U333"/>
  <c r="V333"/>
  <c r="W333"/>
  <c r="X333"/>
  <c r="Y333"/>
  <c r="Z333"/>
  <c r="AA333"/>
  <c r="S334"/>
  <c r="T334"/>
  <c r="U334"/>
  <c r="V334"/>
  <c r="W334"/>
  <c r="X334"/>
  <c r="Y334"/>
  <c r="Z334"/>
  <c r="AA334"/>
  <c r="S335"/>
  <c r="T335"/>
  <c r="U335"/>
  <c r="V335"/>
  <c r="W335"/>
  <c r="X335"/>
  <c r="Y335"/>
  <c r="Z335"/>
  <c r="AA335"/>
  <c r="S336"/>
  <c r="T336"/>
  <c r="U336"/>
  <c r="V336"/>
  <c r="W336"/>
  <c r="X336"/>
  <c r="Y336"/>
  <c r="Z336"/>
  <c r="AA336"/>
  <c r="S337"/>
  <c r="T337"/>
  <c r="U337"/>
  <c r="V337"/>
  <c r="W337"/>
  <c r="X337"/>
  <c r="Y337"/>
  <c r="Z337"/>
  <c r="AA337"/>
  <c r="S338"/>
  <c r="T338"/>
  <c r="U338"/>
  <c r="V338"/>
  <c r="W338"/>
  <c r="X338"/>
  <c r="Y338"/>
  <c r="Z338"/>
  <c r="AA338"/>
  <c r="S339"/>
  <c r="T339"/>
  <c r="U339"/>
  <c r="V339"/>
  <c r="W339"/>
  <c r="X339"/>
  <c r="Y339"/>
  <c r="Z339"/>
  <c r="AA339"/>
  <c r="S340"/>
  <c r="T340"/>
  <c r="U340"/>
  <c r="V340"/>
  <c r="W340"/>
  <c r="X340"/>
  <c r="Y340"/>
  <c r="Z340"/>
  <c r="AA340"/>
  <c r="S341"/>
  <c r="T341"/>
  <c r="U341"/>
  <c r="V341"/>
  <c r="W341"/>
  <c r="X341"/>
  <c r="Y341"/>
  <c r="Z341"/>
  <c r="AA341"/>
  <c r="S342"/>
  <c r="T342"/>
  <c r="U342"/>
  <c r="V342"/>
  <c r="W342"/>
  <c r="X342"/>
  <c r="Y342"/>
  <c r="Z342"/>
  <c r="AA342"/>
  <c r="S343"/>
  <c r="T343"/>
  <c r="U343"/>
  <c r="V343"/>
  <c r="W343"/>
  <c r="X343"/>
  <c r="Y343"/>
  <c r="Z343"/>
  <c r="AA343"/>
  <c r="S344"/>
  <c r="T344"/>
  <c r="U344"/>
  <c r="V344"/>
  <c r="W344"/>
  <c r="X344"/>
  <c r="Y344"/>
  <c r="Z344"/>
  <c r="AA344"/>
  <c r="S345"/>
  <c r="T345"/>
  <c r="U345"/>
  <c r="V345"/>
  <c r="W345"/>
  <c r="X345"/>
  <c r="Y345"/>
  <c r="Z345"/>
  <c r="AA345"/>
  <c r="S346"/>
  <c r="T346"/>
  <c r="U346"/>
  <c r="V346"/>
  <c r="W346"/>
  <c r="X346"/>
  <c r="Y346"/>
  <c r="Z346"/>
  <c r="AA346"/>
  <c r="S347"/>
  <c r="T347"/>
  <c r="U347"/>
  <c r="V347"/>
  <c r="W347"/>
  <c r="X347"/>
  <c r="Y347"/>
  <c r="Z347"/>
  <c r="AA347"/>
  <c r="S348"/>
  <c r="T348"/>
  <c r="U348"/>
  <c r="V348"/>
  <c r="W348"/>
  <c r="X348"/>
  <c r="Y348"/>
  <c r="Z348"/>
  <c r="AA348"/>
  <c r="S349"/>
  <c r="T349"/>
  <c r="U349"/>
  <c r="V349"/>
  <c r="W349"/>
  <c r="X349"/>
  <c r="Y349"/>
  <c r="Z349"/>
  <c r="AA349"/>
  <c r="S350"/>
  <c r="T350"/>
  <c r="U350"/>
  <c r="V350"/>
  <c r="W350"/>
  <c r="X350"/>
  <c r="Y350"/>
  <c r="Z350"/>
  <c r="AA350"/>
  <c r="S351"/>
  <c r="T351"/>
  <c r="U351"/>
  <c r="V351"/>
  <c r="W351"/>
  <c r="X351"/>
  <c r="Y351"/>
  <c r="Z351"/>
  <c r="AA351"/>
  <c r="S352"/>
  <c r="T352"/>
  <c r="U352"/>
  <c r="V352"/>
  <c r="W352"/>
  <c r="X352"/>
  <c r="Y352"/>
  <c r="Z352"/>
  <c r="AA352"/>
  <c r="S353"/>
  <c r="T353"/>
  <c r="U353"/>
  <c r="V353"/>
  <c r="W353"/>
  <c r="X353"/>
  <c r="Y353"/>
  <c r="Z353"/>
  <c r="AA353"/>
  <c r="S354"/>
  <c r="T354"/>
  <c r="U354"/>
  <c r="V354"/>
  <c r="W354"/>
  <c r="X354"/>
  <c r="Y354"/>
  <c r="Z354"/>
  <c r="AA354"/>
  <c r="S355"/>
  <c r="T355"/>
  <c r="U355"/>
  <c r="V355"/>
  <c r="W355"/>
  <c r="X355"/>
  <c r="Y355"/>
  <c r="Z355"/>
  <c r="AA355"/>
  <c r="S356"/>
  <c r="T356"/>
  <c r="U356"/>
  <c r="V356"/>
  <c r="W356"/>
  <c r="X356"/>
  <c r="Y356"/>
  <c r="Z356"/>
  <c r="AA356"/>
  <c r="S357"/>
  <c r="T357"/>
  <c r="U357"/>
  <c r="V357"/>
  <c r="W357"/>
  <c r="X357"/>
  <c r="Y357"/>
  <c r="Z357"/>
  <c r="AA357"/>
  <c r="S358"/>
  <c r="T358"/>
  <c r="U358"/>
  <c r="V358"/>
  <c r="W358"/>
  <c r="X358"/>
  <c r="Y358"/>
  <c r="Z358"/>
  <c r="AA358"/>
  <c r="S359"/>
  <c r="T359"/>
  <c r="U359"/>
  <c r="V359"/>
  <c r="W359"/>
  <c r="X359"/>
  <c r="Y359"/>
  <c r="Z359"/>
  <c r="AA359"/>
  <c r="S360"/>
  <c r="T360"/>
  <c r="U360"/>
  <c r="V360"/>
  <c r="W360"/>
  <c r="X360"/>
  <c r="Y360"/>
  <c r="Z360"/>
  <c r="AA360"/>
  <c r="S361"/>
  <c r="T361"/>
  <c r="U361"/>
  <c r="V361"/>
  <c r="W361"/>
  <c r="X361"/>
  <c r="Y361"/>
  <c r="Z361"/>
  <c r="AA361"/>
  <c r="S362"/>
  <c r="T362"/>
  <c r="U362"/>
  <c r="V362"/>
  <c r="W362"/>
  <c r="X362"/>
  <c r="Y362"/>
  <c r="Z362"/>
  <c r="AA362"/>
  <c r="S363"/>
  <c r="T363"/>
  <c r="U363"/>
  <c r="V363"/>
  <c r="W363"/>
  <c r="X363"/>
  <c r="Y363"/>
  <c r="Z363"/>
  <c r="AA363"/>
  <c r="S364"/>
  <c r="T364"/>
  <c r="U364"/>
  <c r="V364"/>
  <c r="W364"/>
  <c r="X364"/>
  <c r="Y364"/>
  <c r="Z364"/>
  <c r="AA364"/>
  <c r="S365"/>
  <c r="T365"/>
  <c r="U365"/>
  <c r="V365"/>
  <c r="W365"/>
  <c r="X365"/>
  <c r="Y365"/>
  <c r="Z365"/>
  <c r="AA365"/>
  <c r="S366"/>
  <c r="T366"/>
  <c r="U366"/>
  <c r="V366"/>
  <c r="W366"/>
  <c r="X366"/>
  <c r="Y366"/>
  <c r="Z366"/>
  <c r="AA366"/>
  <c r="S367"/>
  <c r="T367"/>
  <c r="U367"/>
  <c r="V367"/>
  <c r="W367"/>
  <c r="X367"/>
  <c r="Y367"/>
  <c r="Z367"/>
  <c r="AA367"/>
  <c r="S368"/>
  <c r="T368"/>
  <c r="U368"/>
  <c r="V368"/>
  <c r="W368"/>
  <c r="X368"/>
  <c r="Y368"/>
  <c r="Z368"/>
  <c r="AA368"/>
  <c r="S369"/>
  <c r="T369"/>
  <c r="U369"/>
  <c r="V369"/>
  <c r="W369"/>
  <c r="X369"/>
  <c r="Y369"/>
  <c r="Z369"/>
  <c r="AA369"/>
  <c r="S370"/>
  <c r="T370"/>
  <c r="U370"/>
  <c r="V370"/>
  <c r="W370"/>
  <c r="X370"/>
  <c r="Y370"/>
  <c r="Z370"/>
  <c r="AA370"/>
  <c r="S371"/>
  <c r="T371"/>
  <c r="U371"/>
  <c r="V371"/>
  <c r="W371"/>
  <c r="X371"/>
  <c r="Y371"/>
  <c r="Z371"/>
  <c r="AA371"/>
  <c r="S372"/>
  <c r="T372"/>
  <c r="U372"/>
  <c r="V372"/>
  <c r="W372"/>
  <c r="X372"/>
  <c r="Y372"/>
  <c r="Z372"/>
  <c r="AA372"/>
  <c r="S373"/>
  <c r="T373"/>
  <c r="U373"/>
  <c r="V373"/>
  <c r="W373"/>
  <c r="X373"/>
  <c r="Y373"/>
  <c r="Z373"/>
  <c r="AA373"/>
  <c r="S374"/>
  <c r="T374"/>
  <c r="U374"/>
  <c r="V374"/>
  <c r="W374"/>
  <c r="X374"/>
  <c r="Y374"/>
  <c r="Z374"/>
  <c r="AA374"/>
  <c r="S375"/>
  <c r="T375"/>
  <c r="U375"/>
  <c r="V375"/>
  <c r="W375"/>
  <c r="X375"/>
  <c r="Y375"/>
  <c r="Z375"/>
  <c r="AA375"/>
  <c r="S376"/>
  <c r="T376"/>
  <c r="U376"/>
  <c r="V376"/>
  <c r="W376"/>
  <c r="X376"/>
  <c r="Y376"/>
  <c r="Z376"/>
  <c r="AA376"/>
  <c r="S377"/>
  <c r="T377"/>
  <c r="U377"/>
  <c r="V377"/>
  <c r="W377"/>
  <c r="X377"/>
  <c r="Y377"/>
  <c r="Z377"/>
  <c r="AA377"/>
  <c r="S378"/>
  <c r="T378"/>
  <c r="U378"/>
  <c r="V378"/>
  <c r="W378"/>
  <c r="X378"/>
  <c r="Y378"/>
  <c r="Z378"/>
  <c r="AA378"/>
  <c r="S379"/>
  <c r="T379"/>
  <c r="U379"/>
  <c r="V379"/>
  <c r="W379"/>
  <c r="X379"/>
  <c r="Y379"/>
  <c r="Z379"/>
  <c r="AA379"/>
  <c r="S380"/>
  <c r="T380"/>
  <c r="U380"/>
  <c r="V380"/>
  <c r="W380"/>
  <c r="X380"/>
  <c r="Y380"/>
  <c r="Z380"/>
  <c r="AA380"/>
  <c r="S381"/>
  <c r="T381"/>
  <c r="U381"/>
  <c r="V381"/>
  <c r="W381"/>
  <c r="X381"/>
  <c r="Y381"/>
  <c r="Z381"/>
  <c r="AA381"/>
  <c r="S382"/>
  <c r="T382"/>
  <c r="U382"/>
  <c r="V382"/>
  <c r="W382"/>
  <c r="X382"/>
  <c r="Y382"/>
  <c r="Z382"/>
  <c r="AA382"/>
  <c r="S383"/>
  <c r="T383"/>
  <c r="U383"/>
  <c r="V383"/>
  <c r="W383"/>
  <c r="X383"/>
  <c r="Y383"/>
  <c r="Z383"/>
  <c r="AA383"/>
  <c r="S384"/>
  <c r="T384"/>
  <c r="U384"/>
  <c r="V384"/>
  <c r="W384"/>
  <c r="X384"/>
  <c r="Y384"/>
  <c r="Z384"/>
  <c r="AA384"/>
  <c r="S385"/>
  <c r="T385"/>
  <c r="U385"/>
  <c r="V385"/>
  <c r="W385"/>
  <c r="X385"/>
  <c r="Y385"/>
  <c r="Z385"/>
  <c r="AA385"/>
  <c r="S386"/>
  <c r="T386"/>
  <c r="U386"/>
  <c r="V386"/>
  <c r="W386"/>
  <c r="X386"/>
  <c r="Y386"/>
  <c r="Z386"/>
  <c r="AA386"/>
  <c r="S387"/>
  <c r="T387"/>
  <c r="U387"/>
  <c r="V387"/>
  <c r="W387"/>
  <c r="X387"/>
  <c r="Y387"/>
  <c r="Z387"/>
  <c r="AA387"/>
  <c r="S388"/>
  <c r="T388"/>
  <c r="U388"/>
  <c r="V388"/>
  <c r="W388"/>
  <c r="X388"/>
  <c r="Y388"/>
  <c r="Z388"/>
  <c r="AA388"/>
  <c r="S389"/>
  <c r="T389"/>
  <c r="U389"/>
  <c r="V389"/>
  <c r="W389"/>
  <c r="X389"/>
  <c r="Y389"/>
  <c r="Z389"/>
  <c r="AA389"/>
  <c r="S390"/>
  <c r="T390"/>
  <c r="U390"/>
  <c r="V390"/>
  <c r="W390"/>
  <c r="X390"/>
  <c r="Y390"/>
  <c r="Z390"/>
  <c r="AA390"/>
  <c r="S391"/>
  <c r="T391"/>
  <c r="U391"/>
  <c r="V391"/>
  <c r="W391"/>
  <c r="X391"/>
  <c r="Y391"/>
  <c r="Z391"/>
  <c r="AA391"/>
  <c r="S392"/>
  <c r="T392"/>
  <c r="U392"/>
  <c r="V392"/>
  <c r="W392"/>
  <c r="X392"/>
  <c r="Y392"/>
  <c r="Z392"/>
  <c r="AA392"/>
  <c r="S393"/>
  <c r="T393"/>
  <c r="U393"/>
  <c r="V393"/>
  <c r="W393"/>
  <c r="X393"/>
  <c r="Y393"/>
  <c r="Z393"/>
  <c r="AA393"/>
  <c r="S394"/>
  <c r="T394"/>
  <c r="U394"/>
  <c r="V394"/>
  <c r="W394"/>
  <c r="X394"/>
  <c r="Y394"/>
  <c r="Z394"/>
  <c r="AA394"/>
  <c r="S395"/>
  <c r="T395"/>
  <c r="U395"/>
  <c r="V395"/>
  <c r="W395"/>
  <c r="X395"/>
  <c r="Y395"/>
  <c r="Z395"/>
  <c r="AA395"/>
  <c r="S396"/>
  <c r="T396"/>
  <c r="U396"/>
  <c r="V396"/>
  <c r="W396"/>
  <c r="X396"/>
  <c r="Y396"/>
  <c r="Z396"/>
  <c r="AA396"/>
  <c r="S397"/>
  <c r="T397"/>
  <c r="U397"/>
  <c r="V397"/>
  <c r="W397"/>
  <c r="X397"/>
  <c r="Y397"/>
  <c r="Z397"/>
  <c r="AA397"/>
  <c r="S398"/>
  <c r="T398"/>
  <c r="U398"/>
  <c r="V398"/>
  <c r="W398"/>
  <c r="X398"/>
  <c r="Y398"/>
  <c r="Z398"/>
  <c r="AA398"/>
  <c r="S399"/>
  <c r="T399"/>
  <c r="U399"/>
  <c r="V399"/>
  <c r="W399"/>
  <c r="X399"/>
  <c r="Y399"/>
  <c r="Z399"/>
  <c r="AA399"/>
  <c r="S400"/>
  <c r="T400"/>
  <c r="U400"/>
  <c r="V400"/>
  <c r="W400"/>
  <c r="X400"/>
  <c r="Y400"/>
  <c r="Z400"/>
  <c r="AA400"/>
  <c r="S401"/>
  <c r="T401"/>
  <c r="U401"/>
  <c r="V401"/>
  <c r="W401"/>
  <c r="X401"/>
  <c r="Y401"/>
  <c r="Z401"/>
  <c r="AA401"/>
  <c r="S402"/>
  <c r="T402"/>
  <c r="U402"/>
  <c r="V402"/>
  <c r="W402"/>
  <c r="X402"/>
  <c r="Y402"/>
  <c r="Z402"/>
  <c r="AA402"/>
  <c r="S403"/>
  <c r="T403"/>
  <c r="U403"/>
  <c r="V403"/>
  <c r="W403"/>
  <c r="X403"/>
  <c r="Y403"/>
  <c r="Z403"/>
  <c r="AA403"/>
  <c r="S404"/>
  <c r="T404"/>
  <c r="U404"/>
  <c r="V404"/>
  <c r="W404"/>
  <c r="X404"/>
  <c r="Y404"/>
  <c r="Z404"/>
  <c r="AA404"/>
  <c r="S405"/>
  <c r="T405"/>
  <c r="U405"/>
  <c r="V405"/>
  <c r="W405"/>
  <c r="X405"/>
  <c r="Y405"/>
  <c r="Z405"/>
  <c r="AA405"/>
  <c r="S406"/>
  <c r="T406"/>
  <c r="U406"/>
  <c r="V406"/>
  <c r="W406"/>
  <c r="X406"/>
  <c r="Y406"/>
  <c r="Z406"/>
  <c r="AA406"/>
  <c r="S407"/>
  <c r="T407"/>
  <c r="U407"/>
  <c r="V407"/>
  <c r="W407"/>
  <c r="X407"/>
  <c r="Y407"/>
  <c r="Z407"/>
  <c r="AA407"/>
  <c r="S408"/>
  <c r="T408"/>
  <c r="U408"/>
  <c r="V408"/>
  <c r="W408"/>
  <c r="X408"/>
  <c r="Y408"/>
  <c r="Z408"/>
  <c r="AA408"/>
  <c r="S409"/>
  <c r="T409"/>
  <c r="U409"/>
  <c r="V409"/>
  <c r="W409"/>
  <c r="X409"/>
  <c r="Y409"/>
  <c r="Z409"/>
  <c r="AA409"/>
  <c r="S410"/>
  <c r="T410"/>
  <c r="U410"/>
  <c r="V410"/>
  <c r="W410"/>
  <c r="X410"/>
  <c r="Y410"/>
  <c r="Z410"/>
  <c r="AA410"/>
  <c r="S411"/>
  <c r="T411"/>
  <c r="U411"/>
  <c r="V411"/>
  <c r="W411"/>
  <c r="X411"/>
  <c r="Y411"/>
  <c r="Z411"/>
  <c r="AA411"/>
  <c r="S412"/>
  <c r="T412"/>
  <c r="U412"/>
  <c r="V412"/>
  <c r="W412"/>
  <c r="X412"/>
  <c r="Y412"/>
  <c r="Z412"/>
  <c r="AA412"/>
  <c r="S413"/>
  <c r="T413"/>
  <c r="U413"/>
  <c r="V413"/>
  <c r="W413"/>
  <c r="X413"/>
  <c r="Y413"/>
  <c r="Z413"/>
  <c r="AA413"/>
  <c r="S414"/>
  <c r="T414"/>
  <c r="U414"/>
  <c r="V414"/>
  <c r="W414"/>
  <c r="X414"/>
  <c r="Y414"/>
  <c r="Z414"/>
  <c r="AA414"/>
  <c r="S415"/>
  <c r="T415"/>
  <c r="U415"/>
  <c r="V415"/>
  <c r="W415"/>
  <c r="X415"/>
  <c r="Y415"/>
  <c r="Z415"/>
  <c r="AA415"/>
  <c r="S416"/>
  <c r="T416"/>
  <c r="U416"/>
  <c r="V416"/>
  <c r="W416"/>
  <c r="X416"/>
  <c r="Y416"/>
  <c r="Z416"/>
  <c r="AA416"/>
  <c r="S417"/>
  <c r="T417"/>
  <c r="U417"/>
  <c r="V417"/>
  <c r="W417"/>
  <c r="X417"/>
  <c r="Y417"/>
  <c r="Z417"/>
  <c r="AA417"/>
  <c r="S418"/>
  <c r="T418"/>
  <c r="U418"/>
  <c r="V418"/>
  <c r="W418"/>
  <c r="X418"/>
  <c r="Y418"/>
  <c r="Z418"/>
  <c r="AA418"/>
  <c r="S419"/>
  <c r="T419"/>
  <c r="U419"/>
  <c r="V419"/>
  <c r="W419"/>
  <c r="X419"/>
  <c r="Y419"/>
  <c r="Z419"/>
  <c r="AA419"/>
  <c r="S420"/>
  <c r="T420"/>
  <c r="U420"/>
  <c r="V420"/>
  <c r="W420"/>
  <c r="X420"/>
  <c r="Y420"/>
  <c r="Z420"/>
  <c r="AA420"/>
  <c r="S421"/>
  <c r="T421"/>
  <c r="U421"/>
  <c r="V421"/>
  <c r="W421"/>
  <c r="X421"/>
  <c r="Y421"/>
  <c r="Z421"/>
  <c r="AA421"/>
  <c r="S422"/>
  <c r="T422"/>
  <c r="U422"/>
  <c r="V422"/>
  <c r="W422"/>
  <c r="X422"/>
  <c r="Y422"/>
  <c r="Z422"/>
  <c r="AA422"/>
  <c r="S423"/>
  <c r="T423"/>
  <c r="U423"/>
  <c r="V423"/>
  <c r="W423"/>
  <c r="X423"/>
  <c r="Y423"/>
  <c r="Z423"/>
  <c r="AA423"/>
  <c r="S424"/>
  <c r="T424"/>
  <c r="U424"/>
  <c r="V424"/>
  <c r="W424"/>
  <c r="X424"/>
  <c r="Y424"/>
  <c r="Z424"/>
  <c r="AA424"/>
  <c r="S425"/>
  <c r="T425"/>
  <c r="U425"/>
  <c r="V425"/>
  <c r="W425"/>
  <c r="X425"/>
  <c r="Y425"/>
  <c r="Z425"/>
  <c r="AA425"/>
  <c r="S426"/>
  <c r="T426"/>
  <c r="U426"/>
  <c r="V426"/>
  <c r="W426"/>
  <c r="X426"/>
  <c r="Y426"/>
  <c r="Z426"/>
  <c r="AA426"/>
  <c r="S427"/>
  <c r="T427"/>
  <c r="U427"/>
  <c r="V427"/>
  <c r="W427"/>
  <c r="X427"/>
  <c r="Y427"/>
  <c r="Z427"/>
  <c r="AA427"/>
  <c r="S428"/>
  <c r="T428"/>
  <c r="U428"/>
  <c r="V428"/>
  <c r="W428"/>
  <c r="X428"/>
  <c r="Y428"/>
  <c r="Z428"/>
  <c r="AA428"/>
  <c r="S429"/>
  <c r="T429"/>
  <c r="U429"/>
  <c r="V429"/>
  <c r="W429"/>
  <c r="X429"/>
  <c r="Y429"/>
  <c r="Z429"/>
  <c r="AA429"/>
  <c r="S430"/>
  <c r="T430"/>
  <c r="U430"/>
  <c r="V430"/>
  <c r="W430"/>
  <c r="X430"/>
  <c r="Y430"/>
  <c r="Z430"/>
  <c r="AA430"/>
  <c r="S431"/>
  <c r="T431"/>
  <c r="U431"/>
  <c r="V431"/>
  <c r="W431"/>
  <c r="X431"/>
  <c r="Y431"/>
  <c r="Z431"/>
  <c r="AA431"/>
  <c r="S432"/>
  <c r="T432"/>
  <c r="U432"/>
  <c r="V432"/>
  <c r="W432"/>
  <c r="X432"/>
  <c r="Y432"/>
  <c r="Z432"/>
  <c r="AA432"/>
  <c r="S433"/>
  <c r="T433"/>
  <c r="U433"/>
  <c r="V433"/>
  <c r="W433"/>
  <c r="X433"/>
  <c r="Y433"/>
  <c r="Z433"/>
  <c r="AA433"/>
  <c r="S434"/>
  <c r="T434"/>
  <c r="U434"/>
  <c r="V434"/>
  <c r="W434"/>
  <c r="X434"/>
  <c r="Y434"/>
  <c r="Z434"/>
  <c r="AA434"/>
  <c r="S435"/>
  <c r="T435"/>
  <c r="U435"/>
  <c r="V435"/>
  <c r="W435"/>
  <c r="X435"/>
  <c r="Y435"/>
  <c r="Z435"/>
  <c r="AA435"/>
  <c r="S436"/>
  <c r="T436"/>
  <c r="U436"/>
  <c r="V436"/>
  <c r="W436"/>
  <c r="X436"/>
  <c r="Y436"/>
  <c r="Z436"/>
  <c r="AA436"/>
  <c r="S437"/>
  <c r="T437"/>
  <c r="U437"/>
  <c r="V437"/>
  <c r="W437"/>
  <c r="X437"/>
  <c r="Y437"/>
  <c r="Z437"/>
  <c r="AA437"/>
  <c r="S438"/>
  <c r="T438"/>
  <c r="U438"/>
  <c r="V438"/>
  <c r="W438"/>
  <c r="X438"/>
  <c r="Y438"/>
  <c r="Z438"/>
  <c r="AA438"/>
  <c r="S439"/>
  <c r="T439"/>
  <c r="U439"/>
  <c r="V439"/>
  <c r="W439"/>
  <c r="X439"/>
  <c r="Y439"/>
  <c r="Z439"/>
  <c r="AA439"/>
  <c r="S440"/>
  <c r="T440"/>
  <c r="U440"/>
  <c r="V440"/>
  <c r="W440"/>
  <c r="X440"/>
  <c r="Y440"/>
  <c r="Z440"/>
  <c r="AA440"/>
  <c r="S441"/>
  <c r="T441"/>
  <c r="U441"/>
  <c r="V441"/>
  <c r="W441"/>
  <c r="X441"/>
  <c r="Y441"/>
  <c r="Z441"/>
  <c r="AA441"/>
  <c r="S442"/>
  <c r="T442"/>
  <c r="U442"/>
  <c r="V442"/>
  <c r="W442"/>
  <c r="X442"/>
  <c r="Y442"/>
  <c r="Z442"/>
  <c r="AA442"/>
  <c r="S443"/>
  <c r="T443"/>
  <c r="U443"/>
  <c r="V443"/>
  <c r="W443"/>
  <c r="X443"/>
  <c r="Y443"/>
  <c r="Z443"/>
  <c r="AA443"/>
  <c r="S444"/>
  <c r="T444"/>
  <c r="U444"/>
  <c r="V444"/>
  <c r="W444"/>
  <c r="X444"/>
  <c r="Y444"/>
  <c r="Z444"/>
  <c r="AA444"/>
  <c r="S445"/>
  <c r="T445"/>
  <c r="U445"/>
  <c r="V445"/>
  <c r="W445"/>
  <c r="X445"/>
  <c r="Y445"/>
  <c r="Z445"/>
  <c r="AA445"/>
  <c r="S446"/>
  <c r="T446"/>
  <c r="U446"/>
  <c r="V446"/>
  <c r="W446"/>
  <c r="X446"/>
  <c r="Y446"/>
  <c r="Z446"/>
  <c r="AA446"/>
  <c r="S447"/>
  <c r="T447"/>
  <c r="U447"/>
  <c r="V447"/>
  <c r="W447"/>
  <c r="X447"/>
  <c r="Y447"/>
  <c r="Z447"/>
  <c r="AA447"/>
  <c r="S448"/>
  <c r="T448"/>
  <c r="U448"/>
  <c r="V448"/>
  <c r="W448"/>
  <c r="X448"/>
  <c r="Y448"/>
  <c r="Z448"/>
  <c r="AA448"/>
  <c r="S449"/>
  <c r="T449"/>
  <c r="U449"/>
  <c r="V449"/>
  <c r="W449"/>
  <c r="X449"/>
  <c r="Y449"/>
  <c r="Z449"/>
  <c r="AA449"/>
  <c r="S450"/>
  <c r="T450"/>
  <c r="U450"/>
  <c r="V450"/>
  <c r="W450"/>
  <c r="X450"/>
  <c r="Y450"/>
  <c r="Z450"/>
  <c r="AA450"/>
  <c r="S451"/>
  <c r="T451"/>
  <c r="U451"/>
  <c r="V451"/>
  <c r="W451"/>
  <c r="X451"/>
  <c r="Y451"/>
  <c r="Z451"/>
  <c r="AA451"/>
  <c r="S452"/>
  <c r="T452"/>
  <c r="U452"/>
  <c r="V452"/>
  <c r="W452"/>
  <c r="X452"/>
  <c r="Y452"/>
  <c r="Z452"/>
  <c r="AA452"/>
  <c r="S453"/>
  <c r="T453"/>
  <c r="U453"/>
  <c r="V453"/>
  <c r="W453"/>
  <c r="X453"/>
  <c r="Y453"/>
  <c r="Z453"/>
  <c r="AA453"/>
  <c r="S454"/>
  <c r="T454"/>
  <c r="U454"/>
  <c r="V454"/>
  <c r="W454"/>
  <c r="X454"/>
  <c r="Y454"/>
  <c r="Z454"/>
  <c r="AA454"/>
  <c r="S455"/>
  <c r="T455"/>
  <c r="U455"/>
  <c r="V455"/>
  <c r="W455"/>
  <c r="X455"/>
  <c r="Y455"/>
  <c r="Z455"/>
  <c r="AA455"/>
  <c r="S456"/>
  <c r="T456"/>
  <c r="U456"/>
  <c r="V456"/>
  <c r="W456"/>
  <c r="X456"/>
  <c r="Y456"/>
  <c r="Z456"/>
  <c r="AA456"/>
  <c r="S457"/>
  <c r="T457"/>
  <c r="U457"/>
  <c r="V457"/>
  <c r="W457"/>
  <c r="X457"/>
  <c r="Y457"/>
  <c r="Z457"/>
  <c r="AA457"/>
  <c r="S458"/>
  <c r="T458"/>
  <c r="U458"/>
  <c r="V458"/>
  <c r="W458"/>
  <c r="X458"/>
  <c r="Y458"/>
  <c r="Z458"/>
  <c r="AA458"/>
  <c r="S459"/>
  <c r="T459"/>
  <c r="U459"/>
  <c r="V459"/>
  <c r="W459"/>
  <c r="X459"/>
  <c r="Y459"/>
  <c r="Z459"/>
  <c r="AA459"/>
  <c r="S460"/>
  <c r="T460"/>
  <c r="U460"/>
  <c r="V460"/>
  <c r="W460"/>
  <c r="X460"/>
  <c r="Y460"/>
  <c r="Z460"/>
  <c r="AA460"/>
  <c r="S461"/>
  <c r="T461"/>
  <c r="U461"/>
  <c r="V461"/>
  <c r="W461"/>
  <c r="X461"/>
  <c r="Y461"/>
  <c r="Z461"/>
  <c r="AA461"/>
  <c r="S462"/>
  <c r="T462"/>
  <c r="U462"/>
  <c r="V462"/>
  <c r="W462"/>
  <c r="X462"/>
  <c r="Y462"/>
  <c r="Z462"/>
  <c r="AA462"/>
  <c r="S463"/>
  <c r="T463"/>
  <c r="U463"/>
  <c r="V463"/>
  <c r="W463"/>
  <c r="X463"/>
  <c r="Y463"/>
  <c r="Z463"/>
  <c r="AA463"/>
  <c r="S464"/>
  <c r="T464"/>
  <c r="U464"/>
  <c r="V464"/>
  <c r="W464"/>
  <c r="X464"/>
  <c r="Y464"/>
  <c r="Z464"/>
  <c r="AA464"/>
  <c r="S465"/>
  <c r="T465"/>
  <c r="U465"/>
  <c r="V465"/>
  <c r="W465"/>
  <c r="X465"/>
  <c r="Y465"/>
  <c r="Z465"/>
  <c r="AA465"/>
  <c r="S466"/>
  <c r="T466"/>
  <c r="U466"/>
  <c r="V466"/>
  <c r="W466"/>
  <c r="X466"/>
  <c r="Y466"/>
  <c r="Z466"/>
  <c r="AA466"/>
  <c r="S467"/>
  <c r="T467"/>
  <c r="U467"/>
  <c r="V467"/>
  <c r="W467"/>
  <c r="X467"/>
  <c r="Y467"/>
  <c r="Z467"/>
  <c r="AA467"/>
  <c r="S468"/>
  <c r="T468"/>
  <c r="U468"/>
  <c r="V468"/>
  <c r="W468"/>
  <c r="X468"/>
  <c r="Y468"/>
  <c r="Z468"/>
  <c r="AA468"/>
  <c r="S469"/>
  <c r="T469"/>
  <c r="U469"/>
  <c r="V469"/>
  <c r="W469"/>
  <c r="X469"/>
  <c r="Y469"/>
  <c r="Z469"/>
  <c r="AA469"/>
  <c r="S470"/>
  <c r="T470"/>
  <c r="U470"/>
  <c r="V470"/>
  <c r="W470"/>
  <c r="X470"/>
  <c r="Y470"/>
  <c r="Z470"/>
  <c r="AA470"/>
  <c r="S471"/>
  <c r="T471"/>
  <c r="U471"/>
  <c r="V471"/>
  <c r="W471"/>
  <c r="X471"/>
  <c r="Y471"/>
  <c r="Z471"/>
  <c r="AA471"/>
  <c r="S472"/>
  <c r="T472"/>
  <c r="U472"/>
  <c r="V472"/>
  <c r="W472"/>
  <c r="X472"/>
  <c r="Y472"/>
  <c r="Z472"/>
  <c r="AA472"/>
  <c r="S473"/>
  <c r="T473"/>
  <c r="U473"/>
  <c r="V473"/>
  <c r="W473"/>
  <c r="X473"/>
  <c r="Y473"/>
  <c r="Z473"/>
  <c r="AA473"/>
  <c r="S474"/>
  <c r="T474"/>
  <c r="U474"/>
  <c r="V474"/>
  <c r="W474"/>
  <c r="X474"/>
  <c r="Y474"/>
  <c r="Z474"/>
  <c r="AA474"/>
  <c r="S475"/>
  <c r="T475"/>
  <c r="U475"/>
  <c r="V475"/>
  <c r="W475"/>
  <c r="X475"/>
  <c r="Y475"/>
  <c r="Z475"/>
  <c r="AA475"/>
  <c r="S476"/>
  <c r="T476"/>
  <c r="U476"/>
  <c r="V476"/>
  <c r="W476"/>
  <c r="X476"/>
  <c r="Y476"/>
  <c r="Z476"/>
  <c r="AA476"/>
  <c r="S477"/>
  <c r="T477"/>
  <c r="U477"/>
  <c r="V477"/>
  <c r="W477"/>
  <c r="X477"/>
  <c r="Y477"/>
  <c r="Z477"/>
  <c r="AA477"/>
  <c r="S478"/>
  <c r="T478"/>
  <c r="U478"/>
  <c r="V478"/>
  <c r="W478"/>
  <c r="X478"/>
  <c r="Y478"/>
  <c r="Z478"/>
  <c r="AA478"/>
  <c r="S479"/>
  <c r="T479"/>
  <c r="U479"/>
  <c r="V479"/>
  <c r="W479"/>
  <c r="X479"/>
  <c r="Y479"/>
  <c r="Z479"/>
  <c r="AA479"/>
  <c r="S480"/>
  <c r="T480"/>
  <c r="U480"/>
  <c r="V480"/>
  <c r="W480"/>
  <c r="X480"/>
  <c r="Y480"/>
  <c r="Z480"/>
  <c r="AA480"/>
  <c r="S481"/>
  <c r="T481"/>
  <c r="U481"/>
  <c r="V481"/>
  <c r="W481"/>
  <c r="X481"/>
  <c r="Y481"/>
  <c r="Z481"/>
  <c r="AA481"/>
  <c r="S482"/>
  <c r="T482"/>
  <c r="U482"/>
  <c r="V482"/>
  <c r="W482"/>
  <c r="X482"/>
  <c r="Y482"/>
  <c r="Z482"/>
  <c r="AA482"/>
  <c r="S483"/>
  <c r="T483"/>
  <c r="U483"/>
  <c r="V483"/>
  <c r="W483"/>
  <c r="X483"/>
  <c r="Y483"/>
  <c r="Z483"/>
  <c r="AA483"/>
  <c r="S484"/>
  <c r="T484"/>
  <c r="U484"/>
  <c r="V484"/>
  <c r="W484"/>
  <c r="X484"/>
  <c r="Y484"/>
  <c r="Z484"/>
  <c r="AA484"/>
  <c r="S485"/>
  <c r="T485"/>
  <c r="U485"/>
  <c r="V485"/>
  <c r="W485"/>
  <c r="X485"/>
  <c r="Y485"/>
  <c r="Z485"/>
  <c r="AA485"/>
  <c r="S486"/>
  <c r="T486"/>
  <c r="U486"/>
  <c r="V486"/>
  <c r="W486"/>
  <c r="X486"/>
  <c r="Y486"/>
  <c r="Z486"/>
  <c r="AA486"/>
  <c r="S487"/>
  <c r="T487"/>
  <c r="U487"/>
  <c r="V487"/>
  <c r="W487"/>
  <c r="X487"/>
  <c r="Y487"/>
  <c r="Z487"/>
  <c r="AA487"/>
  <c r="S488"/>
  <c r="T488"/>
  <c r="U488"/>
  <c r="V488"/>
  <c r="W488"/>
  <c r="X488"/>
  <c r="Y488"/>
  <c r="Z488"/>
  <c r="AA488"/>
  <c r="S489"/>
  <c r="T489"/>
  <c r="U489"/>
  <c r="V489"/>
  <c r="W489"/>
  <c r="X489"/>
  <c r="Y489"/>
  <c r="Z489"/>
  <c r="AA489"/>
  <c r="S490"/>
  <c r="T490"/>
  <c r="U490"/>
  <c r="V490"/>
  <c r="W490"/>
  <c r="X490"/>
  <c r="Y490"/>
  <c r="Z490"/>
  <c r="AA490"/>
  <c r="S491"/>
  <c r="T491"/>
  <c r="U491"/>
  <c r="V491"/>
  <c r="W491"/>
  <c r="X491"/>
  <c r="Y491"/>
  <c r="Z491"/>
  <c r="AA491"/>
  <c r="S492"/>
  <c r="T492"/>
  <c r="U492"/>
  <c r="V492"/>
  <c r="W492"/>
  <c r="X492"/>
  <c r="Y492"/>
  <c r="Z492"/>
  <c r="AA492"/>
  <c r="S493"/>
  <c r="T493"/>
  <c r="U493"/>
  <c r="V493"/>
  <c r="W493"/>
  <c r="X493"/>
  <c r="Y493"/>
  <c r="Z493"/>
  <c r="AA493"/>
  <c r="S494"/>
  <c r="T494"/>
  <c r="U494"/>
  <c r="V494"/>
  <c r="W494"/>
  <c r="X494"/>
  <c r="Y494"/>
  <c r="Z494"/>
  <c r="AA494"/>
  <c r="S495"/>
  <c r="T495"/>
  <c r="U495"/>
  <c r="V495"/>
  <c r="W495"/>
  <c r="X495"/>
  <c r="Y495"/>
  <c r="Z495"/>
  <c r="AA495"/>
  <c r="S496"/>
  <c r="T496"/>
  <c r="U496"/>
  <c r="V496"/>
  <c r="W496"/>
  <c r="X496"/>
  <c r="Y496"/>
  <c r="Z496"/>
  <c r="AA496"/>
  <c r="S497"/>
  <c r="T497"/>
  <c r="U497"/>
  <c r="V497"/>
  <c r="W497"/>
  <c r="X497"/>
  <c r="Y497"/>
  <c r="Z497"/>
  <c r="AA497"/>
  <c r="S498"/>
  <c r="T498"/>
  <c r="U498"/>
  <c r="V498"/>
  <c r="W498"/>
  <c r="X498"/>
  <c r="Y498"/>
  <c r="Z498"/>
  <c r="AA498"/>
  <c r="S499"/>
  <c r="T499"/>
  <c r="U499"/>
  <c r="V499"/>
  <c r="W499"/>
  <c r="X499"/>
  <c r="Y499"/>
  <c r="Z499"/>
  <c r="AA499"/>
  <c r="S500"/>
  <c r="T500"/>
  <c r="U500"/>
  <c r="V500"/>
  <c r="W500"/>
  <c r="X500"/>
  <c r="Y500"/>
  <c r="Z500"/>
  <c r="AA500"/>
  <c r="S501"/>
  <c r="T501"/>
  <c r="U501"/>
  <c r="V501"/>
  <c r="W501"/>
  <c r="X501"/>
  <c r="Y501"/>
  <c r="Z501"/>
  <c r="AA501"/>
  <c r="S502"/>
  <c r="T502"/>
  <c r="U502"/>
  <c r="V502"/>
  <c r="W502"/>
  <c r="X502"/>
  <c r="Y502"/>
  <c r="Z502"/>
  <c r="AA502"/>
  <c r="S503"/>
  <c r="T503"/>
  <c r="U503"/>
  <c r="V503"/>
  <c r="W503"/>
  <c r="X503"/>
  <c r="Y503"/>
  <c r="Z503"/>
  <c r="AA503"/>
  <c r="S504"/>
  <c r="T504"/>
  <c r="U504"/>
  <c r="V504"/>
  <c r="W504"/>
  <c r="X504"/>
  <c r="Y504"/>
  <c r="Z504"/>
  <c r="AA504"/>
  <c r="S505"/>
  <c r="T505"/>
  <c r="U505"/>
  <c r="V505"/>
  <c r="W505"/>
  <c r="X505"/>
  <c r="Y505"/>
  <c r="Z505"/>
  <c r="AA505"/>
  <c r="S506"/>
  <c r="T506"/>
  <c r="U506"/>
  <c r="V506"/>
  <c r="W506"/>
  <c r="X506"/>
  <c r="Y506"/>
  <c r="Z506"/>
  <c r="AA506"/>
  <c r="S507"/>
  <c r="T507"/>
  <c r="U507"/>
  <c r="V507"/>
  <c r="W507"/>
  <c r="X507"/>
  <c r="Y507"/>
  <c r="Z507"/>
  <c r="AA507"/>
  <c r="S508"/>
  <c r="T508"/>
  <c r="U508"/>
  <c r="V508"/>
  <c r="W508"/>
  <c r="X508"/>
  <c r="Y508"/>
  <c r="Z508"/>
  <c r="AA508"/>
  <c r="S509"/>
  <c r="T509"/>
  <c r="U509"/>
  <c r="V509"/>
  <c r="W509"/>
  <c r="X509"/>
  <c r="Y509"/>
  <c r="Z509"/>
  <c r="AA509"/>
  <c r="S510"/>
  <c r="T510"/>
  <c r="U510"/>
  <c r="V510"/>
  <c r="W510"/>
  <c r="X510"/>
  <c r="Y510"/>
  <c r="Z510"/>
  <c r="AA510"/>
  <c r="S511"/>
  <c r="T511"/>
  <c r="U511"/>
  <c r="V511"/>
  <c r="W511"/>
  <c r="X511"/>
  <c r="Y511"/>
  <c r="Z511"/>
  <c r="AA511"/>
  <c r="S512"/>
  <c r="T512"/>
  <c r="U512"/>
  <c r="V512"/>
  <c r="W512"/>
  <c r="X512"/>
  <c r="Y512"/>
  <c r="Z512"/>
  <c r="AA512"/>
  <c r="S513"/>
  <c r="T513"/>
  <c r="U513"/>
  <c r="V513"/>
  <c r="W513"/>
  <c r="X513"/>
  <c r="Y513"/>
  <c r="Z513"/>
  <c r="AA513"/>
  <c r="S514"/>
  <c r="T514"/>
  <c r="U514"/>
  <c r="V514"/>
  <c r="W514"/>
  <c r="X514"/>
  <c r="Y514"/>
  <c r="Z514"/>
  <c r="AA514"/>
  <c r="S515"/>
  <c r="T515"/>
  <c r="U515"/>
  <c r="V515"/>
  <c r="W515"/>
  <c r="X515"/>
  <c r="Y515"/>
  <c r="Z515"/>
  <c r="AA515"/>
  <c r="S516"/>
  <c r="T516"/>
  <c r="U516"/>
  <c r="V516"/>
  <c r="W516"/>
  <c r="X516"/>
  <c r="Y516"/>
  <c r="Z516"/>
  <c r="AA516"/>
  <c r="S517"/>
  <c r="T517"/>
  <c r="U517"/>
  <c r="V517"/>
  <c r="W517"/>
  <c r="X517"/>
  <c r="Y517"/>
  <c r="Z517"/>
  <c r="AA517"/>
  <c r="S518"/>
  <c r="T518"/>
  <c r="U518"/>
  <c r="V518"/>
  <c r="W518"/>
  <c r="X518"/>
  <c r="Y518"/>
  <c r="Z518"/>
  <c r="AA518"/>
  <c r="S519"/>
  <c r="T519"/>
  <c r="U519"/>
  <c r="V519"/>
  <c r="W519"/>
  <c r="X519"/>
  <c r="Y519"/>
  <c r="Z519"/>
  <c r="AA519"/>
  <c r="S520"/>
  <c r="T520"/>
  <c r="U520"/>
  <c r="V520"/>
  <c r="W520"/>
  <c r="X520"/>
  <c r="Y520"/>
  <c r="Z520"/>
  <c r="AA520"/>
  <c r="S521"/>
  <c r="T521"/>
  <c r="U521"/>
  <c r="V521"/>
  <c r="W521"/>
  <c r="X521"/>
  <c r="Y521"/>
  <c r="Z521"/>
  <c r="AA521"/>
  <c r="S522"/>
  <c r="T522"/>
  <c r="U522"/>
  <c r="V522"/>
  <c r="W522"/>
  <c r="X522"/>
  <c r="Y522"/>
  <c r="Z522"/>
  <c r="AA522"/>
  <c r="S523"/>
  <c r="T523"/>
  <c r="U523"/>
  <c r="V523"/>
  <c r="W523"/>
  <c r="X523"/>
  <c r="Y523"/>
  <c r="Z523"/>
  <c r="AA523"/>
  <c r="S524"/>
  <c r="T524"/>
  <c r="U524"/>
  <c r="V524"/>
  <c r="W524"/>
  <c r="X524"/>
  <c r="Y524"/>
  <c r="Z524"/>
  <c r="AA524"/>
  <c r="S525"/>
  <c r="T525"/>
  <c r="U525"/>
  <c r="V525"/>
  <c r="W525"/>
  <c r="X525"/>
  <c r="Y525"/>
  <c r="Z525"/>
  <c r="AA525"/>
  <c r="S526"/>
  <c r="T526"/>
  <c r="U526"/>
  <c r="V526"/>
  <c r="W526"/>
  <c r="X526"/>
  <c r="Y526"/>
  <c r="Z526"/>
  <c r="AA526"/>
  <c r="S527"/>
  <c r="T527"/>
  <c r="U527"/>
  <c r="V527"/>
  <c r="W527"/>
  <c r="X527"/>
  <c r="Y527"/>
  <c r="Z527"/>
  <c r="AA527"/>
  <c r="S528"/>
  <c r="T528"/>
  <c r="U528"/>
  <c r="V528"/>
  <c r="W528"/>
  <c r="X528"/>
  <c r="Y528"/>
  <c r="Z528"/>
  <c r="AA528"/>
  <c r="S529"/>
  <c r="T529"/>
  <c r="U529"/>
  <c r="V529"/>
  <c r="W529"/>
  <c r="X529"/>
  <c r="Y529"/>
  <c r="Z529"/>
  <c r="AA529"/>
  <c r="S530"/>
  <c r="T530"/>
  <c r="U530"/>
  <c r="V530"/>
  <c r="W530"/>
  <c r="X530"/>
  <c r="Y530"/>
  <c r="Z530"/>
  <c r="AA530"/>
  <c r="S531"/>
  <c r="T531"/>
  <c r="U531"/>
  <c r="V531"/>
  <c r="W531"/>
  <c r="X531"/>
  <c r="Y531"/>
  <c r="Z531"/>
  <c r="AA531"/>
  <c r="S532"/>
  <c r="T532"/>
  <c r="U532"/>
  <c r="V532"/>
  <c r="W532"/>
  <c r="X532"/>
  <c r="Y532"/>
  <c r="Z532"/>
  <c r="AA532"/>
  <c r="S533"/>
  <c r="T533"/>
  <c r="U533"/>
  <c r="V533"/>
  <c r="W533"/>
  <c r="X533"/>
  <c r="Y533"/>
  <c r="Z533"/>
  <c r="AA533"/>
  <c r="S534"/>
  <c r="T534"/>
  <c r="U534"/>
  <c r="V534"/>
  <c r="W534"/>
  <c r="X534"/>
  <c r="Y534"/>
  <c r="Z534"/>
  <c r="AA534"/>
  <c r="S535"/>
  <c r="T535"/>
  <c r="U535"/>
  <c r="V535"/>
  <c r="W535"/>
  <c r="X535"/>
  <c r="Y535"/>
  <c r="Z535"/>
  <c r="AA535"/>
  <c r="S536"/>
  <c r="T536"/>
  <c r="U536"/>
  <c r="V536"/>
  <c r="W536"/>
  <c r="X536"/>
  <c r="Y536"/>
  <c r="Z536"/>
  <c r="AA536"/>
  <c r="S537"/>
  <c r="T537"/>
  <c r="U537"/>
  <c r="V537"/>
  <c r="W537"/>
  <c r="X537"/>
  <c r="Y537"/>
  <c r="Z537"/>
  <c r="AA537"/>
  <c r="S538"/>
  <c r="T538"/>
  <c r="U538"/>
  <c r="V538"/>
  <c r="W538"/>
  <c r="X538"/>
  <c r="Y538"/>
  <c r="Z538"/>
  <c r="AA538"/>
  <c r="S539"/>
  <c r="T539"/>
  <c r="U539"/>
  <c r="V539"/>
  <c r="W539"/>
  <c r="X539"/>
  <c r="Y539"/>
  <c r="Z539"/>
  <c r="AA539"/>
  <c r="S540"/>
  <c r="T540"/>
  <c r="U540"/>
  <c r="V540"/>
  <c r="W540"/>
  <c r="X540"/>
  <c r="Y540"/>
  <c r="Z540"/>
  <c r="AA540"/>
  <c r="S541"/>
  <c r="T541"/>
  <c r="U541"/>
  <c r="V541"/>
  <c r="W541"/>
  <c r="X541"/>
  <c r="Y541"/>
  <c r="Z541"/>
  <c r="AA541"/>
  <c r="S542"/>
  <c r="T542"/>
  <c r="U542"/>
  <c r="V542"/>
  <c r="W542"/>
  <c r="X542"/>
  <c r="Y542"/>
  <c r="Z542"/>
  <c r="AA542"/>
  <c r="S543"/>
  <c r="T543"/>
  <c r="U543"/>
  <c r="V543"/>
  <c r="W543"/>
  <c r="X543"/>
  <c r="Y543"/>
  <c r="Z543"/>
  <c r="AA543"/>
  <c r="S544"/>
  <c r="T544"/>
  <c r="U544"/>
  <c r="V544"/>
  <c r="W544"/>
  <c r="X544"/>
  <c r="Y544"/>
  <c r="Z544"/>
  <c r="AA544"/>
  <c r="S545"/>
  <c r="T545"/>
  <c r="U545"/>
  <c r="V545"/>
  <c r="W545"/>
  <c r="X545"/>
  <c r="Y545"/>
  <c r="Z545"/>
  <c r="AA545"/>
  <c r="S546"/>
  <c r="T546"/>
  <c r="U546"/>
  <c r="V546"/>
  <c r="W546"/>
  <c r="X546"/>
  <c r="Y546"/>
  <c r="Z546"/>
  <c r="AA546"/>
  <c r="S547"/>
  <c r="T547"/>
  <c r="U547"/>
  <c r="V547"/>
  <c r="W547"/>
  <c r="X547"/>
  <c r="Y547"/>
  <c r="Z547"/>
  <c r="AA547"/>
  <c r="S548"/>
  <c r="T548"/>
  <c r="U548"/>
  <c r="V548"/>
  <c r="W548"/>
  <c r="X548"/>
  <c r="Y548"/>
  <c r="Z548"/>
  <c r="AA548"/>
  <c r="S549"/>
  <c r="T549"/>
  <c r="U549"/>
  <c r="V549"/>
  <c r="W549"/>
  <c r="X549"/>
  <c r="Y549"/>
  <c r="Z549"/>
  <c r="AA549"/>
  <c r="S550"/>
  <c r="T550"/>
  <c r="U550"/>
  <c r="V550"/>
  <c r="W550"/>
  <c r="X550"/>
  <c r="Y550"/>
  <c r="Z550"/>
  <c r="AA550"/>
  <c r="S551"/>
  <c r="T551"/>
  <c r="U551"/>
  <c r="V551"/>
  <c r="W551"/>
  <c r="X551"/>
  <c r="Y551"/>
  <c r="Z551"/>
  <c r="AA551"/>
  <c r="S552"/>
  <c r="T552"/>
  <c r="U552"/>
  <c r="V552"/>
  <c r="W552"/>
  <c r="X552"/>
  <c r="Y552"/>
  <c r="Z552"/>
  <c r="AA552"/>
  <c r="S553"/>
  <c r="T553"/>
  <c r="U553"/>
  <c r="V553"/>
  <c r="W553"/>
  <c r="X553"/>
  <c r="Y553"/>
  <c r="Z553"/>
  <c r="AA553"/>
  <c r="S554"/>
  <c r="T554"/>
  <c r="U554"/>
  <c r="V554"/>
  <c r="W554"/>
  <c r="X554"/>
  <c r="Y554"/>
  <c r="Z554"/>
  <c r="AA554"/>
  <c r="S555"/>
  <c r="T555"/>
  <c r="U555"/>
  <c r="V555"/>
  <c r="W555"/>
  <c r="X555"/>
  <c r="Y555"/>
  <c r="Z555"/>
  <c r="AA555"/>
  <c r="S556"/>
  <c r="T556"/>
  <c r="U556"/>
  <c r="V556"/>
  <c r="W556"/>
  <c r="X556"/>
  <c r="Y556"/>
  <c r="Z556"/>
  <c r="AA556"/>
  <c r="S557"/>
  <c r="T557"/>
  <c r="U557"/>
  <c r="V557"/>
  <c r="W557"/>
  <c r="X557"/>
  <c r="Y557"/>
  <c r="Z557"/>
  <c r="AA557"/>
  <c r="S558"/>
  <c r="T558"/>
  <c r="U558"/>
  <c r="V558"/>
  <c r="W558"/>
  <c r="X558"/>
  <c r="Y558"/>
  <c r="Z558"/>
  <c r="AA558"/>
  <c r="S559"/>
  <c r="T559"/>
  <c r="U559"/>
  <c r="V559"/>
  <c r="W559"/>
  <c r="X559"/>
  <c r="Y559"/>
  <c r="Z559"/>
  <c r="AA559"/>
  <c r="S560"/>
  <c r="T560"/>
  <c r="U560"/>
  <c r="V560"/>
  <c r="W560"/>
  <c r="X560"/>
  <c r="Y560"/>
  <c r="Z560"/>
  <c r="AA560"/>
  <c r="S561"/>
  <c r="T561"/>
  <c r="U561"/>
  <c r="V561"/>
  <c r="W561"/>
  <c r="X561"/>
  <c r="Y561"/>
  <c r="Z561"/>
  <c r="AA561"/>
  <c r="S562"/>
  <c r="T562"/>
  <c r="U562"/>
  <c r="V562"/>
  <c r="W562"/>
  <c r="X562"/>
  <c r="Y562"/>
  <c r="Z562"/>
  <c r="AA562"/>
  <c r="S563"/>
  <c r="T563"/>
  <c r="U563"/>
  <c r="V563"/>
  <c r="W563"/>
  <c r="X563"/>
  <c r="Y563"/>
  <c r="Z563"/>
  <c r="AA563"/>
  <c r="S564"/>
  <c r="T564"/>
  <c r="U564"/>
  <c r="V564"/>
  <c r="W564"/>
  <c r="X564"/>
  <c r="Y564"/>
  <c r="Z564"/>
  <c r="AA564"/>
  <c r="S565"/>
  <c r="T565"/>
  <c r="U565"/>
  <c r="V565"/>
  <c r="W565"/>
  <c r="X565"/>
  <c r="Y565"/>
  <c r="Z565"/>
  <c r="AA565"/>
  <c r="S566"/>
  <c r="T566"/>
  <c r="U566"/>
  <c r="V566"/>
  <c r="W566"/>
  <c r="X566"/>
  <c r="Y566"/>
  <c r="Z566"/>
  <c r="AA566"/>
  <c r="S567"/>
  <c r="T567"/>
  <c r="U567"/>
  <c r="V567"/>
  <c r="W567"/>
  <c r="X567"/>
  <c r="Y567"/>
  <c r="Z567"/>
  <c r="AA567"/>
  <c r="S568"/>
  <c r="T568"/>
  <c r="U568"/>
  <c r="V568"/>
  <c r="W568"/>
  <c r="X568"/>
  <c r="Y568"/>
  <c r="Z568"/>
  <c r="AA568"/>
  <c r="S569"/>
  <c r="T569"/>
  <c r="U569"/>
  <c r="V569"/>
  <c r="W569"/>
  <c r="X569"/>
  <c r="Y569"/>
  <c r="Z569"/>
  <c r="AA569"/>
  <c r="S570"/>
  <c r="T570"/>
  <c r="U570"/>
  <c r="V570"/>
  <c r="W570"/>
  <c r="X570"/>
  <c r="Y570"/>
  <c r="Z570"/>
  <c r="AA570"/>
  <c r="S571"/>
  <c r="T571"/>
  <c r="U571"/>
  <c r="V571"/>
  <c r="W571"/>
  <c r="X571"/>
  <c r="Y571"/>
  <c r="Z571"/>
  <c r="AA571"/>
  <c r="S572"/>
  <c r="T572"/>
  <c r="U572"/>
  <c r="V572"/>
  <c r="W572"/>
  <c r="X572"/>
  <c r="Y572"/>
  <c r="Z572"/>
  <c r="AA572"/>
  <c r="S573"/>
  <c r="T573"/>
  <c r="U573"/>
  <c r="V573"/>
  <c r="W573"/>
  <c r="X573"/>
  <c r="Y573"/>
  <c r="Z573"/>
  <c r="AA573"/>
  <c r="S574"/>
  <c r="T574"/>
  <c r="U574"/>
  <c r="V574"/>
  <c r="W574"/>
  <c r="X574"/>
  <c r="Y574"/>
  <c r="Z574"/>
  <c r="AA574"/>
  <c r="S575"/>
  <c r="T575"/>
  <c r="U575"/>
  <c r="V575"/>
  <c r="W575"/>
  <c r="X575"/>
  <c r="Y575"/>
  <c r="Z575"/>
  <c r="AA575"/>
  <c r="S576"/>
  <c r="T576"/>
  <c r="U576"/>
  <c r="V576"/>
  <c r="W576"/>
  <c r="X576"/>
  <c r="Y576"/>
  <c r="Z576"/>
  <c r="AA576"/>
  <c r="S577"/>
  <c r="T577"/>
  <c r="U577"/>
  <c r="V577"/>
  <c r="W577"/>
  <c r="X577"/>
  <c r="Y577"/>
  <c r="Z577"/>
  <c r="AA577"/>
  <c r="S578"/>
  <c r="T578"/>
  <c r="U578"/>
  <c r="V578"/>
  <c r="W578"/>
  <c r="X578"/>
  <c r="Y578"/>
  <c r="Z578"/>
  <c r="AA578"/>
  <c r="S579"/>
  <c r="T579"/>
  <c r="U579"/>
  <c r="V579"/>
  <c r="W579"/>
  <c r="X579"/>
  <c r="Y579"/>
  <c r="Z579"/>
  <c r="AA579"/>
  <c r="S580"/>
  <c r="T580"/>
  <c r="U580"/>
  <c r="V580"/>
  <c r="W580"/>
  <c r="X580"/>
  <c r="Y580"/>
  <c r="Z580"/>
  <c r="AA580"/>
  <c r="S581"/>
  <c r="T581"/>
  <c r="U581"/>
  <c r="V581"/>
  <c r="W581"/>
  <c r="X581"/>
  <c r="Y581"/>
  <c r="Z581"/>
  <c r="AA581"/>
  <c r="S582"/>
  <c r="T582"/>
  <c r="U582"/>
  <c r="V582"/>
  <c r="W582"/>
  <c r="X582"/>
  <c r="Y582"/>
  <c r="Z582"/>
  <c r="AA582"/>
  <c r="S583"/>
  <c r="T583"/>
  <c r="U583"/>
  <c r="V583"/>
  <c r="W583"/>
  <c r="X583"/>
  <c r="Y583"/>
  <c r="Z583"/>
  <c r="AA583"/>
  <c r="S584"/>
  <c r="T584"/>
  <c r="U584"/>
  <c r="V584"/>
  <c r="W584"/>
  <c r="X584"/>
  <c r="Y584"/>
  <c r="Z584"/>
  <c r="AA584"/>
  <c r="S585"/>
  <c r="T585"/>
  <c r="U585"/>
  <c r="V585"/>
  <c r="W585"/>
  <c r="X585"/>
  <c r="Y585"/>
  <c r="Z585"/>
  <c r="AA585"/>
  <c r="S586"/>
  <c r="T586"/>
  <c r="U586"/>
  <c r="V586"/>
  <c r="W586"/>
  <c r="X586"/>
  <c r="Y586"/>
  <c r="Z586"/>
  <c r="AA586"/>
  <c r="S587"/>
  <c r="T587"/>
  <c r="U587"/>
  <c r="V587"/>
  <c r="W587"/>
  <c r="X587"/>
  <c r="Y587"/>
  <c r="Z587"/>
  <c r="AA587"/>
  <c r="S588"/>
  <c r="T588"/>
  <c r="U588"/>
  <c r="V588"/>
  <c r="W588"/>
  <c r="X588"/>
  <c r="Y588"/>
  <c r="Z588"/>
  <c r="AA588"/>
  <c r="S589"/>
  <c r="T589"/>
  <c r="U589"/>
  <c r="V589"/>
  <c r="W589"/>
  <c r="X589"/>
  <c r="Y589"/>
  <c r="Z589"/>
  <c r="AA589"/>
  <c r="S590"/>
  <c r="T590"/>
  <c r="U590"/>
  <c r="V590"/>
  <c r="W590"/>
  <c r="X590"/>
  <c r="Y590"/>
  <c r="Z590"/>
  <c r="AA590"/>
  <c r="S591"/>
  <c r="T591"/>
  <c r="U591"/>
  <c r="V591"/>
  <c r="W591"/>
  <c r="X591"/>
  <c r="Y591"/>
  <c r="Z591"/>
  <c r="AA591"/>
  <c r="S592"/>
  <c r="T592"/>
  <c r="U592"/>
  <c r="V592"/>
  <c r="W592"/>
  <c r="X592"/>
  <c r="Y592"/>
  <c r="Z592"/>
  <c r="AA592"/>
  <c r="S593"/>
  <c r="T593"/>
  <c r="U593"/>
  <c r="V593"/>
  <c r="W593"/>
  <c r="X593"/>
  <c r="Y593"/>
  <c r="Z593"/>
  <c r="AA593"/>
  <c r="S594"/>
  <c r="T594"/>
  <c r="U594"/>
  <c r="V594"/>
  <c r="W594"/>
  <c r="X594"/>
  <c r="Y594"/>
  <c r="Z594"/>
  <c r="AA594"/>
  <c r="S595"/>
  <c r="T595"/>
  <c r="U595"/>
  <c r="V595"/>
  <c r="W595"/>
  <c r="X595"/>
  <c r="Y595"/>
  <c r="Z595"/>
  <c r="AA595"/>
  <c r="S596"/>
  <c r="T596"/>
  <c r="U596"/>
  <c r="V596"/>
  <c r="W596"/>
  <c r="X596"/>
  <c r="Y596"/>
  <c r="Z596"/>
  <c r="AA596"/>
  <c r="S597"/>
  <c r="T597"/>
  <c r="U597"/>
  <c r="V597"/>
  <c r="W597"/>
  <c r="X597"/>
  <c r="Y597"/>
  <c r="Z597"/>
  <c r="AA597"/>
  <c r="S598"/>
  <c r="T598"/>
  <c r="U598"/>
  <c r="V598"/>
  <c r="W598"/>
  <c r="X598"/>
  <c r="Y598"/>
  <c r="Z598"/>
  <c r="AA598"/>
  <c r="S599"/>
  <c r="T599"/>
  <c r="U599"/>
  <c r="V599"/>
  <c r="W599"/>
  <c r="X599"/>
  <c r="Y599"/>
  <c r="Z599"/>
  <c r="AA599"/>
  <c r="S600"/>
  <c r="T600"/>
  <c r="U600"/>
  <c r="V600"/>
  <c r="W600"/>
  <c r="X600"/>
  <c r="Y600"/>
  <c r="Z600"/>
  <c r="AA600"/>
  <c r="S601"/>
  <c r="T601"/>
  <c r="U601"/>
  <c r="V601"/>
  <c r="W601"/>
  <c r="X601"/>
  <c r="Y601"/>
  <c r="Z601"/>
  <c r="AA601"/>
  <c r="S602"/>
  <c r="T602"/>
  <c r="U602"/>
  <c r="V602"/>
  <c r="W602"/>
  <c r="X602"/>
  <c r="Y602"/>
  <c r="Z602"/>
  <c r="AA602"/>
  <c r="S603"/>
  <c r="T603"/>
  <c r="U603"/>
  <c r="V603"/>
  <c r="W603"/>
  <c r="X603"/>
  <c r="Y603"/>
  <c r="Z603"/>
  <c r="AA603"/>
  <c r="S604"/>
  <c r="T604"/>
  <c r="U604"/>
  <c r="V604"/>
  <c r="W604"/>
  <c r="X604"/>
  <c r="Y604"/>
  <c r="Z604"/>
  <c r="AA604"/>
  <c r="S605"/>
  <c r="T605"/>
  <c r="U605"/>
  <c r="V605"/>
  <c r="W605"/>
  <c r="X605"/>
  <c r="Y605"/>
  <c r="Z605"/>
  <c r="AA605"/>
  <c r="S606"/>
  <c r="T606"/>
  <c r="U606"/>
  <c r="V606"/>
  <c r="W606"/>
  <c r="X606"/>
  <c r="Y606"/>
  <c r="Z606"/>
  <c r="AA606"/>
  <c r="S607"/>
  <c r="T607"/>
  <c r="U607"/>
  <c r="V607"/>
  <c r="W607"/>
  <c r="X607"/>
  <c r="Y607"/>
  <c r="Z607"/>
  <c r="AA607"/>
  <c r="S608"/>
  <c r="T608"/>
  <c r="U608"/>
  <c r="V608"/>
  <c r="W608"/>
  <c r="X608"/>
  <c r="Y608"/>
  <c r="Z608"/>
  <c r="AA608"/>
  <c r="S609"/>
  <c r="T609"/>
  <c r="U609"/>
  <c r="V609"/>
  <c r="W609"/>
  <c r="X609"/>
  <c r="Y609"/>
  <c r="Z609"/>
  <c r="AA609"/>
  <c r="S610"/>
  <c r="T610"/>
  <c r="U610"/>
  <c r="V610"/>
  <c r="W610"/>
  <c r="X610"/>
  <c r="Y610"/>
  <c r="Z610"/>
  <c r="AA610"/>
  <c r="S611"/>
  <c r="T611"/>
  <c r="U611"/>
  <c r="V611"/>
  <c r="W611"/>
  <c r="X611"/>
  <c r="Y611"/>
  <c r="Z611"/>
  <c r="AA611"/>
  <c r="S612"/>
  <c r="T612"/>
  <c r="U612"/>
  <c r="V612"/>
  <c r="W612"/>
  <c r="X612"/>
  <c r="Y612"/>
  <c r="Z612"/>
  <c r="AA612"/>
  <c r="S613"/>
  <c r="T613"/>
  <c r="U613"/>
  <c r="V613"/>
  <c r="W613"/>
  <c r="X613"/>
  <c r="Y613"/>
  <c r="Z613"/>
  <c r="AA613"/>
  <c r="S614"/>
  <c r="T614"/>
  <c r="U614"/>
  <c r="V614"/>
  <c r="W614"/>
  <c r="X614"/>
  <c r="Y614"/>
  <c r="Z614"/>
  <c r="AA614"/>
  <c r="S615"/>
  <c r="T615"/>
  <c r="U615"/>
  <c r="V615"/>
  <c r="W615"/>
  <c r="X615"/>
  <c r="Y615"/>
  <c r="Z615"/>
  <c r="AA615"/>
  <c r="S616"/>
  <c r="T616"/>
  <c r="U616"/>
  <c r="V616"/>
  <c r="W616"/>
  <c r="X616"/>
  <c r="Y616"/>
  <c r="Z616"/>
  <c r="AA616"/>
  <c r="S617"/>
  <c r="T617"/>
  <c r="U617"/>
  <c r="V617"/>
  <c r="W617"/>
  <c r="X617"/>
  <c r="Y617"/>
  <c r="Z617"/>
  <c r="AA617"/>
  <c r="S618"/>
  <c r="T618"/>
  <c r="U618"/>
  <c r="V618"/>
  <c r="W618"/>
  <c r="X618"/>
  <c r="Y618"/>
  <c r="Z618"/>
  <c r="AA618"/>
  <c r="S619"/>
  <c r="T619"/>
  <c r="U619"/>
  <c r="V619"/>
  <c r="W619"/>
  <c r="X619"/>
  <c r="Y619"/>
  <c r="Z619"/>
  <c r="AA619"/>
  <c r="S620"/>
  <c r="T620"/>
  <c r="U620"/>
  <c r="V620"/>
  <c r="W620"/>
  <c r="X620"/>
  <c r="Y620"/>
  <c r="Z620"/>
  <c r="AA620"/>
  <c r="S621"/>
  <c r="T621"/>
  <c r="U621"/>
  <c r="V621"/>
  <c r="W621"/>
  <c r="X621"/>
  <c r="Y621"/>
  <c r="Z621"/>
  <c r="AA621"/>
  <c r="S622"/>
  <c r="T622"/>
  <c r="U622"/>
  <c r="V622"/>
  <c r="W622"/>
  <c r="X622"/>
  <c r="Y622"/>
  <c r="Z622"/>
  <c r="AA622"/>
  <c r="S623"/>
  <c r="T623"/>
  <c r="U623"/>
  <c r="V623"/>
  <c r="W623"/>
  <c r="X623"/>
  <c r="Y623"/>
  <c r="Z623"/>
  <c r="AA623"/>
  <c r="S624"/>
  <c r="T624"/>
  <c r="U624"/>
  <c r="V624"/>
  <c r="W624"/>
  <c r="X624"/>
  <c r="Y624"/>
  <c r="Z624"/>
  <c r="AA624"/>
  <c r="S625"/>
  <c r="T625"/>
  <c r="U625"/>
  <c r="V625"/>
  <c r="W625"/>
  <c r="X625"/>
  <c r="Y625"/>
  <c r="Z625"/>
  <c r="AA625"/>
  <c r="S626"/>
  <c r="T626"/>
  <c r="U626"/>
  <c r="V626"/>
  <c r="W626"/>
  <c r="X626"/>
  <c r="Y626"/>
  <c r="Z626"/>
  <c r="AA626"/>
  <c r="S627"/>
  <c r="T627"/>
  <c r="U627"/>
  <c r="V627"/>
  <c r="W627"/>
  <c r="X627"/>
  <c r="Y627"/>
  <c r="Z627"/>
  <c r="AA627"/>
  <c r="S628"/>
  <c r="T628"/>
  <c r="U628"/>
  <c r="V628"/>
  <c r="W628"/>
  <c r="X628"/>
  <c r="Y628"/>
  <c r="Z628"/>
  <c r="AA628"/>
  <c r="S629"/>
  <c r="T629"/>
  <c r="U629"/>
  <c r="V629"/>
  <c r="W629"/>
  <c r="X629"/>
  <c r="Y629"/>
  <c r="Z629"/>
  <c r="AA629"/>
  <c r="S630"/>
  <c r="T630"/>
  <c r="U630"/>
  <c r="V630"/>
  <c r="W630"/>
  <c r="X630"/>
  <c r="Y630"/>
  <c r="Z630"/>
  <c r="AA630"/>
  <c r="S631"/>
  <c r="T631"/>
  <c r="U631"/>
  <c r="V631"/>
  <c r="W631"/>
  <c r="X631"/>
  <c r="Y631"/>
  <c r="Z631"/>
  <c r="AA631"/>
  <c r="S632"/>
  <c r="T632"/>
  <c r="U632"/>
  <c r="V632"/>
  <c r="W632"/>
  <c r="X632"/>
  <c r="Y632"/>
  <c r="Z632"/>
  <c r="AA632"/>
  <c r="S633"/>
  <c r="T633"/>
  <c r="U633"/>
  <c r="V633"/>
  <c r="W633"/>
  <c r="X633"/>
  <c r="Y633"/>
  <c r="Z633"/>
  <c r="AA633"/>
  <c r="S634"/>
  <c r="T634"/>
  <c r="U634"/>
  <c r="V634"/>
  <c r="W634"/>
  <c r="X634"/>
  <c r="Y634"/>
  <c r="Z634"/>
  <c r="AA634"/>
  <c r="S635"/>
  <c r="T635"/>
  <c r="U635"/>
  <c r="V635"/>
  <c r="W635"/>
  <c r="X635"/>
  <c r="Y635"/>
  <c r="Z635"/>
  <c r="AA635"/>
  <c r="S636"/>
  <c r="T636"/>
  <c r="U636"/>
  <c r="V636"/>
  <c r="W636"/>
  <c r="X636"/>
  <c r="Y636"/>
  <c r="Z636"/>
  <c r="AA636"/>
  <c r="S637"/>
  <c r="T637"/>
  <c r="U637"/>
  <c r="V637"/>
  <c r="W637"/>
  <c r="X637"/>
  <c r="Y637"/>
  <c r="Z637"/>
  <c r="AA637"/>
  <c r="S638"/>
  <c r="T638"/>
  <c r="U638"/>
  <c r="V638"/>
  <c r="W638"/>
  <c r="X638"/>
  <c r="Y638"/>
  <c r="Z638"/>
  <c r="AA638"/>
  <c r="S639"/>
  <c r="T639"/>
  <c r="U639"/>
  <c r="V639"/>
  <c r="W639"/>
  <c r="X639"/>
  <c r="Y639"/>
  <c r="Z639"/>
  <c r="AA639"/>
  <c r="S640"/>
  <c r="T640"/>
  <c r="U640"/>
  <c r="V640"/>
  <c r="W640"/>
  <c r="X640"/>
  <c r="Y640"/>
  <c r="Z640"/>
  <c r="AA640"/>
  <c r="S641"/>
  <c r="T641"/>
  <c r="U641"/>
  <c r="V641"/>
  <c r="W641"/>
  <c r="X641"/>
  <c r="Y641"/>
  <c r="Z641"/>
  <c r="AA641"/>
  <c r="S642"/>
  <c r="T642"/>
  <c r="U642"/>
  <c r="V642"/>
  <c r="W642"/>
  <c r="X642"/>
  <c r="Y642"/>
  <c r="Z642"/>
  <c r="AA642"/>
  <c r="S643"/>
  <c r="T643"/>
  <c r="U643"/>
  <c r="V643"/>
  <c r="W643"/>
  <c r="X643"/>
  <c r="Y643"/>
  <c r="Z643"/>
  <c r="AA643"/>
  <c r="S644"/>
  <c r="T644"/>
  <c r="U644"/>
  <c r="V644"/>
  <c r="W644"/>
  <c r="X644"/>
  <c r="Y644"/>
  <c r="Z644"/>
  <c r="AA644"/>
  <c r="S645"/>
  <c r="T645"/>
  <c r="U645"/>
  <c r="V645"/>
  <c r="W645"/>
  <c r="X645"/>
  <c r="Y645"/>
  <c r="Z645"/>
  <c r="AA645"/>
  <c r="S646"/>
  <c r="T646"/>
  <c r="U646"/>
  <c r="V646"/>
  <c r="W646"/>
  <c r="X646"/>
  <c r="Y646"/>
  <c r="Z646"/>
  <c r="AA646"/>
  <c r="S647"/>
  <c r="T647"/>
  <c r="U647"/>
  <c r="V647"/>
  <c r="W647"/>
  <c r="X647"/>
  <c r="Y647"/>
  <c r="Z647"/>
  <c r="AA647"/>
  <c r="S648"/>
  <c r="T648"/>
  <c r="U648"/>
  <c r="V648"/>
  <c r="W648"/>
  <c r="X648"/>
  <c r="Y648"/>
  <c r="Z648"/>
  <c r="AA648"/>
  <c r="S649"/>
  <c r="T649"/>
  <c r="U649"/>
  <c r="V649"/>
  <c r="W649"/>
  <c r="X649"/>
  <c r="Y649"/>
  <c r="Z649"/>
  <c r="AA649"/>
  <c r="S650"/>
  <c r="T650"/>
  <c r="U650"/>
  <c r="V650"/>
  <c r="W650"/>
  <c r="X650"/>
  <c r="Y650"/>
  <c r="Z650"/>
  <c r="AA650"/>
  <c r="S651"/>
  <c r="T651"/>
  <c r="U651"/>
  <c r="V651"/>
  <c r="W651"/>
  <c r="X651"/>
  <c r="Y651"/>
  <c r="Z651"/>
  <c r="AA651"/>
  <c r="S652"/>
  <c r="T652"/>
  <c r="U652"/>
  <c r="V652"/>
  <c r="W652"/>
  <c r="X652"/>
  <c r="Y652"/>
  <c r="Z652"/>
  <c r="AA652"/>
  <c r="S653"/>
  <c r="T653"/>
  <c r="U653"/>
  <c r="V653"/>
  <c r="W653"/>
  <c r="X653"/>
  <c r="Y653"/>
  <c r="Z653"/>
  <c r="AA653"/>
  <c r="S654"/>
  <c r="T654"/>
  <c r="U654"/>
  <c r="V654"/>
  <c r="W654"/>
  <c r="X654"/>
  <c r="Y654"/>
  <c r="Z654"/>
  <c r="AA654"/>
  <c r="S655"/>
  <c r="T655"/>
  <c r="U655"/>
  <c r="V655"/>
  <c r="W655"/>
  <c r="X655"/>
  <c r="Y655"/>
  <c r="Z655"/>
  <c r="AA655"/>
  <c r="S656"/>
  <c r="T656"/>
  <c r="U656"/>
  <c r="V656"/>
  <c r="W656"/>
  <c r="X656"/>
  <c r="Y656"/>
  <c r="Z656"/>
  <c r="AA656"/>
  <c r="S657"/>
  <c r="T657"/>
  <c r="U657"/>
  <c r="V657"/>
  <c r="W657"/>
  <c r="X657"/>
  <c r="Y657"/>
  <c r="Z657"/>
  <c r="AA657"/>
  <c r="S658"/>
  <c r="T658"/>
  <c r="U658"/>
  <c r="V658"/>
  <c r="W658"/>
  <c r="X658"/>
  <c r="Y658"/>
  <c r="Z658"/>
  <c r="AA658"/>
  <c r="S659"/>
  <c r="T659"/>
  <c r="U659"/>
  <c r="V659"/>
  <c r="W659"/>
  <c r="X659"/>
  <c r="Y659"/>
  <c r="Z659"/>
  <c r="AA659"/>
  <c r="S660"/>
  <c r="T660"/>
  <c r="U660"/>
  <c r="V660"/>
  <c r="W660"/>
  <c r="X660"/>
  <c r="Y660"/>
  <c r="Z660"/>
  <c r="AA660"/>
  <c r="S661"/>
  <c r="T661"/>
  <c r="U661"/>
  <c r="V661"/>
  <c r="W661"/>
  <c r="X661"/>
  <c r="Y661"/>
  <c r="Z661"/>
  <c r="AA661"/>
  <c r="S662"/>
  <c r="T662"/>
  <c r="U662"/>
  <c r="V662"/>
  <c r="W662"/>
  <c r="X662"/>
  <c r="Y662"/>
  <c r="Z662"/>
  <c r="AA662"/>
  <c r="S663"/>
  <c r="T663"/>
  <c r="U663"/>
  <c r="V663"/>
  <c r="W663"/>
  <c r="X663"/>
  <c r="Y663"/>
  <c r="Z663"/>
  <c r="AA663"/>
  <c r="S664"/>
  <c r="T664"/>
  <c r="U664"/>
  <c r="V664"/>
  <c r="W664"/>
  <c r="X664"/>
  <c r="Y664"/>
  <c r="Z664"/>
  <c r="AA664"/>
  <c r="S665"/>
  <c r="T665"/>
  <c r="U665"/>
  <c r="V665"/>
  <c r="W665"/>
  <c r="X665"/>
  <c r="Y665"/>
  <c r="Z665"/>
  <c r="AA665"/>
  <c r="S666"/>
  <c r="T666"/>
  <c r="U666"/>
  <c r="V666"/>
  <c r="W666"/>
  <c r="X666"/>
  <c r="Y666"/>
  <c r="Z666"/>
  <c r="AA666"/>
  <c r="S667"/>
  <c r="T667"/>
  <c r="U667"/>
  <c r="V667"/>
  <c r="W667"/>
  <c r="X667"/>
  <c r="Y667"/>
  <c r="Z667"/>
  <c r="AA667"/>
  <c r="S668"/>
  <c r="T668"/>
  <c r="U668"/>
  <c r="V668"/>
  <c r="W668"/>
  <c r="X668"/>
  <c r="Y668"/>
  <c r="Z668"/>
  <c r="AA668"/>
  <c r="S669"/>
  <c r="T669"/>
  <c r="U669"/>
  <c r="V669"/>
  <c r="W669"/>
  <c r="X669"/>
  <c r="Y669"/>
  <c r="Z669"/>
  <c r="AA669"/>
  <c r="S670"/>
  <c r="T670"/>
  <c r="U670"/>
  <c r="V670"/>
  <c r="W670"/>
  <c r="X670"/>
  <c r="Y670"/>
  <c r="Z670"/>
  <c r="AA670"/>
  <c r="S671"/>
  <c r="T671"/>
  <c r="U671"/>
  <c r="V671"/>
  <c r="W671"/>
  <c r="X671"/>
  <c r="Y671"/>
  <c r="Z671"/>
  <c r="AA671"/>
  <c r="S672"/>
  <c r="T672"/>
  <c r="U672"/>
  <c r="V672"/>
  <c r="W672"/>
  <c r="X672"/>
  <c r="Y672"/>
  <c r="Z672"/>
  <c r="AA672"/>
  <c r="S673"/>
  <c r="T673"/>
  <c r="U673"/>
  <c r="V673"/>
  <c r="W673"/>
  <c r="X673"/>
  <c r="Y673"/>
  <c r="Z673"/>
  <c r="AA673"/>
  <c r="S674"/>
  <c r="T674"/>
  <c r="U674"/>
  <c r="V674"/>
  <c r="W674"/>
  <c r="X674"/>
  <c r="Y674"/>
  <c r="Z674"/>
  <c r="AA674"/>
  <c r="S675"/>
  <c r="T675"/>
  <c r="U675"/>
  <c r="V675"/>
  <c r="W675"/>
  <c r="X675"/>
  <c r="Y675"/>
  <c r="Z675"/>
  <c r="AA675"/>
  <c r="S676"/>
  <c r="T676"/>
  <c r="U676"/>
  <c r="V676"/>
  <c r="W676"/>
  <c r="X676"/>
  <c r="Y676"/>
  <c r="Z676"/>
  <c r="AA676"/>
  <c r="S677"/>
  <c r="T677"/>
  <c r="U677"/>
  <c r="V677"/>
  <c r="W677"/>
  <c r="X677"/>
  <c r="Y677"/>
  <c r="Z677"/>
  <c r="AA677"/>
  <c r="S678"/>
  <c r="T678"/>
  <c r="U678"/>
  <c r="V678"/>
  <c r="W678"/>
  <c r="X678"/>
  <c r="Y678"/>
  <c r="Z678"/>
  <c r="AA678"/>
  <c r="S679"/>
  <c r="T679"/>
  <c r="U679"/>
  <c r="V679"/>
  <c r="W679"/>
  <c r="X679"/>
  <c r="Y679"/>
  <c r="Z679"/>
  <c r="AA679"/>
  <c r="S680"/>
  <c r="T680"/>
  <c r="U680"/>
  <c r="V680"/>
  <c r="W680"/>
  <c r="X680"/>
  <c r="Y680"/>
  <c r="Z680"/>
  <c r="AA680"/>
  <c r="S681"/>
  <c r="T681"/>
  <c r="U681"/>
  <c r="V681"/>
  <c r="W681"/>
  <c r="X681"/>
  <c r="Y681"/>
  <c r="Z681"/>
  <c r="AA681"/>
  <c r="S682"/>
  <c r="T682"/>
  <c r="U682"/>
  <c r="V682"/>
  <c r="W682"/>
  <c r="X682"/>
  <c r="Y682"/>
  <c r="Z682"/>
  <c r="AA682"/>
  <c r="S683"/>
  <c r="T683"/>
  <c r="U683"/>
  <c r="V683"/>
  <c r="W683"/>
  <c r="X683"/>
  <c r="Y683"/>
  <c r="Z683"/>
  <c r="AA683"/>
  <c r="S684"/>
  <c r="T684"/>
  <c r="U684"/>
  <c r="V684"/>
  <c r="W684"/>
  <c r="X684"/>
  <c r="Y684"/>
  <c r="Z684"/>
  <c r="AA684"/>
  <c r="S685"/>
  <c r="T685"/>
  <c r="U685"/>
  <c r="V685"/>
  <c r="W685"/>
  <c r="X685"/>
  <c r="Y685"/>
  <c r="Z685"/>
  <c r="AA685"/>
  <c r="S686"/>
  <c r="T686"/>
  <c r="U686"/>
  <c r="V686"/>
  <c r="W686"/>
  <c r="X686"/>
  <c r="Y686"/>
  <c r="Z686"/>
  <c r="AA686"/>
  <c r="S687"/>
  <c r="T687"/>
  <c r="U687"/>
  <c r="V687"/>
  <c r="W687"/>
  <c r="X687"/>
  <c r="Y687"/>
  <c r="Z687"/>
  <c r="AA687"/>
  <c r="S688"/>
  <c r="T688"/>
  <c r="U688"/>
  <c r="V688"/>
  <c r="W688"/>
  <c r="X688"/>
  <c r="Y688"/>
  <c r="Z688"/>
  <c r="AA688"/>
  <c r="S689"/>
  <c r="T689"/>
  <c r="U689"/>
  <c r="V689"/>
  <c r="W689"/>
  <c r="X689"/>
  <c r="Y689"/>
  <c r="Z689"/>
  <c r="AA689"/>
  <c r="S690"/>
  <c r="T690"/>
  <c r="U690"/>
  <c r="V690"/>
  <c r="W690"/>
  <c r="X690"/>
  <c r="Y690"/>
  <c r="Z690"/>
  <c r="AA690"/>
  <c r="S691"/>
  <c r="T691"/>
  <c r="U691"/>
  <c r="V691"/>
  <c r="W691"/>
  <c r="X691"/>
  <c r="Y691"/>
  <c r="Z691"/>
  <c r="AA691"/>
  <c r="S692"/>
  <c r="T692"/>
  <c r="U692"/>
  <c r="V692"/>
  <c r="W692"/>
  <c r="X692"/>
  <c r="Y692"/>
  <c r="Z692"/>
  <c r="AA692"/>
  <c r="S693"/>
  <c r="T693"/>
  <c r="U693"/>
  <c r="V693"/>
  <c r="W693"/>
  <c r="X693"/>
  <c r="Y693"/>
  <c r="Z693"/>
  <c r="AA693"/>
  <c r="S694"/>
  <c r="T694"/>
  <c r="U694"/>
  <c r="V694"/>
  <c r="W694"/>
  <c r="X694"/>
  <c r="Y694"/>
  <c r="Z694"/>
  <c r="AA694"/>
  <c r="S695"/>
  <c r="T695"/>
  <c r="U695"/>
  <c r="V695"/>
  <c r="W695"/>
  <c r="X695"/>
  <c r="Y695"/>
  <c r="Z695"/>
  <c r="AA695"/>
  <c r="S696"/>
  <c r="T696"/>
  <c r="U696"/>
  <c r="V696"/>
  <c r="W696"/>
  <c r="X696"/>
  <c r="Y696"/>
  <c r="Z696"/>
  <c r="AA696"/>
  <c r="S697"/>
  <c r="T697"/>
  <c r="U697"/>
  <c r="V697"/>
  <c r="W697"/>
  <c r="X697"/>
  <c r="Y697"/>
  <c r="Z697"/>
  <c r="AA697"/>
  <c r="S698"/>
  <c r="T698"/>
  <c r="U698"/>
  <c r="V698"/>
  <c r="W698"/>
  <c r="X698"/>
  <c r="Y698"/>
  <c r="Z698"/>
  <c r="AA698"/>
  <c r="S699"/>
  <c r="T699"/>
  <c r="U699"/>
  <c r="V699"/>
  <c r="W699"/>
  <c r="X699"/>
  <c r="Y699"/>
  <c r="Z699"/>
  <c r="AA699"/>
  <c r="S700"/>
  <c r="T700"/>
  <c r="U700"/>
  <c r="V700"/>
  <c r="W700"/>
  <c r="X700"/>
  <c r="Y700"/>
  <c r="Z700"/>
  <c r="AA700"/>
  <c r="S701"/>
  <c r="T701"/>
  <c r="U701"/>
  <c r="V701"/>
  <c r="W701"/>
  <c r="X701"/>
  <c r="Y701"/>
  <c r="Z701"/>
  <c r="AA701"/>
  <c r="S702"/>
  <c r="T702"/>
  <c r="U702"/>
  <c r="V702"/>
  <c r="W702"/>
  <c r="X702"/>
  <c r="Y702"/>
  <c r="Z702"/>
  <c r="AA702"/>
  <c r="S703"/>
  <c r="T703"/>
  <c r="U703"/>
  <c r="V703"/>
  <c r="W703"/>
  <c r="X703"/>
  <c r="Y703"/>
  <c r="Z703"/>
  <c r="AA703"/>
  <c r="S704"/>
  <c r="T704"/>
  <c r="U704"/>
  <c r="V704"/>
  <c r="W704"/>
  <c r="X704"/>
  <c r="Y704"/>
  <c r="Z704"/>
  <c r="AA704"/>
  <c r="S705"/>
  <c r="T705"/>
  <c r="U705"/>
  <c r="V705"/>
  <c r="W705"/>
  <c r="X705"/>
  <c r="Y705"/>
  <c r="Z705"/>
  <c r="AA705"/>
  <c r="S706"/>
  <c r="T706"/>
  <c r="U706"/>
  <c r="V706"/>
  <c r="W706"/>
  <c r="X706"/>
  <c r="Y706"/>
  <c r="Z706"/>
  <c r="AA706"/>
  <c r="S707"/>
  <c r="T707"/>
  <c r="U707"/>
  <c r="V707"/>
  <c r="W707"/>
  <c r="X707"/>
  <c r="Y707"/>
  <c r="Z707"/>
  <c r="AA707"/>
  <c r="S708"/>
  <c r="T708"/>
  <c r="U708"/>
  <c r="V708"/>
  <c r="W708"/>
  <c r="X708"/>
  <c r="Y708"/>
  <c r="Z708"/>
  <c r="AA708"/>
  <c r="S709"/>
  <c r="T709"/>
  <c r="U709"/>
  <c r="V709"/>
  <c r="W709"/>
  <c r="X709"/>
  <c r="Y709"/>
  <c r="Z709"/>
  <c r="AA709"/>
  <c r="S710"/>
  <c r="T710"/>
  <c r="U710"/>
  <c r="V710"/>
  <c r="W710"/>
  <c r="X710"/>
  <c r="Y710"/>
  <c r="Z710"/>
  <c r="AA710"/>
  <c r="S711"/>
  <c r="T711"/>
  <c r="U711"/>
  <c r="V711"/>
  <c r="W711"/>
  <c r="X711"/>
  <c r="Y711"/>
  <c r="Z711"/>
  <c r="AA711"/>
  <c r="S712"/>
  <c r="T712"/>
  <c r="U712"/>
  <c r="V712"/>
  <c r="W712"/>
  <c r="X712"/>
  <c r="Y712"/>
  <c r="Z712"/>
  <c r="AA712"/>
  <c r="S713"/>
  <c r="T713"/>
  <c r="U713"/>
  <c r="V713"/>
  <c r="W713"/>
  <c r="X713"/>
  <c r="Y713"/>
  <c r="Z713"/>
  <c r="AA713"/>
  <c r="S714"/>
  <c r="T714"/>
  <c r="U714"/>
  <c r="V714"/>
  <c r="W714"/>
  <c r="X714"/>
  <c r="Y714"/>
  <c r="Z714"/>
  <c r="AA714"/>
  <c r="S715"/>
  <c r="T715"/>
  <c r="U715"/>
  <c r="V715"/>
  <c r="W715"/>
  <c r="X715"/>
  <c r="Y715"/>
  <c r="Z715"/>
  <c r="AA715"/>
  <c r="S716"/>
  <c r="T716"/>
  <c r="U716"/>
  <c r="V716"/>
  <c r="W716"/>
  <c r="X716"/>
  <c r="Y716"/>
  <c r="Z716"/>
  <c r="AA716"/>
  <c r="S717"/>
  <c r="T717"/>
  <c r="U717"/>
  <c r="V717"/>
  <c r="W717"/>
  <c r="X717"/>
  <c r="Y717"/>
  <c r="Z717"/>
  <c r="AA717"/>
  <c r="S718"/>
  <c r="T718"/>
  <c r="U718"/>
  <c r="V718"/>
  <c r="W718"/>
  <c r="X718"/>
  <c r="Y718"/>
  <c r="Z718"/>
  <c r="AA718"/>
  <c r="S719"/>
  <c r="T719"/>
  <c r="U719"/>
  <c r="V719"/>
  <c r="W719"/>
  <c r="X719"/>
  <c r="Y719"/>
  <c r="Z719"/>
  <c r="AA719"/>
  <c r="S720"/>
  <c r="T720"/>
  <c r="U720"/>
  <c r="V720"/>
  <c r="W720"/>
  <c r="X720"/>
  <c r="Y720"/>
  <c r="Z720"/>
  <c r="AA720"/>
  <c r="S721"/>
  <c r="T721"/>
  <c r="U721"/>
  <c r="V721"/>
  <c r="W721"/>
  <c r="X721"/>
  <c r="Y721"/>
  <c r="Z721"/>
  <c r="AA721"/>
  <c r="S722"/>
  <c r="T722"/>
  <c r="U722"/>
  <c r="V722"/>
  <c r="W722"/>
  <c r="X722"/>
  <c r="Y722"/>
  <c r="Z722"/>
  <c r="AA722"/>
  <c r="S723"/>
  <c r="T723"/>
  <c r="U723"/>
  <c r="V723"/>
  <c r="W723"/>
  <c r="X723"/>
  <c r="Y723"/>
  <c r="Z723"/>
  <c r="AA723"/>
  <c r="S724"/>
  <c r="T724"/>
  <c r="U724"/>
  <c r="V724"/>
  <c r="W724"/>
  <c r="X724"/>
  <c r="Y724"/>
  <c r="Z724"/>
  <c r="AA724"/>
  <c r="S725"/>
  <c r="T725"/>
  <c r="U725"/>
  <c r="V725"/>
  <c r="W725"/>
  <c r="X725"/>
  <c r="Y725"/>
  <c r="Z725"/>
  <c r="AA725"/>
  <c r="S726"/>
  <c r="T726"/>
  <c r="U726"/>
  <c r="V726"/>
  <c r="W726"/>
  <c r="X726"/>
  <c r="Y726"/>
  <c r="Z726"/>
  <c r="AA726"/>
  <c r="S727"/>
  <c r="T727"/>
  <c r="U727"/>
  <c r="V727"/>
  <c r="W727"/>
  <c r="X727"/>
  <c r="Y727"/>
  <c r="Z727"/>
  <c r="AA727"/>
  <c r="S728"/>
  <c r="T728"/>
  <c r="U728"/>
  <c r="V728"/>
  <c r="W728"/>
  <c r="X728"/>
  <c r="Y728"/>
  <c r="Z728"/>
  <c r="AA728"/>
  <c r="S729"/>
  <c r="T729"/>
  <c r="U729"/>
  <c r="V729"/>
  <c r="W729"/>
  <c r="X729"/>
  <c r="Y729"/>
  <c r="Z729"/>
  <c r="AA729"/>
  <c r="S730"/>
  <c r="T730"/>
  <c r="U730"/>
  <c r="V730"/>
  <c r="W730"/>
  <c r="X730"/>
  <c r="Y730"/>
  <c r="Z730"/>
  <c r="AA730"/>
  <c r="S731"/>
  <c r="T731"/>
  <c r="U731"/>
  <c r="V731"/>
  <c r="W731"/>
  <c r="X731"/>
  <c r="Y731"/>
  <c r="Z731"/>
  <c r="AA731"/>
  <c r="S732"/>
  <c r="T732"/>
  <c r="U732"/>
  <c r="V732"/>
  <c r="W732"/>
  <c r="X732"/>
  <c r="Y732"/>
  <c r="Z732"/>
  <c r="AA732"/>
  <c r="S733"/>
  <c r="T733"/>
  <c r="U733"/>
  <c r="V733"/>
  <c r="W733"/>
  <c r="X733"/>
  <c r="Y733"/>
  <c r="Z733"/>
  <c r="AA733"/>
  <c r="S734"/>
  <c r="T734"/>
  <c r="U734"/>
  <c r="V734"/>
  <c r="W734"/>
  <c r="X734"/>
  <c r="Y734"/>
  <c r="Z734"/>
  <c r="AA734"/>
  <c r="S735"/>
  <c r="T735"/>
  <c r="U735"/>
  <c r="V735"/>
  <c r="W735"/>
  <c r="X735"/>
  <c r="Y735"/>
  <c r="Z735"/>
  <c r="AA735"/>
  <c r="S736"/>
  <c r="T736"/>
  <c r="U736"/>
  <c r="V736"/>
  <c r="W736"/>
  <c r="X736"/>
  <c r="Y736"/>
  <c r="Z736"/>
  <c r="AA736"/>
  <c r="S737"/>
  <c r="T737"/>
  <c r="U737"/>
  <c r="V737"/>
  <c r="W737"/>
  <c r="X737"/>
  <c r="Y737"/>
  <c r="Z737"/>
  <c r="AA737"/>
  <c r="S738"/>
  <c r="T738"/>
  <c r="U738"/>
  <c r="V738"/>
  <c r="W738"/>
  <c r="X738"/>
  <c r="Y738"/>
  <c r="Z738"/>
  <c r="AA738"/>
  <c r="S739"/>
  <c r="T739"/>
  <c r="U739"/>
  <c r="V739"/>
  <c r="W739"/>
  <c r="X739"/>
  <c r="Y739"/>
  <c r="Z739"/>
  <c r="AA739"/>
  <c r="S740"/>
  <c r="T740"/>
  <c r="U740"/>
  <c r="V740"/>
  <c r="W740"/>
  <c r="X740"/>
  <c r="Y740"/>
  <c r="Z740"/>
  <c r="AA740"/>
  <c r="S741"/>
  <c r="T741"/>
  <c r="U741"/>
  <c r="V741"/>
  <c r="W741"/>
  <c r="X741"/>
  <c r="Y741"/>
  <c r="Z741"/>
  <c r="AA741"/>
  <c r="S742"/>
  <c r="T742"/>
  <c r="U742"/>
  <c r="V742"/>
  <c r="W742"/>
  <c r="X742"/>
  <c r="Y742"/>
  <c r="Z742"/>
  <c r="AA742"/>
  <c r="S743"/>
  <c r="T743"/>
  <c r="U743"/>
  <c r="V743"/>
  <c r="W743"/>
  <c r="X743"/>
  <c r="Y743"/>
  <c r="Z743"/>
  <c r="AA743"/>
  <c r="S744"/>
  <c r="T744"/>
  <c r="U744"/>
  <c r="V744"/>
  <c r="W744"/>
  <c r="X744"/>
  <c r="Y744"/>
  <c r="Z744"/>
  <c r="AA744"/>
  <c r="S745"/>
  <c r="T745"/>
  <c r="U745"/>
  <c r="V745"/>
  <c r="W745"/>
  <c r="X745"/>
  <c r="Y745"/>
  <c r="Z745"/>
  <c r="AA745"/>
  <c r="S746"/>
  <c r="T746"/>
  <c r="U746"/>
  <c r="V746"/>
  <c r="W746"/>
  <c r="X746"/>
  <c r="Y746"/>
  <c r="Z746"/>
  <c r="AA746"/>
  <c r="S747"/>
  <c r="T747"/>
  <c r="U747"/>
  <c r="V747"/>
  <c r="W747"/>
  <c r="X747"/>
  <c r="Y747"/>
  <c r="Z747"/>
  <c r="AA747"/>
  <c r="S748"/>
  <c r="T748"/>
  <c r="U748"/>
  <c r="V748"/>
  <c r="W748"/>
  <c r="X748"/>
  <c r="Y748"/>
  <c r="Z748"/>
  <c r="AA748"/>
  <c r="S749"/>
  <c r="T749"/>
  <c r="U749"/>
  <c r="V749"/>
  <c r="W749"/>
  <c r="X749"/>
  <c r="Y749"/>
  <c r="Z749"/>
  <c r="AA749"/>
  <c r="S750"/>
  <c r="T750"/>
  <c r="U750"/>
  <c r="V750"/>
  <c r="W750"/>
  <c r="X750"/>
  <c r="Y750"/>
  <c r="Z750"/>
  <c r="AA750"/>
  <c r="S751"/>
  <c r="T751"/>
  <c r="U751"/>
  <c r="V751"/>
  <c r="W751"/>
  <c r="X751"/>
  <c r="Y751"/>
  <c r="Z751"/>
  <c r="AA751"/>
  <c r="S752"/>
  <c r="T752"/>
  <c r="U752"/>
  <c r="V752"/>
  <c r="W752"/>
  <c r="X752"/>
  <c r="Y752"/>
  <c r="Z752"/>
  <c r="AA752"/>
  <c r="S753"/>
  <c r="T753"/>
  <c r="U753"/>
  <c r="V753"/>
  <c r="W753"/>
  <c r="X753"/>
  <c r="Y753"/>
  <c r="Z753"/>
  <c r="AA753"/>
  <c r="S754"/>
  <c r="T754"/>
  <c r="U754"/>
  <c r="V754"/>
  <c r="W754"/>
  <c r="X754"/>
  <c r="Y754"/>
  <c r="Z754"/>
  <c r="AA754"/>
  <c r="S755"/>
  <c r="T755"/>
  <c r="U755"/>
  <c r="V755"/>
  <c r="W755"/>
  <c r="X755"/>
  <c r="Y755"/>
  <c r="Z755"/>
  <c r="AA755"/>
  <c r="S756"/>
  <c r="T756"/>
  <c r="U756"/>
  <c r="V756"/>
  <c r="W756"/>
  <c r="X756"/>
  <c r="Y756"/>
  <c r="Z756"/>
  <c r="AA756"/>
  <c r="S757"/>
  <c r="T757"/>
  <c r="U757"/>
  <c r="V757"/>
  <c r="W757"/>
  <c r="X757"/>
  <c r="Y757"/>
  <c r="Z757"/>
  <c r="AA757"/>
  <c r="S758"/>
  <c r="T758"/>
  <c r="U758"/>
  <c r="V758"/>
  <c r="W758"/>
  <c r="X758"/>
  <c r="Y758"/>
  <c r="Z758"/>
  <c r="AA758"/>
  <c r="S759"/>
  <c r="T759"/>
  <c r="U759"/>
  <c r="V759"/>
  <c r="W759"/>
  <c r="X759"/>
  <c r="Y759"/>
  <c r="Z759"/>
  <c r="AA759"/>
  <c r="S760"/>
  <c r="T760"/>
  <c r="U760"/>
  <c r="V760"/>
  <c r="W760"/>
  <c r="X760"/>
  <c r="Y760"/>
  <c r="Z760"/>
  <c r="AA760"/>
  <c r="S761"/>
  <c r="T761"/>
  <c r="U761"/>
  <c r="V761"/>
  <c r="W761"/>
  <c r="X761"/>
  <c r="Y761"/>
  <c r="Z761"/>
  <c r="AA761"/>
  <c r="S762"/>
  <c r="T762"/>
  <c r="U762"/>
  <c r="V762"/>
  <c r="W762"/>
  <c r="X762"/>
  <c r="Y762"/>
  <c r="Z762"/>
  <c r="AA762"/>
  <c r="S763"/>
  <c r="T763"/>
  <c r="U763"/>
  <c r="V763"/>
  <c r="W763"/>
  <c r="X763"/>
  <c r="Y763"/>
  <c r="Z763"/>
  <c r="AA763"/>
  <c r="S764"/>
  <c r="T764"/>
  <c r="U764"/>
  <c r="V764"/>
  <c r="W764"/>
  <c r="X764"/>
  <c r="Y764"/>
  <c r="Z764"/>
  <c r="AA764"/>
  <c r="S765"/>
  <c r="T765"/>
  <c r="U765"/>
  <c r="V765"/>
  <c r="W765"/>
  <c r="X765"/>
  <c r="Y765"/>
  <c r="Z765"/>
  <c r="AA765"/>
  <c r="S766"/>
  <c r="T766"/>
  <c r="U766"/>
  <c r="V766"/>
  <c r="W766"/>
  <c r="X766"/>
  <c r="Y766"/>
  <c r="Z766"/>
  <c r="AA766"/>
  <c r="S767"/>
  <c r="T767"/>
  <c r="U767"/>
  <c r="V767"/>
  <c r="W767"/>
  <c r="X767"/>
  <c r="Y767"/>
  <c r="Z767"/>
  <c r="AA767"/>
  <c r="S768"/>
  <c r="T768"/>
  <c r="U768"/>
  <c r="V768"/>
  <c r="W768"/>
  <c r="X768"/>
  <c r="Y768"/>
  <c r="Z768"/>
  <c r="AA768"/>
  <c r="S769"/>
  <c r="T769"/>
  <c r="U769"/>
  <c r="V769"/>
  <c r="W769"/>
  <c r="X769"/>
  <c r="Y769"/>
  <c r="Z769"/>
  <c r="AA769"/>
  <c r="S770"/>
  <c r="T770"/>
  <c r="U770"/>
  <c r="V770"/>
  <c r="W770"/>
  <c r="X770"/>
  <c r="Y770"/>
  <c r="Z770"/>
  <c r="AA770"/>
  <c r="S771"/>
  <c r="T771"/>
  <c r="U771"/>
  <c r="V771"/>
  <c r="W771"/>
  <c r="X771"/>
  <c r="Y771"/>
  <c r="Z771"/>
  <c r="AA771"/>
  <c r="S772"/>
  <c r="T772"/>
  <c r="U772"/>
  <c r="V772"/>
  <c r="W772"/>
  <c r="X772"/>
  <c r="Y772"/>
  <c r="Z772"/>
  <c r="AA772"/>
  <c r="S773"/>
  <c r="T773"/>
  <c r="U773"/>
  <c r="V773"/>
  <c r="W773"/>
  <c r="X773"/>
  <c r="Y773"/>
  <c r="Z773"/>
  <c r="AA773"/>
  <c r="S774"/>
  <c r="T774"/>
  <c r="U774"/>
  <c r="V774"/>
  <c r="W774"/>
  <c r="X774"/>
  <c r="Y774"/>
  <c r="Z774"/>
  <c r="AA774"/>
  <c r="S775"/>
  <c r="T775"/>
  <c r="U775"/>
  <c r="V775"/>
  <c r="W775"/>
  <c r="X775"/>
  <c r="Y775"/>
  <c r="Z775"/>
  <c r="AA775"/>
  <c r="S776"/>
  <c r="T776"/>
  <c r="U776"/>
  <c r="V776"/>
  <c r="W776"/>
  <c r="X776"/>
  <c r="Y776"/>
  <c r="Z776"/>
  <c r="AA776"/>
  <c r="S777"/>
  <c r="T777"/>
  <c r="U777"/>
  <c r="V777"/>
  <c r="W777"/>
  <c r="X777"/>
  <c r="Y777"/>
  <c r="Z777"/>
  <c r="AA777"/>
  <c r="S778"/>
  <c r="T778"/>
  <c r="U778"/>
  <c r="V778"/>
  <c r="W778"/>
  <c r="X778"/>
  <c r="Y778"/>
  <c r="Z778"/>
  <c r="AA778"/>
  <c r="S779"/>
  <c r="T779"/>
  <c r="U779"/>
  <c r="V779"/>
  <c r="W779"/>
  <c r="X779"/>
  <c r="Y779"/>
  <c r="Z779"/>
  <c r="AA779"/>
  <c r="S780"/>
  <c r="T780"/>
  <c r="U780"/>
  <c r="V780"/>
  <c r="W780"/>
  <c r="X780"/>
  <c r="Y780"/>
  <c r="Z780"/>
  <c r="AA780"/>
  <c r="S781"/>
  <c r="T781"/>
  <c r="U781"/>
  <c r="V781"/>
  <c r="W781"/>
  <c r="X781"/>
  <c r="Y781"/>
  <c r="Z781"/>
  <c r="AA781"/>
  <c r="S782"/>
  <c r="T782"/>
  <c r="U782"/>
  <c r="V782"/>
  <c r="W782"/>
  <c r="X782"/>
  <c r="Y782"/>
  <c r="Z782"/>
  <c r="AA782"/>
  <c r="S783"/>
  <c r="T783"/>
  <c r="U783"/>
  <c r="V783"/>
  <c r="W783"/>
  <c r="X783"/>
  <c r="Y783"/>
  <c r="Z783"/>
  <c r="AA783"/>
  <c r="S784"/>
  <c r="T784"/>
  <c r="U784"/>
  <c r="V784"/>
  <c r="W784"/>
  <c r="X784"/>
  <c r="Y784"/>
  <c r="Z784"/>
  <c r="AA784"/>
  <c r="S785"/>
  <c r="T785"/>
  <c r="U785"/>
  <c r="V785"/>
  <c r="W785"/>
  <c r="X785"/>
  <c r="Y785"/>
  <c r="Z785"/>
  <c r="AA785"/>
  <c r="S786"/>
  <c r="T786"/>
  <c r="U786"/>
  <c r="V786"/>
  <c r="W786"/>
  <c r="X786"/>
  <c r="Y786"/>
  <c r="Z786"/>
  <c r="AA786"/>
  <c r="S787"/>
  <c r="T787"/>
  <c r="U787"/>
  <c r="V787"/>
  <c r="W787"/>
  <c r="X787"/>
  <c r="Y787"/>
  <c r="Z787"/>
  <c r="AA787"/>
  <c r="S788"/>
  <c r="T788"/>
  <c r="U788"/>
  <c r="V788"/>
  <c r="W788"/>
  <c r="X788"/>
  <c r="Y788"/>
  <c r="Z788"/>
  <c r="AA788"/>
  <c r="S789"/>
  <c r="T789"/>
  <c r="U789"/>
  <c r="V789"/>
  <c r="W789"/>
  <c r="X789"/>
  <c r="Y789"/>
  <c r="Z789"/>
  <c r="AA789"/>
  <c r="S790"/>
  <c r="T790"/>
  <c r="U790"/>
  <c r="V790"/>
  <c r="W790"/>
  <c r="X790"/>
  <c r="Y790"/>
  <c r="Z790"/>
  <c r="AA790"/>
  <c r="S791"/>
  <c r="T791"/>
  <c r="U791"/>
  <c r="V791"/>
  <c r="W791"/>
  <c r="X791"/>
  <c r="Y791"/>
  <c r="Z791"/>
  <c r="AA791"/>
  <c r="S792"/>
  <c r="T792"/>
  <c r="U792"/>
  <c r="V792"/>
  <c r="W792"/>
  <c r="X792"/>
  <c r="Y792"/>
  <c r="Z792"/>
  <c r="AA792"/>
  <c r="S793"/>
  <c r="T793"/>
  <c r="U793"/>
  <c r="V793"/>
  <c r="W793"/>
  <c r="X793"/>
  <c r="Y793"/>
  <c r="Z793"/>
  <c r="AA793"/>
  <c r="S794"/>
  <c r="T794"/>
  <c r="U794"/>
  <c r="V794"/>
  <c r="W794"/>
  <c r="X794"/>
  <c r="Y794"/>
  <c r="Z794"/>
  <c r="AA794"/>
  <c r="S795"/>
  <c r="T795"/>
  <c r="U795"/>
  <c r="V795"/>
  <c r="W795"/>
  <c r="X795"/>
  <c r="Y795"/>
  <c r="Z795"/>
  <c r="AA795"/>
  <c r="S796"/>
  <c r="T796"/>
  <c r="U796"/>
  <c r="V796"/>
  <c r="W796"/>
  <c r="X796"/>
  <c r="Y796"/>
  <c r="Z796"/>
  <c r="AA796"/>
  <c r="S797"/>
  <c r="T797"/>
  <c r="U797"/>
  <c r="V797"/>
  <c r="W797"/>
  <c r="X797"/>
  <c r="Y797"/>
  <c r="Z797"/>
  <c r="AA797"/>
  <c r="S798"/>
  <c r="T798"/>
  <c r="U798"/>
  <c r="V798"/>
  <c r="W798"/>
  <c r="X798"/>
  <c r="Y798"/>
  <c r="Z798"/>
  <c r="AA798"/>
  <c r="S799"/>
  <c r="T799"/>
  <c r="U799"/>
  <c r="V799"/>
  <c r="W799"/>
  <c r="X799"/>
  <c r="Y799"/>
  <c r="Z799"/>
  <c r="AA799"/>
  <c r="S800"/>
  <c r="T800"/>
  <c r="U800"/>
  <c r="V800"/>
  <c r="W800"/>
  <c r="X800"/>
  <c r="Y800"/>
  <c r="Z800"/>
  <c r="AA800"/>
  <c r="S801"/>
  <c r="T801"/>
  <c r="U801"/>
  <c r="V801"/>
  <c r="W801"/>
  <c r="X801"/>
  <c r="Y801"/>
  <c r="Z801"/>
  <c r="AA801"/>
  <c r="S802"/>
  <c r="T802"/>
  <c r="U802"/>
  <c r="V802"/>
  <c r="W802"/>
  <c r="X802"/>
  <c r="Y802"/>
  <c r="Z802"/>
  <c r="AA802"/>
  <c r="S803"/>
  <c r="T803"/>
  <c r="U803"/>
  <c r="V803"/>
  <c r="W803"/>
  <c r="X803"/>
  <c r="Y803"/>
  <c r="Z803"/>
  <c r="AA803"/>
  <c r="S804"/>
  <c r="T804"/>
  <c r="U804"/>
  <c r="V804"/>
  <c r="W804"/>
  <c r="X804"/>
  <c r="Y804"/>
  <c r="Z804"/>
  <c r="AA804"/>
  <c r="S805"/>
  <c r="T805"/>
  <c r="U805"/>
  <c r="V805"/>
  <c r="W805"/>
  <c r="X805"/>
  <c r="Y805"/>
  <c r="Z805"/>
  <c r="AA805"/>
  <c r="S806"/>
  <c r="T806"/>
  <c r="U806"/>
  <c r="V806"/>
  <c r="W806"/>
  <c r="X806"/>
  <c r="Y806"/>
  <c r="Z806"/>
  <c r="AA806"/>
  <c r="S807"/>
  <c r="T807"/>
  <c r="U807"/>
  <c r="V807"/>
  <c r="W807"/>
  <c r="X807"/>
  <c r="Y807"/>
  <c r="Z807"/>
  <c r="AA807"/>
  <c r="S808"/>
  <c r="T808"/>
  <c r="U808"/>
  <c r="V808"/>
  <c r="W808"/>
  <c r="X808"/>
  <c r="Y808"/>
  <c r="Z808"/>
  <c r="AA808"/>
  <c r="S809"/>
  <c r="T809"/>
  <c r="U809"/>
  <c r="V809"/>
  <c r="W809"/>
  <c r="X809"/>
  <c r="Y809"/>
  <c r="Z809"/>
  <c r="AA809"/>
  <c r="S810"/>
  <c r="T810"/>
  <c r="U810"/>
  <c r="V810"/>
  <c r="W810"/>
  <c r="X810"/>
  <c r="Y810"/>
  <c r="Z810"/>
  <c r="AA810"/>
  <c r="S811"/>
  <c r="T811"/>
  <c r="U811"/>
  <c r="V811"/>
  <c r="W811"/>
  <c r="X811"/>
  <c r="Y811"/>
  <c r="Z811"/>
  <c r="AA811"/>
  <c r="S812"/>
  <c r="T812"/>
  <c r="U812"/>
  <c r="V812"/>
  <c r="W812"/>
  <c r="X812"/>
  <c r="Y812"/>
  <c r="Z812"/>
  <c r="AA812"/>
  <c r="S813"/>
  <c r="T813"/>
  <c r="U813"/>
  <c r="V813"/>
  <c r="W813"/>
  <c r="X813"/>
  <c r="Y813"/>
  <c r="Z813"/>
  <c r="AA813"/>
  <c r="S814"/>
  <c r="T814"/>
  <c r="U814"/>
  <c r="V814"/>
  <c r="W814"/>
  <c r="X814"/>
  <c r="Y814"/>
  <c r="Z814"/>
  <c r="AA814"/>
  <c r="S815"/>
  <c r="T815"/>
  <c r="U815"/>
  <c r="V815"/>
  <c r="W815"/>
  <c r="X815"/>
  <c r="Y815"/>
  <c r="Z815"/>
  <c r="AA815"/>
  <c r="S816"/>
  <c r="T816"/>
  <c r="U816"/>
  <c r="V816"/>
  <c r="W816"/>
  <c r="X816"/>
  <c r="Y816"/>
  <c r="Z816"/>
  <c r="AA816"/>
  <c r="S817"/>
  <c r="T817"/>
  <c r="U817"/>
  <c r="V817"/>
  <c r="W817"/>
  <c r="X817"/>
  <c r="Y817"/>
  <c r="Z817"/>
  <c r="AA817"/>
  <c r="S818"/>
  <c r="T818"/>
  <c r="U818"/>
  <c r="V818"/>
  <c r="W818"/>
  <c r="X818"/>
  <c r="Y818"/>
  <c r="Z818"/>
  <c r="AA818"/>
  <c r="S819"/>
  <c r="T819"/>
  <c r="U819"/>
  <c r="V819"/>
  <c r="W819"/>
  <c r="X819"/>
  <c r="Y819"/>
  <c r="Z819"/>
  <c r="AA819"/>
  <c r="S820"/>
  <c r="T820"/>
  <c r="U820"/>
  <c r="V820"/>
  <c r="W820"/>
  <c r="X820"/>
  <c r="Y820"/>
  <c r="Z820"/>
  <c r="AA820"/>
  <c r="S821"/>
  <c r="T821"/>
  <c r="U821"/>
  <c r="V821"/>
  <c r="W821"/>
  <c r="X821"/>
  <c r="Y821"/>
  <c r="Z821"/>
  <c r="AA821"/>
  <c r="S822"/>
  <c r="T822"/>
  <c r="U822"/>
  <c r="V822"/>
  <c r="W822"/>
  <c r="X822"/>
  <c r="Y822"/>
  <c r="Z822"/>
  <c r="AA822"/>
  <c r="S823"/>
  <c r="T823"/>
  <c r="U823"/>
  <c r="V823"/>
  <c r="W823"/>
  <c r="X823"/>
  <c r="Y823"/>
  <c r="Z823"/>
  <c r="AA823"/>
  <c r="S824"/>
  <c r="T824"/>
  <c r="U824"/>
  <c r="V824"/>
  <c r="W824"/>
  <c r="X824"/>
  <c r="Y824"/>
  <c r="Z824"/>
  <c r="AA824"/>
  <c r="S825"/>
  <c r="T825"/>
  <c r="U825"/>
  <c r="V825"/>
  <c r="W825"/>
  <c r="X825"/>
  <c r="Y825"/>
  <c r="Z825"/>
  <c r="AA825"/>
  <c r="S826"/>
  <c r="T826"/>
  <c r="U826"/>
  <c r="V826"/>
  <c r="W826"/>
  <c r="X826"/>
  <c r="Y826"/>
  <c r="Z826"/>
  <c r="AA826"/>
  <c r="S827"/>
  <c r="T827"/>
  <c r="U827"/>
  <c r="V827"/>
  <c r="W827"/>
  <c r="X827"/>
  <c r="Y827"/>
  <c r="Z827"/>
  <c r="AA827"/>
  <c r="S828"/>
  <c r="T828"/>
  <c r="U828"/>
  <c r="V828"/>
  <c r="W828"/>
  <c r="X828"/>
  <c r="Y828"/>
  <c r="Z828"/>
  <c r="AA828"/>
  <c r="S829"/>
  <c r="T829"/>
  <c r="U829"/>
  <c r="V829"/>
  <c r="W829"/>
  <c r="X829"/>
  <c r="Y829"/>
  <c r="Z829"/>
  <c r="AA829"/>
  <c r="S830"/>
  <c r="T830"/>
  <c r="U830"/>
  <c r="V830"/>
  <c r="W830"/>
  <c r="X830"/>
  <c r="Y830"/>
  <c r="Z830"/>
  <c r="AA830"/>
  <c r="S831"/>
  <c r="T831"/>
  <c r="U831"/>
  <c r="V831"/>
  <c r="W831"/>
  <c r="X831"/>
  <c r="Y831"/>
  <c r="Z831"/>
  <c r="AA831"/>
  <c r="S832"/>
  <c r="T832"/>
  <c r="U832"/>
  <c r="V832"/>
  <c r="W832"/>
  <c r="X832"/>
  <c r="Y832"/>
  <c r="Z832"/>
  <c r="AA832"/>
  <c r="S833"/>
  <c r="T833"/>
  <c r="U833"/>
  <c r="V833"/>
  <c r="W833"/>
  <c r="X833"/>
  <c r="Y833"/>
  <c r="Z833"/>
  <c r="AA833"/>
  <c r="S3"/>
  <c r="T3"/>
  <c r="U3"/>
  <c r="V3"/>
  <c r="W3"/>
  <c r="X3"/>
  <c r="Y3"/>
  <c r="Z3"/>
  <c r="AA3"/>
  <c r="S4"/>
  <c r="T4"/>
  <c r="U4"/>
  <c r="V4"/>
  <c r="W4"/>
  <c r="X4"/>
  <c r="Y4"/>
  <c r="Z4"/>
  <c r="AA4"/>
  <c r="S5"/>
  <c r="T5"/>
  <c r="U5"/>
  <c r="V5"/>
  <c r="W5"/>
  <c r="X5"/>
  <c r="Y5"/>
  <c r="Z5"/>
  <c r="AA5"/>
  <c r="S6"/>
  <c r="T6"/>
  <c r="U6"/>
  <c r="V6"/>
  <c r="W6"/>
  <c r="X6"/>
  <c r="Y6"/>
  <c r="Z6"/>
  <c r="AA6"/>
  <c r="S7"/>
  <c r="T7"/>
  <c r="U7"/>
  <c r="V7"/>
  <c r="W7"/>
  <c r="X7"/>
  <c r="Y7"/>
  <c r="Z7"/>
  <c r="AA7"/>
  <c r="S8"/>
  <c r="T8"/>
  <c r="U8"/>
  <c r="V8"/>
  <c r="W8"/>
  <c r="X8"/>
  <c r="Y8"/>
  <c r="Z8"/>
  <c r="AA8"/>
  <c r="S9"/>
  <c r="T9"/>
  <c r="U9"/>
  <c r="V9"/>
  <c r="W9"/>
  <c r="X9"/>
  <c r="Y9"/>
  <c r="Z9"/>
  <c r="AA9"/>
  <c r="S10"/>
  <c r="T10"/>
  <c r="U10"/>
  <c r="V10"/>
  <c r="W10"/>
  <c r="X10"/>
  <c r="Y10"/>
  <c r="Z10"/>
  <c r="AA10"/>
  <c r="S11"/>
  <c r="T11"/>
  <c r="U11"/>
  <c r="V11"/>
  <c r="W11"/>
  <c r="X11"/>
  <c r="Y11"/>
  <c r="Z11"/>
  <c r="AA11"/>
  <c r="S12"/>
  <c r="T12"/>
  <c r="U12"/>
  <c r="V12"/>
  <c r="W12"/>
  <c r="X12"/>
  <c r="Y12"/>
  <c r="Z12"/>
  <c r="AA12"/>
  <c r="S13"/>
  <c r="T13"/>
  <c r="U13"/>
  <c r="V13"/>
  <c r="W13"/>
  <c r="X13"/>
  <c r="Y13"/>
  <c r="Z13"/>
  <c r="AA13"/>
  <c r="T2"/>
  <c r="Y2"/>
  <c r="X2"/>
  <c r="W2"/>
  <c r="U2"/>
  <c r="V2"/>
  <c r="Z2"/>
  <c r="AA2"/>
  <c r="S2"/>
  <c r="AB182" i="13" l="1"/>
  <c r="AB176"/>
  <c r="AB112"/>
  <c r="AB432" i="12"/>
  <c r="AB226" i="13"/>
  <c r="AB212"/>
  <c r="AB208"/>
  <c r="AB184"/>
  <c r="AB142"/>
  <c r="AB166"/>
  <c r="AB94"/>
  <c r="AB54"/>
  <c r="AB220"/>
  <c r="AB158"/>
  <c r="AB150"/>
  <c r="AB144"/>
  <c r="AB147" i="14"/>
  <c r="AB131"/>
  <c r="AB113"/>
  <c r="AB21"/>
  <c r="AB161"/>
  <c r="AB496" i="12"/>
  <c r="AB808"/>
  <c r="AB400"/>
  <c r="AB392"/>
  <c r="AB384"/>
  <c r="AB184"/>
  <c r="AB198" i="13"/>
  <c r="AB146"/>
  <c r="AB76"/>
  <c r="AB222"/>
  <c r="AB202"/>
  <c r="AB180"/>
  <c r="AB154"/>
  <c r="AB140"/>
  <c r="AB120"/>
  <c r="AB80"/>
  <c r="AB49"/>
  <c r="AB13"/>
  <c r="AB224"/>
  <c r="AB216"/>
  <c r="AB214"/>
  <c r="AB197"/>
  <c r="AB167"/>
  <c r="AB156"/>
  <c r="AB134"/>
  <c r="AB122"/>
  <c r="AB106"/>
  <c r="AB86"/>
  <c r="AB66"/>
  <c r="AB196"/>
  <c r="AB186"/>
  <c r="AB168"/>
  <c r="AB127"/>
  <c r="AB104"/>
  <c r="AB96"/>
  <c r="AB84"/>
  <c r="AB74"/>
  <c r="AB68"/>
  <c r="AB64"/>
  <c r="AB56"/>
  <c r="AB218"/>
  <c r="AB206"/>
  <c r="AB152"/>
  <c r="AB128"/>
  <c r="AB126"/>
  <c r="AB118"/>
  <c r="AB72"/>
  <c r="AB52"/>
  <c r="AB17"/>
  <c r="AB230"/>
  <c r="AB215"/>
  <c r="AB200"/>
  <c r="AB192"/>
  <c r="AB190"/>
  <c r="AB174"/>
  <c r="AB162"/>
  <c r="AB160"/>
  <c r="AB148"/>
  <c r="AB136"/>
  <c r="AB124"/>
  <c r="AB110"/>
  <c r="AB102"/>
  <c r="AB100"/>
  <c r="AB90"/>
  <c r="AB88"/>
  <c r="AB78"/>
  <c r="AB70"/>
  <c r="AB62"/>
  <c r="AB60"/>
  <c r="AB71" i="14"/>
  <c r="AB51"/>
  <c r="AB43"/>
  <c r="AB155"/>
  <c r="AB91"/>
  <c r="AB35"/>
  <c r="AB191" i="13"/>
  <c r="AB119"/>
  <c r="AB101"/>
  <c r="AB95"/>
  <c r="AB61"/>
  <c r="AB41"/>
  <c r="AB37"/>
  <c r="AB33"/>
  <c r="AB21"/>
  <c r="AB9"/>
  <c r="AB5"/>
  <c r="AB207"/>
  <c r="AB194"/>
  <c r="AB188"/>
  <c r="AB183"/>
  <c r="AB165"/>
  <c r="AB159"/>
  <c r="AB143"/>
  <c r="AB125"/>
  <c r="AB117"/>
  <c r="AB98"/>
  <c r="AB92"/>
  <c r="AB58"/>
  <c r="AB231"/>
  <c r="AB210"/>
  <c r="AB205"/>
  <c r="AB204"/>
  <c r="AB181"/>
  <c r="AB175"/>
  <c r="AB157"/>
  <c r="AB149"/>
  <c r="AB141"/>
  <c r="AB135"/>
  <c r="AB111"/>
  <c r="AB85"/>
  <c r="AB79"/>
  <c r="AB71"/>
  <c r="AB221"/>
  <c r="AB55"/>
  <c r="AB45"/>
  <c r="AB29"/>
  <c r="AB25"/>
  <c r="AB213"/>
  <c r="AB189"/>
  <c r="AB170"/>
  <c r="AB164"/>
  <c r="AB151"/>
  <c r="AB130"/>
  <c r="AB116"/>
  <c r="AB93"/>
  <c r="AB87"/>
  <c r="AB53"/>
  <c r="AB229"/>
  <c r="AB228"/>
  <c r="AB223"/>
  <c r="AB199"/>
  <c r="AB178"/>
  <c r="AB173"/>
  <c r="AB172"/>
  <c r="AB138"/>
  <c r="AB133"/>
  <c r="AB132"/>
  <c r="AB114"/>
  <c r="AB109"/>
  <c r="AB108"/>
  <c r="AB103"/>
  <c r="AB82"/>
  <c r="AB77"/>
  <c r="AB69"/>
  <c r="AB63"/>
  <c r="AB46"/>
  <c r="AB42"/>
  <c r="AB38"/>
  <c r="AB34"/>
  <c r="AB30"/>
  <c r="AB26"/>
  <c r="AB18"/>
  <c r="AB14"/>
  <c r="AB10"/>
  <c r="AB6"/>
  <c r="AB822" i="12"/>
  <c r="AB120"/>
  <c r="AB88"/>
  <c r="AB2"/>
  <c r="AB798"/>
  <c r="AB152"/>
  <c r="AB193" i="14"/>
  <c r="AB185"/>
  <c r="AB7"/>
  <c r="AB137"/>
  <c r="AB83"/>
  <c r="AB41"/>
  <c r="AB29"/>
  <c r="AB48" i="13"/>
  <c r="AB44"/>
  <c r="AB36"/>
  <c r="AB32"/>
  <c r="AB28"/>
  <c r="AB24"/>
  <c r="AB16"/>
  <c r="AB12"/>
  <c r="AB8"/>
  <c r="AB4"/>
  <c r="AB227"/>
  <c r="AB219"/>
  <c r="AB211"/>
  <c r="AB203"/>
  <c r="AB195"/>
  <c r="AB187"/>
  <c r="AB179"/>
  <c r="AB171"/>
  <c r="AB163"/>
  <c r="AB155"/>
  <c r="AB147"/>
  <c r="AB139"/>
  <c r="AB131"/>
  <c r="AB123"/>
  <c r="AB115"/>
  <c r="AB107"/>
  <c r="AB99"/>
  <c r="AB91"/>
  <c r="AB83"/>
  <c r="AB75"/>
  <c r="AB67"/>
  <c r="AB59"/>
  <c r="AB51"/>
  <c r="AB47"/>
  <c r="AB43"/>
  <c r="AB39"/>
  <c r="AB35"/>
  <c r="AB31"/>
  <c r="AB27"/>
  <c r="AB23"/>
  <c r="AB19"/>
  <c r="AB15"/>
  <c r="AB11"/>
  <c r="AB7"/>
  <c r="AB3"/>
  <c r="AB40"/>
  <c r="AB20"/>
  <c r="AB225"/>
  <c r="AB217"/>
  <c r="AB209"/>
  <c r="AB201"/>
  <c r="AB193"/>
  <c r="AB185"/>
  <c r="AB177"/>
  <c r="AB169"/>
  <c r="AB161"/>
  <c r="AB153"/>
  <c r="AB145"/>
  <c r="AB137"/>
  <c r="AB129"/>
  <c r="AB121"/>
  <c r="AB113"/>
  <c r="AB105"/>
  <c r="AB97"/>
  <c r="AB89"/>
  <c r="AB81"/>
  <c r="AB73"/>
  <c r="AB65"/>
  <c r="AB57"/>
  <c r="AB50"/>
  <c r="AB22"/>
  <c r="AB344" i="12"/>
  <c r="AB256"/>
  <c r="AB224"/>
  <c r="AB464"/>
  <c r="AB440"/>
  <c r="AB336"/>
  <c r="AB330"/>
  <c r="AB280"/>
  <c r="AB192"/>
  <c r="AB112"/>
  <c r="AB104"/>
  <c r="AB830"/>
  <c r="AB824"/>
  <c r="AB792"/>
  <c r="AB784"/>
  <c r="AB512"/>
  <c r="AB504"/>
  <c r="AB488"/>
  <c r="AB480"/>
  <c r="AB479"/>
  <c r="AB424"/>
  <c r="AB376"/>
  <c r="AB309"/>
  <c r="AB269"/>
  <c r="AB232"/>
  <c r="AB176"/>
  <c r="AB168"/>
  <c r="AB144"/>
  <c r="AB136"/>
  <c r="AB101"/>
  <c r="AB56"/>
  <c r="AB24"/>
  <c r="AB816"/>
  <c r="AB472"/>
  <c r="AB312"/>
  <c r="AB304"/>
  <c r="AB272"/>
  <c r="AB264"/>
  <c r="AB260"/>
  <c r="AB255"/>
  <c r="AB216"/>
  <c r="AB210"/>
  <c r="AB208"/>
  <c r="AB133"/>
  <c r="AB96"/>
  <c r="AB48"/>
  <c r="AB16"/>
  <c r="AB832"/>
  <c r="AB800"/>
  <c r="AB782"/>
  <c r="AB520"/>
  <c r="AB514"/>
  <c r="AB453"/>
  <c r="AB416"/>
  <c r="AB408"/>
  <c r="AB368"/>
  <c r="AB360"/>
  <c r="AB288"/>
  <c r="AB287"/>
  <c r="AB248"/>
  <c r="AB240"/>
  <c r="AB160"/>
  <c r="AB128"/>
  <c r="AB80"/>
  <c r="AB72"/>
  <c r="AB40"/>
  <c r="AB32"/>
  <c r="AB10"/>
  <c r="AB6"/>
  <c r="AB825"/>
  <c r="AB812"/>
  <c r="AB801"/>
  <c r="AB788"/>
  <c r="AB500"/>
  <c r="AB483"/>
  <c r="AB436"/>
  <c r="AB418"/>
  <c r="AB404"/>
  <c r="AB370"/>
  <c r="AB314"/>
  <c r="AB242"/>
  <c r="AB237"/>
  <c r="AB156"/>
  <c r="AB106"/>
  <c r="AB52"/>
  <c r="AB34"/>
  <c r="AB11"/>
  <c r="AB7"/>
  <c r="AB3"/>
  <c r="AB828"/>
  <c r="AB818"/>
  <c r="AB814"/>
  <c r="AB804"/>
  <c r="AB794"/>
  <c r="AB790"/>
  <c r="AB776"/>
  <c r="AB732"/>
  <c r="AB720"/>
  <c r="AB708"/>
  <c r="AB704"/>
  <c r="AB696"/>
  <c r="AB688"/>
  <c r="AB664"/>
  <c r="AB656"/>
  <c r="AB652"/>
  <c r="AB644"/>
  <c r="AB632"/>
  <c r="AB604"/>
  <c r="AB600"/>
  <c r="AB584"/>
  <c r="AB556"/>
  <c r="AB548"/>
  <c r="AB528"/>
  <c r="AB524"/>
  <c r="AB519"/>
  <c r="AB515"/>
  <c r="AB510"/>
  <c r="AB506"/>
  <c r="AB501"/>
  <c r="AB492"/>
  <c r="AB484"/>
  <c r="AB476"/>
  <c r="AB458"/>
  <c r="AB450"/>
  <c r="AB446"/>
  <c r="AB442"/>
  <c r="AB428"/>
  <c r="AB423"/>
  <c r="AB410"/>
  <c r="AB396"/>
  <c r="AB388"/>
  <c r="AB380"/>
  <c r="AB362"/>
  <c r="AB349"/>
  <c r="AB340"/>
  <c r="AB328"/>
  <c r="AB327"/>
  <c r="AB320"/>
  <c r="AB319"/>
  <c r="AB306"/>
  <c r="AB301"/>
  <c r="AB284"/>
  <c r="AB266"/>
  <c r="AB261"/>
  <c r="AB252"/>
  <c r="AB234"/>
  <c r="AB220"/>
  <c r="AB202"/>
  <c r="AB194"/>
  <c r="AB189"/>
  <c r="AB180"/>
  <c r="AB162"/>
  <c r="AB148"/>
  <c r="AB130"/>
  <c r="AB116"/>
  <c r="AB98"/>
  <c r="AB84"/>
  <c r="AB66"/>
  <c r="AB58"/>
  <c r="AB44"/>
  <c r="AB39"/>
  <c r="AB30"/>
  <c r="AB26"/>
  <c r="AB522"/>
  <c r="AB508"/>
  <c r="AB499"/>
  <c r="AB490"/>
  <c r="AB482"/>
  <c r="AB478"/>
  <c r="AB474"/>
  <c r="AB460"/>
  <c r="AB452"/>
  <c r="AB444"/>
  <c r="AB426"/>
  <c r="AB412"/>
  <c r="AB394"/>
  <c r="AB386"/>
  <c r="AB382"/>
  <c r="AB378"/>
  <c r="AB364"/>
  <c r="AB359"/>
  <c r="AB352"/>
  <c r="AB351"/>
  <c r="AB338"/>
  <c r="AB325"/>
  <c r="AB317"/>
  <c r="AB308"/>
  <c r="AB296"/>
  <c r="AB295"/>
  <c r="AB282"/>
  <c r="AB268"/>
  <c r="AB263"/>
  <c r="AB250"/>
  <c r="AB245"/>
  <c r="AB236"/>
  <c r="AB222"/>
  <c r="AB218"/>
  <c r="AB204"/>
  <c r="AB196"/>
  <c r="AB191"/>
  <c r="AB178"/>
  <c r="AB173"/>
  <c r="AB164"/>
  <c r="AB159"/>
  <c r="AB150"/>
  <c r="AB146"/>
  <c r="AB132"/>
  <c r="AB127"/>
  <c r="AB114"/>
  <c r="AB100"/>
  <c r="AB95"/>
  <c r="AB82"/>
  <c r="AB77"/>
  <c r="AB68"/>
  <c r="AB60"/>
  <c r="AB42"/>
  <c r="AB37"/>
  <c r="AB28"/>
  <c r="AB466"/>
  <c r="AB356"/>
  <c r="AB348"/>
  <c r="AB322"/>
  <c r="AB300"/>
  <c r="AB292"/>
  <c r="AB274"/>
  <c r="AB228"/>
  <c r="AB188"/>
  <c r="AB170"/>
  <c r="AB165"/>
  <c r="AB138"/>
  <c r="AB124"/>
  <c r="AB92"/>
  <c r="AB74"/>
  <c r="AB61"/>
  <c r="AB20"/>
  <c r="AB13"/>
  <c r="AB9"/>
  <c r="AB5"/>
  <c r="AB826"/>
  <c r="AB820"/>
  <c r="AB809"/>
  <c r="AB802"/>
  <c r="AB796"/>
  <c r="AB785"/>
  <c r="AB12"/>
  <c r="AB8"/>
  <c r="AB4"/>
  <c r="AB833"/>
  <c r="AB817"/>
  <c r="AB810"/>
  <c r="AB806"/>
  <c r="AB793"/>
  <c r="AB786"/>
  <c r="AB779"/>
  <c r="AB775"/>
  <c r="AB771"/>
  <c r="AB767"/>
  <c r="AB763"/>
  <c r="AB759"/>
  <c r="AB755"/>
  <c r="AB751"/>
  <c r="AB747"/>
  <c r="AB743"/>
  <c r="AB739"/>
  <c r="AB735"/>
  <c r="AB731"/>
  <c r="AB727"/>
  <c r="AB723"/>
  <c r="AB719"/>
  <c r="AB715"/>
  <c r="AB711"/>
  <c r="AB707"/>
  <c r="AB703"/>
  <c r="AB693"/>
  <c r="AB681"/>
  <c r="AB673"/>
  <c r="AB669"/>
  <c r="AB661"/>
  <c r="AB641"/>
  <c r="AB637"/>
  <c r="AB629"/>
  <c r="AB625"/>
  <c r="AB617"/>
  <c r="AB613"/>
  <c r="AB601"/>
  <c r="AB593"/>
  <c r="AB589"/>
  <c r="AB585"/>
  <c r="AB577"/>
  <c r="AB573"/>
  <c r="AB565"/>
  <c r="AB561"/>
  <c r="AB537"/>
  <c r="AB529"/>
  <c r="AB525"/>
  <c r="AB516"/>
  <c r="AB511"/>
  <c r="AB507"/>
  <c r="AB498"/>
  <c r="AB485"/>
  <c r="AB477"/>
  <c r="AB468"/>
  <c r="AB456"/>
  <c r="AB448"/>
  <c r="AB434"/>
  <c r="AB429"/>
  <c r="AB420"/>
  <c r="AB415"/>
  <c r="AB402"/>
  <c r="AB389"/>
  <c r="AB372"/>
  <c r="AB354"/>
  <c r="AB346"/>
  <c r="AB332"/>
  <c r="AB324"/>
  <c r="AB316"/>
  <c r="AB298"/>
  <c r="AB290"/>
  <c r="AB276"/>
  <c r="AB258"/>
  <c r="AB244"/>
  <c r="AB226"/>
  <c r="AB212"/>
  <c r="AB200"/>
  <c r="AB186"/>
  <c r="AB172"/>
  <c r="AB167"/>
  <c r="AB154"/>
  <c r="AB140"/>
  <c r="AB126"/>
  <c r="AB122"/>
  <c r="AB108"/>
  <c r="AB103"/>
  <c r="AB94"/>
  <c r="AB90"/>
  <c r="AB85"/>
  <c r="AB76"/>
  <c r="AB64"/>
  <c r="AB63"/>
  <c r="AB50"/>
  <c r="AB36"/>
  <c r="AB31"/>
  <c r="AB18"/>
  <c r="AB195" i="14"/>
  <c r="AB181"/>
  <c r="AB177"/>
  <c r="AB165"/>
  <c r="AB151"/>
  <c r="AB111"/>
  <c r="AB103"/>
  <c r="AB99"/>
  <c r="AB77"/>
  <c r="AB73"/>
  <c r="AB25"/>
  <c r="AB23"/>
  <c r="AB189"/>
  <c r="AB145"/>
  <c r="AB123"/>
  <c r="AB115"/>
  <c r="AB89"/>
  <c r="AB67"/>
  <c r="AB55"/>
  <c r="AB47"/>
  <c r="AB37"/>
  <c r="AB31"/>
  <c r="AB19"/>
  <c r="AB9"/>
  <c r="AB183"/>
  <c r="AB171"/>
  <c r="AB167"/>
  <c r="AB163"/>
  <c r="AB153"/>
  <c r="AB149"/>
  <c r="AB133"/>
  <c r="AB109"/>
  <c r="AB75"/>
  <c r="AB59"/>
  <c r="AB27"/>
  <c r="AB15"/>
  <c r="AB5"/>
  <c r="AB107"/>
  <c r="AB169"/>
  <c r="AB159"/>
  <c r="AB53"/>
  <c r="AB11"/>
  <c r="AB191"/>
  <c r="AB187"/>
  <c r="AB179"/>
  <c r="AB129"/>
  <c r="AB121"/>
  <c r="AB117"/>
  <c r="AB101"/>
  <c r="AB87"/>
  <c r="AB85"/>
  <c r="AB79"/>
  <c r="AB69"/>
  <c r="AB65"/>
  <c r="AB61"/>
  <c r="AB57"/>
  <c r="AB39"/>
  <c r="AB17"/>
  <c r="AB13"/>
  <c r="AB8"/>
  <c r="AB197"/>
  <c r="AB192"/>
  <c r="AB184"/>
  <c r="AB178"/>
  <c r="AB168"/>
  <c r="AB160"/>
  <c r="AB154"/>
  <c r="AB146"/>
  <c r="AB136"/>
  <c r="AB135"/>
  <c r="AB130"/>
  <c r="AB112"/>
  <c r="AB100"/>
  <c r="AB90"/>
  <c r="AB82"/>
  <c r="AB81"/>
  <c r="AB78"/>
  <c r="AB70"/>
  <c r="AB58"/>
  <c r="AB50"/>
  <c r="AB49"/>
  <c r="AB46"/>
  <c r="AB45"/>
  <c r="AB40"/>
  <c r="AB34"/>
  <c r="AB33"/>
  <c r="AB28"/>
  <c r="AB20"/>
  <c r="AB14"/>
  <c r="AB6"/>
  <c r="AB52"/>
  <c r="AB42"/>
  <c r="AB30"/>
  <c r="AB22"/>
  <c r="AB190"/>
  <c r="AB182"/>
  <c r="AB176"/>
  <c r="AB175"/>
  <c r="AB172"/>
  <c r="AB166"/>
  <c r="AB158"/>
  <c r="AB157"/>
  <c r="AB152"/>
  <c r="AB144"/>
  <c r="AB143"/>
  <c r="AB140"/>
  <c r="AB139"/>
  <c r="AB128"/>
  <c r="AB127"/>
  <c r="AB124"/>
  <c r="AB118"/>
  <c r="AB110"/>
  <c r="AB104"/>
  <c r="AB98"/>
  <c r="AB97"/>
  <c r="AB94"/>
  <c r="AB93"/>
  <c r="AB88"/>
  <c r="AB76"/>
  <c r="AB68"/>
  <c r="AB62"/>
  <c r="AB56"/>
  <c r="AB38"/>
  <c r="AB26"/>
  <c r="AB18"/>
  <c r="AB12"/>
  <c r="AB4"/>
  <c r="AB3"/>
  <c r="AB196"/>
  <c r="AB188"/>
  <c r="AB180"/>
  <c r="AB170"/>
  <c r="AB164"/>
  <c r="AB150"/>
  <c r="AB134"/>
  <c r="AB122"/>
  <c r="AB116"/>
  <c r="AB108"/>
  <c r="AB102"/>
  <c r="AB86"/>
  <c r="AB80"/>
  <c r="AB74"/>
  <c r="AB66"/>
  <c r="AB60"/>
  <c r="AB54"/>
  <c r="AB48"/>
  <c r="AB44"/>
  <c r="AB36"/>
  <c r="AB32"/>
  <c r="AB24"/>
  <c r="AB16"/>
  <c r="AB10"/>
  <c r="AB194"/>
  <c r="AB186"/>
  <c r="AB174"/>
  <c r="AB173"/>
  <c r="AB162"/>
  <c r="AB156"/>
  <c r="AB148"/>
  <c r="AB142"/>
  <c r="AB141"/>
  <c r="AB138"/>
  <c r="AB132"/>
  <c r="AB126"/>
  <c r="AB125"/>
  <c r="AB120"/>
  <c r="AB119"/>
  <c r="AB114"/>
  <c r="AB106"/>
  <c r="AB105"/>
  <c r="AB96"/>
  <c r="AB95"/>
  <c r="AB92"/>
  <c r="AB84"/>
  <c r="AB72"/>
  <c r="AB64"/>
  <c r="AB63"/>
  <c r="AB2"/>
  <c r="AB2" i="13"/>
  <c r="AB557" i="12"/>
  <c r="AB502"/>
  <c r="AB374"/>
  <c r="AB246"/>
  <c r="AB823"/>
  <c r="AB768"/>
  <c r="AB752"/>
  <c r="AB580"/>
  <c r="AB536"/>
  <c r="AB827"/>
  <c r="AB819"/>
  <c r="AB811"/>
  <c r="AB803"/>
  <c r="AB795"/>
  <c r="AB787"/>
  <c r="AB778"/>
  <c r="AB774"/>
  <c r="AB770"/>
  <c r="AB766"/>
  <c r="AB762"/>
  <c r="AB758"/>
  <c r="AB754"/>
  <c r="AB750"/>
  <c r="AB746"/>
  <c r="AB742"/>
  <c r="AB738"/>
  <c r="AB734"/>
  <c r="AB730"/>
  <c r="AB726"/>
  <c r="AB722"/>
  <c r="AB718"/>
  <c r="AB714"/>
  <c r="AB710"/>
  <c r="AB706"/>
  <c r="AB702"/>
  <c r="AB698"/>
  <c r="AB694"/>
  <c r="AB690"/>
  <c r="AB686"/>
  <c r="AB682"/>
  <c r="AB678"/>
  <c r="AB674"/>
  <c r="AB670"/>
  <c r="AB666"/>
  <c r="AB662"/>
  <c r="AB658"/>
  <c r="AB654"/>
  <c r="AB650"/>
  <c r="AB646"/>
  <c r="AB642"/>
  <c r="AB638"/>
  <c r="AB634"/>
  <c r="AB630"/>
  <c r="AB626"/>
  <c r="AB622"/>
  <c r="AB618"/>
  <c r="AB614"/>
  <c r="AB610"/>
  <c r="AB606"/>
  <c r="AB602"/>
  <c r="AB598"/>
  <c r="AB594"/>
  <c r="AB590"/>
  <c r="AB586"/>
  <c r="AB582"/>
  <c r="AB578"/>
  <c r="AB574"/>
  <c r="AB570"/>
  <c r="AB566"/>
  <c r="AB562"/>
  <c r="AB558"/>
  <c r="AB554"/>
  <c r="AB550"/>
  <c r="AB546"/>
  <c r="AB542"/>
  <c r="AB538"/>
  <c r="AB534"/>
  <c r="AB530"/>
  <c r="AB526"/>
  <c r="AB503"/>
  <c r="AB494"/>
  <c r="AB471"/>
  <c r="AB462"/>
  <c r="AB439"/>
  <c r="AB430"/>
  <c r="AB407"/>
  <c r="AB398"/>
  <c r="AB375"/>
  <c r="AB366"/>
  <c r="AB343"/>
  <c r="AB334"/>
  <c r="AB311"/>
  <c r="AB302"/>
  <c r="AB279"/>
  <c r="AB270"/>
  <c r="AB247"/>
  <c r="AB238"/>
  <c r="AB215"/>
  <c r="AB206"/>
  <c r="AB183"/>
  <c r="AB174"/>
  <c r="AB151"/>
  <c r="AB142"/>
  <c r="AB119"/>
  <c r="AB110"/>
  <c r="AB87"/>
  <c r="AB78"/>
  <c r="AB55"/>
  <c r="AB46"/>
  <c r="AB23"/>
  <c r="AB14"/>
  <c r="AB701"/>
  <c r="AB697"/>
  <c r="AB689"/>
  <c r="AB685"/>
  <c r="AB677"/>
  <c r="AB665"/>
  <c r="AB657"/>
  <c r="AB653"/>
  <c r="AB649"/>
  <c r="AB645"/>
  <c r="AB633"/>
  <c r="AB621"/>
  <c r="AB609"/>
  <c r="AB605"/>
  <c r="AB597"/>
  <c r="AB581"/>
  <c r="AB569"/>
  <c r="AB553"/>
  <c r="AB549"/>
  <c r="AB545"/>
  <c r="AB541"/>
  <c r="AB533"/>
  <c r="AB470"/>
  <c r="AB447"/>
  <c r="AB438"/>
  <c r="AB406"/>
  <c r="AB383"/>
  <c r="AB342"/>
  <c r="AB310"/>
  <c r="AB278"/>
  <c r="AB223"/>
  <c r="AB214"/>
  <c r="AB182"/>
  <c r="AB118"/>
  <c r="AB86"/>
  <c r="AB54"/>
  <c r="AB22"/>
  <c r="AB831"/>
  <c r="AB815"/>
  <c r="AB807"/>
  <c r="AB799"/>
  <c r="AB791"/>
  <c r="AB783"/>
  <c r="AB780"/>
  <c r="AB772"/>
  <c r="AB764"/>
  <c r="AB760"/>
  <c r="AB756"/>
  <c r="AB748"/>
  <c r="AB744"/>
  <c r="AB740"/>
  <c r="AB736"/>
  <c r="AB728"/>
  <c r="AB724"/>
  <c r="AB716"/>
  <c r="AB712"/>
  <c r="AB700"/>
  <c r="AB692"/>
  <c r="AB684"/>
  <c r="AB680"/>
  <c r="AB676"/>
  <c r="AB672"/>
  <c r="AB668"/>
  <c r="AB660"/>
  <c r="AB648"/>
  <c r="AB640"/>
  <c r="AB636"/>
  <c r="AB628"/>
  <c r="AB624"/>
  <c r="AB620"/>
  <c r="AB616"/>
  <c r="AB612"/>
  <c r="AB608"/>
  <c r="AB596"/>
  <c r="AB592"/>
  <c r="AB588"/>
  <c r="AB576"/>
  <c r="AB572"/>
  <c r="AB568"/>
  <c r="AB564"/>
  <c r="AB560"/>
  <c r="AB552"/>
  <c r="AB544"/>
  <c r="AB540"/>
  <c r="AB532"/>
  <c r="AB487"/>
  <c r="AB455"/>
  <c r="AB414"/>
  <c r="AB391"/>
  <c r="AB350"/>
  <c r="AB318"/>
  <c r="AB286"/>
  <c r="AB254"/>
  <c r="AB231"/>
  <c r="AB199"/>
  <c r="AB190"/>
  <c r="AB158"/>
  <c r="AB135"/>
  <c r="AB71"/>
  <c r="AB62"/>
  <c r="AB829"/>
  <c r="AB821"/>
  <c r="AB813"/>
  <c r="AB805"/>
  <c r="AB797"/>
  <c r="AB789"/>
  <c r="AB781"/>
  <c r="AB777"/>
  <c r="AB773"/>
  <c r="AB769"/>
  <c r="AB765"/>
  <c r="AB761"/>
  <c r="AB757"/>
  <c r="AB753"/>
  <c r="AB749"/>
  <c r="AB745"/>
  <c r="AB741"/>
  <c r="AB737"/>
  <c r="AB733"/>
  <c r="AB729"/>
  <c r="AB725"/>
  <c r="AB721"/>
  <c r="AB717"/>
  <c r="AB713"/>
  <c r="AB709"/>
  <c r="AB705"/>
  <c r="AB699"/>
  <c r="AB695"/>
  <c r="AB691"/>
  <c r="AB687"/>
  <c r="AB683"/>
  <c r="AB679"/>
  <c r="AB675"/>
  <c r="AB671"/>
  <c r="AB667"/>
  <c r="AB663"/>
  <c r="AB659"/>
  <c r="AB655"/>
  <c r="AB651"/>
  <c r="AB647"/>
  <c r="AB643"/>
  <c r="AB639"/>
  <c r="AB635"/>
  <c r="AB631"/>
  <c r="AB627"/>
  <c r="AB623"/>
  <c r="AB619"/>
  <c r="AB615"/>
  <c r="AB611"/>
  <c r="AB607"/>
  <c r="AB603"/>
  <c r="AB599"/>
  <c r="AB595"/>
  <c r="AB591"/>
  <c r="AB587"/>
  <c r="AB583"/>
  <c r="AB579"/>
  <c r="AB575"/>
  <c r="AB571"/>
  <c r="AB567"/>
  <c r="AB563"/>
  <c r="AB559"/>
  <c r="AB555"/>
  <c r="AB551"/>
  <c r="AB547"/>
  <c r="AB543"/>
  <c r="AB539"/>
  <c r="AB535"/>
  <c r="AB531"/>
  <c r="AB527"/>
  <c r="AB518"/>
  <c r="AB495"/>
  <c r="AB486"/>
  <c r="AB463"/>
  <c r="AB454"/>
  <c r="AB431"/>
  <c r="AB422"/>
  <c r="AB399"/>
  <c r="AB390"/>
  <c r="AB367"/>
  <c r="AB358"/>
  <c r="AB335"/>
  <c r="AB326"/>
  <c r="AB303"/>
  <c r="AB294"/>
  <c r="AB271"/>
  <c r="AB262"/>
  <c r="AB239"/>
  <c r="AB230"/>
  <c r="AB207"/>
  <c r="AB198"/>
  <c r="AB175"/>
  <c r="AB166"/>
  <c r="AB143"/>
  <c r="AB134"/>
  <c r="AB111"/>
  <c r="AB102"/>
  <c r="AB79"/>
  <c r="AB70"/>
  <c r="AB47"/>
  <c r="AB38"/>
  <c r="AB15"/>
  <c r="AB517"/>
  <c r="AB509"/>
  <c r="AB493"/>
  <c r="AB469"/>
  <c r="AB461"/>
  <c r="AB445"/>
  <c r="AB437"/>
  <c r="AB413"/>
  <c r="AB405"/>
  <c r="AB397"/>
  <c r="AB381"/>
  <c r="AB373"/>
  <c r="AB365"/>
  <c r="AB357"/>
  <c r="AB341"/>
  <c r="AB333"/>
  <c r="AB293"/>
  <c r="AB285"/>
  <c r="AB253"/>
  <c r="AB229"/>
  <c r="AB221"/>
  <c r="AB205"/>
  <c r="AB197"/>
  <c r="AB181"/>
  <c r="AB157"/>
  <c r="AB149"/>
  <c r="AB125"/>
  <c r="AB117"/>
  <c r="AB109"/>
  <c r="AB93"/>
  <c r="AB53"/>
  <c r="AB45"/>
  <c r="AB29"/>
  <c r="AB21"/>
  <c r="AB523"/>
  <c r="AB491"/>
  <c r="AB421"/>
  <c r="AB277"/>
  <c r="AB213"/>
  <c r="AB141"/>
  <c r="AB69"/>
  <c r="AB475"/>
  <c r="AB467"/>
  <c r="AB459"/>
  <c r="AB451"/>
  <c r="AB443"/>
  <c r="AB435"/>
  <c r="AB427"/>
  <c r="AB419"/>
  <c r="AB411"/>
  <c r="AB403"/>
  <c r="AB395"/>
  <c r="AB387"/>
  <c r="AB379"/>
  <c r="AB371"/>
  <c r="AB363"/>
  <c r="AB355"/>
  <c r="AB347"/>
  <c r="AB339"/>
  <c r="AB331"/>
  <c r="AB323"/>
  <c r="AB315"/>
  <c r="AB307"/>
  <c r="AB299"/>
  <c r="AB291"/>
  <c r="AB283"/>
  <c r="AB275"/>
  <c r="AB267"/>
  <c r="AB259"/>
  <c r="AB251"/>
  <c r="AB243"/>
  <c r="AB235"/>
  <c r="AB227"/>
  <c r="AB219"/>
  <c r="AB211"/>
  <c r="AB203"/>
  <c r="AB195"/>
  <c r="AB187"/>
  <c r="AB179"/>
  <c r="AB171"/>
  <c r="AB163"/>
  <c r="AB155"/>
  <c r="AB147"/>
  <c r="AB139"/>
  <c r="AB131"/>
  <c r="AB123"/>
  <c r="AB115"/>
  <c r="AB107"/>
  <c r="AB99"/>
  <c r="AB91"/>
  <c r="AB83"/>
  <c r="AB75"/>
  <c r="AB67"/>
  <c r="AB59"/>
  <c r="AB51"/>
  <c r="AB43"/>
  <c r="AB35"/>
  <c r="AB27"/>
  <c r="AB19"/>
  <c r="AB521"/>
  <c r="AB513"/>
  <c r="AB505"/>
  <c r="AB497"/>
  <c r="AB489"/>
  <c r="AB481"/>
  <c r="AB473"/>
  <c r="AB465"/>
  <c r="AB457"/>
  <c r="AB449"/>
  <c r="AB441"/>
  <c r="AB433"/>
  <c r="AB425"/>
  <c r="AB417"/>
  <c r="AB409"/>
  <c r="AB401"/>
  <c r="AB393"/>
  <c r="AB385"/>
  <c r="AB377"/>
  <c r="AB369"/>
  <c r="AB361"/>
  <c r="AB353"/>
  <c r="AB345"/>
  <c r="AB337"/>
  <c r="AB329"/>
  <c r="AB321"/>
  <c r="AB313"/>
  <c r="AB305"/>
  <c r="AB297"/>
  <c r="AB289"/>
  <c r="AB281"/>
  <c r="AB273"/>
  <c r="AB265"/>
  <c r="AB257"/>
  <c r="AB249"/>
  <c r="AB241"/>
  <c r="AB233"/>
  <c r="AB225"/>
  <c r="AB217"/>
  <c r="AB209"/>
  <c r="AB201"/>
  <c r="AB193"/>
  <c r="AB185"/>
  <c r="AB177"/>
  <c r="AB169"/>
  <c r="AB161"/>
  <c r="AB153"/>
  <c r="AB145"/>
  <c r="AB137"/>
  <c r="AB129"/>
  <c r="AB121"/>
  <c r="AB113"/>
  <c r="AB105"/>
  <c r="AB97"/>
  <c r="AB89"/>
  <c r="AB81"/>
  <c r="AB73"/>
  <c r="AB65"/>
  <c r="AB57"/>
  <c r="AB49"/>
  <c r="AB41"/>
  <c r="AB33"/>
  <c r="AB25"/>
  <c r="AB17"/>
</calcChain>
</file>

<file path=xl/comments1.xml><?xml version="1.0" encoding="utf-8"?>
<comments xmlns="http://schemas.openxmlformats.org/spreadsheetml/2006/main">
  <authors>
    <author>dphe</author>
  </authors>
  <commentList>
    <comment ref="P36" authorId="0">
      <text>
        <r>
          <rPr>
            <b/>
            <sz val="9"/>
            <color indexed="81"/>
            <rFont val="Tahoma"/>
            <family val="2"/>
          </rPr>
          <t>dphe:</t>
        </r>
        <r>
          <rPr>
            <sz val="9"/>
            <color indexed="81"/>
            <rFont val="Tahoma"/>
            <family val="2"/>
          </rPr>
          <t xml:space="preserve">
Newest sample between two new cand. Ref sites</t>
        </r>
      </text>
    </comment>
  </commentList>
</comments>
</file>

<file path=xl/comments2.xml><?xml version="1.0" encoding="utf-8"?>
<comments xmlns="http://schemas.openxmlformats.org/spreadsheetml/2006/main">
  <authors>
    <author>dphe</author>
  </authors>
  <commentList>
    <comment ref="M27" authorId="0">
      <text>
        <r>
          <rPr>
            <b/>
            <sz val="9"/>
            <color indexed="81"/>
            <rFont val="Tahoma"/>
            <family val="2"/>
          </rPr>
          <t>dphe:</t>
        </r>
        <r>
          <rPr>
            <sz val="9"/>
            <color indexed="81"/>
            <rFont val="Tahoma"/>
            <family val="2"/>
          </rPr>
          <t xml:space="preserve">
Newest sample between two new cand. Ref sites</t>
        </r>
      </text>
    </comment>
  </commentList>
</comments>
</file>

<file path=xl/sharedStrings.xml><?xml version="1.0" encoding="utf-8"?>
<sst xmlns="http://schemas.openxmlformats.org/spreadsheetml/2006/main" count="16944" uniqueCount="2829">
  <si>
    <t>StationID</t>
  </si>
  <si>
    <t>Location</t>
  </si>
  <si>
    <t>Lat_Dec</t>
  </si>
  <si>
    <t>Long_Dec</t>
  </si>
  <si>
    <t>San Miguel River</t>
  </si>
  <si>
    <t>near Norwood</t>
  </si>
  <si>
    <t>Taylor River</t>
  </si>
  <si>
    <t>above North Bank Campground</t>
  </si>
  <si>
    <t>below Lodgepole Camp</t>
  </si>
  <si>
    <t>below Lottis Creek</t>
  </si>
  <si>
    <t>at Rd 742 bridge</t>
  </si>
  <si>
    <t>at Rd 742 pulloff</t>
  </si>
  <si>
    <t>at Hog Trough below Taylor Reservoir</t>
  </si>
  <si>
    <t>d/s Dinner Bell Campground</t>
  </si>
  <si>
    <t>Coal Creek</t>
  </si>
  <si>
    <t>at Crested Butte at Totem Pole Park</t>
  </si>
  <si>
    <t>East River</t>
  </si>
  <si>
    <t>Gothic campground.  Bottom of reach 200' upstream of bridge</t>
  </si>
  <si>
    <t>Cement Creek</t>
  </si>
  <si>
    <t>above campground</t>
  </si>
  <si>
    <t>Woods Creek</t>
  </si>
  <si>
    <t>at Mount Crested Butte</t>
  </si>
  <si>
    <t>10123a</t>
  </si>
  <si>
    <t>at ski area</t>
  </si>
  <si>
    <t>Smith Fork</t>
  </si>
  <si>
    <t>above Smith Fork Campground</t>
  </si>
  <si>
    <t>Slate River</t>
  </si>
  <si>
    <t>at Rozman property below Riverland</t>
  </si>
  <si>
    <t>Texas Creek</t>
  </si>
  <si>
    <t>above Taylor Park Reservoir</t>
  </si>
  <si>
    <t>below Crawford</t>
  </si>
  <si>
    <t>at USGS gage at FR 712</t>
  </si>
  <si>
    <t>Curecanti Creek</t>
  </si>
  <si>
    <t>above Hwy 92</t>
  </si>
  <si>
    <t>Cimarron River</t>
  </si>
  <si>
    <t>along Hwy 50 East Cimarron - Picnic area fishing</t>
  </si>
  <si>
    <t>10230B</t>
  </si>
  <si>
    <t>Little Cimarron River</t>
  </si>
  <si>
    <t>above confluence with Cimarron</t>
  </si>
  <si>
    <t>Blue Creek</t>
  </si>
  <si>
    <t>above Hwy 50</t>
  </si>
  <si>
    <t>Pine Creek</t>
  </si>
  <si>
    <t>blw Snelson Creek</t>
  </si>
  <si>
    <t>Willow Creek</t>
  </si>
  <si>
    <t>west of Lake Fork</t>
  </si>
  <si>
    <t>Firebox Creek</t>
  </si>
  <si>
    <t>above FR 864</t>
  </si>
  <si>
    <t>below Firebox Creek</t>
  </si>
  <si>
    <t>10237B</t>
  </si>
  <si>
    <t>Van Boxel Creek</t>
  </si>
  <si>
    <t>above High Mesa Rd</t>
  </si>
  <si>
    <t>Big Blue Creek</t>
  </si>
  <si>
    <t>at Big Blue campground</t>
  </si>
  <si>
    <t>Lake Fork Gunnison River</t>
  </si>
  <si>
    <t>at Railroad Camp</t>
  </si>
  <si>
    <t>at Gateview</t>
  </si>
  <si>
    <t>at Independence Gulch</t>
  </si>
  <si>
    <t>Henson Creek</t>
  </si>
  <si>
    <t>at Hwy 149</t>
  </si>
  <si>
    <t>above Lake San Cristobal</t>
  </si>
  <si>
    <t>Soap Creek</t>
  </si>
  <si>
    <t>above Blue Mesa Reservoir</t>
  </si>
  <si>
    <t>at Soap Creek Campground</t>
  </si>
  <si>
    <t>above Silver Creek</t>
  </si>
  <si>
    <t>above Cooper Creek</t>
  </si>
  <si>
    <t>Beaver Creek</t>
  </si>
  <si>
    <t>at Gunnison SWA at 726 Rd</t>
  </si>
  <si>
    <t>Mill Creek</t>
  </si>
  <si>
    <t>at TR 438 off 727 Rd.</t>
  </si>
  <si>
    <t>below West Elk Wilderness Area</t>
  </si>
  <si>
    <t>10267A</t>
  </si>
  <si>
    <t>at Mill-Castle Campground</t>
  </si>
  <si>
    <t>Ohio Creek</t>
  </si>
  <si>
    <t>above Baldwin</t>
  </si>
  <si>
    <t>10268A</t>
  </si>
  <si>
    <t>at Rock House Ranch</t>
  </si>
  <si>
    <t>10268B</t>
  </si>
  <si>
    <t>blw 730 Rd</t>
  </si>
  <si>
    <t>at USGS Gage at CR 48</t>
  </si>
  <si>
    <t>10271A</t>
  </si>
  <si>
    <t>South Beaver Creek</t>
  </si>
  <si>
    <t>at powerline service rd.</t>
  </si>
  <si>
    <t>Cebolla Creek</t>
  </si>
  <si>
    <t>at Powderhorn</t>
  </si>
  <si>
    <t>at USGS gage</t>
  </si>
  <si>
    <t>at Cebolla Cr SWA</t>
  </si>
  <si>
    <t>102F</t>
  </si>
  <si>
    <t>Navajo River</t>
  </si>
  <si>
    <t>above Chromo</t>
  </si>
  <si>
    <t>Tomichi Creek</t>
  </si>
  <si>
    <t>at Hwy 114</t>
  </si>
  <si>
    <t>at USGS Gage near Sargents</t>
  </si>
  <si>
    <t>above Whitepine</t>
  </si>
  <si>
    <t>Cochetopa Creek</t>
  </si>
  <si>
    <t>near mouth</t>
  </si>
  <si>
    <t>at Sillsville</t>
  </si>
  <si>
    <t>at Mile Post 16 in Cochetopa Canyon</t>
  </si>
  <si>
    <t>0.7 mi South of KK-14 Rd</t>
  </si>
  <si>
    <t>above Dome Lakes</t>
  </si>
  <si>
    <t>Stewart Creek</t>
  </si>
  <si>
    <t>at La Garita W.A. (794 Rd)</t>
  </si>
  <si>
    <t>North Quartz Creek</t>
  </si>
  <si>
    <t>at Quartz Campground</t>
  </si>
  <si>
    <t>Quartz Creek</t>
  </si>
  <si>
    <t>below Ohio City</t>
  </si>
  <si>
    <t>Gold Creek</t>
  </si>
  <si>
    <t>above Ohio City</t>
  </si>
  <si>
    <t>Razor Creek</t>
  </si>
  <si>
    <t>at 45 Rd. Bridge</t>
  </si>
  <si>
    <t>Marshall Creek</t>
  </si>
  <si>
    <t>above Indian Creek</t>
  </si>
  <si>
    <t>Indian Creek</t>
  </si>
  <si>
    <t>above Marshall Creek</t>
  </si>
  <si>
    <t>North Fork Gunnison</t>
  </si>
  <si>
    <t>at mouth</t>
  </si>
  <si>
    <t>North Fork Gunnison River</t>
  </si>
  <si>
    <t>abv Leroux Creek at 34 Rd.</t>
  </si>
  <si>
    <t>10404G</t>
  </si>
  <si>
    <t>abv old WWTP @ Samuel Wade</t>
  </si>
  <si>
    <t>10406d</t>
  </si>
  <si>
    <t>blw Bear Ck @ Hwy 133 Bridge</t>
  </si>
  <si>
    <t>Leroux Creek</t>
  </si>
  <si>
    <t>below Dever Cr.</t>
  </si>
  <si>
    <t>Roatcap Creek</t>
  </si>
  <si>
    <t>at Highway 133; Above Redwood Arms WWTP</t>
  </si>
  <si>
    <t>above Anthracite Creek</t>
  </si>
  <si>
    <t>Anthracite Creek</t>
  </si>
  <si>
    <t>above Erichson Springs Campground</t>
  </si>
  <si>
    <t>Clear Fork</t>
  </si>
  <si>
    <t>above FR 844</t>
  </si>
  <si>
    <t>Escalante Creek</t>
  </si>
  <si>
    <t>at SWA</t>
  </si>
  <si>
    <t>Nork Fork Escalante Creek</t>
  </si>
  <si>
    <t>above mouth</t>
  </si>
  <si>
    <t>Middle Fork Escalante Creek</t>
  </si>
  <si>
    <t>above confluence with East Fork</t>
  </si>
  <si>
    <t>Potter Creek</t>
  </si>
  <si>
    <t>Kannah Creek</t>
  </si>
  <si>
    <t>at Kannah Creek Trailhead</t>
  </si>
  <si>
    <t>above DOW fishing area</t>
  </si>
  <si>
    <t>Milk Creek</t>
  </si>
  <si>
    <t>above Starner Loop Rd.</t>
  </si>
  <si>
    <t>Oak Creek</t>
  </si>
  <si>
    <t>above Oak Creek Rd crossing</t>
  </si>
  <si>
    <t>Uncompahgre River</t>
  </si>
  <si>
    <t>above Red Mountain Creek at Hwy 550</t>
  </si>
  <si>
    <t>10609c</t>
  </si>
  <si>
    <t>Red Mountain Creek</t>
  </si>
  <si>
    <t>headwaters at mile marker 81</t>
  </si>
  <si>
    <t>at switchback (appears to be just south of Ouray)</t>
  </si>
  <si>
    <t>East Fork Dry Creek</t>
  </si>
  <si>
    <t>at FR 540</t>
  </si>
  <si>
    <t>Cedar Creek</t>
  </si>
  <si>
    <t>above Montrose at Miguel Rd N</t>
  </si>
  <si>
    <t>Spring Creek</t>
  </si>
  <si>
    <t>at Popular Road</t>
  </si>
  <si>
    <t>above irrigation inflow @ Popular Road</t>
  </si>
  <si>
    <t>at Spring Canyon Rd.</t>
  </si>
  <si>
    <t>off Coal Creek Rd (above hydropower plant)</t>
  </si>
  <si>
    <t>Billy Creek</t>
  </si>
  <si>
    <t>at end of Cty Rd 2</t>
  </si>
  <si>
    <t>10669C</t>
  </si>
  <si>
    <t>Cow Creek</t>
  </si>
  <si>
    <t>at Hwy. 550</t>
  </si>
  <si>
    <t>Deer Creek</t>
  </si>
  <si>
    <t>at Cty Rd 8A</t>
  </si>
  <si>
    <t>10674d</t>
  </si>
  <si>
    <t>Alkali Creek</t>
  </si>
  <si>
    <t>at Highway 550</t>
  </si>
  <si>
    <t>Canyon Creek</t>
  </si>
  <si>
    <t>below Camp Bird Mine</t>
  </si>
  <si>
    <t>Sneffels Creek</t>
  </si>
  <si>
    <t>Dolores River</t>
  </si>
  <si>
    <t>at San Miguel</t>
  </si>
  <si>
    <t>Little Taylor Creek</t>
  </si>
  <si>
    <t>above conf. with Taylor Creek</t>
  </si>
  <si>
    <t>10767B</t>
  </si>
  <si>
    <t>Roaring Forks Creek</t>
  </si>
  <si>
    <t>Fish Creek</t>
  </si>
  <si>
    <t>at Fish Creek SWA</t>
  </si>
  <si>
    <t>West Dolores River</t>
  </si>
  <si>
    <t>at Stoner near Hwy 145</t>
  </si>
  <si>
    <t>10770A</t>
  </si>
  <si>
    <t>blw 686 Rd</t>
  </si>
  <si>
    <t>10780C</t>
  </si>
  <si>
    <t>Silver Creek</t>
  </si>
  <si>
    <t>above Blair Tunnel Discharge</t>
  </si>
  <si>
    <t>at Hwy. 145, Norwood Hill</t>
  </si>
  <si>
    <t>d/s WWTF</t>
  </si>
  <si>
    <t>at Society Turn</t>
  </si>
  <si>
    <t>10815B</t>
  </si>
  <si>
    <t>below Alder St. in Telluride</t>
  </si>
  <si>
    <t>Big Bear Creek</t>
  </si>
  <si>
    <t>at mm 2</t>
  </si>
  <si>
    <t>above Marshall Creek (at Idarado)</t>
  </si>
  <si>
    <t>Leopard Creek</t>
  </si>
  <si>
    <t>below Alder Creek</t>
  </si>
  <si>
    <t>Naturita Creek</t>
  </si>
  <si>
    <t>at Naturita</t>
  </si>
  <si>
    <t>at Cty Rd. 1135</t>
  </si>
  <si>
    <t>Tabeguache Creek</t>
  </si>
  <si>
    <t>Dry Creek</t>
  </si>
  <si>
    <t>above GG25 Rd.</t>
  </si>
  <si>
    <t>Cottonwood Creek</t>
  </si>
  <si>
    <t>Maverick Draw</t>
  </si>
  <si>
    <t>at 37.5 Rd.</t>
  </si>
  <si>
    <t>at mouth w/ San Miguel River</t>
  </si>
  <si>
    <t>Fall Creek</t>
  </si>
  <si>
    <t>at FR 618</t>
  </si>
  <si>
    <t>McKenzie Creek</t>
  </si>
  <si>
    <t>at mouth above confl. w/ San Miguel</t>
  </si>
  <si>
    <t>10860d</t>
  </si>
  <si>
    <t>Specie Creek</t>
  </si>
  <si>
    <t>near mouth off Rd M44</t>
  </si>
  <si>
    <t>South Fork San Miguel River</t>
  </si>
  <si>
    <t>10871a</t>
  </si>
  <si>
    <t>0.5 miles upstream of site 10871</t>
  </si>
  <si>
    <t>Howard Fork of the San Miguel River</t>
  </si>
  <si>
    <t>between Ophir and Hwy 145</t>
  </si>
  <si>
    <t>10905G</t>
  </si>
  <si>
    <t>West Paradox Creek</t>
  </si>
  <si>
    <t>at Cty Rd. U1</t>
  </si>
  <si>
    <t>La Sal Creek</t>
  </si>
  <si>
    <t>at Hwy 90 and X4 Rd.</t>
  </si>
  <si>
    <t>at Lone Dome SWA</t>
  </si>
  <si>
    <t>10908B</t>
  </si>
  <si>
    <t>Dove Creek Pump</t>
  </si>
  <si>
    <t>Mesa Creek</t>
  </si>
  <si>
    <t>at mouth abv Hwy 141</t>
  </si>
  <si>
    <t>North Fork Mesa Creek</t>
  </si>
  <si>
    <t>at Cty Rd. 19.5</t>
  </si>
  <si>
    <t>Ute Creek</t>
  </si>
  <si>
    <t>Roc Creek</t>
  </si>
  <si>
    <t>near mouth abv. Dolores River</t>
  </si>
  <si>
    <t>Atkinson Creek</t>
  </si>
  <si>
    <t>at Hwy 141</t>
  </si>
  <si>
    <t>11107a</t>
  </si>
  <si>
    <t>near Rulison</t>
  </si>
  <si>
    <t>Parachute Creek</t>
  </si>
  <si>
    <t>below confluences</t>
  </si>
  <si>
    <t>11145b</t>
  </si>
  <si>
    <t>Middle Fork Parachute Creek</t>
  </si>
  <si>
    <t>above West Fork</t>
  </si>
  <si>
    <t>11145b2</t>
  </si>
  <si>
    <t>below Davis Gulch</t>
  </si>
  <si>
    <t>11149b</t>
  </si>
  <si>
    <t>Mamm Creek</t>
  </si>
  <si>
    <t>Antara Resources Near Garfield County Airport</t>
  </si>
  <si>
    <t>Middle Rifle Creek</t>
  </si>
  <si>
    <t>above West Rifle Creek</t>
  </si>
  <si>
    <t>East Divide Creek</t>
  </si>
  <si>
    <t>at 313 Rd near gage</t>
  </si>
  <si>
    <t>at Apple Tree near New Castle, Colorado</t>
  </si>
  <si>
    <t>11190A</t>
  </si>
  <si>
    <t>Main Elk Creek</t>
  </si>
  <si>
    <t>at FR 243</t>
  </si>
  <si>
    <t>11191b</t>
  </si>
  <si>
    <t>South Canyon Creek</t>
  </si>
  <si>
    <t>Garfield Creek</t>
  </si>
  <si>
    <t>at 312 Rd in SWA</t>
  </si>
  <si>
    <t>Roan Creek</t>
  </si>
  <si>
    <t>below Brush Creek</t>
  </si>
  <si>
    <t>Carr Creek</t>
  </si>
  <si>
    <t>above Scott Hill Rd.</t>
  </si>
  <si>
    <t>Dry Fork</t>
  </si>
  <si>
    <t>at Cty Rd 222</t>
  </si>
  <si>
    <t>above Mud Spring Canyon</t>
  </si>
  <si>
    <t>Clear Creek</t>
  </si>
  <si>
    <t>at Chevron gage</t>
  </si>
  <si>
    <t>Buzzard Creek</t>
  </si>
  <si>
    <t>at 64.3 Rd</t>
  </si>
  <si>
    <t>Good Spring Creek</t>
  </si>
  <si>
    <t>at County Rd. 51 near Axial</t>
  </si>
  <si>
    <t>Wilson Creek</t>
  </si>
  <si>
    <t>at County Road 51</t>
  </si>
  <si>
    <t>11343c</t>
  </si>
  <si>
    <t>in canyon</t>
  </si>
  <si>
    <t>Stinking Gulch</t>
  </si>
  <si>
    <t>at Colo/Wyo property near Hwy 13</t>
  </si>
  <si>
    <t>Temple Gulch</t>
  </si>
  <si>
    <t>at County Road 53</t>
  </si>
  <si>
    <t>11370b</t>
  </si>
  <si>
    <t>Big Gulch</t>
  </si>
  <si>
    <t>at Bower Ranch</t>
  </si>
  <si>
    <t>11370d</t>
  </si>
  <si>
    <t>at County Road 7</t>
  </si>
  <si>
    <t>Johnson Gulch</t>
  </si>
  <si>
    <t>Fortification Creek</t>
  </si>
  <si>
    <t>at 18 Rd.</t>
  </si>
  <si>
    <t>Middle Fork Little Snake River</t>
  </si>
  <si>
    <t>u/s North Fork Little Snake near Forest Service R. 551 bridge</t>
  </si>
  <si>
    <t>South Fork Little Snake River</t>
  </si>
  <si>
    <t>u/s Cty. Rd. 129-at 3 Forks Ranch</t>
  </si>
  <si>
    <t>Little Snake River</t>
  </si>
  <si>
    <t>d/s Cty. Rd. 129 - at Focus Ranch</t>
  </si>
  <si>
    <t>off of Cty. Rd. 129 at DOW prop.-west of Battle Creek</t>
  </si>
  <si>
    <t>at Cty. Rd. 129 on Williams prop.</t>
  </si>
  <si>
    <t>upstream Cty. Rd. 4N</t>
  </si>
  <si>
    <t>Slater Creek</t>
  </si>
  <si>
    <t>upstream Cty. Rd. 1 nr. USGS station</t>
  </si>
  <si>
    <t>Oliver Creek</t>
  </si>
  <si>
    <t>lower site</t>
  </si>
  <si>
    <t>upper site</t>
  </si>
  <si>
    <t>Talamantes Creek</t>
  </si>
  <si>
    <t>at 94 Rd</t>
  </si>
  <si>
    <t>Vermillion Creek</t>
  </si>
  <si>
    <t>at Hwy 318</t>
  </si>
  <si>
    <t>Blue River</t>
  </si>
  <si>
    <t>above Dillon</t>
  </si>
  <si>
    <t>at County Roads 12 and 119 Intersection</t>
  </si>
  <si>
    <t>South Fork White River</t>
  </si>
  <si>
    <t>at Oak Ridge (near Buford)</t>
  </si>
  <si>
    <t>Marvine Creek</t>
  </si>
  <si>
    <t>at County Road 12</t>
  </si>
  <si>
    <t>Lost Creek</t>
  </si>
  <si>
    <t>abv Buford @ 8 Rd.</t>
  </si>
  <si>
    <t>Piceance Creek</t>
  </si>
  <si>
    <t>at Cty. Rd 5 in SWA</t>
  </si>
  <si>
    <t>Black Sulphur Creek</t>
  </si>
  <si>
    <t>near 29 and 26 Rds. (1.5 miles SW of 26 and 5 Rds.)</t>
  </si>
  <si>
    <t>Scandard Gulch</t>
  </si>
  <si>
    <t>White River</t>
  </si>
  <si>
    <t>at Rangely</t>
  </si>
  <si>
    <t>West Douglas Creek</t>
  </si>
  <si>
    <t>above West Creek</t>
  </si>
  <si>
    <t>Cathedral Creek</t>
  </si>
  <si>
    <t>at Cty Rd 28</t>
  </si>
  <si>
    <t>East Douglas Creek</t>
  </si>
  <si>
    <t>above Cathedral Creek</t>
  </si>
  <si>
    <t>Duck Creek</t>
  </si>
  <si>
    <t>at Cty Rd 20</t>
  </si>
  <si>
    <t>Yellow Creek</t>
  </si>
  <si>
    <t>at 89 Road</t>
  </si>
  <si>
    <t>11732A</t>
  </si>
  <si>
    <t>at confluence with Barcus Creek</t>
  </si>
  <si>
    <t>11732B</t>
  </si>
  <si>
    <t>above Barcus Creek</t>
  </si>
  <si>
    <t>East Miller Creek</t>
  </si>
  <si>
    <t>at Cty Rd 57</t>
  </si>
  <si>
    <t>at Oak Ridge SWA near gage</t>
  </si>
  <si>
    <t>Conway Draw</t>
  </si>
  <si>
    <t>at Gates of Lodore</t>
  </si>
  <si>
    <t>Michigan River</t>
  </si>
  <si>
    <t>at Walden (above WWTF)</t>
  </si>
  <si>
    <t>12101A</t>
  </si>
  <si>
    <t>Colorado River</t>
  </si>
  <si>
    <t>at Pioneer Park</t>
  </si>
  <si>
    <t>12101B</t>
  </si>
  <si>
    <t>at kid pond near Parshall</t>
  </si>
  <si>
    <t>12101C</t>
  </si>
  <si>
    <t>at Kinney Barriger ditch</t>
  </si>
  <si>
    <t>below Windy Gap</t>
  </si>
  <si>
    <t>Sweetwater Creek</t>
  </si>
  <si>
    <t>above Sweetwater Lake</t>
  </si>
  <si>
    <t>Sheephorn Creek</t>
  </si>
  <si>
    <t>at CR1 near Radium</t>
  </si>
  <si>
    <t>Big Alkali Creek</t>
  </si>
  <si>
    <t>Troublesome Creek</t>
  </si>
  <si>
    <t>Muddy Creek</t>
  </si>
  <si>
    <t>above Wolford Mountain Reservoir</t>
  </si>
  <si>
    <t>Crooked Creek</t>
  </si>
  <si>
    <t>at Cty. Rd. west of Fireside Inn in Tabernash</t>
  </si>
  <si>
    <t>Fraser River</t>
  </si>
  <si>
    <t>at Fraser River Trail in Winter Park</t>
  </si>
  <si>
    <t>Pole Creek</t>
  </si>
  <si>
    <t>at Cty. Rd. 522 nr Fireside Inn in Tabernash</t>
  </si>
  <si>
    <t>12165A</t>
  </si>
  <si>
    <t>St. Louis Creek</t>
  </si>
  <si>
    <t>d/s St. Louis Creek Campground</t>
  </si>
  <si>
    <t>12165B</t>
  </si>
  <si>
    <t>d/s of West St. Louis Creek</t>
  </si>
  <si>
    <t>12165C</t>
  </si>
  <si>
    <t>u/s of West St. Louis Creek</t>
  </si>
  <si>
    <t>at Gage off Hwy 40</t>
  </si>
  <si>
    <t>12166A</t>
  </si>
  <si>
    <t>at CR 57 abv WWTF nr Granby</t>
  </si>
  <si>
    <t>Ranch Creek</t>
  </si>
  <si>
    <t>near Tabernash</t>
  </si>
  <si>
    <t>Rock Creek</t>
  </si>
  <si>
    <t>at Rock Creek SWA near Toponas</t>
  </si>
  <si>
    <t>at Lazy U Ranch</t>
  </si>
  <si>
    <t>Tipperary Creek</t>
  </si>
  <si>
    <t>at Grand CR 50</t>
  </si>
  <si>
    <t>Meadow Creek</t>
  </si>
  <si>
    <t>below Meadow Reservoir</t>
  </si>
  <si>
    <t>Roaring Fork Arapaho Creek</t>
  </si>
  <si>
    <t>at Indians Peaks WA near Granby</t>
  </si>
  <si>
    <t>12183A</t>
  </si>
  <si>
    <t>Byers Creek</t>
  </si>
  <si>
    <t>above diversion</t>
  </si>
  <si>
    <t>12184A</t>
  </si>
  <si>
    <t>East St. Louis Creek</t>
  </si>
  <si>
    <t>12184B</t>
  </si>
  <si>
    <t>0.2 mi below diversion</t>
  </si>
  <si>
    <t>at Rendezvous Bridge</t>
  </si>
  <si>
    <t>12188A</t>
  </si>
  <si>
    <t>Jim Creek</t>
  </si>
  <si>
    <t>12188B</t>
  </si>
  <si>
    <t>250 yds below diversion</t>
  </si>
  <si>
    <t>12189A</t>
  </si>
  <si>
    <t>North Fork Ranch Creek</t>
  </si>
  <si>
    <t>12189B</t>
  </si>
  <si>
    <t>below diversion</t>
  </si>
  <si>
    <t>at Cty Rd 83 nr Tabernash</t>
  </si>
  <si>
    <t>below St. Louis Ck.</t>
  </si>
  <si>
    <t>Elk Creek</t>
  </si>
  <si>
    <t>near Fraser</t>
  </si>
  <si>
    <t>below Vasquez Creek</t>
  </si>
  <si>
    <t>Vasquez Creek</t>
  </si>
  <si>
    <t>at gage at Hwy 40</t>
  </si>
  <si>
    <t>below Buck Creek</t>
  </si>
  <si>
    <t>d/s of Robber's Roost Campground</t>
  </si>
  <si>
    <t>Bear Creek</t>
  </si>
  <si>
    <t>above Morrison Park</t>
  </si>
  <si>
    <t>Blacktail Creek</t>
  </si>
  <si>
    <t>at Rd 212 crossing</t>
  </si>
  <si>
    <t>Williams Fork</t>
  </si>
  <si>
    <t>at Henderson Mine</t>
  </si>
  <si>
    <t>Keyser Creek</t>
  </si>
  <si>
    <t>at FR 141 at bridge at gage</t>
  </si>
  <si>
    <t>122a</t>
  </si>
  <si>
    <t>at Lair of the Bear Park</t>
  </si>
  <si>
    <t>122b</t>
  </si>
  <si>
    <t>at O'Fallon Park</t>
  </si>
  <si>
    <t>122C</t>
  </si>
  <si>
    <t>at Baker Bridge (Idledale)</t>
  </si>
  <si>
    <t>122f</t>
  </si>
  <si>
    <t>upstream of WWTP effluent</t>
  </si>
  <si>
    <t>12300A</t>
  </si>
  <si>
    <t>at mouth 3 mi. below Trough Rd.</t>
  </si>
  <si>
    <t>at Blue River Campground</t>
  </si>
  <si>
    <t>12304b</t>
  </si>
  <si>
    <t>above French Gulch</t>
  </si>
  <si>
    <t>12304D</t>
  </si>
  <si>
    <t>below Dillon Reservoir at Gage</t>
  </si>
  <si>
    <t>u/s Town of Blue River</t>
  </si>
  <si>
    <t>12317A</t>
  </si>
  <si>
    <t>North Rock Creek</t>
  </si>
  <si>
    <t>near Silverthorne</t>
  </si>
  <si>
    <t>12322A</t>
  </si>
  <si>
    <t>Straight Creek</t>
  </si>
  <si>
    <t>u/s Laskey Gulch</t>
  </si>
  <si>
    <t>12322B</t>
  </si>
  <si>
    <t>approx. 2 miles upstream of Laskey Gulch</t>
  </si>
  <si>
    <t>Tenmile Creek</t>
  </si>
  <si>
    <t>u/s Wheeler Junction</t>
  </si>
  <si>
    <t>West Tenmile Creek</t>
  </si>
  <si>
    <t>at Wheeler Junction</t>
  </si>
  <si>
    <t>near Vail pass at Shrine Pass Rd. turn-off</t>
  </si>
  <si>
    <t>Keystone Gulch</t>
  </si>
  <si>
    <t>at USGS gage near Keystone Gulch Road</t>
  </si>
  <si>
    <t>12342G</t>
  </si>
  <si>
    <t>Snake River</t>
  </si>
  <si>
    <t>at Keystone Gage</t>
  </si>
  <si>
    <t>12343A</t>
  </si>
  <si>
    <t>North Fork Snake River</t>
  </si>
  <si>
    <t>above Montezuma</t>
  </si>
  <si>
    <t>Illinois Gulch</t>
  </si>
  <si>
    <t>at Breckenridge Ice Rink</t>
  </si>
  <si>
    <t>12370A</t>
  </si>
  <si>
    <t>Soda Creek</t>
  </si>
  <si>
    <t>at Cove Blvd.</t>
  </si>
  <si>
    <t>12372C</t>
  </si>
  <si>
    <t>Cataract Creek</t>
  </si>
  <si>
    <t>at outlet of Cataract Creek</t>
  </si>
  <si>
    <t>12501A</t>
  </si>
  <si>
    <t>Eagle River</t>
  </si>
  <si>
    <t>below Milk Creek near Wolcott</t>
  </si>
  <si>
    <t>12502A</t>
  </si>
  <si>
    <t>at Eagle Springs Golf Course</t>
  </si>
  <si>
    <t>12502D</t>
  </si>
  <si>
    <t>Lake Creek</t>
  </si>
  <si>
    <t>at Hwy 6 nr Edwards</t>
  </si>
  <si>
    <t>12502E</t>
  </si>
  <si>
    <t>at Edwards</t>
  </si>
  <si>
    <t>12502F</t>
  </si>
  <si>
    <t>nr Benchmark Lake in Avon</t>
  </si>
  <si>
    <t>12502G</t>
  </si>
  <si>
    <t>at Reserve Rd in Edwards</t>
  </si>
  <si>
    <t>12502H</t>
  </si>
  <si>
    <t>blw Lake Cr in Edwards</t>
  </si>
  <si>
    <t>12502I</t>
  </si>
  <si>
    <t>abv Squaw Cr nr Edwards</t>
  </si>
  <si>
    <t>12503D</t>
  </si>
  <si>
    <t>at Avon</t>
  </si>
  <si>
    <t>12503G</t>
  </si>
  <si>
    <t>above Gore Cr.</t>
  </si>
  <si>
    <t>Red Sandstone Creek</t>
  </si>
  <si>
    <t>at mouth at Vail</t>
  </si>
  <si>
    <t>Gore Creek</t>
  </si>
  <si>
    <t>at mouth near Minturn</t>
  </si>
  <si>
    <t>at Stephens Park in West Vail</t>
  </si>
  <si>
    <t>12554A</t>
  </si>
  <si>
    <t>at Forest Rd in Vail</t>
  </si>
  <si>
    <t>12554B</t>
  </si>
  <si>
    <t>at Westhaven Ln blw Vail WWTP</t>
  </si>
  <si>
    <t>abv Vail</t>
  </si>
  <si>
    <t>12555A</t>
  </si>
  <si>
    <t>downstream of Pulis Bridge</t>
  </si>
  <si>
    <t>Black Gore Creek</t>
  </si>
  <si>
    <t>12556g</t>
  </si>
  <si>
    <t>u/s from Timber Creek</t>
  </si>
  <si>
    <t>12556p</t>
  </si>
  <si>
    <t>u/s from Polk Creek</t>
  </si>
  <si>
    <t>12556q</t>
  </si>
  <si>
    <t>at marker 188</t>
  </si>
  <si>
    <t>above Black Gore Creek</t>
  </si>
  <si>
    <t>Homestake Creek</t>
  </si>
  <si>
    <t>@ FR 703 @ GAGE</t>
  </si>
  <si>
    <t>Resolution Creek</t>
  </si>
  <si>
    <t>upstream from East Fork Eagle River</t>
  </si>
  <si>
    <t>Roaring Fork River</t>
  </si>
  <si>
    <t>at 7th Street Bridge</t>
  </si>
  <si>
    <t>12703A</t>
  </si>
  <si>
    <t>at Aspen Glen</t>
  </si>
  <si>
    <t>12703B</t>
  </si>
  <si>
    <t>below Carbondale above Satonk Bridge</t>
  </si>
  <si>
    <t>12703C</t>
  </si>
  <si>
    <t>below Carbondale WW effluent</t>
  </si>
  <si>
    <t>12703D</t>
  </si>
  <si>
    <t>near Carbondale above Hwy 133 Bridge</t>
  </si>
  <si>
    <t>at County Road nr. Hook Siding</t>
  </si>
  <si>
    <t>12707A</t>
  </si>
  <si>
    <t>above conf. w/ Fryingpan River in Basalt</t>
  </si>
  <si>
    <t>above Aspen</t>
  </si>
  <si>
    <t>below Basalt</t>
  </si>
  <si>
    <t>Fourmile Creek</t>
  </si>
  <si>
    <t>at Cty. Rd. 117 nr. Glenwood Springs</t>
  </si>
  <si>
    <t>below Atkinson Ditch</t>
  </si>
  <si>
    <t>12714B</t>
  </si>
  <si>
    <t>above Atkinson Ditch</t>
  </si>
  <si>
    <t>Castle Creek</t>
  </si>
  <si>
    <t>d/s from Highway 82</t>
  </si>
  <si>
    <t>below Sunlight</t>
  </si>
  <si>
    <t>12718A</t>
  </si>
  <si>
    <t>above Sunlight Ski Area</t>
  </si>
  <si>
    <t>Cattle Creek</t>
  </si>
  <si>
    <t>in RFC easement after 82 input from Glenwood Ditch</t>
  </si>
  <si>
    <t>near Blue Creek Rd. bridge</t>
  </si>
  <si>
    <t>Crystal River</t>
  </si>
  <si>
    <t>12731A</t>
  </si>
  <si>
    <t>above Carbondale near fish hatchery</t>
  </si>
  <si>
    <t>12731B</t>
  </si>
  <si>
    <t>below Redstone</t>
  </si>
  <si>
    <t>at Redstone</t>
  </si>
  <si>
    <t>12732a</t>
  </si>
  <si>
    <t>at mouth in Redstone</t>
  </si>
  <si>
    <t>12732A1</t>
  </si>
  <si>
    <t>at mouth at Hwy. 133</t>
  </si>
  <si>
    <t>12732B</t>
  </si>
  <si>
    <t>at Hwy. 133 upstream of Coal Cr. In Redstone</t>
  </si>
  <si>
    <t>12732C</t>
  </si>
  <si>
    <t>at midway pt. In canyon-approx. 1.5 miles downstream conf with Dutch Cr.</t>
  </si>
  <si>
    <t>12732D</t>
  </si>
  <si>
    <t>u/s confluence with Dutch Creek</t>
  </si>
  <si>
    <t>near Marble</t>
  </si>
  <si>
    <t>at Genter Mine Bridge</t>
  </si>
  <si>
    <t>Snowmass Creek</t>
  </si>
  <si>
    <t>just upstream of mouth</t>
  </si>
  <si>
    <t>at 8 Rd.</t>
  </si>
  <si>
    <t>Capitol Creek</t>
  </si>
  <si>
    <t>upstream of confluence with Snowmass Creek</t>
  </si>
  <si>
    <t>Fryingpan River</t>
  </si>
  <si>
    <t>near Basalt</t>
  </si>
  <si>
    <t>12751G</t>
  </si>
  <si>
    <t>at Rocky Fork Gage</t>
  </si>
  <si>
    <t>at Basalt SWA</t>
  </si>
  <si>
    <t>above Oak Road</t>
  </si>
  <si>
    <t>near big house on hill</t>
  </si>
  <si>
    <t>at Cty Rd 4 (2nd pullout)</t>
  </si>
  <si>
    <t>above Rocky Fork Cr Rd bridge</t>
  </si>
  <si>
    <t>at Norrie Gage</t>
  </si>
  <si>
    <t>South Fork Fryingpan River</t>
  </si>
  <si>
    <t>below transbasin diversion</t>
  </si>
  <si>
    <t>12758A</t>
  </si>
  <si>
    <t>at 0.5 miles below diversion</t>
  </si>
  <si>
    <t>12758B</t>
  </si>
  <si>
    <t>at 1.0 miles below diversion</t>
  </si>
  <si>
    <t>12758C</t>
  </si>
  <si>
    <t>at 1.5 miles below diversion</t>
  </si>
  <si>
    <t>12758D</t>
  </si>
  <si>
    <t>at 2.75 miles below diversion</t>
  </si>
  <si>
    <t>12758E</t>
  </si>
  <si>
    <t>above transbasin diversion</t>
  </si>
  <si>
    <t>Brush Creek</t>
  </si>
  <si>
    <t>below Hwy 82</t>
  </si>
  <si>
    <t>12761B</t>
  </si>
  <si>
    <t>near Chapel on Owl Creek Rd</t>
  </si>
  <si>
    <t>12761C</t>
  </si>
  <si>
    <t>near Rotary below Golf Course</t>
  </si>
  <si>
    <t>12761D</t>
  </si>
  <si>
    <t>at Brush Creek Rd.</t>
  </si>
  <si>
    <t>near Aspen</t>
  </si>
  <si>
    <t>Woody Creek</t>
  </si>
  <si>
    <t>at FR 103 above Lenado</t>
  </si>
  <si>
    <t>at Fother Gill</t>
  </si>
  <si>
    <t>below Aspen</t>
  </si>
  <si>
    <t>12783B</t>
  </si>
  <si>
    <t>u/s WWTF @ walking bridge</t>
  </si>
  <si>
    <t>12783C</t>
  </si>
  <si>
    <t>at Mill St. Bridge in Aspen</t>
  </si>
  <si>
    <t>12785A</t>
  </si>
  <si>
    <t>Lost Man Creek</t>
  </si>
  <si>
    <t>above reservoir</t>
  </si>
  <si>
    <t>12785B</t>
  </si>
  <si>
    <t>below reservoir</t>
  </si>
  <si>
    <t>at Difficult Creek Campground</t>
  </si>
  <si>
    <t>12786B</t>
  </si>
  <si>
    <t>at Difficult Campground</t>
  </si>
  <si>
    <t>Upper Roaring Fork River</t>
  </si>
  <si>
    <t>below Twin Lakes Reservoir Tunnel #2</t>
  </si>
  <si>
    <t>above Twin Lakes Reservoir Tunnel #2</t>
  </si>
  <si>
    <t>Sopris Creek</t>
  </si>
  <si>
    <t>at Emma Road</t>
  </si>
  <si>
    <t>12794A</t>
  </si>
  <si>
    <t>West Sopris Creek</t>
  </si>
  <si>
    <t>above diversions for Dinkle Lake</t>
  </si>
  <si>
    <t>12794B</t>
  </si>
  <si>
    <t>below diversions for Dinkle Lake</t>
  </si>
  <si>
    <t>Hunter Creek</t>
  </si>
  <si>
    <t>at Red Mnt Bridge</t>
  </si>
  <si>
    <t>12799C</t>
  </si>
  <si>
    <t>Thompson Creek</t>
  </si>
  <si>
    <t>Upstream of Hwy 133 and just upstream of last diversion</t>
  </si>
  <si>
    <t>Yampa River</t>
  </si>
  <si>
    <t>North of Hayden at California Park Road</t>
  </si>
  <si>
    <t>at Highway 13</t>
  </si>
  <si>
    <t>at Craig at Hwy 394</t>
  </si>
  <si>
    <t>at Hwy 40</t>
  </si>
  <si>
    <t>12805B</t>
  </si>
  <si>
    <t>d/s WWTF @ CR33A Rd</t>
  </si>
  <si>
    <t>at 5th St. in Steamboat Springs</t>
  </si>
  <si>
    <t>12806d</t>
  </si>
  <si>
    <t>at CR14</t>
  </si>
  <si>
    <t>12806F</t>
  </si>
  <si>
    <t>at Hwy 131</t>
  </si>
  <si>
    <t>at CR 16</t>
  </si>
  <si>
    <t>below Stagecoach Res.</t>
  </si>
  <si>
    <t>12808P</t>
  </si>
  <si>
    <t>d/s from Stagecoach Dam</t>
  </si>
  <si>
    <t>above Stagecoach Reservoir</t>
  </si>
  <si>
    <t>above Oak Creek</t>
  </si>
  <si>
    <t>above Phippsburg</t>
  </si>
  <si>
    <t>at Cty Rd. 21</t>
  </si>
  <si>
    <t>Bear River</t>
  </si>
  <si>
    <t>d/s Yamcolo Reservoir</t>
  </si>
  <si>
    <t>Morapos Creek</t>
  </si>
  <si>
    <t>near Hamilton</t>
  </si>
  <si>
    <t>Little Bear Creek</t>
  </si>
  <si>
    <t>near Craig</t>
  </si>
  <si>
    <t>Elkhead Creek</t>
  </si>
  <si>
    <t>at Highway 40</t>
  </si>
  <si>
    <t>at County Rd. 76</t>
  </si>
  <si>
    <t>12843A</t>
  </si>
  <si>
    <t>below Elkhead Reservoir</t>
  </si>
  <si>
    <t>at Rippy property</t>
  </si>
  <si>
    <t>12846A</t>
  </si>
  <si>
    <t>above Rippy property</t>
  </si>
  <si>
    <t>First Creek</t>
  </si>
  <si>
    <t>east of USFS/State boundary</t>
  </si>
  <si>
    <t>12849A</t>
  </si>
  <si>
    <t>above First Creek</t>
  </si>
  <si>
    <t>Sage Creek</t>
  </si>
  <si>
    <t>at Rd 27</t>
  </si>
  <si>
    <t>12851B</t>
  </si>
  <si>
    <t>in canyon on Rd 37</t>
  </si>
  <si>
    <t>at Hayden</t>
  </si>
  <si>
    <t>Grassy Creek</t>
  </si>
  <si>
    <t>at Rd 27A</t>
  </si>
  <si>
    <t>at 27 Rd.</t>
  </si>
  <si>
    <t>Elk River</t>
  </si>
  <si>
    <t>at CR 44</t>
  </si>
  <si>
    <t>Mad Creek</t>
  </si>
  <si>
    <t>at Christina SWA</t>
  </si>
  <si>
    <t>Greenville Creek</t>
  </si>
  <si>
    <t>above USFS boundary</t>
  </si>
  <si>
    <t>12869A</t>
  </si>
  <si>
    <t>North Fork Elk River</t>
  </si>
  <si>
    <t>above 44 Rd.</t>
  </si>
  <si>
    <t>12869B</t>
  </si>
  <si>
    <t>Gilpin Creek</t>
  </si>
  <si>
    <t>above Mica Creek</t>
  </si>
  <si>
    <t>12869C</t>
  </si>
  <si>
    <t>South Fork Elk River</t>
  </si>
  <si>
    <t>near confluence with mainstem</t>
  </si>
  <si>
    <t>12869D</t>
  </si>
  <si>
    <t>blw Middle Fork Elk River</t>
  </si>
  <si>
    <t>Trout Creek</t>
  </si>
  <si>
    <t>at Cty. Rd. 179 near mouth</t>
  </si>
  <si>
    <t>Service Creek</t>
  </si>
  <si>
    <t>at Service Creek SWA</t>
  </si>
  <si>
    <t>at CR 22</t>
  </si>
  <si>
    <t>at CR 27</t>
  </si>
  <si>
    <t>Burgess Creek</t>
  </si>
  <si>
    <t>above Hwy 40</t>
  </si>
  <si>
    <t>Walton Creek</t>
  </si>
  <si>
    <t>Wolf Creek</t>
  </si>
  <si>
    <t>at 52 Rd.</t>
  </si>
  <si>
    <t>12898A</t>
  </si>
  <si>
    <t>at Yampa Town Park</t>
  </si>
  <si>
    <t>North Platte River</t>
  </si>
  <si>
    <t>at Hwy 125</t>
  </si>
  <si>
    <t>12900A</t>
  </si>
  <si>
    <t>AT FR 896</t>
  </si>
  <si>
    <t>12900b</t>
  </si>
  <si>
    <t>at Ginger Quill Ranch</t>
  </si>
  <si>
    <t>at Cty. Rd. 18 near Walden</t>
  </si>
  <si>
    <t>Encampment River</t>
  </si>
  <si>
    <t>at FR 80</t>
  </si>
  <si>
    <t>Pinkham Creek</t>
  </si>
  <si>
    <t>near Walden at Kings Canyon</t>
  </si>
  <si>
    <t>12921a</t>
  </si>
  <si>
    <t>North Fork North Platte River</t>
  </si>
  <si>
    <t>at Richards SWA</t>
  </si>
  <si>
    <t>at Manville SWA</t>
  </si>
  <si>
    <t>below WWTF</t>
  </si>
  <si>
    <t>at SH 14 near Walden</t>
  </si>
  <si>
    <t>12941b</t>
  </si>
  <si>
    <t>at Diamond J SWA</t>
  </si>
  <si>
    <t>at Hwy 14 d/s of S. Fork</t>
  </si>
  <si>
    <t>Grizzly Creek</t>
  </si>
  <si>
    <t>at SH 14 near Walden; Upstream of Little Grizzly Creek</t>
  </si>
  <si>
    <t>12951O</t>
  </si>
  <si>
    <t>u/s of Colorado Creek</t>
  </si>
  <si>
    <t>Illinois River</t>
  </si>
  <si>
    <t>at Cty. Rd. 27 near Rand</t>
  </si>
  <si>
    <t>at Arapaho NWR</t>
  </si>
  <si>
    <t>Snyder Creek</t>
  </si>
  <si>
    <t>at 755 USFS Rd.</t>
  </si>
  <si>
    <t>Little Grizzly Creek</t>
  </si>
  <si>
    <t>at FR 20</t>
  </si>
  <si>
    <t>South Platte River</t>
  </si>
  <si>
    <t>near Platteville</t>
  </si>
  <si>
    <t>North Fork Clear Creek</t>
  </si>
  <si>
    <t>at Hwy 6 &amp; 119</t>
  </si>
  <si>
    <t>133a</t>
  </si>
  <si>
    <t>above Missouri Creek</t>
  </si>
  <si>
    <t>137D</t>
  </si>
  <si>
    <t>San Juan River</t>
  </si>
  <si>
    <t>above Pagosa Springs at Service Rd.</t>
  </si>
  <si>
    <t>138A</t>
  </si>
  <si>
    <t>Florida River</t>
  </si>
  <si>
    <t>abv Lemon Reservoir at USGS gage</t>
  </si>
  <si>
    <t>at Frisco</t>
  </si>
  <si>
    <t>above Redcliff</t>
  </si>
  <si>
    <t>below Coal Creek</t>
  </si>
  <si>
    <t>below Town of Oak Creek</t>
  </si>
  <si>
    <t>Arkansas River</t>
  </si>
  <si>
    <t>at Lamar</t>
  </si>
  <si>
    <t>near Kersey</t>
  </si>
  <si>
    <t>at Henderson</t>
  </si>
  <si>
    <t>Cache La Poudre River</t>
  </si>
  <si>
    <t>near Greeley</t>
  </si>
  <si>
    <t>Big Thompson River</t>
  </si>
  <si>
    <t>28A</t>
  </si>
  <si>
    <t>at mouth near city of Evans gage</t>
  </si>
  <si>
    <t>St. Vrain Creek</t>
  </si>
  <si>
    <t>2B</t>
  </si>
  <si>
    <t>below Longmont</t>
  </si>
  <si>
    <t>above Golden</t>
  </si>
  <si>
    <t>35C</t>
  </si>
  <si>
    <t>at Washington Street Bridge</t>
  </si>
  <si>
    <t>Medano Creek</t>
  </si>
  <si>
    <t>near Mosca</t>
  </si>
  <si>
    <t>at Milner</t>
  </si>
  <si>
    <t>Gunnison River</t>
  </si>
  <si>
    <t>at Cty Rd 32 blw Gunnison</t>
  </si>
  <si>
    <t>nr Breckenridge nr Cty Rd. 3</t>
  </si>
  <si>
    <t>blw Moraine Park nr Estes Park</t>
  </si>
  <si>
    <t>at Dotsero</t>
  </si>
  <si>
    <t>at Newcastle</t>
  </si>
  <si>
    <t>at Ovid</t>
  </si>
  <si>
    <t>at Tamarack SWA</t>
  </si>
  <si>
    <t>at Ford Bridge STL</t>
  </si>
  <si>
    <t>at Atwood SWA</t>
  </si>
  <si>
    <t>at Messex SWA</t>
  </si>
  <si>
    <t>at Brush SWA</t>
  </si>
  <si>
    <t>at Boyd SWA</t>
  </si>
  <si>
    <t>at Mitani-Tokuyasu SWA</t>
  </si>
  <si>
    <t>at Weld CR 28</t>
  </si>
  <si>
    <t>at Weld CR 18</t>
  </si>
  <si>
    <t>at Ft. Lupton</t>
  </si>
  <si>
    <t>at Steele Street Park (78th Ave)</t>
  </si>
  <si>
    <t>below Clear Creek</t>
  </si>
  <si>
    <t>at Globeville Landing</t>
  </si>
  <si>
    <t>at Gypsum</t>
  </si>
  <si>
    <t>Crow Creek</t>
  </si>
  <si>
    <t>at Nagakawa SWA</t>
  </si>
  <si>
    <t>Sand Creek</t>
  </si>
  <si>
    <t>at Airport Blvd. (Aurora)</t>
  </si>
  <si>
    <t>5212a</t>
  </si>
  <si>
    <t>below Aurora Sand Cr. WWTP</t>
  </si>
  <si>
    <t>5212b</t>
  </si>
  <si>
    <t>above Aurora Sand Cr. WWTP</t>
  </si>
  <si>
    <t>Big Dry Creek</t>
  </si>
  <si>
    <t>near Ft. Lupton</t>
  </si>
  <si>
    <t>near Wattenberg and Weld CR23, u/s from Weld CR8 bridge</t>
  </si>
  <si>
    <t>d/s from Weld CR4</t>
  </si>
  <si>
    <t>at I-25, d/s from Westminster Big Dry Creek WWTP</t>
  </si>
  <si>
    <t>d/s from Broomfield WWTP, u/s from 128th Avenue</t>
  </si>
  <si>
    <t>d/s from 120th Avenue</t>
  </si>
  <si>
    <t>Cherry Creek</t>
  </si>
  <si>
    <t>u/s Bannock</t>
  </si>
  <si>
    <t>u/s Glendale WWTP</t>
  </si>
  <si>
    <t>u/s Quebec</t>
  </si>
  <si>
    <t>d/s Cherry Creek Reservoir</t>
  </si>
  <si>
    <t>at Inlet to Reservoir</t>
  </si>
  <si>
    <t>5252A</t>
  </si>
  <si>
    <t>at Ecological Park</t>
  </si>
  <si>
    <t>5252B</t>
  </si>
  <si>
    <t>at Sulphur Gulch Trail</t>
  </si>
  <si>
    <t>behind Stroh Soccer Fields</t>
  </si>
  <si>
    <t>5253A</t>
  </si>
  <si>
    <t>at Castle Oak Dr.</t>
  </si>
  <si>
    <t>at Franktown at Hwy 86</t>
  </si>
  <si>
    <t>at Prairie Canyon Ranch</t>
  </si>
  <si>
    <t>West Cherry Creek</t>
  </si>
  <si>
    <t>at Jones Rd.</t>
  </si>
  <si>
    <t>Stub Creek</t>
  </si>
  <si>
    <t>u/s Laramie River</t>
  </si>
  <si>
    <t>Laramie River</t>
  </si>
  <si>
    <t>below Chambers Lake</t>
  </si>
  <si>
    <t>u/s Stub Creek</t>
  </si>
  <si>
    <t>at Mitani Tokuyaso SWA</t>
  </si>
  <si>
    <t>at Lions Park</t>
  </si>
  <si>
    <t>at Prospect Road</t>
  </si>
  <si>
    <t>below Mishawaka</t>
  </si>
  <si>
    <t>above 63rd E Rd</t>
  </si>
  <si>
    <t>above Poudre River SWA</t>
  </si>
  <si>
    <t>at Hwy 14 d/s of fish hatchery</t>
  </si>
  <si>
    <t>at Big Bend Campground (u/s SFH) &amp; Hwy. 14</t>
  </si>
  <si>
    <t>above Laramie Tunnel</t>
  </si>
  <si>
    <t>North Fork Cache La Poudre River</t>
  </si>
  <si>
    <t>at Road 74E</t>
  </si>
  <si>
    <t>5366C</t>
  </si>
  <si>
    <t>below Halligan Reservoir</t>
  </si>
  <si>
    <t>from CLP at Filter Plant</t>
  </si>
  <si>
    <t>5377A</t>
  </si>
  <si>
    <t>Boxelder Creek</t>
  </si>
  <si>
    <t>at 15 Rd.</t>
  </si>
  <si>
    <t>Lone Pine Creek</t>
  </si>
  <si>
    <t>at Road 37</t>
  </si>
  <si>
    <t>Buckhorn Creek</t>
  </si>
  <si>
    <t>below Sheep Creek</t>
  </si>
  <si>
    <t>at I-25</t>
  </si>
  <si>
    <t>at CR 3</t>
  </si>
  <si>
    <t>at Hwy 257</t>
  </si>
  <si>
    <t>at Taft Road nr downtown Loveland</t>
  </si>
  <si>
    <t>at Drake</t>
  </si>
  <si>
    <t>at downtown Estes Park</t>
  </si>
  <si>
    <t>Little Thompson River</t>
  </si>
  <si>
    <t>at CR 19</t>
  </si>
  <si>
    <t>at CR 6C</t>
  </si>
  <si>
    <t>at County Line Road</t>
  </si>
  <si>
    <t>above Parrish Ranch</t>
  </si>
  <si>
    <t>u/s South Platte @ gage</t>
  </si>
  <si>
    <t>blw St. Vrain Valley WWTP</t>
  </si>
  <si>
    <t>below Longmont WWTP</t>
  </si>
  <si>
    <t>at Hygiene Road</t>
  </si>
  <si>
    <t>below Lyons</t>
  </si>
  <si>
    <t>South St. Vrain Creek</t>
  </si>
  <si>
    <t>u/s Brainard Lake</t>
  </si>
  <si>
    <t>North St. Vrain Creek</t>
  </si>
  <si>
    <t>above Lyons</t>
  </si>
  <si>
    <t>below Buttonrock Dam</t>
  </si>
  <si>
    <t>5561a45</t>
  </si>
  <si>
    <t>James Creek</t>
  </si>
  <si>
    <t>d/s Little James Cr.</t>
  </si>
  <si>
    <t>5561a5</t>
  </si>
  <si>
    <t>u/s Little James Cr.</t>
  </si>
  <si>
    <t>Boulder Creek</t>
  </si>
  <si>
    <t>at 1650 Rd.</t>
  </si>
  <si>
    <t>u/s Coal Creek near Gooding</t>
  </si>
  <si>
    <t>at Duncan Ln. u/s 95th St.</t>
  </si>
  <si>
    <t>at 75th Street</t>
  </si>
  <si>
    <t>u/s Boulder WTP @ 61st</t>
  </si>
  <si>
    <t>at Valmont Rd., upstream from S. Boulder</t>
  </si>
  <si>
    <t>at Oben Fine Park</t>
  </si>
  <si>
    <t>Middle Boulder Creek</t>
  </si>
  <si>
    <t>below Barker Dam @ Mile Marker 29</t>
  </si>
  <si>
    <t>5580a</t>
  </si>
  <si>
    <t>4.0 mi below spillway</t>
  </si>
  <si>
    <t>5580b</t>
  </si>
  <si>
    <t>8.0 mi below spillway</t>
  </si>
  <si>
    <t>at Hwy 119, Nederland</t>
  </si>
  <si>
    <t>5581a</t>
  </si>
  <si>
    <t>below Barker Reservoir spillway</t>
  </si>
  <si>
    <t>5581b</t>
  </si>
  <si>
    <t>0.5 mi below spillway</t>
  </si>
  <si>
    <t>5581c</t>
  </si>
  <si>
    <t>1.0 mi below spillway</t>
  </si>
  <si>
    <t>South Boulder Creek</t>
  </si>
  <si>
    <t>at South Boulder Road</t>
  </si>
  <si>
    <t>at South Mesa Open Space</t>
  </si>
  <si>
    <t>at 38 Rd.</t>
  </si>
  <si>
    <t>North Boulder Creek</t>
  </si>
  <si>
    <t>at Pecos Street</t>
  </si>
  <si>
    <t>at Tennyson</t>
  </si>
  <si>
    <t>at Youngfield St. near I-70</t>
  </si>
  <si>
    <t>at I-70 bridge</t>
  </si>
  <si>
    <t>at McIntyre</t>
  </si>
  <si>
    <t>below Croke Canal</t>
  </si>
  <si>
    <t>below Wannamaker Canal</t>
  </si>
  <si>
    <t>at Trestle bridge</t>
  </si>
  <si>
    <t>below Farmers Highline Canal</t>
  </si>
  <si>
    <t>at Ford St bridge</t>
  </si>
  <si>
    <t>100 yds below Argo Discharge</t>
  </si>
  <si>
    <t>below West Fork</t>
  </si>
  <si>
    <t>West Fork Clear Creek</t>
  </si>
  <si>
    <t>below Woods Creek</t>
  </si>
  <si>
    <t>above Georgetown Reservoir</t>
  </si>
  <si>
    <t>5648A</t>
  </si>
  <si>
    <t>at Silver Plume</t>
  </si>
  <si>
    <t>above Chase Gulch</t>
  </si>
  <si>
    <t>Beaver Brook</t>
  </si>
  <si>
    <t>at Hwy. 40</t>
  </si>
  <si>
    <t>Fall River</t>
  </si>
  <si>
    <t>at mouth near Idaho Springs</t>
  </si>
  <si>
    <t>South Chicago Creek</t>
  </si>
  <si>
    <t>Hoop Creek</t>
  </si>
  <si>
    <t>d/s Florida St. (d/s WWTP)</t>
  </si>
  <si>
    <t>above Grant Frontier Park</t>
  </si>
  <si>
    <t>u/s Bear Creek</t>
  </si>
  <si>
    <t>below Chatfield Reservoir outfall (2 miles below)</t>
  </si>
  <si>
    <t>5756a</t>
  </si>
  <si>
    <t>above Skunk Hollow @ footbridge</t>
  </si>
  <si>
    <t>5756b</t>
  </si>
  <si>
    <t>at USGS gage (at State Park)</t>
  </si>
  <si>
    <t>5757A</t>
  </si>
  <si>
    <t>Mount Vernon Creek</t>
  </si>
  <si>
    <t>at Matthews/Winters Park</t>
  </si>
  <si>
    <t>Cub Creek</t>
  </si>
  <si>
    <t>5760A</t>
  </si>
  <si>
    <t>at Cub Creek Park</t>
  </si>
  <si>
    <t>5761A</t>
  </si>
  <si>
    <t>Vance Creek</t>
  </si>
  <si>
    <t>above Corral Creek confluence</t>
  </si>
  <si>
    <t>below Evergreen</t>
  </si>
  <si>
    <t>at Little Bear</t>
  </si>
  <si>
    <t>at Key of the Green GC</t>
  </si>
  <si>
    <t>d/s Vance Cr.</t>
  </si>
  <si>
    <t>at Morrison Park abv Union Ave</t>
  </si>
  <si>
    <t>at Dick Williams Ranch</t>
  </si>
  <si>
    <t>5768A</t>
  </si>
  <si>
    <t>at Singing River Ranch</t>
  </si>
  <si>
    <t>5768B</t>
  </si>
  <si>
    <t>on the Bear Tracks trail in Mount Evans Wilderness</t>
  </si>
  <si>
    <t>5768C</t>
  </si>
  <si>
    <t>at boundary Mt. Evan Wilderness</t>
  </si>
  <si>
    <t>5768D</t>
  </si>
  <si>
    <t>at Golden Willow Bridge</t>
  </si>
  <si>
    <t>at Phillipsburg</t>
  </si>
  <si>
    <t>Jackson Creek</t>
  </si>
  <si>
    <t>at Jackson Creek Rd.</t>
  </si>
  <si>
    <t>5772A</t>
  </si>
  <si>
    <t>Garber Creek</t>
  </si>
  <si>
    <t>above Bee Rock Rd.</t>
  </si>
  <si>
    <t>at Waconda Park</t>
  </si>
  <si>
    <t>Carpenter Creek</t>
  </si>
  <si>
    <t>at 74 Rd.</t>
  </si>
  <si>
    <t>Cook Creek</t>
  </si>
  <si>
    <t>West Plum Creek</t>
  </si>
  <si>
    <t>at Red Rock Dr.</t>
  </si>
  <si>
    <t>5776A</t>
  </si>
  <si>
    <t>at Haystack Ranch</t>
  </si>
  <si>
    <t>at Pine Cliff Rd.</t>
  </si>
  <si>
    <t>5777A</t>
  </si>
  <si>
    <t>East Plum Creek</t>
  </si>
  <si>
    <t>at Hwy 67</t>
  </si>
  <si>
    <t>5779B</t>
  </si>
  <si>
    <t>above Emily Griffith School</t>
  </si>
  <si>
    <t>5791a</t>
  </si>
  <si>
    <t>Lakewood Gulch</t>
  </si>
  <si>
    <t>at Martinez Park</t>
  </si>
  <si>
    <t>5791b</t>
  </si>
  <si>
    <t>at Depew St.</t>
  </si>
  <si>
    <t>5791c</t>
  </si>
  <si>
    <t>at Harlan St.</t>
  </si>
  <si>
    <t>5791d</t>
  </si>
  <si>
    <t>d/s Wadsworth Blvd.</t>
  </si>
  <si>
    <t>5793a</t>
  </si>
  <si>
    <t>at Holbrook Park</t>
  </si>
  <si>
    <t>at Almont near USGS Gage</t>
  </si>
  <si>
    <t>Plum Creek</t>
  </si>
  <si>
    <t>at Titan Rd.</t>
  </si>
  <si>
    <t>Turkey Creek</t>
  </si>
  <si>
    <t>at Wildcat Canyon blw Tarryall</t>
  </si>
  <si>
    <t>above Lake George</t>
  </si>
  <si>
    <t>Craig Creek</t>
  </si>
  <si>
    <t>at Estabrook</t>
  </si>
  <si>
    <t>at Deckers at bridge</t>
  </si>
  <si>
    <t>at Lone Rock Campground</t>
  </si>
  <si>
    <t>at Cheeseman Canyon</t>
  </si>
  <si>
    <t>near Riverside Campground</t>
  </si>
  <si>
    <t>5944a</t>
  </si>
  <si>
    <t>below railroad tunnel</t>
  </si>
  <si>
    <t>5944b</t>
  </si>
  <si>
    <t>0.5 miles east of Co Rd 393</t>
  </si>
  <si>
    <t>near Cove Campground</t>
  </si>
  <si>
    <t>above Spinney Reservoir</t>
  </si>
  <si>
    <t>below Spillway Campground</t>
  </si>
  <si>
    <t>d/s Lake George @ FR 247, immediately d/s of bridge</t>
  </si>
  <si>
    <t>5951a</t>
  </si>
  <si>
    <t>d/s Elevenmile Reservoir @ Spillway @ Gage</t>
  </si>
  <si>
    <t>below Spinney Mountain Reservoir @ Gage</t>
  </si>
  <si>
    <t>Middle Fork South Platte River</t>
  </si>
  <si>
    <t>at Tomahawk SWA</t>
  </si>
  <si>
    <t>at Fairplay</t>
  </si>
  <si>
    <t>below Montgomery Reservoir</t>
  </si>
  <si>
    <t>South Fork South Platte River</t>
  </si>
  <si>
    <t>below Antero Reservoir at USGS gage</t>
  </si>
  <si>
    <t>at 63 Ranch Fishing Access Site</t>
  </si>
  <si>
    <t>at Knight Imler SWA</t>
  </si>
  <si>
    <t>5971a1</t>
  </si>
  <si>
    <t>Horse Creek</t>
  </si>
  <si>
    <t>5971a2</t>
  </si>
  <si>
    <t>u/s of confluence with West Cr.</t>
  </si>
  <si>
    <t>5971a3</t>
  </si>
  <si>
    <t>below Manitou Reservoir Dam</t>
  </si>
  <si>
    <t>5971a4</t>
  </si>
  <si>
    <t>u/s of South Meadows CG</t>
  </si>
  <si>
    <t>5971a5</t>
  </si>
  <si>
    <t>u/s of Lions Camp on FDR 342</t>
  </si>
  <si>
    <t>5971a6</t>
  </si>
  <si>
    <t>u/s of Rainbow Falls private property</t>
  </si>
  <si>
    <t>5971c1</t>
  </si>
  <si>
    <t>Rule Creek</t>
  </si>
  <si>
    <t>100yds. u/s of Trout Creek</t>
  </si>
  <si>
    <t>5971d1</t>
  </si>
  <si>
    <t>Trail Creek</t>
  </si>
  <si>
    <t>1 mile above mouth</t>
  </si>
  <si>
    <t>Twin Creek</t>
  </si>
  <si>
    <t>5976A</t>
  </si>
  <si>
    <t>Sugar Creek</t>
  </si>
  <si>
    <t>at County Road 67</t>
  </si>
  <si>
    <t>at YMCA</t>
  </si>
  <si>
    <t>at Highway 67</t>
  </si>
  <si>
    <t>5985A</t>
  </si>
  <si>
    <t>Tarryall Creek</t>
  </si>
  <si>
    <t>at Tarcom Gage near Como</t>
  </si>
  <si>
    <t>5985B</t>
  </si>
  <si>
    <t>at Tarryall SWA</t>
  </si>
  <si>
    <t>5985C</t>
  </si>
  <si>
    <t>below Tarryall Reservoir</t>
  </si>
  <si>
    <t>5985D</t>
  </si>
  <si>
    <t>on Allen Creek Ranch</t>
  </si>
  <si>
    <t>Michigan Creek</t>
  </si>
  <si>
    <t>at Teter SWA</t>
  </si>
  <si>
    <t>Mosquito Creek</t>
  </si>
  <si>
    <t>5988A1</t>
  </si>
  <si>
    <t>below Monty Tailings</t>
  </si>
  <si>
    <t>5988A2</t>
  </si>
  <si>
    <t>u/s of Alma Tailings</t>
  </si>
  <si>
    <t>5988B3</t>
  </si>
  <si>
    <t>South Mosquito Creek</t>
  </si>
  <si>
    <t>u/s Butte Tailings</t>
  </si>
  <si>
    <t>Chief Creek</t>
  </si>
  <si>
    <t>at DOW Hatchery Bridge, u/s from Wray</t>
  </si>
  <si>
    <t>at Gateway</t>
  </si>
  <si>
    <t>6265b</t>
  </si>
  <si>
    <t>North Fork Republican River</t>
  </si>
  <si>
    <t>at Sandsage SWA</t>
  </si>
  <si>
    <t>Arikaree River</t>
  </si>
  <si>
    <t>at Highway 385</t>
  </si>
  <si>
    <t>6545A</t>
  </si>
  <si>
    <t>at TNC at Rd U Bridge</t>
  </si>
  <si>
    <t>at Denver</t>
  </si>
  <si>
    <t>at Golden</t>
  </si>
  <si>
    <t>at mouth nr Platteville</t>
  </si>
  <si>
    <t>near Fort Collins</t>
  </si>
  <si>
    <t>Lonetree Creek</t>
  </si>
  <si>
    <t>at Carr</t>
  </si>
  <si>
    <t>at Cooper Bridge nr Balzac</t>
  </si>
  <si>
    <t>above Navajo Reservoir</t>
  </si>
  <si>
    <t>Tallahassee Creek</t>
  </si>
  <si>
    <t>Currant Creek</t>
  </si>
  <si>
    <t>at Wormer Gulch STL</t>
  </si>
  <si>
    <t>Grape Creek</t>
  </si>
  <si>
    <t>at Temple Canyon Park</t>
  </si>
  <si>
    <t>abv. DeWeese Res. @ Gage</t>
  </si>
  <si>
    <t>7120A</t>
  </si>
  <si>
    <t>at State Hwy 69</t>
  </si>
  <si>
    <t>7120C</t>
  </si>
  <si>
    <t>at Hermit Rd</t>
  </si>
  <si>
    <t>7120E</t>
  </si>
  <si>
    <t>at Music Pass Campground</t>
  </si>
  <si>
    <t>Swift Creek</t>
  </si>
  <si>
    <t>above Pine Road</t>
  </si>
  <si>
    <t>Badger Creek</t>
  </si>
  <si>
    <t>upstream from confluence w/ Arkansas</t>
  </si>
  <si>
    <t>North Lake Creek</t>
  </si>
  <si>
    <t>at FR 198</t>
  </si>
  <si>
    <t>Spruce Creek</t>
  </si>
  <si>
    <t>at CR 331 crossing</t>
  </si>
  <si>
    <t>at confluence with Arkansas</t>
  </si>
  <si>
    <t>at Salt Lick Recreation site</t>
  </si>
  <si>
    <t>Hayden Creek</t>
  </si>
  <si>
    <t>at Coaldale Campground</t>
  </si>
  <si>
    <t>Middle Taylor Creek</t>
  </si>
  <si>
    <t>South Colony Creek</t>
  </si>
  <si>
    <t>at South Colony Creek trailhead</t>
  </si>
  <si>
    <t>South Arkansas River</t>
  </si>
  <si>
    <t>above Maysville</t>
  </si>
  <si>
    <t>Poncha Creek</t>
  </si>
  <si>
    <t>above Hwy 285</t>
  </si>
  <si>
    <t>at Salida</t>
  </si>
  <si>
    <t>at Buena Vista</t>
  </si>
  <si>
    <t>Browns Creek</t>
  </si>
  <si>
    <t>at FR 255</t>
  </si>
  <si>
    <t>7165K</t>
  </si>
  <si>
    <t>Chalk Creek</t>
  </si>
  <si>
    <t>at Rd 292 Bridge</t>
  </si>
  <si>
    <t>South Cottonwood Creek</t>
  </si>
  <si>
    <t>below Cottonwood Lake</t>
  </si>
  <si>
    <t>at Princeton</t>
  </si>
  <si>
    <t>at Clear Creek Ranch</t>
  </si>
  <si>
    <t>below Leadville</t>
  </si>
  <si>
    <t>Halfmoon Creek</t>
  </si>
  <si>
    <t>Iowa Gulch</t>
  </si>
  <si>
    <t>at US Hwy 24</t>
  </si>
  <si>
    <t>above Iowa Gulch</t>
  </si>
  <si>
    <t>7186A</t>
  </si>
  <si>
    <t>above confluence w/ Lake Fork</t>
  </si>
  <si>
    <t>Lake Fork</t>
  </si>
  <si>
    <t>above confluence with Arkansas River</t>
  </si>
  <si>
    <t>7187A</t>
  </si>
  <si>
    <t>at County Rd. 11</t>
  </si>
  <si>
    <t>7187B</t>
  </si>
  <si>
    <t>below Hunt's Gulch</t>
  </si>
  <si>
    <t>7187C</t>
  </si>
  <si>
    <t>below Colorado Gulch</t>
  </si>
  <si>
    <t>7187D</t>
  </si>
  <si>
    <t>below Siwatch Gulch</t>
  </si>
  <si>
    <t>7187E</t>
  </si>
  <si>
    <t>below Dunn Ditch and above Siwatch Gulch</t>
  </si>
  <si>
    <t>7187F</t>
  </si>
  <si>
    <t>below Sugarloaf Gulch</t>
  </si>
  <si>
    <t>7187G</t>
  </si>
  <si>
    <t>below Sugarloaf Dam</t>
  </si>
  <si>
    <t>below Black Cloud Mine</t>
  </si>
  <si>
    <t>Tennessee Creek</t>
  </si>
  <si>
    <t>above Leadville</t>
  </si>
  <si>
    <t>East Fork Arkansas River</t>
  </si>
  <si>
    <t>above Birdseye Gulch</t>
  </si>
  <si>
    <t>above Climax</t>
  </si>
  <si>
    <t>Greenhorn Creek</t>
  </si>
  <si>
    <t>above Rye</t>
  </si>
  <si>
    <t>at Oak Creek Campground</t>
  </si>
  <si>
    <t>Hardscrabble Creek</t>
  </si>
  <si>
    <t>above Greenwood</t>
  </si>
  <si>
    <t>7222a</t>
  </si>
  <si>
    <t>North Hardscrabble Creek</t>
  </si>
  <si>
    <t>at CR 387</t>
  </si>
  <si>
    <t>7222b</t>
  </si>
  <si>
    <t>at McKenzie Junction</t>
  </si>
  <si>
    <t>South Hardscabble Creek</t>
  </si>
  <si>
    <t>at 386L campsite</t>
  </si>
  <si>
    <t>at Cty Rd 19</t>
  </si>
  <si>
    <t>St. Charles River</t>
  </si>
  <si>
    <t>above Lake Isabel</t>
  </si>
  <si>
    <t>7227A</t>
  </si>
  <si>
    <t>below Lake Isabel</t>
  </si>
  <si>
    <t>at Garden Park</t>
  </si>
  <si>
    <t>below Cripple Creek</t>
  </si>
  <si>
    <t>Cripple Creek</t>
  </si>
  <si>
    <t>above Fourmile Creek</t>
  </si>
  <si>
    <t>below Arequa Gulch</t>
  </si>
  <si>
    <t>above Arequa Gulch</t>
  </si>
  <si>
    <t>Abv Squaw Gulch - blw Cripple Creek WWTP</t>
  </si>
  <si>
    <t>at Cty Rd. 200</t>
  </si>
  <si>
    <t>Boggs Creek</t>
  </si>
  <si>
    <t>at Highway 96</t>
  </si>
  <si>
    <t>Wildhorse Creek</t>
  </si>
  <si>
    <t>at confl. w/ Arkansas R.</t>
  </si>
  <si>
    <t>7298B1</t>
  </si>
  <si>
    <t>Salt Creek</t>
  </si>
  <si>
    <t>below P.E. 001</t>
  </si>
  <si>
    <t>7298B2</t>
  </si>
  <si>
    <t>at Box Culvert</t>
  </si>
  <si>
    <t>7298B3</t>
  </si>
  <si>
    <t>near Rail Road</t>
  </si>
  <si>
    <t>7298B5</t>
  </si>
  <si>
    <t>at South Mills Flume</t>
  </si>
  <si>
    <t>7298B6</t>
  </si>
  <si>
    <t>u/s from New Tube Mill</t>
  </si>
  <si>
    <t>7298B7</t>
  </si>
  <si>
    <t>abv Burnt Mill Rd</t>
  </si>
  <si>
    <t>7298B8</t>
  </si>
  <si>
    <t>abv Minnequa Canal</t>
  </si>
  <si>
    <t>Monument Creek</t>
  </si>
  <si>
    <t>at North Gate at AFA</t>
  </si>
  <si>
    <t>North Monument Creek</t>
  </si>
  <si>
    <t>at Palmer Lake USGS Gage</t>
  </si>
  <si>
    <t>d/s Tri-Lakes WWTP</t>
  </si>
  <si>
    <t>Fountain Creek</t>
  </si>
  <si>
    <t>at Nevada Ave.</t>
  </si>
  <si>
    <t>at Academy Blvd.</t>
  </si>
  <si>
    <t>East Fork Sand Creek</t>
  </si>
  <si>
    <t>at Powers Ave.</t>
  </si>
  <si>
    <t>d/s of USGS Gage 07105600</t>
  </si>
  <si>
    <t>at Green Mountain Falls</t>
  </si>
  <si>
    <t>near Waldo Canyon on Hwy 24</t>
  </si>
  <si>
    <t>at Circle Drive</t>
  </si>
  <si>
    <t>in Fountain @ Hwy 85-87</t>
  </si>
  <si>
    <t>above Golf Course</t>
  </si>
  <si>
    <t>below Golf Course</t>
  </si>
  <si>
    <t>at Hwy 47</t>
  </si>
  <si>
    <t>Jimmy Camp Creek</t>
  </si>
  <si>
    <t>at Fountain Cr. USGS Gage</t>
  </si>
  <si>
    <t>Ruxton Creek</t>
  </si>
  <si>
    <t>lower portion below COG Railway</t>
  </si>
  <si>
    <t>above Fort Carson</t>
  </si>
  <si>
    <t>7380A</t>
  </si>
  <si>
    <t>Little Fountain Creek</t>
  </si>
  <si>
    <t>above Keaton Reservoir</t>
  </si>
  <si>
    <t>at confluence with Arkansas River</t>
  </si>
  <si>
    <t>Severy Creek</t>
  </si>
  <si>
    <t>Timpas Creek</t>
  </si>
  <si>
    <t>near Rocky Ford</t>
  </si>
  <si>
    <t>at Hwy 50, Santa Fe Drive</t>
  </si>
  <si>
    <t>Chico Creek</t>
  </si>
  <si>
    <t>at Rd. 3</t>
  </si>
  <si>
    <t>Steels Fork</t>
  </si>
  <si>
    <t>at Cty. Rd 11</t>
  </si>
  <si>
    <t>Purgatoire River</t>
  </si>
  <si>
    <t>above Weston</t>
  </si>
  <si>
    <t>7545B</t>
  </si>
  <si>
    <t>above Wet Canyon Creek</t>
  </si>
  <si>
    <t>South Fork Purgatoire River</t>
  </si>
  <si>
    <t>at Torres</t>
  </si>
  <si>
    <t>North Fork Purgatoire River</t>
  </si>
  <si>
    <t>near Vigil</t>
  </si>
  <si>
    <t>at Hwy 101</t>
  </si>
  <si>
    <t>Raton Creek</t>
  </si>
  <si>
    <t>at Gallinas</t>
  </si>
  <si>
    <t>Trinchera Creek</t>
  </si>
  <si>
    <t>below Trinchera</t>
  </si>
  <si>
    <t>San Francisco Creek</t>
  </si>
  <si>
    <t>at Barela</t>
  </si>
  <si>
    <t>near Trinidad at Hwy 350</t>
  </si>
  <si>
    <t>Long Canyon</t>
  </si>
  <si>
    <t>above Trinidad Reservoir</t>
  </si>
  <si>
    <t>Reilly Canyon</t>
  </si>
  <si>
    <t>Lorencito Canyon</t>
  </si>
  <si>
    <t>Apache Canyon</t>
  </si>
  <si>
    <t>near Windmill</t>
  </si>
  <si>
    <t>Wet Canyon Creek</t>
  </si>
  <si>
    <t>Chicosa Arroyo</t>
  </si>
  <si>
    <t>at 75.0 Rd</t>
  </si>
  <si>
    <t>Del Agua Arroyo</t>
  </si>
  <si>
    <t>at Hwy I-25 Frontage Rd.</t>
  </si>
  <si>
    <t>Pass Creek</t>
  </si>
  <si>
    <t>at 572 Rd.</t>
  </si>
  <si>
    <t>Huerfano River</t>
  </si>
  <si>
    <t>above Red Wing</t>
  </si>
  <si>
    <t>Wahatoya Creek</t>
  </si>
  <si>
    <t>at Rd 358</t>
  </si>
  <si>
    <t>Cucharas River</t>
  </si>
  <si>
    <t>at Cuchara</t>
  </si>
  <si>
    <t>at 330 Rd.</t>
  </si>
  <si>
    <t>Santa Clara Creek</t>
  </si>
  <si>
    <t>at Hwy I-25</t>
  </si>
  <si>
    <t>below Walsenburg at I-25</t>
  </si>
  <si>
    <t>below Cucharas Reservoir</t>
  </si>
  <si>
    <t>Apishapa River</t>
  </si>
  <si>
    <t>near Fowler</t>
  </si>
  <si>
    <t>below John Martin Reservoir</t>
  </si>
  <si>
    <t>nr Lamar Hwy 50/287 bridge</t>
  </si>
  <si>
    <t>Two Butte Creek</t>
  </si>
  <si>
    <t>below Two Butte Reservoir</t>
  </si>
  <si>
    <t>Clay Creek</t>
  </si>
  <si>
    <t>at Highway 50</t>
  </si>
  <si>
    <t>at Highway 287</t>
  </si>
  <si>
    <t>7997a</t>
  </si>
  <si>
    <t>East Carrizo Creek</t>
  </si>
  <si>
    <t>at Carrizo Picnic Area</t>
  </si>
  <si>
    <t>7997b</t>
  </si>
  <si>
    <t>South Rush Creek</t>
  </si>
  <si>
    <t>appx. 2 miles N of Punkin Center on Hwy 71</t>
  </si>
  <si>
    <t>7999a</t>
  </si>
  <si>
    <t>above Rd 3</t>
  </si>
  <si>
    <t>Rio Grande River</t>
  </si>
  <si>
    <t>at Wagon Wheel Gap (North Bank)</t>
  </si>
  <si>
    <t>at Hwy 149 in Creede</t>
  </si>
  <si>
    <t>8105A</t>
  </si>
  <si>
    <t>above confluence with Rio Grande R.</t>
  </si>
  <si>
    <t>8105B</t>
  </si>
  <si>
    <t>below Creede at CR 504</t>
  </si>
  <si>
    <t>at Marshall C.G. above Creede</t>
  </si>
  <si>
    <t>West Alder Creek</t>
  </si>
  <si>
    <t>near South Fork</t>
  </si>
  <si>
    <t>South Fork Rio Grande River</t>
  </si>
  <si>
    <t>at South Fork</t>
  </si>
  <si>
    <t>8120A</t>
  </si>
  <si>
    <t>S.F. Rio Grande River</t>
  </si>
  <si>
    <t>South of Town of South Fork</t>
  </si>
  <si>
    <t>below Beaver Creek Reservoir</t>
  </si>
  <si>
    <t>6.5 mi. abv Beaver Crk Res.</t>
  </si>
  <si>
    <t>8146E</t>
  </si>
  <si>
    <t>North Branch to Pass Creek</t>
  </si>
  <si>
    <t>USFS site 1</t>
  </si>
  <si>
    <t>8146F</t>
  </si>
  <si>
    <t>below Wolf Creek parking lot drainage</t>
  </si>
  <si>
    <t>8146G</t>
  </si>
  <si>
    <t>at Hwy 160</t>
  </si>
  <si>
    <t>Cross Creek</t>
  </si>
  <si>
    <t>above confluence with Beaver Creek</t>
  </si>
  <si>
    <t>Lime Creek</t>
  </si>
  <si>
    <t>above FR 526</t>
  </si>
  <si>
    <t>above Ivy Creek</t>
  </si>
  <si>
    <t>South Clear Creek</t>
  </si>
  <si>
    <t>below Browns Lake SWA</t>
  </si>
  <si>
    <t>at Costilla County Rd G, old state bridge</t>
  </si>
  <si>
    <t>Culebra Creek</t>
  </si>
  <si>
    <t>at San Luis</t>
  </si>
  <si>
    <t>Rito Seco Creek</t>
  </si>
  <si>
    <t>below Battle Mountain Mine</t>
  </si>
  <si>
    <t>above Battle Mountain Mine</t>
  </si>
  <si>
    <t>La Jara Creek</t>
  </si>
  <si>
    <t>at La Jara State Wildlife Area</t>
  </si>
  <si>
    <t>Alamosa River</t>
  </si>
  <si>
    <t>at Gomez</t>
  </si>
  <si>
    <t>Cat Creek</t>
  </si>
  <si>
    <t>below Forest Boundary near Monte Vista</t>
  </si>
  <si>
    <t>8351a</t>
  </si>
  <si>
    <t>above Willow Creek at FR 271</t>
  </si>
  <si>
    <t>Hot Creek</t>
  </si>
  <si>
    <t>at State Wildlife Area</t>
  </si>
  <si>
    <t>above Mountain Home Reservoir</t>
  </si>
  <si>
    <t>Sangre de Cristo Creek</t>
  </si>
  <si>
    <t>near Fort Garland</t>
  </si>
  <si>
    <t>at DWR flume near Monte Vista</t>
  </si>
  <si>
    <t>near Del Norte</t>
  </si>
  <si>
    <t>Pinos Creek</t>
  </si>
  <si>
    <t>Cotton Creek</t>
  </si>
  <si>
    <t>at gage</t>
  </si>
  <si>
    <t>at flume at Sand Dunes NP</t>
  </si>
  <si>
    <t>at Liberty</t>
  </si>
  <si>
    <t>North Crestone Creek</t>
  </si>
  <si>
    <t>near Crestone</t>
  </si>
  <si>
    <t>8615A</t>
  </si>
  <si>
    <t>La Garita Creek</t>
  </si>
  <si>
    <t>at CR 38A</t>
  </si>
  <si>
    <t>Carnero Creek</t>
  </si>
  <si>
    <t>at Coolbroth</t>
  </si>
  <si>
    <t>North Fork Carnero Creek</t>
  </si>
  <si>
    <t>at 32U Rd.</t>
  </si>
  <si>
    <t>South Fork Carnero Creek</t>
  </si>
  <si>
    <t>at FR 675 above campground</t>
  </si>
  <si>
    <t>Saguache Creek</t>
  </si>
  <si>
    <t>near Saguache</t>
  </si>
  <si>
    <t>Kerber Creek</t>
  </si>
  <si>
    <t>at Hwy 285 in Villa Grove</t>
  </si>
  <si>
    <t>above Squirrel Creek</t>
  </si>
  <si>
    <t>Conejos River</t>
  </si>
  <si>
    <t>at Counselors Cabin, near Mogote</t>
  </si>
  <si>
    <t>8704K</t>
  </si>
  <si>
    <t>at Hwy 17 @ FR 250</t>
  </si>
  <si>
    <t>above mouth at campground</t>
  </si>
  <si>
    <t>La Manga Creek</t>
  </si>
  <si>
    <t>above Elk Creek</t>
  </si>
  <si>
    <t>blw Baker Gulch nr Grand Lake</t>
  </si>
  <si>
    <t>French Gulch</t>
  </si>
  <si>
    <t>at Breckenridge</t>
  </si>
  <si>
    <t>at mouth nr Minturn</t>
  </si>
  <si>
    <t>near Dotsero</t>
  </si>
  <si>
    <t>Dry Fork Roan Creek</t>
  </si>
  <si>
    <t>at Upper Station nr De Beque</t>
  </si>
  <si>
    <t>near Cameo</t>
  </si>
  <si>
    <t>near Segundo</t>
  </si>
  <si>
    <t>below Conejo Canyon</t>
  </si>
  <si>
    <t>at Juanita above Navajo River</t>
  </si>
  <si>
    <t>below Cement Creek nr Crested Butte</t>
  </si>
  <si>
    <t>above Taylor Canyon</t>
  </si>
  <si>
    <t>9120B</t>
  </si>
  <si>
    <t>McCabe Creek</t>
  </si>
  <si>
    <t>at 411 Rd.</t>
  </si>
  <si>
    <t>below Pagosa Springs</t>
  </si>
  <si>
    <t>below Gunnison Tunnel</t>
  </si>
  <si>
    <t>near Ridgway</t>
  </si>
  <si>
    <t>at Begonia Rd nr Delta</t>
  </si>
  <si>
    <t>near Grand Junction</t>
  </si>
  <si>
    <t>Reed Wash</t>
  </si>
  <si>
    <t>near Mack</t>
  </si>
  <si>
    <t>above Hwy 160 on USFS land</t>
  </si>
  <si>
    <t>near CO/UT State Line</t>
  </si>
  <si>
    <t>at mouth abv East Fork San Juan River</t>
  </si>
  <si>
    <t>East Fork San Juan River</t>
  </si>
  <si>
    <t>at USGS Gage</t>
  </si>
  <si>
    <t>at CR 684 crossing</t>
  </si>
  <si>
    <t>West Fork San Juan River</t>
  </si>
  <si>
    <t>above CR 648 bridge</t>
  </si>
  <si>
    <t>at Aguilar</t>
  </si>
  <si>
    <t>First Fork Piedra River</t>
  </si>
  <si>
    <t>Stollsteimer Creek</t>
  </si>
  <si>
    <t>at Hwy 151</t>
  </si>
  <si>
    <t>Piedra River</t>
  </si>
  <si>
    <t>at Fossett Ranch</t>
  </si>
  <si>
    <t>Williams Creek</t>
  </si>
  <si>
    <t>blw 631 Rd</t>
  </si>
  <si>
    <t>at FR 631 (at Bridge Campground)</t>
  </si>
  <si>
    <t>Devils Creek</t>
  </si>
  <si>
    <t>Weminuche Creek</t>
  </si>
  <si>
    <t>above Weminuche Valley Ranch</t>
  </si>
  <si>
    <t>Middle Fork Piedra River</t>
  </si>
  <si>
    <t>above Hunter Campground</t>
  </si>
  <si>
    <t>Vallecito Creek</t>
  </si>
  <si>
    <t>abv Vallecito Reservoir at Campground</t>
  </si>
  <si>
    <t>Los Pinos River</t>
  </si>
  <si>
    <t>above Vallecito Reservoir</t>
  </si>
  <si>
    <t>at 309A Rd.</t>
  </si>
  <si>
    <t>Animas River</t>
  </si>
  <si>
    <t>at Trimble</t>
  </si>
  <si>
    <t>at James Ranch</t>
  </si>
  <si>
    <t>Lightner Creek</t>
  </si>
  <si>
    <t>above Perkins SWA</t>
  </si>
  <si>
    <t>Junction Creek</t>
  </si>
  <si>
    <t>at Forest Service Boundary</t>
  </si>
  <si>
    <t>Hermosa Creek</t>
  </si>
  <si>
    <t>above Maggie Gulch</t>
  </si>
  <si>
    <t>above La Plata</t>
  </si>
  <si>
    <t>La Plata River</t>
  </si>
  <si>
    <t>at 122 Rd.</t>
  </si>
  <si>
    <t>at Ridgewood Event Center</t>
  </si>
  <si>
    <t>at Hwy 140 Bridge</t>
  </si>
  <si>
    <t>at Hesperus (at Hwy 160)</t>
  </si>
  <si>
    <t>at Sword of Truth</t>
  </si>
  <si>
    <t>at Mayday</t>
  </si>
  <si>
    <t>at La Plata</t>
  </si>
  <si>
    <t>Mancos River</t>
  </si>
  <si>
    <t>at Ute Border</t>
  </si>
  <si>
    <t>above Mud Creek</t>
  </si>
  <si>
    <t>Mud Creek</t>
  </si>
  <si>
    <t>above Mancos Creek</t>
  </si>
  <si>
    <t>Chicken Creek</t>
  </si>
  <si>
    <t>at Mancos</t>
  </si>
  <si>
    <t>9716A</t>
  </si>
  <si>
    <t>Box Canyon Creek</t>
  </si>
  <si>
    <t>above confluence with N. Rampart Spring tributary</t>
  </si>
  <si>
    <t>9716B</t>
  </si>
  <si>
    <t>above Box Canyon Reservoir drainage</t>
  </si>
  <si>
    <t>9716C</t>
  </si>
  <si>
    <t>at confluence with Slate Reservoir drainage</t>
  </si>
  <si>
    <t>9716D</t>
  </si>
  <si>
    <t>above FR331</t>
  </si>
  <si>
    <t>abv 37.5 Rd</t>
  </si>
  <si>
    <t>9718E</t>
  </si>
  <si>
    <t>at Highway 160</t>
  </si>
  <si>
    <t>Middle Fork Mancos Creek</t>
  </si>
  <si>
    <t>at Rd L</t>
  </si>
  <si>
    <t>at Mancos Park</t>
  </si>
  <si>
    <t>East Fork Mancos Creek</t>
  </si>
  <si>
    <t>abv confl with Middle Mancos Nr FR 567</t>
  </si>
  <si>
    <t>above West Fork Mancos Creek</t>
  </si>
  <si>
    <t>West Fork Mancos Creek</t>
  </si>
  <si>
    <t>above Chicken Creek</t>
  </si>
  <si>
    <t>Yellow Jacket Creek</t>
  </si>
  <si>
    <t>at 362 Rd</t>
  </si>
  <si>
    <t>Rito Blanco</t>
  </si>
  <si>
    <t>at Hwy 84</t>
  </si>
  <si>
    <t>Rio Blanco River</t>
  </si>
  <si>
    <t>at 656 Rd (Group Campground)</t>
  </si>
  <si>
    <t>McElmo Creek</t>
  </si>
  <si>
    <t>abv Trail Canyon @ Gage</t>
  </si>
  <si>
    <t>9895A</t>
  </si>
  <si>
    <t>Unnamed Tributary</t>
  </si>
  <si>
    <t>above Ritter Draw</t>
  </si>
  <si>
    <t>9895B</t>
  </si>
  <si>
    <t>Ritter Draw</t>
  </si>
  <si>
    <t>above unnamed tributary</t>
  </si>
  <si>
    <t>9896A</t>
  </si>
  <si>
    <t>above Vista Verde Outfall 001A</t>
  </si>
  <si>
    <t>AR0004</t>
  </si>
  <si>
    <t>AR0018</t>
  </si>
  <si>
    <t>Buffalo Creek</t>
  </si>
  <si>
    <t>at Highway 385 north of Granada</t>
  </si>
  <si>
    <t>AR0031</t>
  </si>
  <si>
    <t>West May Valley Ditch</t>
  </si>
  <si>
    <t>at Highway 196</t>
  </si>
  <si>
    <t>AR0039</t>
  </si>
  <si>
    <t>AR0097</t>
  </si>
  <si>
    <t>at Highway 94 east of Punkin Center</t>
  </si>
  <si>
    <t>AR0098</t>
  </si>
  <si>
    <t>North Rush Creek</t>
  </si>
  <si>
    <t>AR0150</t>
  </si>
  <si>
    <t>at Highway 71 north of Punkin Center</t>
  </si>
  <si>
    <t>AR0160</t>
  </si>
  <si>
    <t>Antelope Creek</t>
  </si>
  <si>
    <t>at Highway 197</t>
  </si>
  <si>
    <t>ARIK001</t>
  </si>
  <si>
    <t>at TNC</t>
  </si>
  <si>
    <t>CCWF-CC01</t>
  </si>
  <si>
    <t>at Gold Miners Gulch</t>
  </si>
  <si>
    <t>CCWF-CC02</t>
  </si>
  <si>
    <t>at Courtney-Riley Cooper Park</t>
  </si>
  <si>
    <t>CCWF-CC03</t>
  </si>
  <si>
    <t>at Spring Gulch Rd Bridge</t>
  </si>
  <si>
    <t>CCWF-CC04</t>
  </si>
  <si>
    <t>at Lawson Bridge</t>
  </si>
  <si>
    <t>CCWF-CC05</t>
  </si>
  <si>
    <t>above bridge 0.25 mile above confluence with Clear Creek</t>
  </si>
  <si>
    <t>CCWF-CC06</t>
  </si>
  <si>
    <t>0.75 mile below Georgetown Lake</t>
  </si>
  <si>
    <t>CCWF-CC07</t>
  </si>
  <si>
    <t>South Fork Clear Creek</t>
  </si>
  <si>
    <t>above Leavenworth Creek</t>
  </si>
  <si>
    <t>CCWF-CC08</t>
  </si>
  <si>
    <t>Leavenworth Creek</t>
  </si>
  <si>
    <t>above South Fork Clear Creek</t>
  </si>
  <si>
    <t>CO000M</t>
  </si>
  <si>
    <t xml:space="preserve"> </t>
  </si>
  <si>
    <t>CO001M</t>
  </si>
  <si>
    <t>CO003M</t>
  </si>
  <si>
    <t>CO004M</t>
  </si>
  <si>
    <t>CO005M</t>
  </si>
  <si>
    <t>CO006M</t>
  </si>
  <si>
    <t>CO007M</t>
  </si>
  <si>
    <t>Goose Creek</t>
  </si>
  <si>
    <t>CO009M</t>
  </si>
  <si>
    <t>CO013M</t>
  </si>
  <si>
    <t>CO015M</t>
  </si>
  <si>
    <t>CO01RS</t>
  </si>
  <si>
    <t>Middle St. Vrain Creek</t>
  </si>
  <si>
    <t>above South St. Vrain</t>
  </si>
  <si>
    <t>CO022M</t>
  </si>
  <si>
    <t>CO023M</t>
  </si>
  <si>
    <t>CO027M</t>
  </si>
  <si>
    <t>Eight Mile Creek</t>
  </si>
  <si>
    <t>CO02RS</t>
  </si>
  <si>
    <t>CO032M</t>
  </si>
  <si>
    <t>CO033M</t>
  </si>
  <si>
    <t>CO037M</t>
  </si>
  <si>
    <t>CO038M</t>
  </si>
  <si>
    <t>Middle Fork North Crestone</t>
  </si>
  <si>
    <t>CO03RS</t>
  </si>
  <si>
    <t>Hope Creek</t>
  </si>
  <si>
    <t>CO03TS</t>
  </si>
  <si>
    <t>CO040M</t>
  </si>
  <si>
    <t>John's Creek</t>
  </si>
  <si>
    <t>CO044M</t>
  </si>
  <si>
    <t>East Lake Creek</t>
  </si>
  <si>
    <t>CO045M</t>
  </si>
  <si>
    <t>CO046M</t>
  </si>
  <si>
    <t>CO047M</t>
  </si>
  <si>
    <t>CO049M</t>
  </si>
  <si>
    <t>CO04RS</t>
  </si>
  <si>
    <t>Little Cimarron Creek</t>
  </si>
  <si>
    <t>CO04TS</t>
  </si>
  <si>
    <t>East Willow Creek</t>
  </si>
  <si>
    <t>CO050M</t>
  </si>
  <si>
    <t>Noname Creek</t>
  </si>
  <si>
    <t>CO051M</t>
  </si>
  <si>
    <t>Lottis Creek</t>
  </si>
  <si>
    <t>CO054M</t>
  </si>
  <si>
    <t>Powderhorn Creek</t>
  </si>
  <si>
    <t>CO056M</t>
  </si>
  <si>
    <t>CO059M</t>
  </si>
  <si>
    <t>CO05RS</t>
  </si>
  <si>
    <t>CO05TS</t>
  </si>
  <si>
    <t>CO061M</t>
  </si>
  <si>
    <t>CO062M</t>
  </si>
  <si>
    <t>Middle Anthracite Creek</t>
  </si>
  <si>
    <t>CO063M</t>
  </si>
  <si>
    <t>East Fork Dallas Creek</t>
  </si>
  <si>
    <t>CO066M</t>
  </si>
  <si>
    <t>Los Pinos Creek</t>
  </si>
  <si>
    <t>CO067M</t>
  </si>
  <si>
    <t>CO069M</t>
  </si>
  <si>
    <t>Cunningham Creek</t>
  </si>
  <si>
    <t>CO06RS</t>
  </si>
  <si>
    <t>South Fork Mineral Creek</t>
  </si>
  <si>
    <t>CO070M</t>
  </si>
  <si>
    <t>CO072M</t>
  </si>
  <si>
    <t>at gage station</t>
  </si>
  <si>
    <t>CO07TS</t>
  </si>
  <si>
    <t>CO102M</t>
  </si>
  <si>
    <t>Middle Fork Boulder Creek</t>
  </si>
  <si>
    <t>CO103M</t>
  </si>
  <si>
    <t>CO104M</t>
  </si>
  <si>
    <t>CO108M</t>
  </si>
  <si>
    <t>CO112M</t>
  </si>
  <si>
    <t>North Fork Fryingpan River</t>
  </si>
  <si>
    <t>CO113M</t>
  </si>
  <si>
    <t>CO116M</t>
  </si>
  <si>
    <t>Garner Creek</t>
  </si>
  <si>
    <t>CO117M</t>
  </si>
  <si>
    <t>CO122M</t>
  </si>
  <si>
    <t>South Fork Saguache Creek</t>
  </si>
  <si>
    <t>CO125M</t>
  </si>
  <si>
    <t>CO127M</t>
  </si>
  <si>
    <t>CO128M</t>
  </si>
  <si>
    <t>CO129M</t>
  </si>
  <si>
    <t>East Fork Hermosa Creek</t>
  </si>
  <si>
    <t>CO133M</t>
  </si>
  <si>
    <t>CO134M</t>
  </si>
  <si>
    <t>CO136M</t>
  </si>
  <si>
    <t>CO139M</t>
  </si>
  <si>
    <t>CO140M</t>
  </si>
  <si>
    <t>CO142M</t>
  </si>
  <si>
    <t>North Anthracite Creek</t>
  </si>
  <si>
    <t>CO149M</t>
  </si>
  <si>
    <t>CO151M</t>
  </si>
  <si>
    <t>CO153M</t>
  </si>
  <si>
    <t>CO154M</t>
  </si>
  <si>
    <t>Middle Fork Cottonwood Creek</t>
  </si>
  <si>
    <t>CO155M</t>
  </si>
  <si>
    <t>Middle Fork Brush Creek</t>
  </si>
  <si>
    <t>CO157M</t>
  </si>
  <si>
    <t>North Fork Lake Creek</t>
  </si>
  <si>
    <t>CO158M</t>
  </si>
  <si>
    <t>CO159M</t>
  </si>
  <si>
    <t>Italian Creek</t>
  </si>
  <si>
    <t>CO162M</t>
  </si>
  <si>
    <t>Fernleaf Gulch</t>
  </si>
  <si>
    <t>CO164M</t>
  </si>
  <si>
    <t>CO166M</t>
  </si>
  <si>
    <t>Bumback Gulch</t>
  </si>
  <si>
    <t>CO170M</t>
  </si>
  <si>
    <t>CO171M</t>
  </si>
  <si>
    <t>CO174M</t>
  </si>
  <si>
    <t>Scott Gomer Creek</t>
  </si>
  <si>
    <t>Cuchara</t>
  </si>
  <si>
    <t>at Highway 10</t>
  </si>
  <si>
    <t>DOLORES007</t>
  </si>
  <si>
    <t>Taylor Creek</t>
  </si>
  <si>
    <t>50 yds above confl with Dolores R</t>
  </si>
  <si>
    <t>DOLORES011</t>
  </si>
  <si>
    <t>Rio Lado Creek</t>
  </si>
  <si>
    <t>above confl with Dolores River</t>
  </si>
  <si>
    <t>DOLORES012</t>
  </si>
  <si>
    <t>EPA01-166</t>
  </si>
  <si>
    <t>EPA01-167</t>
  </si>
  <si>
    <t>Buck Creek</t>
  </si>
  <si>
    <t>EPA01-168</t>
  </si>
  <si>
    <t>Fawn Creek</t>
  </si>
  <si>
    <t>EPA01-169</t>
  </si>
  <si>
    <t>Deep Creek</t>
  </si>
  <si>
    <t>EPA01-171</t>
  </si>
  <si>
    <t>EPA01-172</t>
  </si>
  <si>
    <t>South Fork Cache La Poudre River</t>
  </si>
  <si>
    <t>EPA01-238</t>
  </si>
  <si>
    <t>EPA01-239</t>
  </si>
  <si>
    <t>South Apache Creek</t>
  </si>
  <si>
    <t>EPA01-240</t>
  </si>
  <si>
    <t>EPA01-241</t>
  </si>
  <si>
    <t>EPA01-242</t>
  </si>
  <si>
    <t>El Rito Azul</t>
  </si>
  <si>
    <t>EPA01-243</t>
  </si>
  <si>
    <t>EPA01-245</t>
  </si>
  <si>
    <t>EPA01-246</t>
  </si>
  <si>
    <t>EPA01-247</t>
  </si>
  <si>
    <t>Agate Creek</t>
  </si>
  <si>
    <t>EPA01-248</t>
  </si>
  <si>
    <t>EPA01-249</t>
  </si>
  <si>
    <t>Newlin Creek</t>
  </si>
  <si>
    <t>EPA01-250</t>
  </si>
  <si>
    <t>EPA01-251</t>
  </si>
  <si>
    <t>Wigwam Creek</t>
  </si>
  <si>
    <t>EPA01-252</t>
  </si>
  <si>
    <t>EPA01-253</t>
  </si>
  <si>
    <t>North Cottonwood Creek</t>
  </si>
  <si>
    <t>EPA01-254</t>
  </si>
  <si>
    <t>EPA01-256</t>
  </si>
  <si>
    <t>Willis Gulch</t>
  </si>
  <si>
    <t>EPA01-257</t>
  </si>
  <si>
    <t>EPA01-258</t>
  </si>
  <si>
    <t>EPA01-259</t>
  </si>
  <si>
    <t>Deeds Creek</t>
  </si>
  <si>
    <t>EPA01-260</t>
  </si>
  <si>
    <t>EPA01-261</t>
  </si>
  <si>
    <t>EPA01-262</t>
  </si>
  <si>
    <t>Jefferson Fork</t>
  </si>
  <si>
    <t>EPA02-CC01</t>
  </si>
  <si>
    <t>below Castlewood Canyon</t>
  </si>
  <si>
    <t>EPA02-RR01</t>
  </si>
  <si>
    <t>EPA02-SPR01</t>
  </si>
  <si>
    <t>FG8</t>
  </si>
  <si>
    <t>just below W-O Mine</t>
  </si>
  <si>
    <t>FG9</t>
  </si>
  <si>
    <t>LakeFork</t>
  </si>
  <si>
    <t>above Turquoise Reservoir</t>
  </si>
  <si>
    <t>NPlatte</t>
  </si>
  <si>
    <t>near Walden at SWA</t>
  </si>
  <si>
    <t>NPWC-28</t>
  </si>
  <si>
    <t>Colorado Creek</t>
  </si>
  <si>
    <t>above Hwy 14</t>
  </si>
  <si>
    <t>NPWC-30</t>
  </si>
  <si>
    <t>above Hwy 14 at upper site</t>
  </si>
  <si>
    <t>OWL-01</t>
  </si>
  <si>
    <t>on Allotment 7066</t>
  </si>
  <si>
    <t>OWL-02</t>
  </si>
  <si>
    <t>below Frenchman Ranch Road</t>
  </si>
  <si>
    <t>OWL-03</t>
  </si>
  <si>
    <t>on BLM, above Bear Mtn Ranch</t>
  </si>
  <si>
    <t>RR001</t>
  </si>
  <si>
    <t>SMR-1</t>
  </si>
  <si>
    <t>at Pinon</t>
  </si>
  <si>
    <t>SMR-2</t>
  </si>
  <si>
    <t>at Glasier Bridge</t>
  </si>
  <si>
    <t>SMR-3</t>
  </si>
  <si>
    <t>above Naturita Creek</t>
  </si>
  <si>
    <t>SMR-4</t>
  </si>
  <si>
    <t>at Calamity Draw</t>
  </si>
  <si>
    <t>SV001</t>
  </si>
  <si>
    <t>at Airport Road</t>
  </si>
  <si>
    <t>UGRWCD-1</t>
  </si>
  <si>
    <t>at Gunnison gage</t>
  </si>
  <si>
    <t>UGRWCD-2</t>
  </si>
  <si>
    <t>at Red Bridge</t>
  </si>
  <si>
    <t>UGRWCD-5</t>
  </si>
  <si>
    <t>at Gold Basin Road</t>
  </si>
  <si>
    <t>UGRWCD-6</t>
  </si>
  <si>
    <t>at McCabe's Lane</t>
  </si>
  <si>
    <t>UGRWCD-8</t>
  </si>
  <si>
    <t>below Waterfall Creek</t>
  </si>
  <si>
    <t>UGRWCD-9</t>
  </si>
  <si>
    <t>below Mile Post 11</t>
  </si>
  <si>
    <t>USFS Avalanche</t>
  </si>
  <si>
    <t>Avalanche Creek</t>
  </si>
  <si>
    <t>Sopris Ranger District</t>
  </si>
  <si>
    <t>USFS BGC 183</t>
  </si>
  <si>
    <t>Holy Cross Ranger District</t>
  </si>
  <si>
    <t>USFS BGC 184</t>
  </si>
  <si>
    <t>USFS BGC 185</t>
  </si>
  <si>
    <t>USFS BGC 188</t>
  </si>
  <si>
    <t>USFS Big Fish</t>
  </si>
  <si>
    <t>Big Fish Creek</t>
  </si>
  <si>
    <t>Blanco Ranger District</t>
  </si>
  <si>
    <t>USFS Bighorn</t>
  </si>
  <si>
    <t>Bighorn Creek</t>
  </si>
  <si>
    <t>USFS Cataract</t>
  </si>
  <si>
    <t>Dillon Ranger District</t>
  </si>
  <si>
    <t>USFS Cross 1</t>
  </si>
  <si>
    <t>USFS Cross 2</t>
  </si>
  <si>
    <t>USFS Cross 4</t>
  </si>
  <si>
    <t>USFS EFH Lower</t>
  </si>
  <si>
    <t>East Fork Homestake Creek</t>
  </si>
  <si>
    <t>USFS EFH Upper</t>
  </si>
  <si>
    <t>USFS Gore 1</t>
  </si>
  <si>
    <t>USFS Gore 2</t>
  </si>
  <si>
    <t>USFS Gore 3</t>
  </si>
  <si>
    <t>USFS Gore 3b</t>
  </si>
  <si>
    <t>USFS Meadow</t>
  </si>
  <si>
    <t>USFS N Tenmile</t>
  </si>
  <si>
    <t>North Tenmile Creek</t>
  </si>
  <si>
    <t>USFS Piney 2</t>
  </si>
  <si>
    <t>Piney River</t>
  </si>
  <si>
    <t>USFS Piney 3</t>
  </si>
  <si>
    <t>USFS Piney 4b</t>
  </si>
  <si>
    <t>USFS Polk 1b</t>
  </si>
  <si>
    <t>Polk Creek</t>
  </si>
  <si>
    <t>USFS Polk 2</t>
  </si>
  <si>
    <t>USFS Polk 3</t>
  </si>
  <si>
    <t>USFS Ripple</t>
  </si>
  <si>
    <t>Ripple Creek</t>
  </si>
  <si>
    <t>USFS Roaring Fk</t>
  </si>
  <si>
    <t>Aspen Ranger District</t>
  </si>
  <si>
    <t>USFS Snowmass</t>
  </si>
  <si>
    <t>USFS Stafford</t>
  </si>
  <si>
    <t>Stafford Creek</t>
  </si>
  <si>
    <t>USFS Str10582</t>
  </si>
  <si>
    <t>USFS Str10802</t>
  </si>
  <si>
    <t>USFS Str10980</t>
  </si>
  <si>
    <t>USFS Str9602</t>
  </si>
  <si>
    <t>USFS Str9830</t>
  </si>
  <si>
    <t>USFS Straight 1</t>
  </si>
  <si>
    <t>USFS Straight 2</t>
  </si>
  <si>
    <t>USFS Straight 3</t>
  </si>
  <si>
    <t>USFS Straight 4</t>
  </si>
  <si>
    <t>USFS West Lake</t>
  </si>
  <si>
    <t>West Lake Creek</t>
  </si>
  <si>
    <t>Eagle Ranger District</t>
  </si>
  <si>
    <t>USFS-36311</t>
  </si>
  <si>
    <t>Crosby Creek</t>
  </si>
  <si>
    <t>100 m below Road Crossing</t>
  </si>
  <si>
    <t>USFS-363408</t>
  </si>
  <si>
    <t>below confluence of 3 forks</t>
  </si>
  <si>
    <t>USFS-363463</t>
  </si>
  <si>
    <t>Whalen Creek</t>
  </si>
  <si>
    <t>0.6 miles abv FR 615</t>
  </si>
  <si>
    <t>USFS-364034</t>
  </si>
  <si>
    <t>30 m above headgate</t>
  </si>
  <si>
    <t>USFS-364785</t>
  </si>
  <si>
    <t>Chedsey Creek</t>
  </si>
  <si>
    <t>at Routt NF boundary</t>
  </si>
  <si>
    <t>USFS-365215</t>
  </si>
  <si>
    <t>Newcomb Creek</t>
  </si>
  <si>
    <t>0.7 miles blw FR 615</t>
  </si>
  <si>
    <t>USFS-365274</t>
  </si>
  <si>
    <t>0.8 miles abv Highway 14</t>
  </si>
  <si>
    <t>USFS-376014</t>
  </si>
  <si>
    <t>USFS-381852</t>
  </si>
  <si>
    <t>South Fork Arapaho Creek</t>
  </si>
  <si>
    <t>above confluence with MF Arapaho Cr</t>
  </si>
  <si>
    <t>USFS-382557</t>
  </si>
  <si>
    <t>Middle Fork Arapaho Creek</t>
  </si>
  <si>
    <t>above confluence with SF Arapaho Cr</t>
  </si>
  <si>
    <t>USFSPIKE1</t>
  </si>
  <si>
    <t>near Wigwam</t>
  </si>
  <si>
    <t>USFSPIKE2</t>
  </si>
  <si>
    <t>Rough and Tumbling Creek</t>
  </si>
  <si>
    <t>Park Co., CO</t>
  </si>
  <si>
    <t>USFSPIKE3</t>
  </si>
  <si>
    <t>Jefferson Lake Fork Creek</t>
  </si>
  <si>
    <t>USFSPIKE4</t>
  </si>
  <si>
    <t>USFSPIKE5</t>
  </si>
  <si>
    <t>Douglas Co., CO</t>
  </si>
  <si>
    <t>V40</t>
  </si>
  <si>
    <t>at CR 23</t>
  </si>
  <si>
    <t>VM10</t>
  </si>
  <si>
    <t>at Highway 257</t>
  </si>
  <si>
    <t>VM20</t>
  </si>
  <si>
    <t>at CR 3S</t>
  </si>
  <si>
    <t>VM30</t>
  </si>
  <si>
    <t>at Taft Avenue</t>
  </si>
  <si>
    <t>VM40</t>
  </si>
  <si>
    <t>u/s of Mariano Exchange Ditch confluence at Wilson Avenue</t>
  </si>
  <si>
    <t>VM50</t>
  </si>
  <si>
    <t>at Loveland Water Treatment Plant Intake</t>
  </si>
  <si>
    <t>VT10</t>
  </si>
  <si>
    <t>VT30</t>
  </si>
  <si>
    <t>VT40</t>
  </si>
  <si>
    <t>at CR 24</t>
  </si>
  <si>
    <t>W10Mile</t>
  </si>
  <si>
    <t>at Vail Pass</t>
  </si>
  <si>
    <t>WCOP01-0722</t>
  </si>
  <si>
    <t>WCOP01-0724</t>
  </si>
  <si>
    <t>WCOP01-0725</t>
  </si>
  <si>
    <t>Black Wolf Creek</t>
  </si>
  <si>
    <t>WCOP01-0734</t>
  </si>
  <si>
    <t>1 mile blw Lil Burnt Mill Rd.</t>
  </si>
  <si>
    <t>WCOP01-0739</t>
  </si>
  <si>
    <t>WCOP01-0756</t>
  </si>
  <si>
    <t>WCOP01-0765</t>
  </si>
  <si>
    <t>WCOP01-0768</t>
  </si>
  <si>
    <t>WCOP01-0769</t>
  </si>
  <si>
    <t>WCOP01-0775</t>
  </si>
  <si>
    <t>West Monument Creek</t>
  </si>
  <si>
    <t>0.6 mile abv railroad crossing</t>
  </si>
  <si>
    <t>WCOP01-0777</t>
  </si>
  <si>
    <t>Chacuaco Creek</t>
  </si>
  <si>
    <t>0.5 mi abv confluence w/ Plum Creek</t>
  </si>
  <si>
    <t>WCOP01-0779</t>
  </si>
  <si>
    <t>WCOP01-0809</t>
  </si>
  <si>
    <t>WCOP01-0817</t>
  </si>
  <si>
    <t>Markham Arroyo</t>
  </si>
  <si>
    <t>WCOP01-0819</t>
  </si>
  <si>
    <t>WCOP01-0833</t>
  </si>
  <si>
    <t>North St. Charles River</t>
  </si>
  <si>
    <t>0.5 mile from Hwy 78</t>
  </si>
  <si>
    <t>WCOP01-0836</t>
  </si>
  <si>
    <t>WCOP01-0838</t>
  </si>
  <si>
    <t>0.5 mile from Cty Rd. 10</t>
  </si>
  <si>
    <t>WCOP03-R001</t>
  </si>
  <si>
    <t>OFF CO RD 22 @ FARM</t>
  </si>
  <si>
    <t>WCOP03-R002</t>
  </si>
  <si>
    <t>1 mile from Balanced Rock Rd.</t>
  </si>
  <si>
    <t>WCOP03-R003</t>
  </si>
  <si>
    <t>0.25 mi west of Cty Rd. CC (site 1B)</t>
  </si>
  <si>
    <t>WCOP03-R004</t>
  </si>
  <si>
    <t>2 miles abv Hwy 385</t>
  </si>
  <si>
    <t>WCOP03-R005</t>
  </si>
  <si>
    <t>1 mi from Agate Creek Campground</t>
  </si>
  <si>
    <t>WCOP03-R006</t>
  </si>
  <si>
    <t>100 meters from Hwy 40</t>
  </si>
  <si>
    <t>WCOP03-R007</t>
  </si>
  <si>
    <t>0.5 mi east of Sig Creek Campground</t>
  </si>
  <si>
    <t>WCOP03-R008</t>
  </si>
  <si>
    <t>0.5 mi abv confluence w/ Little Bear Creek</t>
  </si>
  <si>
    <t>WCOP03-R009</t>
  </si>
  <si>
    <t>East Fork Piedra River</t>
  </si>
  <si>
    <t>above diversion ditches blw falls</t>
  </si>
  <si>
    <t>WCOP03-R010</t>
  </si>
  <si>
    <t>of Arkansas River</t>
  </si>
  <si>
    <t>WCOP04-R001</t>
  </si>
  <si>
    <t>at end of USFS Rd. 65 in Pawnee NGL</t>
  </si>
  <si>
    <t>WCOP04-R003</t>
  </si>
  <si>
    <t>1 mile south of Cty Rd. PP</t>
  </si>
  <si>
    <t>WCOP04-R004</t>
  </si>
  <si>
    <t>at Smith Easement 0.5 mi SE of Cty Rd. BB &amp; Cty Rd. 33</t>
  </si>
  <si>
    <t>WCOP04-R005</t>
  </si>
  <si>
    <t>1 mile S of Cty Rd. 17 &amp; Cty Rd. CC (Arikaree SWA)</t>
  </si>
  <si>
    <t>WCOP04-R006</t>
  </si>
  <si>
    <t>0.25 miles blw Cty Rd. 11.35</t>
  </si>
  <si>
    <t>WCOP04-R007</t>
  </si>
  <si>
    <t>0.25 mile blw confluence w/ Risley Canyon</t>
  </si>
  <si>
    <t>WCOP04-R008</t>
  </si>
  <si>
    <t>Rush Creek</t>
  </si>
  <si>
    <t>above Rush Creek Pond #1</t>
  </si>
  <si>
    <t>WCOP04-R009</t>
  </si>
  <si>
    <t>East of Cty Rd. 16.5 and 0.5 mi north of Timpas Creek</t>
  </si>
  <si>
    <t>WCOP04-R010</t>
  </si>
  <si>
    <t>above confluence with Bear Gulch on Piceance SWA</t>
  </si>
  <si>
    <t>WCOP04-R011</t>
  </si>
  <si>
    <t>0.5 mile abv confluence w/ Muddy Spring Canyon off Cty Rd. 204</t>
  </si>
  <si>
    <t>WCOP99-0501</t>
  </si>
  <si>
    <t>WCOP99-0502</t>
  </si>
  <si>
    <t>Adams Fork Conejos River</t>
  </si>
  <si>
    <t>WCOP99-0503</t>
  </si>
  <si>
    <t>WCOP99-0505</t>
  </si>
  <si>
    <t>WCOP99-0506</t>
  </si>
  <si>
    <t>Stake Springs Draw</t>
  </si>
  <si>
    <t>WCOP99-0507</t>
  </si>
  <si>
    <t>Groundhog Creek</t>
  </si>
  <si>
    <t>WCOP99-0508</t>
  </si>
  <si>
    <t>WCOP99-0510</t>
  </si>
  <si>
    <t>WCOP99-0511</t>
  </si>
  <si>
    <t>WCOP99-0512</t>
  </si>
  <si>
    <t>WCOP99-0513</t>
  </si>
  <si>
    <t>White House Creek</t>
  </si>
  <si>
    <t>WCOP99-0515</t>
  </si>
  <si>
    <t>North Fork Deer Creek</t>
  </si>
  <si>
    <t>WCOP99-0516</t>
  </si>
  <si>
    <t>WCOP99-0518</t>
  </si>
  <si>
    <t>Ouzel Creek</t>
  </si>
  <si>
    <t>WCOP99-0563</t>
  </si>
  <si>
    <t>WCOP99-0565</t>
  </si>
  <si>
    <t>at EMAP site</t>
  </si>
  <si>
    <t>WCOP99-0566</t>
  </si>
  <si>
    <t>Dry Fork Piceance Creek</t>
  </si>
  <si>
    <t>WCOP99-0567</t>
  </si>
  <si>
    <t>Dry Fork Escalante Creek</t>
  </si>
  <si>
    <t>WCOP99-0568</t>
  </si>
  <si>
    <t>WCOP99-0569</t>
  </si>
  <si>
    <t>WCOP99-0571</t>
  </si>
  <si>
    <t>WCOP99-0572</t>
  </si>
  <si>
    <t>WCOP99-0574</t>
  </si>
  <si>
    <t>WCOP99-0577</t>
  </si>
  <si>
    <t>WCOP99-0578</t>
  </si>
  <si>
    <t>WCOP99-0591</t>
  </si>
  <si>
    <t>WCOP99-0593</t>
  </si>
  <si>
    <t>WCOP99-0594</t>
  </si>
  <si>
    <t>WCOP99-0595</t>
  </si>
  <si>
    <t>East Rifle Creek</t>
  </si>
  <si>
    <t>above Dry Rifle Creek</t>
  </si>
  <si>
    <t>WCOP99-0597</t>
  </si>
  <si>
    <t>Dyer Creek</t>
  </si>
  <si>
    <t>RF3=Crystal Creek</t>
  </si>
  <si>
    <t>WCOP99-0599</t>
  </si>
  <si>
    <t>WCOP99-0601</t>
  </si>
  <si>
    <t>0.33 mile blw Cty Rd. 17</t>
  </si>
  <si>
    <t>WCOP99-0621</t>
  </si>
  <si>
    <t>WCOP99-0622</t>
  </si>
  <si>
    <t>Hartman Draw</t>
  </si>
  <si>
    <t>WCOP99-0624</t>
  </si>
  <si>
    <t>WCOP99-0626</t>
  </si>
  <si>
    <t>WCOP99-0627</t>
  </si>
  <si>
    <t>Houselog Creek</t>
  </si>
  <si>
    <t>WCOP99-0629</t>
  </si>
  <si>
    <t>WCOP99-0632</t>
  </si>
  <si>
    <t>WCOP99-0633</t>
  </si>
  <si>
    <t>2.5 mi from FS Rd 742</t>
  </si>
  <si>
    <t>WCOP99-0634</t>
  </si>
  <si>
    <t>WCOP99-0637</t>
  </si>
  <si>
    <t>WCOP99-0638</t>
  </si>
  <si>
    <t>WCOP99-0646</t>
  </si>
  <si>
    <t>at confluence with Mancos River</t>
  </si>
  <si>
    <t>WCOP99-0647</t>
  </si>
  <si>
    <t>200 meters blw diversion dam</t>
  </si>
  <si>
    <t>WCOP99-0648</t>
  </si>
  <si>
    <t>WCOP99-0649</t>
  </si>
  <si>
    <t>WCOP99-0650</t>
  </si>
  <si>
    <t>WCOP99-0670</t>
  </si>
  <si>
    <t>Lost Canyon Creek</t>
  </si>
  <si>
    <t>1 mile from USFS Rd. 556</t>
  </si>
  <si>
    <t>WCOP99-0671</t>
  </si>
  <si>
    <t>WCOP99-0672</t>
  </si>
  <si>
    <t>1 mile abv confluence w/ Salt Arroyo</t>
  </si>
  <si>
    <t>FW08CO001</t>
  </si>
  <si>
    <t>FW08CO003</t>
  </si>
  <si>
    <t>FW08CO004</t>
  </si>
  <si>
    <t>FW08CO006</t>
  </si>
  <si>
    <t>FW08CO010</t>
  </si>
  <si>
    <t>FW08CO012</t>
  </si>
  <si>
    <t>FW08CO013</t>
  </si>
  <si>
    <t>FW08CO014</t>
  </si>
  <si>
    <t>FW08CO015</t>
  </si>
  <si>
    <t>FW08CO017</t>
  </si>
  <si>
    <t>FW08CO019</t>
  </si>
  <si>
    <t>FW08CO020</t>
  </si>
  <si>
    <t>FW08CO021</t>
  </si>
  <si>
    <t>Douglas Creek</t>
  </si>
  <si>
    <t>FW08CO023</t>
  </si>
  <si>
    <t>Crystal Creek</t>
  </si>
  <si>
    <t>FW08CO025</t>
  </si>
  <si>
    <t>FW08CO027</t>
  </si>
  <si>
    <t>(East Fork) Homestake Creek</t>
  </si>
  <si>
    <t>FW08CO029</t>
  </si>
  <si>
    <t>FW08CO031</t>
  </si>
  <si>
    <t>FW08CO037</t>
  </si>
  <si>
    <t>FW08CO038</t>
  </si>
  <si>
    <t>FW08CO046</t>
  </si>
  <si>
    <t>FW08CO050</t>
  </si>
  <si>
    <t>FW08CO055</t>
  </si>
  <si>
    <t>FW08CO060</t>
  </si>
  <si>
    <t>FW08CO062</t>
  </si>
  <si>
    <t>FW08CO066</t>
  </si>
  <si>
    <t>FW08CO073</t>
  </si>
  <si>
    <t>Rio San Antonio</t>
  </si>
  <si>
    <t>FW08CO076</t>
  </si>
  <si>
    <t>South Fork Republican River</t>
  </si>
  <si>
    <t>FW08CO083</t>
  </si>
  <si>
    <t>FW08CO085</t>
  </si>
  <si>
    <t>FW08CO086</t>
  </si>
  <si>
    <t>FW08CO087</t>
  </si>
  <si>
    <t>East Pass Creek</t>
  </si>
  <si>
    <t>FW08CO123</t>
  </si>
  <si>
    <t>FW08CO125</t>
  </si>
  <si>
    <t>FW08CO129</t>
  </si>
  <si>
    <t>Middle Creek</t>
  </si>
  <si>
    <t>FW08CO138</t>
  </si>
  <si>
    <t>Diamond Creek</t>
  </si>
  <si>
    <t>YRDINO-00</t>
  </si>
  <si>
    <t>at Deerlodge Campground</t>
  </si>
  <si>
    <t>YRDINO-01</t>
  </si>
  <si>
    <t>at Anderson Hole, River Mile 41.7</t>
  </si>
  <si>
    <t>YRDINO-04</t>
  </si>
  <si>
    <t>at Harding Hole, River Mile 20</t>
  </si>
  <si>
    <t>YRDINO-09</t>
  </si>
  <si>
    <t>at confluence with Green River, River Mile 225</t>
  </si>
  <si>
    <t>YRDINO-12</t>
  </si>
  <si>
    <t>at Laddie Park</t>
  </si>
  <si>
    <t>BIOTYPE</t>
  </si>
  <si>
    <t>BIOREGION</t>
  </si>
  <si>
    <t>Xeric</t>
  </si>
  <si>
    <t>Plains</t>
  </si>
  <si>
    <t>Mountains</t>
  </si>
  <si>
    <t>MINI_WSA</t>
  </si>
  <si>
    <t>WSA</t>
  </si>
  <si>
    <t>WaterbodyName</t>
  </si>
  <si>
    <t>VAL_WET</t>
  </si>
  <si>
    <t>VAL_DRY</t>
  </si>
  <si>
    <t>VAL_URB</t>
  </si>
  <si>
    <t>VAL_PPS</t>
  </si>
  <si>
    <t>VAL_DIV</t>
  </si>
  <si>
    <t>VAL_ABM</t>
  </si>
  <si>
    <t>VAL_O&amp;G</t>
  </si>
  <si>
    <t>VAL_CAFO</t>
  </si>
  <si>
    <t>SC_WET</t>
  </si>
  <si>
    <t>SC_DRY</t>
  </si>
  <si>
    <t>SC_URB</t>
  </si>
  <si>
    <t>SC_PPS</t>
  </si>
  <si>
    <t>SC_DIV</t>
  </si>
  <si>
    <t>SC_ABM</t>
  </si>
  <si>
    <t>SC_O&amp;G</t>
  </si>
  <si>
    <t>SC_CAFO</t>
  </si>
  <si>
    <t>SC_SUM</t>
  </si>
  <si>
    <t>VAL_RDD</t>
  </si>
  <si>
    <t>SC_RDD</t>
  </si>
  <si>
    <t>Original 133 Reference</t>
  </si>
  <si>
    <t>Reference Replacements</t>
  </si>
  <si>
    <t>Biotype</t>
  </si>
  <si>
    <t>CollDate</t>
  </si>
  <si>
    <t>Samp_Rep</t>
  </si>
  <si>
    <t>New_MMI</t>
  </si>
  <si>
    <t>Status</t>
  </si>
  <si>
    <t>486_1</t>
  </si>
  <si>
    <t>556_2</t>
  </si>
  <si>
    <t>569_1</t>
  </si>
  <si>
    <t>509_1</t>
  </si>
  <si>
    <t>3064_2</t>
  </si>
  <si>
    <t>2736_1</t>
  </si>
  <si>
    <t>2682_1</t>
  </si>
  <si>
    <t>2686_1</t>
  </si>
  <si>
    <t>3009_1</t>
  </si>
  <si>
    <t>3011_1</t>
  </si>
  <si>
    <t>327_1</t>
  </si>
  <si>
    <t>2849_1</t>
  </si>
  <si>
    <t>3013_1</t>
  </si>
  <si>
    <t>2540_1</t>
  </si>
  <si>
    <t>2541_1</t>
  </si>
  <si>
    <t>3014_1</t>
  </si>
  <si>
    <t>3016_1</t>
  </si>
  <si>
    <t>2703_1</t>
  </si>
  <si>
    <t>2745_1</t>
  </si>
  <si>
    <t>3342_1</t>
  </si>
  <si>
    <t>93_1</t>
  </si>
  <si>
    <t>2753_1</t>
  </si>
  <si>
    <t>2601_1</t>
  </si>
  <si>
    <t>at Gunnison SWA at 762 Rd</t>
  </si>
  <si>
    <t>3044_1</t>
  </si>
  <si>
    <t>3483_1</t>
  </si>
  <si>
    <t>3047_1</t>
  </si>
  <si>
    <t>3665_1</t>
  </si>
  <si>
    <t>21_1</t>
  </si>
  <si>
    <t>3667_1</t>
  </si>
  <si>
    <t>2524_1</t>
  </si>
  <si>
    <t>3074_1</t>
  </si>
  <si>
    <t>3075_1</t>
  </si>
  <si>
    <t>3049_1</t>
  </si>
  <si>
    <t>3051_1</t>
  </si>
  <si>
    <t>34_1</t>
  </si>
  <si>
    <t>36_1</t>
  </si>
  <si>
    <t>3086_1</t>
  </si>
  <si>
    <t>3091_1</t>
  </si>
  <si>
    <t>3065_5</t>
  </si>
  <si>
    <t>3092_2</t>
  </si>
  <si>
    <t>3093_1</t>
  </si>
  <si>
    <t>2885_1</t>
  </si>
  <si>
    <t>2887_1</t>
  </si>
  <si>
    <t>46_1</t>
  </si>
  <si>
    <t>2893_1</t>
  </si>
  <si>
    <t>2894_1</t>
  </si>
  <si>
    <t>2897_1</t>
  </si>
  <si>
    <t>above Buford @ 8 Rd.</t>
  </si>
  <si>
    <t>292_1</t>
  </si>
  <si>
    <t>3387_1</t>
  </si>
  <si>
    <t>2906_1</t>
  </si>
  <si>
    <t>Remove as reference</t>
  </si>
  <si>
    <t>56_1</t>
  </si>
  <si>
    <t>2861_1</t>
  </si>
  <si>
    <t>3507_1</t>
  </si>
  <si>
    <t>168_1</t>
  </si>
  <si>
    <t>2920_1</t>
  </si>
  <si>
    <t>84_1</t>
  </si>
  <si>
    <t>2349_0</t>
  </si>
  <si>
    <t>3090_1</t>
  </si>
  <si>
    <t>3382_1</t>
  </si>
  <si>
    <t>2864_1</t>
  </si>
  <si>
    <t>3062_1</t>
  </si>
  <si>
    <t>512_1</t>
  </si>
  <si>
    <t>3043_1</t>
  </si>
  <si>
    <t>2648_1</t>
  </si>
  <si>
    <t>2650_1</t>
  </si>
  <si>
    <t>2651_1</t>
  </si>
  <si>
    <t>2652_1</t>
  </si>
  <si>
    <t>2851_1</t>
  </si>
  <si>
    <t>281_0</t>
  </si>
  <si>
    <t/>
  </si>
  <si>
    <t>2214_0</t>
  </si>
  <si>
    <t>2250_0</t>
  </si>
  <si>
    <t>2224_0</t>
  </si>
  <si>
    <t>2227_0</t>
  </si>
  <si>
    <t>2239_0</t>
  </si>
  <si>
    <t>2242_0</t>
  </si>
  <si>
    <t>2243_0</t>
  </si>
  <si>
    <t>3368_1</t>
  </si>
  <si>
    <t>2269_0</t>
  </si>
  <si>
    <t>2271_0</t>
  </si>
  <si>
    <t>2273_0</t>
  </si>
  <si>
    <t>2274_0</t>
  </si>
  <si>
    <t>2278_0</t>
  </si>
  <si>
    <t>2283_0</t>
  </si>
  <si>
    <t>2285_0</t>
  </si>
  <si>
    <t>2286_0</t>
  </si>
  <si>
    <t>2288_0</t>
  </si>
  <si>
    <t>2292_0</t>
  </si>
  <si>
    <t>2297_0</t>
  </si>
  <si>
    <t>3470_1</t>
  </si>
  <si>
    <t>461_1</t>
  </si>
  <si>
    <t>2161_0</t>
  </si>
  <si>
    <t>2165_0</t>
  </si>
  <si>
    <t>2166_0</t>
  </si>
  <si>
    <t>2167_0</t>
  </si>
  <si>
    <t>2168_0</t>
  </si>
  <si>
    <t>2169_0</t>
  </si>
  <si>
    <t>2172_0</t>
  </si>
  <si>
    <t>2173_0</t>
  </si>
  <si>
    <t>2174_0</t>
  </si>
  <si>
    <t>2175_0</t>
  </si>
  <si>
    <t>2176_0</t>
  </si>
  <si>
    <t>2177_0</t>
  </si>
  <si>
    <t>2178_0</t>
  </si>
  <si>
    <t>2179_0</t>
  </si>
  <si>
    <t>2184_0</t>
  </si>
  <si>
    <t>2185_0</t>
  </si>
  <si>
    <t>2186_0</t>
  </si>
  <si>
    <t>2187_0</t>
  </si>
  <si>
    <t>378_1</t>
  </si>
  <si>
    <t>2936_0</t>
  </si>
  <si>
    <t>2951_1</t>
  </si>
  <si>
    <t>2992_0</t>
  </si>
  <si>
    <t>2953_0</t>
  </si>
  <si>
    <t>2955_1</t>
  </si>
  <si>
    <t>3001_0</t>
  </si>
  <si>
    <t>3003_0</t>
  </si>
  <si>
    <t>2961_0</t>
  </si>
  <si>
    <t>2964_0</t>
  </si>
  <si>
    <t>2976_0</t>
  </si>
  <si>
    <t>2978_0</t>
  </si>
  <si>
    <t>2991_0</t>
  </si>
  <si>
    <t>2663_1</t>
  </si>
  <si>
    <t>3549_5</t>
  </si>
  <si>
    <t>2664_1</t>
  </si>
  <si>
    <t>3471_1</t>
  </si>
  <si>
    <t>2666_1</t>
  </si>
  <si>
    <t>2772_0</t>
  </si>
  <si>
    <t>2779_0</t>
  </si>
  <si>
    <t>2785_0</t>
  </si>
  <si>
    <t>2788_0</t>
  </si>
  <si>
    <t>2789_0</t>
  </si>
  <si>
    <t>2793_0</t>
  </si>
  <si>
    <t>3372_1</t>
  </si>
  <si>
    <t>2794_0</t>
  </si>
  <si>
    <t>East of Cty Rd. 16.5 and 0.5 mi north of Timpas Cr</t>
  </si>
  <si>
    <t>2795_0</t>
  </si>
  <si>
    <t>2418_0</t>
  </si>
  <si>
    <t>2419_0</t>
  </si>
  <si>
    <t>2433_0</t>
  </si>
  <si>
    <t>2434_0</t>
  </si>
  <si>
    <t>2448_0</t>
  </si>
  <si>
    <t>2452_0</t>
  </si>
  <si>
    <t>2453_0</t>
  </si>
  <si>
    <t>2762_0</t>
  </si>
  <si>
    <t>2462_0</t>
  </si>
  <si>
    <t>2466_0</t>
  </si>
  <si>
    <t>REFNONZERO</t>
  </si>
  <si>
    <t>YES</t>
  </si>
  <si>
    <t>REF_IN</t>
  </si>
  <si>
    <t>REF_OUT</t>
  </si>
  <si>
    <t>ELEV_DISTURB</t>
  </si>
  <si>
    <t>1=ZERO DISTURB</t>
  </si>
  <si>
    <t>MMI_</t>
  </si>
  <si>
    <t>BenSampID</t>
  </si>
  <si>
    <t>RepNum</t>
  </si>
  <si>
    <t>Bioregion</t>
  </si>
  <si>
    <t>22</t>
  </si>
  <si>
    <t>3550_5</t>
  </si>
  <si>
    <t>23</t>
  </si>
  <si>
    <t>3510_5</t>
  </si>
  <si>
    <t>27</t>
  </si>
  <si>
    <t>3637_1</t>
  </si>
  <si>
    <t>28</t>
  </si>
  <si>
    <t>3638_1</t>
  </si>
  <si>
    <t>91</t>
  </si>
  <si>
    <t>3548_1</t>
  </si>
  <si>
    <t>101</t>
  </si>
  <si>
    <t>3114_1</t>
  </si>
  <si>
    <t>120</t>
  </si>
  <si>
    <t>3558_1</t>
  </si>
  <si>
    <t>130</t>
  </si>
  <si>
    <t>3299_1</t>
  </si>
  <si>
    <t>141</t>
  </si>
  <si>
    <t>3455_1</t>
  </si>
  <si>
    <t>142</t>
  </si>
  <si>
    <t>3196_1</t>
  </si>
  <si>
    <t>151</t>
  </si>
  <si>
    <t>3508_1</t>
  </si>
  <si>
    <t>153</t>
  </si>
  <si>
    <t>3456_1</t>
  </si>
  <si>
    <t>5137</t>
  </si>
  <si>
    <t>3305_1</t>
  </si>
  <si>
    <t>5138</t>
  </si>
  <si>
    <t>3306_1</t>
  </si>
  <si>
    <t>5140</t>
  </si>
  <si>
    <t>3307_1</t>
  </si>
  <si>
    <t>5163</t>
  </si>
  <si>
    <t>3457_1</t>
  </si>
  <si>
    <t>5180</t>
  </si>
  <si>
    <t>3458_1</t>
  </si>
  <si>
    <t>5221</t>
  </si>
  <si>
    <t>3308_1</t>
  </si>
  <si>
    <t>5251</t>
  </si>
  <si>
    <t>3266_1</t>
  </si>
  <si>
    <t>5253</t>
  </si>
  <si>
    <t>3689_1</t>
  </si>
  <si>
    <t>5254</t>
  </si>
  <si>
    <t>3513_5</t>
  </si>
  <si>
    <t>5256</t>
  </si>
  <si>
    <t>3108_5</t>
  </si>
  <si>
    <t>5258</t>
  </si>
  <si>
    <t>3695_1</t>
  </si>
  <si>
    <t>5313</t>
  </si>
  <si>
    <t>3515_1</t>
  </si>
  <si>
    <t>5416</t>
  </si>
  <si>
    <t>3309_1</t>
  </si>
  <si>
    <t>5424</t>
  </si>
  <si>
    <t>3518_1</t>
  </si>
  <si>
    <t>5504</t>
  </si>
  <si>
    <t>3199_1</t>
  </si>
  <si>
    <t>5511</t>
  </si>
  <si>
    <t>3200_1</t>
  </si>
  <si>
    <t>5512</t>
  </si>
  <si>
    <t>3201_1</t>
  </si>
  <si>
    <t>5570</t>
  </si>
  <si>
    <t>3202_1</t>
  </si>
  <si>
    <t>5571</t>
  </si>
  <si>
    <t>3203_1</t>
  </si>
  <si>
    <t>5572</t>
  </si>
  <si>
    <t>3640_1</t>
  </si>
  <si>
    <t>5574</t>
  </si>
  <si>
    <t>3551_1</t>
  </si>
  <si>
    <t>5576</t>
  </si>
  <si>
    <t>3205_1</t>
  </si>
  <si>
    <t>5580</t>
  </si>
  <si>
    <t>3582_1</t>
  </si>
  <si>
    <t>5581</t>
  </si>
  <si>
    <t>3585_1</t>
  </si>
  <si>
    <t>5590</t>
  </si>
  <si>
    <t>3641_5</t>
  </si>
  <si>
    <t>5598</t>
  </si>
  <si>
    <t>3529_1</t>
  </si>
  <si>
    <t>5606</t>
  </si>
  <si>
    <t>3206_1</t>
  </si>
  <si>
    <t>5611</t>
  </si>
  <si>
    <t>3208_1</t>
  </si>
  <si>
    <t>5612</t>
  </si>
  <si>
    <t>3209_1</t>
  </si>
  <si>
    <t>5616</t>
  </si>
  <si>
    <t>3210_1</t>
  </si>
  <si>
    <t>5618</t>
  </si>
  <si>
    <t>3211_1</t>
  </si>
  <si>
    <t>5620</t>
  </si>
  <si>
    <t>3212_1</t>
  </si>
  <si>
    <t>5628</t>
  </si>
  <si>
    <t>3213_1</t>
  </si>
  <si>
    <t>5634</t>
  </si>
  <si>
    <t>3214_1</t>
  </si>
  <si>
    <t>5638</t>
  </si>
  <si>
    <t>3591_1</t>
  </si>
  <si>
    <t>5642</t>
  </si>
  <si>
    <t>3216_1</t>
  </si>
  <si>
    <t>5665</t>
  </si>
  <si>
    <t>3218_1</t>
  </si>
  <si>
    <t>5674</t>
  </si>
  <si>
    <t>3594_1</t>
  </si>
  <si>
    <t>5710</t>
  </si>
  <si>
    <t>3460_1</t>
  </si>
  <si>
    <t>5779</t>
  </si>
  <si>
    <t>3536_5</t>
  </si>
  <si>
    <t>5821</t>
  </si>
  <si>
    <t>3268_1</t>
  </si>
  <si>
    <t>5920</t>
  </si>
  <si>
    <t>3465_1</t>
  </si>
  <si>
    <t>5936</t>
  </si>
  <si>
    <t>3537_1</t>
  </si>
  <si>
    <t>5950</t>
  </si>
  <si>
    <t>3603_1</t>
  </si>
  <si>
    <t>5975</t>
  </si>
  <si>
    <t>3225_1</t>
  </si>
  <si>
    <t>5977</t>
  </si>
  <si>
    <t>3324_1</t>
  </si>
  <si>
    <t>5978</t>
  </si>
  <si>
    <t>3325_1</t>
  </si>
  <si>
    <t>7120</t>
  </si>
  <si>
    <t>3697_1</t>
  </si>
  <si>
    <t>7121</t>
  </si>
  <si>
    <t>3606_1</t>
  </si>
  <si>
    <t>7123</t>
  </si>
  <si>
    <t>3607_1</t>
  </si>
  <si>
    <t>7124</t>
  </si>
  <si>
    <t>3608_1</t>
  </si>
  <si>
    <t>7132</t>
  </si>
  <si>
    <t>3609_1</t>
  </si>
  <si>
    <t>7133</t>
  </si>
  <si>
    <t>3610_1</t>
  </si>
  <si>
    <t>7162</t>
  </si>
  <si>
    <t>3326_1</t>
  </si>
  <si>
    <t>7182</t>
  </si>
  <si>
    <t>3327_1</t>
  </si>
  <si>
    <t>7185</t>
  </si>
  <si>
    <t>3328_1</t>
  </si>
  <si>
    <t>7224</t>
  </si>
  <si>
    <t>3613_1</t>
  </si>
  <si>
    <t>7252</t>
  </si>
  <si>
    <t>3228_1</t>
  </si>
  <si>
    <t>7263</t>
  </si>
  <si>
    <t>3229_1</t>
  </si>
  <si>
    <t>7265</t>
  </si>
  <si>
    <t>3614_1</t>
  </si>
  <si>
    <t>7304</t>
  </si>
  <si>
    <t>3270_1</t>
  </si>
  <si>
    <t>7310</t>
  </si>
  <si>
    <t>3271_1</t>
  </si>
  <si>
    <t>7316</t>
  </si>
  <si>
    <t>3332_1</t>
  </si>
  <si>
    <t>7320</t>
  </si>
  <si>
    <t>3333_1</t>
  </si>
  <si>
    <t>7350</t>
  </si>
  <si>
    <t>3334_1</t>
  </si>
  <si>
    <t>7392</t>
  </si>
  <si>
    <t xml:space="preserve">Severy Creek </t>
  </si>
  <si>
    <t>3336_1</t>
  </si>
  <si>
    <t>7582</t>
  </si>
  <si>
    <t>3543_5</t>
  </si>
  <si>
    <t>7583</t>
  </si>
  <si>
    <t>3544_1</t>
  </si>
  <si>
    <t>7586</t>
  </si>
  <si>
    <t>3545_1</t>
  </si>
  <si>
    <t>7587</t>
  </si>
  <si>
    <t>3546_1</t>
  </si>
  <si>
    <t>7588</t>
  </si>
  <si>
    <t>3547_1</t>
  </si>
  <si>
    <t>8529</t>
  </si>
  <si>
    <t>3374_1</t>
  </si>
  <si>
    <t>8530</t>
  </si>
  <si>
    <t>3375_1</t>
  </si>
  <si>
    <t>8704</t>
  </si>
  <si>
    <t>3347_1</t>
  </si>
  <si>
    <t>9113</t>
  </si>
  <si>
    <t>3709_1</t>
  </si>
  <si>
    <t>9121</t>
  </si>
  <si>
    <t>3710_1</t>
  </si>
  <si>
    <t>9160</t>
  </si>
  <si>
    <t>3711_1</t>
  </si>
  <si>
    <t>9165</t>
  </si>
  <si>
    <t>3712_1</t>
  </si>
  <si>
    <t>9194</t>
  </si>
  <si>
    <t>3713_1</t>
  </si>
  <si>
    <t>9195</t>
  </si>
  <si>
    <t>3714_1</t>
  </si>
  <si>
    <t>9240</t>
  </si>
  <si>
    <t>3715_1</t>
  </si>
  <si>
    <t>9274</t>
  </si>
  <si>
    <t>3717_1</t>
  </si>
  <si>
    <t>9285</t>
  </si>
  <si>
    <t>3718_1</t>
  </si>
  <si>
    <t>9294</t>
  </si>
  <si>
    <t>3719_1</t>
  </si>
  <si>
    <t>9372</t>
  </si>
  <si>
    <t>3720_1</t>
  </si>
  <si>
    <t>9432</t>
  </si>
  <si>
    <t>3127_1</t>
  </si>
  <si>
    <t>9490</t>
  </si>
  <si>
    <t>3721_1</t>
  </si>
  <si>
    <t>9672</t>
  </si>
  <si>
    <t>3128_1</t>
  </si>
  <si>
    <t>9676</t>
  </si>
  <si>
    <t>3354_1</t>
  </si>
  <si>
    <t>9678</t>
  </si>
  <si>
    <t>3129_1</t>
  </si>
  <si>
    <t>9683</t>
  </si>
  <si>
    <t>3131_1</t>
  </si>
  <si>
    <t>9687</t>
  </si>
  <si>
    <t>3132_1</t>
  </si>
  <si>
    <t>9690</t>
  </si>
  <si>
    <t>3133_1</t>
  </si>
  <si>
    <t>9706</t>
  </si>
  <si>
    <t>3355_1</t>
  </si>
  <si>
    <t>9708</t>
  </si>
  <si>
    <t>3356_1</t>
  </si>
  <si>
    <t>9711</t>
  </si>
  <si>
    <t>3357_1</t>
  </si>
  <si>
    <t>9713</t>
  </si>
  <si>
    <t>3358_1</t>
  </si>
  <si>
    <t>9717</t>
  </si>
  <si>
    <t>3722_1</t>
  </si>
  <si>
    <t>9723</t>
  </si>
  <si>
    <t>3361_1</t>
  </si>
  <si>
    <t>9728</t>
  </si>
  <si>
    <t>3362_1</t>
  </si>
  <si>
    <t>9730</t>
  </si>
  <si>
    <t>3363_1</t>
  </si>
  <si>
    <t>9738</t>
  </si>
  <si>
    <t>3364_1</t>
  </si>
  <si>
    <t>9853</t>
  </si>
  <si>
    <t>3723_1</t>
  </si>
  <si>
    <t>9860</t>
  </si>
  <si>
    <t>3724_5</t>
  </si>
  <si>
    <t>9862</t>
  </si>
  <si>
    <t>3725_1</t>
  </si>
  <si>
    <t>9871</t>
  </si>
  <si>
    <t>3349_1</t>
  </si>
  <si>
    <t>10102</t>
  </si>
  <si>
    <t>3472_1</t>
  </si>
  <si>
    <t>10103</t>
  </si>
  <si>
    <t>3473_1</t>
  </si>
  <si>
    <t>10104</t>
  </si>
  <si>
    <t xml:space="preserve">below Lottis Creek </t>
  </si>
  <si>
    <t>3474_1</t>
  </si>
  <si>
    <t>10105</t>
  </si>
  <si>
    <t>3475_1</t>
  </si>
  <si>
    <t>10106</t>
  </si>
  <si>
    <t>3476_1</t>
  </si>
  <si>
    <t>10107</t>
  </si>
  <si>
    <t>3477_1</t>
  </si>
  <si>
    <t>10109</t>
  </si>
  <si>
    <t>3478_1</t>
  </si>
  <si>
    <t>10115</t>
  </si>
  <si>
    <t>3272_1</t>
  </si>
  <si>
    <t>10125</t>
  </si>
  <si>
    <t>3135_1</t>
  </si>
  <si>
    <t>10128</t>
  </si>
  <si>
    <t>3273_1</t>
  </si>
  <si>
    <t>10232</t>
  </si>
  <si>
    <t>3649_1</t>
  </si>
  <si>
    <t>10236</t>
  </si>
  <si>
    <t>3651_1</t>
  </si>
  <si>
    <t>10239</t>
  </si>
  <si>
    <t>3653_1</t>
  </si>
  <si>
    <t>10240</t>
  </si>
  <si>
    <t>3654_1</t>
  </si>
  <si>
    <t>10243</t>
  </si>
  <si>
    <t>3274_1</t>
  </si>
  <si>
    <t>10251</t>
  </si>
  <si>
    <t>3481_1</t>
  </si>
  <si>
    <t>10252</t>
  </si>
  <si>
    <t>3482_1</t>
  </si>
  <si>
    <t>10270</t>
  </si>
  <si>
    <t>3553_1</t>
  </si>
  <si>
    <t>10280</t>
  </si>
  <si>
    <t>3277_1</t>
  </si>
  <si>
    <t>10283</t>
  </si>
  <si>
    <t>3659_1</t>
  </si>
  <si>
    <t>10306</t>
  </si>
  <si>
    <t>3278_1</t>
  </si>
  <si>
    <t>10322</t>
  </si>
  <si>
    <t>3661_1</t>
  </si>
  <si>
    <t>10323</t>
  </si>
  <si>
    <t>3280_1</t>
  </si>
  <si>
    <t>10324</t>
  </si>
  <si>
    <t>3662_1</t>
  </si>
  <si>
    <t>10400</t>
  </si>
  <si>
    <t>3666_1</t>
  </si>
  <si>
    <t>10403</t>
  </si>
  <si>
    <t>3181_1</t>
  </si>
  <si>
    <t>10496</t>
  </si>
  <si>
    <t>3669_1</t>
  </si>
  <si>
    <t>10586</t>
  </si>
  <si>
    <t>3670_1</t>
  </si>
  <si>
    <t>10589</t>
  </si>
  <si>
    <t>3671_1</t>
  </si>
  <si>
    <t>10649</t>
  </si>
  <si>
    <t>3376_1</t>
  </si>
  <si>
    <t>10742</t>
  </si>
  <si>
    <t>3350_1</t>
  </si>
  <si>
    <t>10769</t>
  </si>
  <si>
    <t>3674_1</t>
  </si>
  <si>
    <t>10814</t>
  </si>
  <si>
    <t>3555_1</t>
  </si>
  <si>
    <t>10817</t>
  </si>
  <si>
    <t>3141_1</t>
  </si>
  <si>
    <t>10844</t>
  </si>
  <si>
    <t>3677_5</t>
  </si>
  <si>
    <t>10858</t>
  </si>
  <si>
    <t>3379_1</t>
  </si>
  <si>
    <t>10860</t>
  </si>
  <si>
    <t>3380_1</t>
  </si>
  <si>
    <t>10871</t>
  </si>
  <si>
    <t>3142_1</t>
  </si>
  <si>
    <t>10916</t>
  </si>
  <si>
    <t>3726_1</t>
  </si>
  <si>
    <t>10981</t>
  </si>
  <si>
    <t>3383_1</t>
  </si>
  <si>
    <t>11387</t>
  </si>
  <si>
    <t>3385_1</t>
  </si>
  <si>
    <t>12168</t>
  </si>
  <si>
    <t>3400_1</t>
  </si>
  <si>
    <t>12178</t>
  </si>
  <si>
    <t>3287_1</t>
  </si>
  <si>
    <t>12186</t>
  </si>
  <si>
    <t>3402_1</t>
  </si>
  <si>
    <t>12202</t>
  </si>
  <si>
    <t>3407_1</t>
  </si>
  <si>
    <t>12515</t>
  </si>
  <si>
    <t>3149_1</t>
  </si>
  <si>
    <t>12541</t>
  </si>
  <si>
    <t>3420_1</t>
  </si>
  <si>
    <t>12552</t>
  </si>
  <si>
    <t>3421_1</t>
  </si>
  <si>
    <t>12553</t>
  </si>
  <si>
    <t>3152_1</t>
  </si>
  <si>
    <t>12555</t>
  </si>
  <si>
    <t>3568_1</t>
  </si>
  <si>
    <t>12557</t>
  </si>
  <si>
    <t>3298_1</t>
  </si>
  <si>
    <t>12564</t>
  </si>
  <si>
    <t>3188_1</t>
  </si>
  <si>
    <t>12705</t>
  </si>
  <si>
    <t>3423_1</t>
  </si>
  <si>
    <t>12710</t>
  </si>
  <si>
    <t>3190_1</t>
  </si>
  <si>
    <t>12719</t>
  </si>
  <si>
    <t>3427_1</t>
  </si>
  <si>
    <t>12735</t>
  </si>
  <si>
    <t>3435_1</t>
  </si>
  <si>
    <t>12738</t>
  </si>
  <si>
    <t>3436_1</t>
  </si>
  <si>
    <t>12741</t>
  </si>
  <si>
    <t>3157_1</t>
  </si>
  <si>
    <t>12744</t>
  </si>
  <si>
    <t>3437_1</t>
  </si>
  <si>
    <t>12752</t>
  </si>
  <si>
    <t>3495_1</t>
  </si>
  <si>
    <t>12753</t>
  </si>
  <si>
    <t>3496_1</t>
  </si>
  <si>
    <t>12754</t>
  </si>
  <si>
    <t>3497_1</t>
  </si>
  <si>
    <t>12755</t>
  </si>
  <si>
    <t>3498_1</t>
  </si>
  <si>
    <t>12756</t>
  </si>
  <si>
    <t>3499_1</t>
  </si>
  <si>
    <t>12757</t>
  </si>
  <si>
    <t>3500_1</t>
  </si>
  <si>
    <t>12771</t>
  </si>
  <si>
    <t>3158_1</t>
  </si>
  <si>
    <t>12780</t>
  </si>
  <si>
    <t>3192_1</t>
  </si>
  <si>
    <t>12784</t>
  </si>
  <si>
    <t>3441_1</t>
  </si>
  <si>
    <t>12786</t>
  </si>
  <si>
    <t>3194_1</t>
  </si>
  <si>
    <t>12797</t>
  </si>
  <si>
    <t>3195_1</t>
  </si>
  <si>
    <t>12817</t>
  </si>
  <si>
    <t>3579_1</t>
  </si>
  <si>
    <t>12843</t>
  </si>
  <si>
    <t>3161_1</t>
  </si>
  <si>
    <t>12846</t>
  </si>
  <si>
    <t>3163_1</t>
  </si>
  <si>
    <t>12854</t>
  </si>
  <si>
    <t>3447_1</t>
  </si>
  <si>
    <t>12867</t>
  </si>
  <si>
    <t>3448_1</t>
  </si>
  <si>
    <t>12880</t>
  </si>
  <si>
    <t>3450_1</t>
  </si>
  <si>
    <t>12895</t>
  </si>
  <si>
    <t>3451_1</t>
  </si>
  <si>
    <t>12940</t>
  </si>
  <si>
    <t>3580_1</t>
  </si>
  <si>
    <t>12946</t>
  </si>
  <si>
    <t>3581_1</t>
  </si>
  <si>
    <t>3652_1</t>
  </si>
  <si>
    <t>3656_1</t>
  </si>
  <si>
    <t>3657_1</t>
  </si>
  <si>
    <t>3182_1</t>
  </si>
  <si>
    <t>3183_1</t>
  </si>
  <si>
    <t>3673_1</t>
  </si>
  <si>
    <t>3675_1</t>
  </si>
  <si>
    <t>3676_1</t>
  </si>
  <si>
    <t>3377_1</t>
  </si>
  <si>
    <t>3393_1</t>
  </si>
  <si>
    <t>3394_1</t>
  </si>
  <si>
    <t>3395_1</t>
  </si>
  <si>
    <t>3396_1</t>
  </si>
  <si>
    <t>3559_1</t>
  </si>
  <si>
    <t>3560_1</t>
  </si>
  <si>
    <t>3561_5</t>
  </si>
  <si>
    <t>3562_1</t>
  </si>
  <si>
    <t>3563_5</t>
  </si>
  <si>
    <t>3564_1</t>
  </si>
  <si>
    <t>3565_1</t>
  </si>
  <si>
    <t>3411_1</t>
  </si>
  <si>
    <t>3414_1</t>
  </si>
  <si>
    <t>3415_1</t>
  </si>
  <si>
    <t>3417_1</t>
  </si>
  <si>
    <t>3419_1</t>
  </si>
  <si>
    <t>3143_1</t>
  </si>
  <si>
    <t>3145_1</t>
  </si>
  <si>
    <t>3146_1</t>
  </si>
  <si>
    <t>3147_1</t>
  </si>
  <si>
    <t>3148_1</t>
  </si>
  <si>
    <t>3144_1</t>
  </si>
  <si>
    <t>3566_1</t>
  </si>
  <si>
    <t>3567_1</t>
  </si>
  <si>
    <t>3156_1</t>
  </si>
  <si>
    <t>3189_1</t>
  </si>
  <si>
    <t>3679_1</t>
  </si>
  <si>
    <t>3680_1</t>
  </si>
  <si>
    <t>3681_1</t>
  </si>
  <si>
    <t>3424_1</t>
  </si>
  <si>
    <t>3426_1</t>
  </si>
  <si>
    <t>3431_1</t>
  </si>
  <si>
    <t>3432_1</t>
  </si>
  <si>
    <t>3502_1</t>
  </si>
  <si>
    <t>3503_1</t>
  </si>
  <si>
    <t>3504_1</t>
  </si>
  <si>
    <t>3505_1</t>
  </si>
  <si>
    <t>3506_1</t>
  </si>
  <si>
    <t>3191_1</t>
  </si>
  <si>
    <t>3572_1</t>
  </si>
  <si>
    <t>3573_1</t>
  </si>
  <si>
    <t>3574_1</t>
  </si>
  <si>
    <t>Upstream of Hwy 133 and just upstream of last dive</t>
  </si>
  <si>
    <t>3443_1</t>
  </si>
  <si>
    <t>3575_1</t>
  </si>
  <si>
    <t>3446_1</t>
  </si>
  <si>
    <t>3164_1</t>
  </si>
  <si>
    <t>3169_1</t>
  </si>
  <si>
    <t>3167_1</t>
  </si>
  <si>
    <t>3682_1</t>
  </si>
  <si>
    <t>3683_1</t>
  </si>
  <si>
    <t>3684_1</t>
  </si>
  <si>
    <t>3685_1</t>
  </si>
  <si>
    <t>3452_1</t>
  </si>
  <si>
    <t>3453_1</t>
  </si>
  <si>
    <t>3120_5</t>
  </si>
  <si>
    <t>3105_5</t>
  </si>
  <si>
    <t>3692_1</t>
  </si>
  <si>
    <t xml:space="preserve">below Halligan Reservoir </t>
  </si>
  <si>
    <t>3459_1</t>
  </si>
  <si>
    <t>3583_1</t>
  </si>
  <si>
    <t>3584_1</t>
  </si>
  <si>
    <t>3586_1</t>
  </si>
  <si>
    <t>3587_1</t>
  </si>
  <si>
    <t>3588_1</t>
  </si>
  <si>
    <t>3217_1</t>
  </si>
  <si>
    <t>3313_1</t>
  </si>
  <si>
    <t>3122_1</t>
  </si>
  <si>
    <t>3317_1</t>
  </si>
  <si>
    <t>3464_1</t>
  </si>
  <si>
    <t>3534_1</t>
  </si>
  <si>
    <t>3535_1</t>
  </si>
  <si>
    <t>3599_1</t>
  </si>
  <si>
    <t>3600_1</t>
  </si>
  <si>
    <t>3322_1</t>
  </si>
  <si>
    <t>3323_1</t>
  </si>
  <si>
    <t>3605_1</t>
  </si>
  <si>
    <t>3698_1</t>
  </si>
  <si>
    <t>3699_1</t>
  </si>
  <si>
    <t>3611_1</t>
  </si>
  <si>
    <t>3612_1</t>
  </si>
  <si>
    <t xml:space="preserve">Salt Creek </t>
  </si>
  <si>
    <t>3700_5</t>
  </si>
  <si>
    <t>3701_1</t>
  </si>
  <si>
    <t>3702_1</t>
  </si>
  <si>
    <t>3703_1</t>
  </si>
  <si>
    <t>3704_5</t>
  </si>
  <si>
    <t>3705_1</t>
  </si>
  <si>
    <t>3706_1</t>
  </si>
  <si>
    <t>3335_1</t>
  </si>
  <si>
    <t>3540_1</t>
  </si>
  <si>
    <t>3707_1</t>
  </si>
  <si>
    <t>3708_1</t>
  </si>
  <si>
    <t>3340_1</t>
  </si>
  <si>
    <t>3615_1</t>
  </si>
  <si>
    <t>3617_1</t>
  </si>
  <si>
    <t>3348_1</t>
  </si>
  <si>
    <t>3359_1</t>
  </si>
  <si>
    <t>3365_5</t>
  </si>
  <si>
    <t>3366_5</t>
  </si>
  <si>
    <t>3367_5</t>
  </si>
  <si>
    <t>3620_5</t>
  </si>
  <si>
    <t>3621_1</t>
  </si>
  <si>
    <t>3622_1</t>
  </si>
  <si>
    <t>3623_1</t>
  </si>
  <si>
    <t>above bridge 0.25 mile above confluence with Clear</t>
  </si>
  <si>
    <t>3624_1</t>
  </si>
  <si>
    <t>3625_1</t>
  </si>
  <si>
    <t>3626_1</t>
  </si>
  <si>
    <t>3627_1</t>
  </si>
  <si>
    <t>3369_1</t>
  </si>
  <si>
    <t>3370_1</t>
  </si>
  <si>
    <t>3371_1</t>
  </si>
  <si>
    <t>3642_1</t>
  </si>
  <si>
    <t>3643_1</t>
  </si>
  <si>
    <t xml:space="preserve">on Allotment 7066  </t>
  </si>
  <si>
    <t>3628_1</t>
  </si>
  <si>
    <t>3629_1</t>
  </si>
  <si>
    <t>3630_1</t>
  </si>
  <si>
    <t xml:space="preserve">Gunnison River </t>
  </si>
  <si>
    <t>3631_1</t>
  </si>
  <si>
    <t>3632_1</t>
  </si>
  <si>
    <t>3633_1</t>
  </si>
  <si>
    <t>3634_1</t>
  </si>
  <si>
    <t>3635_1</t>
  </si>
  <si>
    <t>3636_1</t>
  </si>
  <si>
    <t>3230_1</t>
  </si>
  <si>
    <t>3231_1</t>
  </si>
  <si>
    <t>3232_1</t>
  </si>
  <si>
    <t>3233_1</t>
  </si>
  <si>
    <t>3234_1</t>
  </si>
  <si>
    <t>3235_1</t>
  </si>
  <si>
    <t>3236_1</t>
  </si>
  <si>
    <t>3237_1</t>
  </si>
  <si>
    <t>3238_1</t>
  </si>
  <si>
    <t>3239_1</t>
  </si>
  <si>
    <t>1_1</t>
  </si>
  <si>
    <t>3_1</t>
  </si>
  <si>
    <t>20_1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</si>
  <si>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</si>
  <si>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</si>
  <si>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</si>
  <si>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</si>
  <si>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</si>
  <si>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</si>
  <si>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</si>
  <si>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</si>
  <si>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</si>
  <si>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22_1</t>
  </si>
  <si>
    <t>14_1</t>
  </si>
  <si>
    <t>15_1</t>
  </si>
  <si>
    <t>23_1</t>
  </si>
  <si>
    <t>16_1</t>
  </si>
  <si>
    <t>24_1</t>
  </si>
  <si>
    <t>17_1</t>
  </si>
  <si>
    <t>26_1</t>
  </si>
  <si>
    <t>27_1</t>
  </si>
  <si>
    <t>28_1</t>
  </si>
  <si>
    <t>29_1</t>
  </si>
  <si>
    <t>30_1</t>
  </si>
  <si>
    <t>31_1</t>
  </si>
  <si>
    <t>18_1</t>
  </si>
  <si>
    <t>19_1</t>
  </si>
  <si>
    <t>32_1</t>
  </si>
  <si>
    <t>33_1</t>
  </si>
  <si>
    <t>35_1</t>
  </si>
  <si>
    <t>37_1</t>
  </si>
  <si>
    <t>38_1</t>
  </si>
  <si>
    <t>39_1</t>
  </si>
  <si>
    <t>RULE OF THUMB</t>
  </si>
  <si>
    <t>SITE CONFLICT</t>
  </si>
  <si>
    <t>NO</t>
  </si>
  <si>
    <t>NA</t>
  </si>
  <si>
    <t>RETAIN FOR AERIAL REVIEW?</t>
  </si>
  <si>
    <t>% WSA DIFF</t>
  </si>
  <si>
    <t>OBSERVABLE DISTURBANCES</t>
  </si>
  <si>
    <t>Dam about 1 mi. u/s, ponding</t>
  </si>
  <si>
    <t>PASS AERIAL?</t>
  </si>
  <si>
    <t>Dam about 2.5 mi. u/s, small farm, 2 mi. unperturbed terrain</t>
  </si>
  <si>
    <t>Parallels rd, but offset by 100-200 ft at all times</t>
  </si>
  <si>
    <t>Parallels rd for 1400 ft, might cross once, but clear of disturbances</t>
  </si>
  <si>
    <t>None</t>
  </si>
  <si>
    <t>None, some burn area noticeable</t>
  </si>
  <si>
    <t>Sample too close to 47z Rd. and pullout area</t>
  </si>
  <si>
    <t>Parallels Cty Rd 88, but is set back enough, not other disturbances</t>
  </si>
  <si>
    <t>1 obvious diversion (which is allowed), 1 rd. that deadends near site</t>
  </si>
  <si>
    <t>MAYBE</t>
  </si>
  <si>
    <t>Some cattle crossings (and actual cattle) at tail end, otherwise very little disturbance above</t>
  </si>
  <si>
    <t>One hwy crossing (bridge), rest is unperturbed</t>
  </si>
  <si>
    <t>just one road crossing, healed over and revegetated</t>
  </si>
  <si>
    <t>Just below a diversion or smallish sized dam</t>
  </si>
  <si>
    <t>Some rds crossings, usually driveways to ranches</t>
  </si>
  <si>
    <t>About 500 feet below dam</t>
  </si>
  <si>
    <t>Flows through substantial amt of rds and residentials</t>
  </si>
  <si>
    <t>Potentially one atv-sized track crossing</t>
  </si>
  <si>
    <t>IrrigAg</t>
  </si>
  <si>
    <t>WatershedAreakm2</t>
  </si>
  <si>
    <t>5kmWatershedkm2</t>
  </si>
  <si>
    <t>DrylandAg</t>
  </si>
  <si>
    <t>Urban</t>
  </si>
  <si>
    <t>From Policy 10-1</t>
  </si>
  <si>
    <t>Irrigated agriculture km2 per total watershed area (km2 ) Dryland agriculture km2 per total watershed area (km2 ) Urban km2 per total watershed area (km2 ) Permitted point sources # of PPS’s within 5 km radius Headgated diversions # of diversions within 5 km radius Roads linear miles (mi.) per total 5 km radius area (mi.2 ) Abandoned mines # of abandoned mines within total watershed area Oil and Gas facilities # of oil and gas facilities within 5 km radius area CAFO’s # of CAFO’s within 5 km radius area</t>
  </si>
  <si>
    <t>PerPointSourceNear</t>
  </si>
  <si>
    <t>DiversionsNear</t>
  </si>
  <si>
    <t>RoadmiNear</t>
  </si>
  <si>
    <t>AbMines</t>
  </si>
  <si>
    <t>OilGasFacNear</t>
  </si>
  <si>
    <t>CAFOsNear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</si>
</sst>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0" borderId="0" xfId="0" applyFont="1" applyBorder="1"/>
    <xf numFmtId="0" fontId="3" fillId="0" borderId="0" xfId="1" applyFont="1" applyFill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/>
    <xf numFmtId="164" fontId="3" fillId="0" borderId="0" xfId="1" applyNumberFormat="1" applyFont="1" applyFill="1" applyBorder="1" applyAlignment="1">
      <alignment horizontal="right" wrapText="1"/>
    </xf>
    <xf numFmtId="164" fontId="1" fillId="0" borderId="0" xfId="0" applyNumberFormat="1" applyFont="1"/>
    <xf numFmtId="164" fontId="1" fillId="0" borderId="0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7" borderId="1" xfId="2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8" borderId="1" xfId="2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165" fontId="3" fillId="0" borderId="1" xfId="2" applyNumberFormat="1" applyFont="1" applyFill="1" applyBorder="1" applyAlignment="1">
      <alignment horizontal="right" wrapText="1"/>
    </xf>
    <xf numFmtId="0" fontId="1" fillId="0" borderId="1" xfId="0" applyFont="1" applyFill="1" applyBorder="1"/>
    <xf numFmtId="14" fontId="3" fillId="0" borderId="1" xfId="2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right" wrapText="1"/>
    </xf>
    <xf numFmtId="2" fontId="3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11" borderId="0" xfId="0" applyFont="1" applyFill="1"/>
    <xf numFmtId="49" fontId="3" fillId="10" borderId="1" xfId="2" applyNumberFormat="1" applyFont="1" applyFill="1" applyBorder="1" applyAlignment="1">
      <alignment wrapText="1"/>
    </xf>
    <xf numFmtId="0" fontId="3" fillId="10" borderId="1" xfId="2" applyFont="1" applyFill="1" applyBorder="1" applyAlignment="1">
      <alignment wrapText="1"/>
    </xf>
    <xf numFmtId="165" fontId="3" fillId="10" borderId="1" xfId="2" applyNumberFormat="1" applyFont="1" applyFill="1" applyBorder="1" applyAlignment="1">
      <alignment horizontal="right" wrapText="1"/>
    </xf>
    <xf numFmtId="0" fontId="1" fillId="10" borderId="1" xfId="0" applyFont="1" applyFill="1" applyBorder="1"/>
    <xf numFmtId="14" fontId="3" fillId="10" borderId="1" xfId="2" applyNumberFormat="1" applyFont="1" applyFill="1" applyBorder="1" applyAlignment="1">
      <alignment horizontal="right" wrapText="1"/>
    </xf>
    <xf numFmtId="0" fontId="3" fillId="10" borderId="1" xfId="2" applyFont="1" applyFill="1" applyBorder="1" applyAlignment="1">
      <alignment horizontal="right" wrapText="1"/>
    </xf>
    <xf numFmtId="2" fontId="3" fillId="10" borderId="1" xfId="0" applyNumberFormat="1" applyFont="1" applyFill="1" applyBorder="1"/>
    <xf numFmtId="14" fontId="4" fillId="10" borderId="1" xfId="0" applyNumberFormat="1" applyFont="1" applyFill="1" applyBorder="1" applyAlignment="1">
      <alignment horizontal="right" vertical="center" wrapText="1"/>
    </xf>
    <xf numFmtId="0" fontId="4" fillId="10" borderId="1" xfId="0" applyFont="1" applyFill="1" applyBorder="1" applyAlignment="1">
      <alignment horizontal="right" vertical="center" wrapText="1"/>
    </xf>
    <xf numFmtId="0" fontId="4" fillId="1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49" fontId="3" fillId="12" borderId="1" xfId="2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49" fontId="6" fillId="10" borderId="1" xfId="2" applyNumberFormat="1" applyFont="1" applyFill="1" applyBorder="1" applyAlignment="1">
      <alignment wrapText="1"/>
    </xf>
    <xf numFmtId="0" fontId="6" fillId="10" borderId="1" xfId="2" applyFont="1" applyFill="1" applyBorder="1" applyAlignment="1">
      <alignment wrapText="1"/>
    </xf>
    <xf numFmtId="0" fontId="4" fillId="14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4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4" fillId="5" borderId="1" xfId="0" applyFont="1" applyFill="1" applyBorder="1" applyAlignment="1">
      <alignment horizontal="center" vertical="center"/>
    </xf>
    <xf numFmtId="0" fontId="1" fillId="5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10" borderId="0" xfId="0" applyFont="1" applyFill="1" applyAlignment="1">
      <alignment horizontal="left"/>
    </xf>
    <xf numFmtId="0" fontId="1" fillId="10" borderId="0" xfId="0" applyFont="1" applyFill="1"/>
    <xf numFmtId="0" fontId="1" fillId="2" borderId="1" xfId="0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right" wrapText="1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49" fontId="1" fillId="2" borderId="1" xfId="0" applyNumberFormat="1" applyFont="1" applyFill="1" applyBorder="1"/>
    <xf numFmtId="49" fontId="3" fillId="0" borderId="0" xfId="1" applyNumberFormat="1" applyFont="1" applyFill="1" applyBorder="1" applyAlignment="1">
      <alignment horizontal="right" wrapText="1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/>
    <xf numFmtId="2" fontId="1" fillId="2" borderId="2" xfId="0" applyNumberFormat="1" applyFont="1" applyFill="1" applyBorder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65" fontId="1" fillId="0" borderId="0" xfId="0" applyNumberFormat="1" applyFont="1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3">
    <cellStyle name="Normal" xfId="0" builtinId="0"/>
    <cellStyle name="Normal_All_MMI w Extras" xfId="2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</xdr:row>
      <xdr:rowOff>95250</xdr:rowOff>
    </xdr:from>
    <xdr:to>
      <xdr:col>21</xdr:col>
      <xdr:colOff>95250</xdr:colOff>
      <xdr:row>11</xdr:row>
      <xdr:rowOff>95250</xdr:rowOff>
    </xdr:to>
    <xdr:sp macro="" textlink="">
      <xdr:nvSpPr>
        <xdr:cNvPr id="2" name="TextBox 1"/>
        <xdr:cNvSpPr txBox="1"/>
      </xdr:nvSpPr>
      <xdr:spPr>
        <a:xfrm>
          <a:off x="13896975" y="257175"/>
          <a:ext cx="2667000" cy="161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REF_OUT = "0" MEANS</a:t>
          </a:r>
          <a:r>
            <a:rPr lang="en-US" sz="1100" baseline="0"/>
            <a:t> THAT NEW SCREENING INDICATES SOME NEW DISTURBANCE.</a:t>
          </a:r>
        </a:p>
        <a:p>
          <a:endParaRPr lang="en-US" sz="1100" baseline="0"/>
        </a:p>
        <a:p>
          <a:r>
            <a:rPr lang="en-US" sz="1100" baseline="0"/>
            <a:t>IF ELEV_DISTURB  = "YES" MEANS THAT  THERE IS NEW DISTURBANCE DISCOVERED DURING A BUG RE-SAMPLING.  TAKEAWAY = SITE IS NO LONGER REFERENCE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S1259"/>
  <sheetViews>
    <sheetView tabSelected="1" workbookViewId="0">
      <pane ySplit="1" topLeftCell="A2" activePane="bottomLeft" state="frozen"/>
      <selection pane="bottomLeft" activeCell="C1" sqref="A1:C1048576"/>
    </sheetView>
  </sheetViews>
  <sheetFormatPr defaultRowHeight="12.95" customHeight="1"/>
  <cols>
    <col min="1" max="1" width="13.5703125" style="100" bestFit="1" customWidth="1"/>
    <col min="2" max="2" width="15.140625" style="101" customWidth="1"/>
    <col min="3" max="3" width="13.28515625" style="101" customWidth="1"/>
    <col min="4" max="4" width="10" style="98" bestFit="1" customWidth="1"/>
    <col min="5" max="5" width="11.5703125" style="98" bestFit="1" customWidth="1"/>
    <col min="6" max="6" width="7.42578125" style="12" bestFit="1" customWidth="1"/>
    <col min="7" max="7" width="9.85546875" style="93" bestFit="1" customWidth="1"/>
    <col min="8" max="9" width="9.85546875" style="89" customWidth="1"/>
    <col min="10" max="10" width="8" style="12" bestFit="1" customWidth="1"/>
    <col min="11" max="11" width="7.5703125" style="12" bestFit="1" customWidth="1"/>
    <col min="12" max="12" width="7.7109375" style="12" bestFit="1" customWidth="1"/>
    <col min="13" max="13" width="7.42578125" style="12" bestFit="1" customWidth="1"/>
    <col min="14" max="14" width="7.28515625" style="12" bestFit="1" customWidth="1"/>
    <col min="15" max="15" width="7.85546875" style="12" bestFit="1" customWidth="1"/>
    <col min="16" max="16" width="8.140625" style="12" bestFit="1" customWidth="1"/>
    <col min="17" max="17" width="8.28515625" style="12" bestFit="1" customWidth="1"/>
    <col min="18" max="18" width="8.7109375" style="12" bestFit="1" customWidth="1"/>
    <col min="19" max="16384" width="9.140625" style="1"/>
  </cols>
  <sheetData>
    <row r="1" spans="1:19" ht="12.95" customHeight="1">
      <c r="A1" s="99" t="s">
        <v>0</v>
      </c>
      <c r="B1" s="90" t="s">
        <v>2029</v>
      </c>
      <c r="C1" s="90" t="s">
        <v>1</v>
      </c>
      <c r="D1" s="97" t="s">
        <v>2</v>
      </c>
      <c r="E1" s="97" t="s">
        <v>3</v>
      </c>
      <c r="F1" s="94" t="s">
        <v>2022</v>
      </c>
      <c r="G1" s="90" t="s">
        <v>2023</v>
      </c>
      <c r="H1" s="86" t="s">
        <v>2817</v>
      </c>
      <c r="I1" s="86" t="s">
        <v>2818</v>
      </c>
      <c r="J1" s="86" t="s">
        <v>2816</v>
      </c>
      <c r="K1" s="86" t="s">
        <v>2819</v>
      </c>
      <c r="L1" s="86" t="s">
        <v>2820</v>
      </c>
      <c r="M1" s="86" t="s">
        <v>2823</v>
      </c>
      <c r="N1" s="86" t="s">
        <v>2824</v>
      </c>
      <c r="O1" s="86" t="s">
        <v>2825</v>
      </c>
      <c r="P1" s="86" t="s">
        <v>2826</v>
      </c>
      <c r="Q1" s="86" t="s">
        <v>2827</v>
      </c>
      <c r="R1" s="86" t="s">
        <v>2828</v>
      </c>
    </row>
    <row r="2" spans="1:19" ht="12.95" customHeight="1">
      <c r="A2" s="100">
        <v>2</v>
      </c>
      <c r="B2" s="101" t="s">
        <v>747</v>
      </c>
      <c r="C2" s="101" t="s">
        <v>748</v>
      </c>
      <c r="D2" s="98">
        <v>38.106830000000002</v>
      </c>
      <c r="E2" s="98">
        <v>-102.61967</v>
      </c>
      <c r="F2" s="95">
        <v>3</v>
      </c>
      <c r="G2" s="91" t="s">
        <v>2025</v>
      </c>
      <c r="H2" s="87">
        <v>51158.801568000003</v>
      </c>
      <c r="I2" s="12">
        <v>20.771507</v>
      </c>
      <c r="J2" s="12">
        <v>3.3800999999999997</v>
      </c>
      <c r="K2" s="12">
        <v>0.4073</v>
      </c>
      <c r="L2" s="12">
        <v>1.1002000000000001</v>
      </c>
      <c r="M2" s="12">
        <v>0</v>
      </c>
      <c r="N2" s="12">
        <v>5</v>
      </c>
      <c r="O2" s="12">
        <v>2.4931649999999999</v>
      </c>
      <c r="P2" s="12">
        <v>6.3330000000000001E-3</v>
      </c>
      <c r="Q2" s="12">
        <v>3</v>
      </c>
      <c r="R2" s="12">
        <v>0</v>
      </c>
      <c r="S2" s="1" t="s">
        <v>1510</v>
      </c>
    </row>
    <row r="3" spans="1:19" ht="12.95" customHeight="1">
      <c r="A3" s="100">
        <v>22</v>
      </c>
      <c r="B3" s="101" t="s">
        <v>731</v>
      </c>
      <c r="C3" s="101" t="s">
        <v>749</v>
      </c>
      <c r="D3" s="98">
        <v>40.412222</v>
      </c>
      <c r="E3" s="98">
        <v>-104.56277799999999</v>
      </c>
      <c r="F3" s="95">
        <v>3</v>
      </c>
      <c r="G3" s="91" t="s">
        <v>2025</v>
      </c>
      <c r="H3" s="87">
        <v>24588.967499999999</v>
      </c>
      <c r="I3" s="12">
        <v>25.349091000000001</v>
      </c>
      <c r="J3" s="12">
        <v>10.173500000000001</v>
      </c>
      <c r="K3" s="12">
        <v>1.4989000000000001</v>
      </c>
      <c r="L3" s="12">
        <v>6.8735999999999988</v>
      </c>
      <c r="M3" s="12">
        <v>6</v>
      </c>
      <c r="N3" s="12">
        <v>5</v>
      </c>
      <c r="O3" s="12">
        <v>2.0020760000000002</v>
      </c>
      <c r="P3" s="12">
        <v>1.8870000000000001E-2</v>
      </c>
      <c r="Q3" s="12">
        <v>214</v>
      </c>
      <c r="R3" s="12">
        <v>5</v>
      </c>
    </row>
    <row r="4" spans="1:19" ht="12.95" customHeight="1">
      <c r="A4" s="100">
        <v>23</v>
      </c>
      <c r="B4" s="101" t="s">
        <v>731</v>
      </c>
      <c r="C4" s="101" t="s">
        <v>750</v>
      </c>
      <c r="D4" s="98">
        <v>39.92286</v>
      </c>
      <c r="E4" s="98">
        <v>-104.86809</v>
      </c>
      <c r="F4" s="95">
        <v>3</v>
      </c>
      <c r="G4" s="91" t="s">
        <v>2025</v>
      </c>
      <c r="H4" s="87">
        <v>12353.244188000001</v>
      </c>
      <c r="I4" s="12">
        <v>25.862971999999999</v>
      </c>
      <c r="J4" s="12">
        <v>1.0576000000000001</v>
      </c>
      <c r="K4" s="12">
        <v>0.28649999999999998</v>
      </c>
      <c r="L4" s="12">
        <v>8.434800000000001</v>
      </c>
      <c r="M4" s="12">
        <v>13</v>
      </c>
      <c r="N4" s="12">
        <v>40</v>
      </c>
      <c r="O4" s="12">
        <v>3.8917700000000002</v>
      </c>
      <c r="P4" s="12">
        <v>3.1004E-2</v>
      </c>
      <c r="Q4" s="12">
        <v>1</v>
      </c>
      <c r="R4" s="12">
        <v>1</v>
      </c>
    </row>
    <row r="5" spans="1:19" ht="12.95" customHeight="1">
      <c r="A5" s="100">
        <v>27</v>
      </c>
      <c r="B5" s="101" t="s">
        <v>751</v>
      </c>
      <c r="C5" s="101" t="s">
        <v>752</v>
      </c>
      <c r="D5" s="98">
        <v>40.417777999999998</v>
      </c>
      <c r="E5" s="98">
        <v>-104.639444</v>
      </c>
      <c r="F5" s="95">
        <v>3</v>
      </c>
      <c r="G5" s="91" t="s">
        <v>2025</v>
      </c>
      <c r="H5" s="87">
        <v>4526.2891120000004</v>
      </c>
      <c r="I5" s="12">
        <v>22.055569999999999</v>
      </c>
      <c r="J5" s="12">
        <v>15.242000000000001</v>
      </c>
      <c r="K5" s="12">
        <v>2.3193999999999999</v>
      </c>
      <c r="L5" s="12">
        <v>3.9718999999999998</v>
      </c>
      <c r="M5" s="12">
        <v>11</v>
      </c>
      <c r="N5" s="12">
        <v>7</v>
      </c>
      <c r="O5" s="12">
        <v>9.4473710000000004</v>
      </c>
      <c r="P5" s="12">
        <v>2.4299999999999999E-3</v>
      </c>
      <c r="Q5" s="12">
        <v>125</v>
      </c>
      <c r="R5" s="12">
        <v>0</v>
      </c>
    </row>
    <row r="6" spans="1:19" ht="12.95" customHeight="1">
      <c r="A6" s="100">
        <v>28</v>
      </c>
      <c r="B6" s="101" t="s">
        <v>753</v>
      </c>
      <c r="C6" s="101" t="s">
        <v>94</v>
      </c>
      <c r="D6" s="98">
        <v>40.351332999999997</v>
      </c>
      <c r="E6" s="98">
        <v>-104.774367</v>
      </c>
      <c r="F6" s="95">
        <v>3</v>
      </c>
      <c r="G6" s="91" t="s">
        <v>2025</v>
      </c>
      <c r="H6" s="87">
        <v>2075.6683159999998</v>
      </c>
      <c r="I6" s="12">
        <v>18.182362999999999</v>
      </c>
      <c r="J6" s="12">
        <v>14.484500000000001</v>
      </c>
      <c r="K6" s="12">
        <v>1.8480000000000001</v>
      </c>
      <c r="L6" s="12">
        <v>2.8921000000000001</v>
      </c>
      <c r="M6" s="12">
        <v>2</v>
      </c>
      <c r="N6" s="12">
        <v>2</v>
      </c>
      <c r="O6" s="12">
        <v>1.87046</v>
      </c>
      <c r="P6" s="12">
        <v>1.9269999999999999E-3</v>
      </c>
      <c r="Q6" s="12">
        <v>160</v>
      </c>
      <c r="R6" s="12">
        <v>2</v>
      </c>
    </row>
    <row r="7" spans="1:19" ht="12.95" customHeight="1">
      <c r="A7" s="100">
        <v>29</v>
      </c>
      <c r="B7" s="101" t="s">
        <v>756</v>
      </c>
      <c r="C7" s="101" t="s">
        <v>94</v>
      </c>
      <c r="D7" s="98">
        <v>40.258056000000003</v>
      </c>
      <c r="E7" s="98">
        <v>-104.879167</v>
      </c>
      <c r="F7" s="95">
        <v>3</v>
      </c>
      <c r="G7" s="91" t="s">
        <v>2025</v>
      </c>
      <c r="H7" s="87">
        <v>2538.4589999999998</v>
      </c>
      <c r="I7" s="12">
        <v>29.564226000000001</v>
      </c>
      <c r="J7" s="12">
        <v>15.878700000000002</v>
      </c>
      <c r="K7" s="12">
        <v>3.9258000000000002</v>
      </c>
      <c r="L7" s="12">
        <v>7.6031999999999993</v>
      </c>
      <c r="M7" s="12">
        <v>1</v>
      </c>
      <c r="N7" s="12">
        <v>2</v>
      </c>
      <c r="O7" s="12">
        <v>2.104806</v>
      </c>
      <c r="P7" s="12">
        <v>2.5999999999999999E-2</v>
      </c>
      <c r="Q7" s="12">
        <v>331</v>
      </c>
      <c r="R7" s="12">
        <v>1</v>
      </c>
    </row>
    <row r="8" spans="1:19" ht="12.95" customHeight="1">
      <c r="A8" s="100">
        <v>31</v>
      </c>
      <c r="B8" s="101" t="s">
        <v>756</v>
      </c>
      <c r="C8" s="101" t="s">
        <v>758</v>
      </c>
      <c r="D8" s="98">
        <v>40.161050000000003</v>
      </c>
      <c r="E8" s="98">
        <v>-105.007366</v>
      </c>
      <c r="F8" s="95">
        <v>3</v>
      </c>
      <c r="G8" s="91" t="s">
        <v>2025</v>
      </c>
      <c r="H8" s="87">
        <v>2280.3104990000002</v>
      </c>
      <c r="I8" s="12">
        <v>44.141033</v>
      </c>
      <c r="J8" s="12">
        <v>10.387699999999999</v>
      </c>
      <c r="K8" s="12">
        <v>3.4098000000000002</v>
      </c>
      <c r="L8" s="12">
        <v>7.4184000000000001</v>
      </c>
      <c r="M8" s="12">
        <v>3</v>
      </c>
      <c r="N8" s="12">
        <v>24</v>
      </c>
      <c r="O8" s="12">
        <v>3.116768</v>
      </c>
      <c r="P8" s="12">
        <v>2.8943E-2</v>
      </c>
      <c r="Q8" s="12">
        <v>304</v>
      </c>
      <c r="R8" s="12">
        <v>1</v>
      </c>
    </row>
    <row r="9" spans="1:19" ht="12.95" customHeight="1">
      <c r="A9" s="100">
        <v>34</v>
      </c>
      <c r="B9" s="101" t="s">
        <v>267</v>
      </c>
      <c r="C9" s="101" t="s">
        <v>114</v>
      </c>
      <c r="D9" s="98">
        <v>39.827599999999997</v>
      </c>
      <c r="E9" s="98">
        <v>-104.9521</v>
      </c>
      <c r="F9" s="95">
        <v>3</v>
      </c>
      <c r="G9" s="91" t="s">
        <v>2025</v>
      </c>
      <c r="H9" s="87">
        <v>1478.0735139999999</v>
      </c>
      <c r="I9" s="12">
        <v>16.176362999999998</v>
      </c>
      <c r="J9" s="12">
        <v>8.4900000000000003E-2</v>
      </c>
      <c r="K9" s="12">
        <v>0.18190000000000001</v>
      </c>
      <c r="L9" s="12">
        <v>11.170300000000001</v>
      </c>
      <c r="M9" s="12">
        <v>15</v>
      </c>
      <c r="N9" s="12">
        <v>64</v>
      </c>
      <c r="O9" s="12">
        <v>12.691743000000001</v>
      </c>
      <c r="P9" s="12">
        <v>3.3827999999999997E-2</v>
      </c>
      <c r="Q9" s="12">
        <v>0</v>
      </c>
      <c r="R9" s="12">
        <v>0</v>
      </c>
    </row>
    <row r="10" spans="1:19" ht="12.95" customHeight="1">
      <c r="A10" s="100">
        <v>35</v>
      </c>
      <c r="B10" s="101" t="s">
        <v>267</v>
      </c>
      <c r="C10" s="101" t="s">
        <v>759</v>
      </c>
      <c r="D10" s="98">
        <v>39.752633000000003</v>
      </c>
      <c r="E10" s="98">
        <v>-105.235816</v>
      </c>
      <c r="F10" s="95">
        <v>1</v>
      </c>
      <c r="G10" s="91" t="s">
        <v>2026</v>
      </c>
      <c r="H10" s="87">
        <v>1021.413573</v>
      </c>
      <c r="I10" s="12">
        <v>18.573249000000001</v>
      </c>
      <c r="J10" s="12">
        <v>0</v>
      </c>
      <c r="K10" s="12">
        <v>3.6999999999999997E-3</v>
      </c>
      <c r="L10" s="12">
        <v>1.2572000000000001</v>
      </c>
      <c r="M10" s="12">
        <v>0</v>
      </c>
      <c r="N10" s="12">
        <v>100</v>
      </c>
      <c r="O10" s="12">
        <v>2.2685279999999999</v>
      </c>
      <c r="P10" s="12">
        <v>4.8952000000000002E-2</v>
      </c>
      <c r="Q10" s="12">
        <v>0</v>
      </c>
      <c r="R10" s="12">
        <v>0</v>
      </c>
    </row>
    <row r="11" spans="1:19" ht="12.95" customHeight="1">
      <c r="A11" s="100">
        <v>38</v>
      </c>
      <c r="B11" s="101" t="s">
        <v>624</v>
      </c>
      <c r="C11" s="101" t="s">
        <v>764</v>
      </c>
      <c r="D11" s="98">
        <v>40.478000000000002</v>
      </c>
      <c r="E11" s="98">
        <v>-107.01267</v>
      </c>
      <c r="F11" s="95">
        <v>1</v>
      </c>
      <c r="G11" s="91" t="s">
        <v>2026</v>
      </c>
      <c r="H11" s="87">
        <v>2872.3813019999998</v>
      </c>
      <c r="I11" s="12">
        <v>19.284589</v>
      </c>
      <c r="J11" s="12">
        <v>5.1900000000000002E-2</v>
      </c>
      <c r="K11" s="12">
        <v>6.6806000000000001</v>
      </c>
      <c r="L11" s="12">
        <v>0.40559999999999996</v>
      </c>
      <c r="M11" s="12">
        <v>0</v>
      </c>
      <c r="N11" s="12">
        <v>31</v>
      </c>
      <c r="O11" s="12">
        <v>1.2491209999999999</v>
      </c>
      <c r="P11" s="12">
        <v>4.5259999999999996E-3</v>
      </c>
      <c r="Q11" s="12">
        <v>1</v>
      </c>
      <c r="R11" s="12">
        <v>0</v>
      </c>
    </row>
    <row r="12" spans="1:19" ht="12.95" customHeight="1">
      <c r="A12" s="100">
        <v>46</v>
      </c>
      <c r="B12" s="101" t="s">
        <v>345</v>
      </c>
      <c r="C12" s="101" t="s">
        <v>769</v>
      </c>
      <c r="D12" s="98">
        <v>39.6492</v>
      </c>
      <c r="E12" s="98">
        <v>-107.0635</v>
      </c>
      <c r="F12" s="95">
        <v>1</v>
      </c>
      <c r="G12" s="91" t="s">
        <v>2026</v>
      </c>
      <c r="H12" s="87">
        <v>8836.4575939999995</v>
      </c>
      <c r="I12" s="12">
        <v>23.385314999999999</v>
      </c>
      <c r="J12" s="12">
        <v>1.09E-2</v>
      </c>
      <c r="K12" s="12">
        <v>1.712</v>
      </c>
      <c r="L12" s="12">
        <v>0.47910000000000003</v>
      </c>
      <c r="M12" s="12">
        <v>0</v>
      </c>
      <c r="N12" s="12">
        <v>10</v>
      </c>
      <c r="O12" s="12">
        <v>1.7905530000000001</v>
      </c>
      <c r="P12" s="12">
        <v>1.6636000000000001E-2</v>
      </c>
      <c r="Q12" s="12">
        <v>0</v>
      </c>
      <c r="R12" s="12">
        <v>0</v>
      </c>
    </row>
    <row r="13" spans="1:19" ht="12.95" customHeight="1">
      <c r="A13" s="100">
        <v>47</v>
      </c>
      <c r="B13" s="101" t="s">
        <v>345</v>
      </c>
      <c r="C13" s="101" t="s">
        <v>770</v>
      </c>
      <c r="D13" s="98">
        <v>39.56465</v>
      </c>
      <c r="E13" s="98">
        <v>-107.51809</v>
      </c>
      <c r="F13" s="95">
        <v>1</v>
      </c>
      <c r="G13" s="91" t="s">
        <v>2024</v>
      </c>
      <c r="H13" s="87">
        <v>15870.6945</v>
      </c>
      <c r="I13" s="12">
        <v>25.250716000000001</v>
      </c>
      <c r="J13" s="12">
        <v>1.0799999999999999E-2</v>
      </c>
      <c r="K13" s="12">
        <v>1.6646999999999998</v>
      </c>
      <c r="L13" s="12">
        <v>0.67659999999999998</v>
      </c>
      <c r="M13" s="12">
        <v>1</v>
      </c>
      <c r="N13" s="12">
        <v>5</v>
      </c>
      <c r="O13" s="12">
        <v>2.028489</v>
      </c>
      <c r="P13" s="12">
        <v>1.6948999999999999E-2</v>
      </c>
      <c r="Q13" s="12">
        <v>0</v>
      </c>
      <c r="R13" s="12">
        <v>0</v>
      </c>
    </row>
    <row r="14" spans="1:19" ht="12.95" customHeight="1">
      <c r="A14" s="100">
        <v>52</v>
      </c>
      <c r="B14" s="101" t="s">
        <v>466</v>
      </c>
      <c r="C14" s="101" t="s">
        <v>785</v>
      </c>
      <c r="D14" s="98">
        <v>39.649900000000002</v>
      </c>
      <c r="E14" s="98">
        <v>-106.9524</v>
      </c>
      <c r="F14" s="95">
        <v>1</v>
      </c>
      <c r="G14" s="91" t="s">
        <v>2026</v>
      </c>
      <c r="H14" s="87">
        <v>2458.6562960000001</v>
      </c>
      <c r="I14" s="12">
        <v>45.904589999999999</v>
      </c>
      <c r="J14" s="12">
        <v>4.4000000000000003E-3</v>
      </c>
      <c r="K14" s="12">
        <v>0.92049999999999998</v>
      </c>
      <c r="L14" s="12">
        <v>1.2889000000000002</v>
      </c>
      <c r="M14" s="12">
        <v>3</v>
      </c>
      <c r="N14" s="12">
        <v>64</v>
      </c>
      <c r="O14" s="12">
        <v>2.376951</v>
      </c>
      <c r="P14" s="12">
        <v>4.4739999999999997E-3</v>
      </c>
      <c r="Q14" s="12">
        <v>0</v>
      </c>
      <c r="R14" s="12">
        <v>0</v>
      </c>
    </row>
    <row r="15" spans="1:19" ht="12.95" customHeight="1">
      <c r="A15" s="100">
        <v>58</v>
      </c>
      <c r="B15" s="101" t="s">
        <v>6</v>
      </c>
      <c r="C15" s="101" t="s">
        <v>982</v>
      </c>
      <c r="D15" s="98">
        <v>38.664444000000003</v>
      </c>
      <c r="E15" s="98">
        <v>-106.844722</v>
      </c>
      <c r="F15" s="95">
        <v>1</v>
      </c>
      <c r="G15" s="91" t="s">
        <v>2026</v>
      </c>
      <c r="H15" s="87">
        <v>1232.9326699999999</v>
      </c>
      <c r="I15" s="12">
        <v>14.141945</v>
      </c>
      <c r="J15" s="12">
        <v>0</v>
      </c>
      <c r="K15" s="12">
        <v>9.3100000000000002E-2</v>
      </c>
      <c r="L15" s="12">
        <v>3.3999999999999996E-2</v>
      </c>
      <c r="M15" s="12">
        <v>1</v>
      </c>
      <c r="N15" s="12">
        <v>1</v>
      </c>
      <c r="O15" s="12">
        <v>1.223644</v>
      </c>
      <c r="P15" s="12">
        <v>2.1898999999999998E-2</v>
      </c>
      <c r="Q15" s="12">
        <v>0</v>
      </c>
      <c r="R15" s="12">
        <v>0</v>
      </c>
    </row>
    <row r="16" spans="1:19" ht="12.95" customHeight="1">
      <c r="A16" s="100">
        <v>61</v>
      </c>
      <c r="B16" s="101" t="s">
        <v>172</v>
      </c>
      <c r="C16" s="101" t="s">
        <v>1058</v>
      </c>
      <c r="D16" s="98">
        <v>38.681350000000002</v>
      </c>
      <c r="E16" s="98">
        <v>-108.97966700000001</v>
      </c>
      <c r="F16" s="95">
        <v>3</v>
      </c>
      <c r="G16" s="91" t="s">
        <v>2024</v>
      </c>
      <c r="H16" s="87">
        <v>11281.722889000001</v>
      </c>
      <c r="I16" s="12">
        <v>44.244501</v>
      </c>
      <c r="J16" s="12">
        <v>0.28210000000000002</v>
      </c>
      <c r="K16" s="12">
        <v>2.0838999999999999</v>
      </c>
      <c r="L16" s="12">
        <v>0.12919999999999998</v>
      </c>
      <c r="M16" s="12">
        <v>0</v>
      </c>
      <c r="N16" s="12">
        <v>17</v>
      </c>
      <c r="O16" s="12">
        <v>0.91936600000000002</v>
      </c>
      <c r="P16" s="12">
        <v>1.3828E-2</v>
      </c>
      <c r="Q16" s="12">
        <v>0</v>
      </c>
      <c r="R16" s="12">
        <v>0</v>
      </c>
    </row>
    <row r="17" spans="1:18" ht="12.95" customHeight="1">
      <c r="A17" s="100">
        <v>68</v>
      </c>
      <c r="B17" s="101" t="s">
        <v>738</v>
      </c>
      <c r="C17" s="101" t="s">
        <v>1073</v>
      </c>
      <c r="D17" s="98">
        <v>37.017833000000003</v>
      </c>
      <c r="E17" s="98">
        <v>-107.315167</v>
      </c>
      <c r="F17" s="95">
        <v>1</v>
      </c>
      <c r="G17" s="91" t="s">
        <v>2026</v>
      </c>
      <c r="H17" s="87">
        <v>3240.342392</v>
      </c>
      <c r="I17" s="12">
        <v>24.265502999999999</v>
      </c>
      <c r="J17" s="12">
        <v>1.34E-2</v>
      </c>
      <c r="K17" s="12">
        <v>1.3444</v>
      </c>
      <c r="L17" s="12">
        <v>0.2104</v>
      </c>
      <c r="M17" s="12">
        <v>0</v>
      </c>
      <c r="N17" s="12">
        <v>4</v>
      </c>
      <c r="O17" s="12">
        <v>0.48416799999999999</v>
      </c>
      <c r="P17" s="12">
        <v>3.0860000000000002E-3</v>
      </c>
      <c r="Q17" s="12">
        <v>9</v>
      </c>
      <c r="R17" s="12">
        <v>0</v>
      </c>
    </row>
    <row r="18" spans="1:18" ht="12.95" customHeight="1">
      <c r="A18" s="100">
        <v>91</v>
      </c>
      <c r="B18" s="101" t="s">
        <v>1224</v>
      </c>
      <c r="C18" s="101" t="s">
        <v>1369</v>
      </c>
      <c r="D18" s="98">
        <v>37.123469999999998</v>
      </c>
      <c r="E18" s="98">
        <v>-104.70844</v>
      </c>
      <c r="F18" s="95">
        <v>1</v>
      </c>
      <c r="G18" s="91" t="s">
        <v>2026</v>
      </c>
      <c r="H18" s="87">
        <v>1103.358465</v>
      </c>
      <c r="I18" s="12">
        <v>22.377507000000001</v>
      </c>
      <c r="J18" s="12">
        <v>2.3800000000000002E-2</v>
      </c>
      <c r="K18" s="12">
        <v>1.5022</v>
      </c>
      <c r="L18" s="12">
        <v>4.3199999999999995E-2</v>
      </c>
      <c r="M18" s="12">
        <v>0</v>
      </c>
      <c r="N18" s="12">
        <v>5</v>
      </c>
      <c r="O18" s="12">
        <v>1.2892840000000001</v>
      </c>
      <c r="P18" s="12">
        <v>0</v>
      </c>
      <c r="Q18" s="12">
        <v>58</v>
      </c>
      <c r="R18" s="12">
        <v>0</v>
      </c>
    </row>
    <row r="19" spans="1:18" ht="12.95" customHeight="1">
      <c r="A19" s="100">
        <v>92</v>
      </c>
      <c r="B19" s="101" t="s">
        <v>1264</v>
      </c>
      <c r="C19" s="101" t="s">
        <v>1392</v>
      </c>
      <c r="D19" s="98">
        <v>37.399616999999999</v>
      </c>
      <c r="E19" s="98">
        <v>-104.643</v>
      </c>
      <c r="F19" s="95">
        <v>3</v>
      </c>
      <c r="G19" s="91" t="s">
        <v>2025</v>
      </c>
      <c r="H19" s="87">
        <v>372.24597699999998</v>
      </c>
      <c r="I19" s="12">
        <v>16.420704000000001</v>
      </c>
      <c r="J19" s="12">
        <v>1.11E-2</v>
      </c>
      <c r="K19" s="12">
        <v>2.0110999999999999</v>
      </c>
      <c r="L19" s="12">
        <v>2.6100000000000002E-2</v>
      </c>
      <c r="M19" s="12">
        <v>0</v>
      </c>
      <c r="N19" s="12">
        <v>3</v>
      </c>
      <c r="O19" s="12">
        <v>1.0346120000000001</v>
      </c>
      <c r="P19" s="12">
        <v>0</v>
      </c>
      <c r="Q19" s="12">
        <v>0</v>
      </c>
      <c r="R19" s="12">
        <v>0</v>
      </c>
    </row>
    <row r="20" spans="1:18" ht="12.95" customHeight="1">
      <c r="A20" s="100">
        <v>101</v>
      </c>
      <c r="B20" s="101" t="s">
        <v>4</v>
      </c>
      <c r="C20" s="101" t="s">
        <v>5</v>
      </c>
      <c r="D20" s="98">
        <v>38.12538</v>
      </c>
      <c r="E20" s="98">
        <v>-108.20621</v>
      </c>
      <c r="F20" s="95">
        <v>1</v>
      </c>
      <c r="G20" s="91" t="s">
        <v>2024</v>
      </c>
      <c r="H20" s="87">
        <v>1120.8183610000001</v>
      </c>
      <c r="I20" s="12">
        <v>18.892775</v>
      </c>
      <c r="J20" s="12">
        <v>0</v>
      </c>
      <c r="K20" s="12">
        <v>0.14319999999999999</v>
      </c>
      <c r="L20" s="12">
        <v>0.24850000000000003</v>
      </c>
      <c r="M20" s="12">
        <v>0</v>
      </c>
      <c r="N20" s="12">
        <v>4</v>
      </c>
      <c r="O20" s="12">
        <v>1.248335</v>
      </c>
      <c r="P20" s="12">
        <v>7.3161000000000004E-2</v>
      </c>
      <c r="Q20" s="12">
        <v>0</v>
      </c>
      <c r="R20" s="12">
        <v>0</v>
      </c>
    </row>
    <row r="21" spans="1:18" ht="12.95" customHeight="1">
      <c r="A21" s="100">
        <v>115</v>
      </c>
      <c r="B21" s="101" t="s">
        <v>307</v>
      </c>
      <c r="C21" s="101" t="s">
        <v>308</v>
      </c>
      <c r="D21" s="98">
        <v>39.566659999999999</v>
      </c>
      <c r="E21" s="98">
        <v>-106.0491</v>
      </c>
      <c r="F21" s="95">
        <v>2</v>
      </c>
      <c r="G21" s="91" t="s">
        <v>2026</v>
      </c>
      <c r="H21" s="87">
        <v>317.83059500000002</v>
      </c>
      <c r="I21" s="12">
        <v>24.819635999999999</v>
      </c>
      <c r="J21" s="12">
        <v>0</v>
      </c>
      <c r="K21" s="12">
        <v>0</v>
      </c>
      <c r="L21" s="12">
        <v>2.2650000000000001</v>
      </c>
      <c r="M21" s="12">
        <v>0</v>
      </c>
      <c r="N21" s="12">
        <v>4</v>
      </c>
      <c r="O21" s="12">
        <v>2.4790640000000002</v>
      </c>
      <c r="P21" s="12">
        <v>7.2366E-2</v>
      </c>
      <c r="Q21" s="12">
        <v>0</v>
      </c>
      <c r="R21" s="12">
        <v>0</v>
      </c>
    </row>
    <row r="22" spans="1:18" ht="12.95" customHeight="1">
      <c r="A22" s="100">
        <v>120</v>
      </c>
      <c r="B22" s="101" t="s">
        <v>342</v>
      </c>
      <c r="C22" s="101" t="s">
        <v>343</v>
      </c>
      <c r="D22" s="98">
        <v>40.741010000000003</v>
      </c>
      <c r="E22" s="98">
        <v>-106.28196</v>
      </c>
      <c r="F22" s="95">
        <v>1</v>
      </c>
      <c r="G22" s="91" t="s">
        <v>2024</v>
      </c>
      <c r="H22" s="87">
        <v>463.47693800000002</v>
      </c>
      <c r="I22" s="12">
        <v>20.40851</v>
      </c>
      <c r="J22" s="12">
        <v>0</v>
      </c>
      <c r="K22" s="12">
        <v>8.623899999999999</v>
      </c>
      <c r="L22" s="12">
        <v>0.152</v>
      </c>
      <c r="M22" s="12">
        <v>0</v>
      </c>
      <c r="N22" s="12">
        <v>25</v>
      </c>
      <c r="O22" s="12">
        <v>1.4871650000000001</v>
      </c>
      <c r="P22" s="12">
        <v>0</v>
      </c>
      <c r="Q22" s="12">
        <v>1</v>
      </c>
      <c r="R22" s="12">
        <v>0</v>
      </c>
    </row>
    <row r="23" spans="1:18" ht="12.95" customHeight="1">
      <c r="A23" s="100">
        <v>122</v>
      </c>
      <c r="B23" s="101" t="s">
        <v>412</v>
      </c>
      <c r="C23" s="101" t="s">
        <v>413</v>
      </c>
      <c r="D23" s="98">
        <v>39.653216</v>
      </c>
      <c r="E23" s="98">
        <v>-105.201066</v>
      </c>
      <c r="F23" s="95">
        <v>1</v>
      </c>
      <c r="G23" s="91" t="s">
        <v>2026</v>
      </c>
      <c r="H23" s="87">
        <v>424.34673400000003</v>
      </c>
      <c r="I23" s="12">
        <v>18.968316000000002</v>
      </c>
      <c r="J23" s="12">
        <v>3.3999999999999998E-3</v>
      </c>
      <c r="K23" s="12">
        <v>0.33760000000000001</v>
      </c>
      <c r="L23" s="12">
        <v>0.90099999999999991</v>
      </c>
      <c r="M23" s="12">
        <v>0</v>
      </c>
      <c r="N23" s="12">
        <v>30</v>
      </c>
      <c r="O23" s="12">
        <v>1.6455869999999999</v>
      </c>
      <c r="P23" s="12">
        <v>0</v>
      </c>
      <c r="Q23" s="12">
        <v>0</v>
      </c>
      <c r="R23" s="12">
        <v>0</v>
      </c>
    </row>
    <row r="24" spans="1:18" ht="12.95" customHeight="1">
      <c r="A24" s="100">
        <v>130</v>
      </c>
      <c r="B24" s="101" t="s">
        <v>731</v>
      </c>
      <c r="C24" s="101" t="s">
        <v>732</v>
      </c>
      <c r="D24" s="98">
        <v>40.225279999999998</v>
      </c>
      <c r="E24" s="98">
        <v>-104.849</v>
      </c>
      <c r="F24" s="95">
        <v>3</v>
      </c>
      <c r="G24" s="91" t="s">
        <v>2025</v>
      </c>
      <c r="H24" s="87">
        <v>13176.529200000001</v>
      </c>
      <c r="I24" s="12">
        <v>20.964124000000002</v>
      </c>
      <c r="J24" s="12">
        <v>3.9011999999999998</v>
      </c>
      <c r="K24" s="12">
        <v>0.61890000000000001</v>
      </c>
      <c r="L24" s="12">
        <v>9.1146000000000011</v>
      </c>
      <c r="M24" s="12">
        <v>1</v>
      </c>
      <c r="N24" s="12">
        <v>11</v>
      </c>
      <c r="O24" s="12">
        <v>2.8760650000000001</v>
      </c>
      <c r="P24" s="12">
        <v>2.9066999999999999E-2</v>
      </c>
      <c r="Q24" s="12">
        <v>278</v>
      </c>
      <c r="R24" s="12">
        <v>0</v>
      </c>
    </row>
    <row r="25" spans="1:18" ht="12.95" customHeight="1">
      <c r="A25" s="100">
        <v>133</v>
      </c>
      <c r="B25" s="101" t="s">
        <v>733</v>
      </c>
      <c r="C25" s="101" t="s">
        <v>734</v>
      </c>
      <c r="D25" s="98">
        <v>39.747915999999996</v>
      </c>
      <c r="E25" s="98">
        <v>-105.399333</v>
      </c>
      <c r="F25" s="95">
        <v>2</v>
      </c>
      <c r="G25" s="91" t="s">
        <v>2026</v>
      </c>
      <c r="H25" s="87">
        <v>153.589967</v>
      </c>
      <c r="I25" s="12">
        <v>18.672878000000001</v>
      </c>
      <c r="J25" s="12">
        <v>0</v>
      </c>
      <c r="K25" s="12">
        <v>0</v>
      </c>
      <c r="L25" s="12">
        <v>1.012</v>
      </c>
      <c r="M25" s="12">
        <v>2</v>
      </c>
      <c r="N25" s="12">
        <v>3</v>
      </c>
      <c r="O25" s="12">
        <v>1.221975</v>
      </c>
      <c r="P25" s="12">
        <v>7.1619000000000002E-2</v>
      </c>
      <c r="Q25" s="12">
        <v>0</v>
      </c>
      <c r="R25" s="12">
        <v>0</v>
      </c>
    </row>
    <row r="26" spans="1:18" ht="12.95" customHeight="1">
      <c r="A26" s="100">
        <v>141</v>
      </c>
      <c r="B26" s="101" t="s">
        <v>444</v>
      </c>
      <c r="C26" s="101" t="s">
        <v>743</v>
      </c>
      <c r="D26" s="98">
        <v>39.579444000000002</v>
      </c>
      <c r="E26" s="98">
        <v>-106.09222200000001</v>
      </c>
      <c r="F26" s="95">
        <v>2</v>
      </c>
      <c r="G26" s="91" t="s">
        <v>2026</v>
      </c>
      <c r="H26" s="87">
        <v>226.68334999999999</v>
      </c>
      <c r="I26" s="12">
        <v>14.732597</v>
      </c>
      <c r="J26" s="12">
        <v>0</v>
      </c>
      <c r="K26" s="12">
        <v>0</v>
      </c>
      <c r="L26" s="12">
        <v>1.3083</v>
      </c>
      <c r="M26" s="12">
        <v>1</v>
      </c>
      <c r="N26" s="12">
        <v>1</v>
      </c>
      <c r="O26" s="12">
        <v>2.9436059999999999</v>
      </c>
      <c r="P26" s="12">
        <v>1.3233999999999999E-2</v>
      </c>
      <c r="Q26" s="12">
        <v>0</v>
      </c>
      <c r="R26" s="12">
        <v>0</v>
      </c>
    </row>
    <row r="27" spans="1:18" ht="12.95" customHeight="1">
      <c r="A27" s="100">
        <v>142</v>
      </c>
      <c r="B27" s="101" t="s">
        <v>466</v>
      </c>
      <c r="C27" s="101" t="s">
        <v>744</v>
      </c>
      <c r="D27" s="98">
        <v>39.509399999999999</v>
      </c>
      <c r="E27" s="98">
        <v>-106.367</v>
      </c>
      <c r="F27" s="95">
        <v>2</v>
      </c>
      <c r="G27" s="91" t="s">
        <v>2026</v>
      </c>
      <c r="H27" s="87">
        <v>195.481199</v>
      </c>
      <c r="I27" s="12">
        <v>11.72308</v>
      </c>
      <c r="J27" s="12">
        <v>0</v>
      </c>
      <c r="K27" s="12">
        <v>0</v>
      </c>
      <c r="L27" s="12">
        <v>0.1018</v>
      </c>
      <c r="M27" s="12">
        <v>0</v>
      </c>
      <c r="N27" s="12">
        <v>1</v>
      </c>
      <c r="O27" s="12">
        <v>0.50546599999999997</v>
      </c>
      <c r="P27" s="12">
        <v>0</v>
      </c>
      <c r="Q27" s="12">
        <v>0</v>
      </c>
      <c r="R27" s="12">
        <v>0</v>
      </c>
    </row>
    <row r="28" spans="1:18" ht="12.95" customHeight="1">
      <c r="A28" s="100">
        <v>151</v>
      </c>
      <c r="B28" s="101" t="s">
        <v>26</v>
      </c>
      <c r="C28" s="101" t="s">
        <v>745</v>
      </c>
      <c r="D28" s="98">
        <v>38.852060000000002</v>
      </c>
      <c r="E28" s="98">
        <v>-106.9532</v>
      </c>
      <c r="F28" s="95">
        <v>1</v>
      </c>
      <c r="G28" s="91" t="s">
        <v>2026</v>
      </c>
      <c r="H28" s="87">
        <v>188.49921699999999</v>
      </c>
      <c r="I28" s="12">
        <v>26.923545000000001</v>
      </c>
      <c r="J28" s="12">
        <v>0</v>
      </c>
      <c r="K28" s="12">
        <v>0.40249999999999997</v>
      </c>
      <c r="L28" s="12">
        <v>0.87280000000000013</v>
      </c>
      <c r="M28" s="12">
        <v>4</v>
      </c>
      <c r="N28" s="12">
        <v>31</v>
      </c>
      <c r="O28" s="12">
        <v>3.9239090000000001</v>
      </c>
      <c r="P28" s="12">
        <v>0.96552099999999996</v>
      </c>
      <c r="Q28" s="12">
        <v>0</v>
      </c>
      <c r="R28" s="12">
        <v>0</v>
      </c>
    </row>
    <row r="29" spans="1:18" ht="12.95" customHeight="1">
      <c r="A29" s="100">
        <v>153</v>
      </c>
      <c r="B29" s="101" t="s">
        <v>142</v>
      </c>
      <c r="C29" s="101" t="s">
        <v>746</v>
      </c>
      <c r="D29" s="98">
        <v>40.331919999999997</v>
      </c>
      <c r="E29" s="98">
        <v>-106.957363</v>
      </c>
      <c r="F29" s="95">
        <v>1</v>
      </c>
      <c r="G29" s="91" t="s">
        <v>2026</v>
      </c>
      <c r="H29" s="87">
        <v>83.521124999999998</v>
      </c>
      <c r="I29" s="12">
        <v>18.707274999999999</v>
      </c>
      <c r="J29" s="12">
        <v>0</v>
      </c>
      <c r="K29" s="12">
        <v>4.2466999999999997</v>
      </c>
      <c r="L29" s="12">
        <v>0.98710000000000009</v>
      </c>
      <c r="M29" s="12">
        <v>0</v>
      </c>
      <c r="N29" s="12">
        <v>3</v>
      </c>
      <c r="O29" s="12">
        <v>1.746146</v>
      </c>
      <c r="P29" s="12">
        <v>0</v>
      </c>
      <c r="Q29" s="12">
        <v>0</v>
      </c>
      <c r="R29" s="12">
        <v>0</v>
      </c>
    </row>
    <row r="30" spans="1:18" ht="12.95" customHeight="1">
      <c r="A30" s="100">
        <v>5005</v>
      </c>
      <c r="B30" s="101" t="s">
        <v>731</v>
      </c>
      <c r="C30" s="101" t="s">
        <v>771</v>
      </c>
      <c r="D30" s="98">
        <v>40.954300000000003</v>
      </c>
      <c r="E30" s="98">
        <v>-102.3874</v>
      </c>
      <c r="F30" s="95">
        <v>3</v>
      </c>
      <c r="G30" s="91" t="s">
        <v>2025</v>
      </c>
      <c r="H30" s="87">
        <v>50370.678638999998</v>
      </c>
      <c r="I30" s="12">
        <v>15.901401999999999</v>
      </c>
      <c r="J30" s="12">
        <v>19.357099999999999</v>
      </c>
      <c r="K30" s="12">
        <v>1.3050999999999999</v>
      </c>
      <c r="L30" s="12">
        <v>3.6797000000000004</v>
      </c>
      <c r="M30" s="12">
        <v>0</v>
      </c>
      <c r="N30" s="12">
        <v>0</v>
      </c>
      <c r="O30" s="12">
        <v>2.1287189999999998</v>
      </c>
      <c r="P30" s="12">
        <v>9.2119999999999997E-3</v>
      </c>
      <c r="Q30" s="12">
        <v>0</v>
      </c>
      <c r="R30" s="12">
        <v>0</v>
      </c>
    </row>
    <row r="31" spans="1:18" ht="12.95" customHeight="1">
      <c r="A31" s="100">
        <v>5006</v>
      </c>
      <c r="B31" s="101" t="s">
        <v>731</v>
      </c>
      <c r="C31" s="101" t="s">
        <v>772</v>
      </c>
      <c r="D31" s="98">
        <v>40.8416</v>
      </c>
      <c r="E31" s="98">
        <v>-102.80500000000001</v>
      </c>
      <c r="F31" s="95">
        <v>3</v>
      </c>
      <c r="G31" s="91" t="s">
        <v>2025</v>
      </c>
      <c r="H31" s="87">
        <v>49274.608288000003</v>
      </c>
      <c r="I31" s="12">
        <v>13.586637</v>
      </c>
      <c r="J31" s="12">
        <v>18.9892</v>
      </c>
      <c r="K31" s="12">
        <v>1.3119000000000001</v>
      </c>
      <c r="L31" s="12">
        <v>3.7549000000000001</v>
      </c>
      <c r="M31" s="12">
        <v>0</v>
      </c>
      <c r="N31" s="12">
        <v>0</v>
      </c>
      <c r="O31" s="12">
        <v>1.1070990000000001</v>
      </c>
      <c r="P31" s="12">
        <v>9.3959999999999998E-3</v>
      </c>
      <c r="Q31" s="12">
        <v>1</v>
      </c>
      <c r="R31" s="12">
        <v>0</v>
      </c>
    </row>
    <row r="32" spans="1:18" ht="12.95" customHeight="1">
      <c r="A32" s="100">
        <v>5009</v>
      </c>
      <c r="B32" s="101" t="s">
        <v>731</v>
      </c>
      <c r="C32" s="101" t="s">
        <v>773</v>
      </c>
      <c r="D32" s="98">
        <v>40.716067000000002</v>
      </c>
      <c r="E32" s="98">
        <v>-103.12566700000001</v>
      </c>
      <c r="F32" s="95">
        <v>3</v>
      </c>
      <c r="G32" s="91" t="s">
        <v>2025</v>
      </c>
      <c r="H32" s="87">
        <v>47276.204251000003</v>
      </c>
      <c r="I32" s="12">
        <v>16.129019</v>
      </c>
      <c r="J32" s="12">
        <v>18.801399999999997</v>
      </c>
      <c r="K32" s="12">
        <v>1.3433999999999999</v>
      </c>
      <c r="L32" s="12">
        <v>3.9039999999999999</v>
      </c>
      <c r="M32" s="12">
        <v>0</v>
      </c>
      <c r="N32" s="12">
        <v>5</v>
      </c>
      <c r="O32" s="12">
        <v>1.4049199999999999</v>
      </c>
      <c r="P32" s="12">
        <v>9.7940000000000006E-3</v>
      </c>
      <c r="Q32" s="12">
        <v>0</v>
      </c>
      <c r="R32" s="12">
        <v>0</v>
      </c>
    </row>
    <row r="33" spans="1:18" ht="12.95" customHeight="1">
      <c r="A33" s="100">
        <v>5013</v>
      </c>
      <c r="B33" s="101" t="s">
        <v>731</v>
      </c>
      <c r="C33" s="101" t="s">
        <v>774</v>
      </c>
      <c r="D33" s="98">
        <v>40.511099999999999</v>
      </c>
      <c r="E33" s="98">
        <v>-103.299483</v>
      </c>
      <c r="F33" s="95">
        <v>3</v>
      </c>
      <c r="G33" s="91" t="s">
        <v>2025</v>
      </c>
      <c r="H33" s="87">
        <v>44398.537839999997</v>
      </c>
      <c r="I33" s="12">
        <v>22.300643000000001</v>
      </c>
      <c r="J33" s="12">
        <v>18.810199999999998</v>
      </c>
      <c r="K33" s="12">
        <v>1.3747</v>
      </c>
      <c r="L33" s="12">
        <v>4.1196999999999999</v>
      </c>
      <c r="M33" s="12">
        <v>0</v>
      </c>
      <c r="N33" s="12">
        <v>7</v>
      </c>
      <c r="O33" s="12">
        <v>2.165734</v>
      </c>
      <c r="P33" s="12">
        <v>1.0451E-2</v>
      </c>
      <c r="Q33" s="12">
        <v>29</v>
      </c>
      <c r="R33" s="12">
        <v>1</v>
      </c>
    </row>
    <row r="34" spans="1:18" ht="12.95" customHeight="1">
      <c r="A34" s="100">
        <v>5030</v>
      </c>
      <c r="B34" s="101" t="s">
        <v>731</v>
      </c>
      <c r="C34" s="101" t="s">
        <v>775</v>
      </c>
      <c r="D34" s="98">
        <v>40.421300000000002</v>
      </c>
      <c r="E34" s="98">
        <v>-103.42015000000001</v>
      </c>
      <c r="F34" s="95">
        <v>3</v>
      </c>
      <c r="G34" s="91" t="s">
        <v>2025</v>
      </c>
      <c r="H34" s="87">
        <v>43310.034311000003</v>
      </c>
      <c r="I34" s="12">
        <v>2.442491</v>
      </c>
      <c r="J34" s="12">
        <v>18.715499999999999</v>
      </c>
      <c r="K34" s="12">
        <v>1.3608</v>
      </c>
      <c r="L34" s="12">
        <v>4.2183999999999999</v>
      </c>
      <c r="M34" s="12">
        <v>0</v>
      </c>
      <c r="N34" s="12">
        <v>0</v>
      </c>
      <c r="O34" s="12">
        <v>0.92202799999999996</v>
      </c>
      <c r="P34" s="12">
        <v>1.069E-2</v>
      </c>
      <c r="Q34" s="12">
        <v>0</v>
      </c>
      <c r="R34" s="12">
        <v>0</v>
      </c>
    </row>
    <row r="35" spans="1:18" ht="12.95" customHeight="1">
      <c r="A35" s="100">
        <v>5040</v>
      </c>
      <c r="B35" s="101" t="s">
        <v>731</v>
      </c>
      <c r="C35" s="101" t="s">
        <v>776</v>
      </c>
      <c r="D35" s="98">
        <v>40.308999999999997</v>
      </c>
      <c r="E35" s="98">
        <v>-103.626</v>
      </c>
      <c r="F35" s="95">
        <v>3</v>
      </c>
      <c r="G35" s="91" t="s">
        <v>2025</v>
      </c>
      <c r="H35" s="87">
        <v>39575.832015</v>
      </c>
      <c r="I35" s="12">
        <v>14.713316000000001</v>
      </c>
      <c r="J35" s="12">
        <v>17.098399999999998</v>
      </c>
      <c r="K35" s="12">
        <v>1.4047000000000001</v>
      </c>
      <c r="L35" s="12">
        <v>4.5891000000000002</v>
      </c>
      <c r="M35" s="12">
        <v>0</v>
      </c>
      <c r="N35" s="12">
        <v>1</v>
      </c>
      <c r="O35" s="12">
        <v>1.0424640000000001</v>
      </c>
      <c r="P35" s="12">
        <v>1.1698999999999999E-2</v>
      </c>
      <c r="Q35" s="12">
        <v>2</v>
      </c>
      <c r="R35" s="12">
        <v>0</v>
      </c>
    </row>
    <row r="36" spans="1:18" ht="12.95" customHeight="1">
      <c r="A36" s="100">
        <v>5051</v>
      </c>
      <c r="B36" s="101" t="s">
        <v>731</v>
      </c>
      <c r="C36" s="101" t="s">
        <v>777</v>
      </c>
      <c r="D36" s="98">
        <v>40.274033000000003</v>
      </c>
      <c r="E36" s="98">
        <v>-103.82726700000001</v>
      </c>
      <c r="F36" s="95">
        <v>3</v>
      </c>
      <c r="G36" s="91" t="s">
        <v>2025</v>
      </c>
      <c r="H36" s="87">
        <v>37859.999901000003</v>
      </c>
      <c r="I36" s="12">
        <v>24.590523999999998</v>
      </c>
      <c r="J36" s="12">
        <v>16.2773</v>
      </c>
      <c r="K36" s="12">
        <v>1.3917999999999999</v>
      </c>
      <c r="L36" s="12">
        <v>4.7605000000000004</v>
      </c>
      <c r="M36" s="12">
        <v>0</v>
      </c>
      <c r="N36" s="12">
        <v>17</v>
      </c>
      <c r="O36" s="12">
        <v>3.2811720000000002</v>
      </c>
      <c r="P36" s="12">
        <v>1.2229E-2</v>
      </c>
      <c r="Q36" s="12">
        <v>38</v>
      </c>
      <c r="R36" s="12">
        <v>0</v>
      </c>
    </row>
    <row r="37" spans="1:18" ht="12.95" customHeight="1">
      <c r="A37" s="100">
        <v>5125</v>
      </c>
      <c r="B37" s="101" t="s">
        <v>731</v>
      </c>
      <c r="C37" s="101" t="s">
        <v>778</v>
      </c>
      <c r="D37" s="98">
        <v>40.422666999999997</v>
      </c>
      <c r="E37" s="98">
        <v>-104.598</v>
      </c>
      <c r="F37" s="95">
        <v>3</v>
      </c>
      <c r="G37" s="91" t="s">
        <v>2025</v>
      </c>
      <c r="H37" s="87">
        <v>23518.343596999999</v>
      </c>
      <c r="I37" s="12">
        <v>24.947544000000001</v>
      </c>
      <c r="J37" s="12">
        <v>10.1287</v>
      </c>
      <c r="K37" s="12">
        <v>1.6580999999999999</v>
      </c>
      <c r="L37" s="12">
        <v>7.2025999999999994</v>
      </c>
      <c r="M37" s="12">
        <v>6</v>
      </c>
      <c r="N37" s="12">
        <v>4</v>
      </c>
      <c r="O37" s="12">
        <v>2.679694</v>
      </c>
      <c r="P37" s="12">
        <v>1.9687E-2</v>
      </c>
      <c r="Q37" s="12">
        <v>217</v>
      </c>
      <c r="R37" s="12">
        <v>1</v>
      </c>
    </row>
    <row r="38" spans="1:18" ht="12.95" customHeight="1">
      <c r="A38" s="100">
        <v>5137</v>
      </c>
      <c r="B38" s="101" t="s">
        <v>731</v>
      </c>
      <c r="C38" s="101" t="s">
        <v>779</v>
      </c>
      <c r="D38" s="98">
        <v>40.187730000000002</v>
      </c>
      <c r="E38" s="98">
        <v>-104.8296</v>
      </c>
      <c r="F38" s="95">
        <v>3</v>
      </c>
      <c r="G38" s="91" t="s">
        <v>2025</v>
      </c>
      <c r="H38" s="87">
        <v>13145.822099999999</v>
      </c>
      <c r="I38" s="12">
        <v>29.751261</v>
      </c>
      <c r="J38" s="12">
        <v>3.7677</v>
      </c>
      <c r="K38" s="12">
        <v>0.57800000000000007</v>
      </c>
      <c r="L38" s="12">
        <v>9.1265999999999998</v>
      </c>
      <c r="M38" s="12">
        <v>1</v>
      </c>
      <c r="N38" s="12">
        <v>6</v>
      </c>
      <c r="O38" s="12">
        <v>2.20506</v>
      </c>
      <c r="P38" s="12">
        <v>2.9135000000000001E-2</v>
      </c>
      <c r="Q38" s="12">
        <v>370</v>
      </c>
      <c r="R38" s="12">
        <v>0</v>
      </c>
    </row>
    <row r="39" spans="1:18" ht="12.95" customHeight="1">
      <c r="A39" s="100">
        <v>5138</v>
      </c>
      <c r="B39" s="101" t="s">
        <v>731</v>
      </c>
      <c r="C39" s="101" t="s">
        <v>780</v>
      </c>
      <c r="D39" s="98">
        <v>40.116399999999999</v>
      </c>
      <c r="E39" s="98">
        <v>-104.8185</v>
      </c>
      <c r="F39" s="95">
        <v>3</v>
      </c>
      <c r="G39" s="91" t="s">
        <v>2025</v>
      </c>
      <c r="H39" s="87">
        <v>13077.3609</v>
      </c>
      <c r="I39" s="12">
        <v>48.226188</v>
      </c>
      <c r="J39" s="12">
        <v>3.4714</v>
      </c>
      <c r="K39" s="12">
        <v>0.53010000000000002</v>
      </c>
      <c r="L39" s="12">
        <v>9.1669999999999998</v>
      </c>
      <c r="M39" s="12">
        <v>9</v>
      </c>
      <c r="N39" s="12">
        <v>15</v>
      </c>
      <c r="O39" s="12">
        <v>5.0389559999999998</v>
      </c>
      <c r="P39" s="12">
        <v>2.9287000000000001E-2</v>
      </c>
      <c r="Q39" s="12">
        <v>518</v>
      </c>
      <c r="R39" s="12">
        <v>3</v>
      </c>
    </row>
    <row r="40" spans="1:18" ht="12.95" customHeight="1">
      <c r="A40" s="100">
        <v>5140</v>
      </c>
      <c r="B40" s="101" t="s">
        <v>731</v>
      </c>
      <c r="C40" s="101" t="s">
        <v>781</v>
      </c>
      <c r="D40" s="98">
        <v>40.080829999999999</v>
      </c>
      <c r="E40" s="98">
        <v>-104.821</v>
      </c>
      <c r="F40" s="95">
        <v>3</v>
      </c>
      <c r="G40" s="91" t="s">
        <v>2025</v>
      </c>
      <c r="H40" s="87">
        <v>13039.185600000001</v>
      </c>
      <c r="I40" s="12">
        <v>49.684820999999999</v>
      </c>
      <c r="J40" s="12">
        <v>3.3372999999999999</v>
      </c>
      <c r="K40" s="12">
        <v>0.50839999999999996</v>
      </c>
      <c r="L40" s="12">
        <v>9.1575000000000006</v>
      </c>
      <c r="M40" s="12">
        <v>4</v>
      </c>
      <c r="N40" s="12">
        <v>10</v>
      </c>
      <c r="O40" s="12">
        <v>3.1443479999999999</v>
      </c>
      <c r="P40" s="12">
        <v>2.9373E-2</v>
      </c>
      <c r="Q40" s="12">
        <v>464</v>
      </c>
      <c r="R40" s="12">
        <v>4</v>
      </c>
    </row>
    <row r="41" spans="1:18" ht="12.95" customHeight="1">
      <c r="A41" s="100">
        <v>5163</v>
      </c>
      <c r="B41" s="101" t="s">
        <v>731</v>
      </c>
      <c r="C41" s="101" t="s">
        <v>782</v>
      </c>
      <c r="D41" s="98">
        <v>39.838569999999997</v>
      </c>
      <c r="E41" s="98">
        <v>-104.94893999999999</v>
      </c>
      <c r="F41" s="95">
        <v>3</v>
      </c>
      <c r="G41" s="91" t="s">
        <v>2025</v>
      </c>
      <c r="H41" s="87">
        <v>12054.064613</v>
      </c>
      <c r="I41" s="12">
        <v>27.779318</v>
      </c>
      <c r="J41" s="12">
        <v>0.33119999999999999</v>
      </c>
      <c r="K41" s="12">
        <v>0.2006</v>
      </c>
      <c r="L41" s="12">
        <v>7.7808000000000002</v>
      </c>
      <c r="M41" s="12">
        <v>64</v>
      </c>
      <c r="N41" s="12">
        <v>8</v>
      </c>
      <c r="O41" s="12">
        <v>10.232858</v>
      </c>
      <c r="P41" s="12">
        <v>3.1773999999999997E-2</v>
      </c>
      <c r="Q41" s="12">
        <v>0</v>
      </c>
      <c r="R41" s="12">
        <v>0</v>
      </c>
    </row>
    <row r="42" spans="1:18" ht="12.95" customHeight="1">
      <c r="A42" s="100">
        <v>5164</v>
      </c>
      <c r="B42" s="101" t="s">
        <v>731</v>
      </c>
      <c r="C42" s="101" t="s">
        <v>783</v>
      </c>
      <c r="D42" s="98">
        <v>39.831265999999999</v>
      </c>
      <c r="E42" s="98">
        <v>-104.94799999999999</v>
      </c>
      <c r="F42" s="95">
        <v>3</v>
      </c>
      <c r="G42" s="91" t="s">
        <v>2025</v>
      </c>
      <c r="H42" s="87">
        <v>12052.434981</v>
      </c>
      <c r="I42" s="12">
        <v>33.416207999999997</v>
      </c>
      <c r="J42" s="12">
        <v>0.34250000000000003</v>
      </c>
      <c r="K42" s="12">
        <v>0.2006</v>
      </c>
      <c r="L42" s="12">
        <v>7.7950000000000008</v>
      </c>
      <c r="M42" s="12">
        <v>81</v>
      </c>
      <c r="N42" s="12">
        <v>109</v>
      </c>
      <c r="O42" s="12">
        <v>10.393876000000001</v>
      </c>
      <c r="P42" s="12">
        <v>3.1778000000000001E-2</v>
      </c>
      <c r="Q42" s="12">
        <v>0</v>
      </c>
      <c r="R42" s="12">
        <v>0</v>
      </c>
    </row>
    <row r="43" spans="1:18" ht="12.95" customHeight="1">
      <c r="A43" s="100">
        <v>5180</v>
      </c>
      <c r="B43" s="101" t="s">
        <v>731</v>
      </c>
      <c r="C43" s="101" t="s">
        <v>784</v>
      </c>
      <c r="D43" s="98">
        <v>39.776719999999997</v>
      </c>
      <c r="E43" s="98">
        <v>-104.97776</v>
      </c>
      <c r="F43" s="95">
        <v>3</v>
      </c>
      <c r="G43" s="91" t="s">
        <v>2025</v>
      </c>
      <c r="H43" s="87">
        <v>10030.143937999999</v>
      </c>
      <c r="I43" s="12">
        <v>22.359155999999999</v>
      </c>
      <c r="J43" s="12">
        <v>0.11269999999999999</v>
      </c>
      <c r="K43" s="12">
        <v>0.2104</v>
      </c>
      <c r="L43" s="12">
        <v>5.5393999999999997</v>
      </c>
      <c r="M43" s="12">
        <v>42</v>
      </c>
      <c r="N43" s="12">
        <v>14</v>
      </c>
      <c r="O43" s="12">
        <v>22.757565</v>
      </c>
      <c r="P43" s="12">
        <v>3.32E-2</v>
      </c>
      <c r="Q43" s="12">
        <v>0</v>
      </c>
      <c r="R43" s="12">
        <v>0</v>
      </c>
    </row>
    <row r="44" spans="1:18" ht="12.95" customHeight="1">
      <c r="A44" s="100">
        <v>5208</v>
      </c>
      <c r="B44" s="101" t="s">
        <v>786</v>
      </c>
      <c r="C44" s="101" t="s">
        <v>787</v>
      </c>
      <c r="D44" s="98">
        <v>40.395319999999998</v>
      </c>
      <c r="E44" s="98">
        <v>-104.4928</v>
      </c>
      <c r="F44" s="95">
        <v>3</v>
      </c>
      <c r="G44" s="91" t="s">
        <v>2025</v>
      </c>
      <c r="H44" s="87">
        <v>3496.6970999999999</v>
      </c>
      <c r="I44" s="12">
        <v>21.265498999999998</v>
      </c>
      <c r="J44" s="12">
        <v>9.2910000000000004</v>
      </c>
      <c r="K44" s="12">
        <v>0.87280000000000002</v>
      </c>
      <c r="L44" s="12">
        <v>1.7291999999999998</v>
      </c>
      <c r="M44" s="12">
        <v>0</v>
      </c>
      <c r="N44" s="12">
        <v>0</v>
      </c>
      <c r="O44" s="12">
        <v>0.68822300000000003</v>
      </c>
      <c r="P44" s="12">
        <v>0</v>
      </c>
      <c r="Q44" s="12">
        <v>200</v>
      </c>
      <c r="R44" s="12">
        <v>0</v>
      </c>
    </row>
    <row r="45" spans="1:18" ht="12.95" customHeight="1">
      <c r="A45" s="100">
        <v>5210</v>
      </c>
      <c r="B45" s="101" t="s">
        <v>788</v>
      </c>
      <c r="C45" s="101" t="s">
        <v>114</v>
      </c>
      <c r="D45" s="98">
        <v>39.808149999999998</v>
      </c>
      <c r="E45" s="98">
        <v>-104.945683</v>
      </c>
      <c r="F45" s="95">
        <v>3</v>
      </c>
      <c r="G45" s="91" t="s">
        <v>2025</v>
      </c>
      <c r="H45" s="87">
        <v>1474.912517</v>
      </c>
      <c r="I45" s="12">
        <v>10.270114</v>
      </c>
      <c r="J45" s="12">
        <v>2.2805</v>
      </c>
      <c r="K45" s="12">
        <v>4.1599999999999998E-2</v>
      </c>
      <c r="L45" s="12">
        <v>17.257000000000001</v>
      </c>
      <c r="M45" s="12">
        <v>27</v>
      </c>
      <c r="N45" s="12">
        <v>0</v>
      </c>
      <c r="O45" s="12">
        <v>11.33328</v>
      </c>
      <c r="P45" s="12">
        <v>0</v>
      </c>
      <c r="Q45" s="12">
        <v>0</v>
      </c>
      <c r="R45" s="12">
        <v>0</v>
      </c>
    </row>
    <row r="46" spans="1:18" ht="12.95" customHeight="1">
      <c r="A46" s="100">
        <v>5211</v>
      </c>
      <c r="B46" s="101" t="s">
        <v>788</v>
      </c>
      <c r="C46" s="101" t="s">
        <v>789</v>
      </c>
      <c r="D46" s="98">
        <v>39.748232999999999</v>
      </c>
      <c r="E46" s="98">
        <v>-104.78995</v>
      </c>
      <c r="F46" s="95">
        <v>3</v>
      </c>
      <c r="G46" s="91" t="s">
        <v>2025</v>
      </c>
      <c r="H46" s="87">
        <v>275.608655</v>
      </c>
      <c r="I46" s="12">
        <v>15.194281999999999</v>
      </c>
      <c r="J46" s="12">
        <v>8.6880000000000006</v>
      </c>
      <c r="K46" s="12">
        <v>6.4999999999999997E-3</v>
      </c>
      <c r="L46" s="12">
        <v>4.7548000000000004</v>
      </c>
      <c r="M46" s="12">
        <v>3</v>
      </c>
      <c r="N46" s="12">
        <v>0</v>
      </c>
      <c r="O46" s="12">
        <v>6.3974700000000002</v>
      </c>
      <c r="P46" s="12">
        <v>0</v>
      </c>
      <c r="Q46" s="12">
        <v>0</v>
      </c>
      <c r="R46" s="12">
        <v>0</v>
      </c>
    </row>
    <row r="47" spans="1:18" ht="12.95" customHeight="1">
      <c r="A47" s="100">
        <v>5221</v>
      </c>
      <c r="B47" s="101" t="s">
        <v>794</v>
      </c>
      <c r="C47" s="101" t="s">
        <v>795</v>
      </c>
      <c r="D47" s="98">
        <v>40.069200000000002</v>
      </c>
      <c r="E47" s="98">
        <v>-104.8322</v>
      </c>
      <c r="F47" s="95">
        <v>3</v>
      </c>
      <c r="G47" s="91" t="s">
        <v>2025</v>
      </c>
      <c r="H47" s="87">
        <v>357.17759999999998</v>
      </c>
      <c r="I47" s="12">
        <v>37.484039000000003</v>
      </c>
      <c r="J47" s="12">
        <v>39.016300000000001</v>
      </c>
      <c r="K47" s="12">
        <v>5.3230000000000004</v>
      </c>
      <c r="L47" s="12">
        <v>22.761700000000001</v>
      </c>
      <c r="M47" s="12">
        <v>2</v>
      </c>
      <c r="N47" s="12">
        <v>7</v>
      </c>
      <c r="O47" s="12">
        <v>2.8101240000000001</v>
      </c>
      <c r="P47" s="12">
        <v>0</v>
      </c>
      <c r="Q47" s="12">
        <v>427</v>
      </c>
      <c r="R47" s="12">
        <v>3</v>
      </c>
    </row>
    <row r="48" spans="1:18" ht="12.95" customHeight="1">
      <c r="A48" s="100">
        <v>5222</v>
      </c>
      <c r="B48" s="101" t="s">
        <v>794</v>
      </c>
      <c r="C48" s="101" t="s">
        <v>796</v>
      </c>
      <c r="D48" s="98">
        <v>40.043799999999997</v>
      </c>
      <c r="E48" s="98">
        <v>-104.8492</v>
      </c>
      <c r="F48" s="95">
        <v>3</v>
      </c>
      <c r="G48" s="91" t="s">
        <v>2025</v>
      </c>
      <c r="H48" s="87">
        <v>269.64776999999998</v>
      </c>
      <c r="I48" s="12">
        <v>20.026083</v>
      </c>
      <c r="J48" s="12">
        <v>26.9528</v>
      </c>
      <c r="K48" s="12">
        <v>4.2827999999999999</v>
      </c>
      <c r="L48" s="12">
        <v>29.650300000000001</v>
      </c>
      <c r="M48" s="12">
        <v>0</v>
      </c>
      <c r="N48" s="12">
        <v>0</v>
      </c>
      <c r="O48" s="12">
        <v>2.397275</v>
      </c>
      <c r="P48" s="12">
        <v>0</v>
      </c>
      <c r="Q48" s="12">
        <v>223</v>
      </c>
      <c r="R48" s="12">
        <v>0</v>
      </c>
    </row>
    <row r="49" spans="1:18" ht="12.95" customHeight="1">
      <c r="A49" s="100">
        <v>5223</v>
      </c>
      <c r="B49" s="101" t="s">
        <v>794</v>
      </c>
      <c r="C49" s="101" t="s">
        <v>797</v>
      </c>
      <c r="D49" s="98">
        <v>40.014899999999997</v>
      </c>
      <c r="E49" s="98">
        <v>-104.9114</v>
      </c>
      <c r="F49" s="95">
        <v>3</v>
      </c>
      <c r="G49" s="91" t="s">
        <v>2025</v>
      </c>
      <c r="H49" s="87">
        <v>242.95052100000001</v>
      </c>
      <c r="I49" s="12">
        <v>29.205693</v>
      </c>
      <c r="J49" s="12">
        <v>21.296900000000001</v>
      </c>
      <c r="K49" s="12">
        <v>4.1251000000000007</v>
      </c>
      <c r="L49" s="12">
        <v>32.577300000000001</v>
      </c>
      <c r="M49" s="12">
        <v>4</v>
      </c>
      <c r="N49" s="12">
        <v>3</v>
      </c>
      <c r="O49" s="12">
        <v>2.403079</v>
      </c>
      <c r="P49" s="12">
        <v>0</v>
      </c>
      <c r="Q49" s="12">
        <v>298</v>
      </c>
      <c r="R49" s="12">
        <v>0</v>
      </c>
    </row>
    <row r="50" spans="1:18" ht="12.95" customHeight="1">
      <c r="A50" s="100">
        <v>5224</v>
      </c>
      <c r="B50" s="101" t="s">
        <v>794</v>
      </c>
      <c r="C50" s="101" t="s">
        <v>798</v>
      </c>
      <c r="D50" s="98">
        <v>39.937399999999997</v>
      </c>
      <c r="E50" s="98">
        <v>-104.9883</v>
      </c>
      <c r="F50" s="95">
        <v>3</v>
      </c>
      <c r="G50" s="91" t="s">
        <v>2025</v>
      </c>
      <c r="H50" s="87">
        <v>142.32675800000001</v>
      </c>
      <c r="I50" s="12">
        <v>16.980955000000002</v>
      </c>
      <c r="J50" s="12">
        <v>2.4378000000000002</v>
      </c>
      <c r="K50" s="12">
        <v>2.6478000000000002</v>
      </c>
      <c r="L50" s="12">
        <v>39.008099999999999</v>
      </c>
      <c r="M50" s="12">
        <v>6</v>
      </c>
      <c r="N50" s="12">
        <v>4</v>
      </c>
      <c r="O50" s="12">
        <v>10.509334000000001</v>
      </c>
      <c r="P50" s="12">
        <v>0</v>
      </c>
      <c r="Q50" s="12">
        <v>2</v>
      </c>
      <c r="R50" s="12">
        <v>0</v>
      </c>
    </row>
    <row r="51" spans="1:18" ht="12.95" customHeight="1">
      <c r="A51" s="100">
        <v>5225</v>
      </c>
      <c r="B51" s="101" t="s">
        <v>794</v>
      </c>
      <c r="C51" s="101" t="s">
        <v>799</v>
      </c>
      <c r="D51" s="98">
        <v>39.9283</v>
      </c>
      <c r="E51" s="98">
        <v>-105.0104</v>
      </c>
      <c r="F51" s="95">
        <v>3</v>
      </c>
      <c r="G51" s="91" t="s">
        <v>2025</v>
      </c>
      <c r="H51" s="87">
        <v>139.19198800000001</v>
      </c>
      <c r="I51" s="12">
        <v>29.381626000000001</v>
      </c>
      <c r="J51" s="12">
        <v>2.1661000000000001</v>
      </c>
      <c r="K51" s="12">
        <v>2.6814</v>
      </c>
      <c r="L51" s="12">
        <v>38.570699999999995</v>
      </c>
      <c r="M51" s="12">
        <v>4</v>
      </c>
      <c r="N51" s="12">
        <v>2</v>
      </c>
      <c r="O51" s="12">
        <v>11.753512000000001</v>
      </c>
      <c r="P51" s="12">
        <v>0</v>
      </c>
      <c r="Q51" s="12">
        <v>3</v>
      </c>
      <c r="R51" s="12">
        <v>0</v>
      </c>
    </row>
    <row r="52" spans="1:18" ht="12.95" customHeight="1">
      <c r="A52" s="100">
        <v>5226</v>
      </c>
      <c r="B52" s="101" t="s">
        <v>794</v>
      </c>
      <c r="C52" s="101" t="s">
        <v>800</v>
      </c>
      <c r="D52" s="98">
        <v>39.914499999999997</v>
      </c>
      <c r="E52" s="98">
        <v>-105.0277</v>
      </c>
      <c r="F52" s="95">
        <v>3</v>
      </c>
      <c r="G52" s="91" t="s">
        <v>2025</v>
      </c>
      <c r="H52" s="87">
        <v>117.416765</v>
      </c>
      <c r="I52" s="12">
        <v>24.908622000000001</v>
      </c>
      <c r="J52" s="12">
        <v>1.7531000000000001</v>
      </c>
      <c r="K52" s="12">
        <v>2.7734000000000001</v>
      </c>
      <c r="L52" s="12">
        <v>34.365899999999996</v>
      </c>
      <c r="M52" s="12">
        <v>22</v>
      </c>
      <c r="N52" s="12">
        <v>4</v>
      </c>
      <c r="O52" s="12">
        <v>12.787243999999999</v>
      </c>
      <c r="P52" s="12">
        <v>0</v>
      </c>
      <c r="Q52" s="12">
        <v>0</v>
      </c>
      <c r="R52" s="12">
        <v>0</v>
      </c>
    </row>
    <row r="53" spans="1:18" ht="12.95" customHeight="1">
      <c r="A53" s="100">
        <v>5242</v>
      </c>
      <c r="B53" s="101" t="s">
        <v>801</v>
      </c>
      <c r="C53" s="101" t="s">
        <v>802</v>
      </c>
      <c r="D53" s="98">
        <v>39.727367000000001</v>
      </c>
      <c r="E53" s="98">
        <v>-104.988017</v>
      </c>
      <c r="F53" s="95">
        <v>3</v>
      </c>
      <c r="G53" s="91" t="s">
        <v>2025</v>
      </c>
      <c r="H53" s="87">
        <v>1061.5980079999999</v>
      </c>
      <c r="I53" s="12">
        <v>9.7574310000000004</v>
      </c>
      <c r="J53" s="12">
        <v>0.47970000000000002</v>
      </c>
      <c r="K53" s="12">
        <v>3.4099999999999998E-2</v>
      </c>
      <c r="L53" s="12">
        <v>13.821900000000001</v>
      </c>
      <c r="M53" s="12">
        <v>8</v>
      </c>
      <c r="N53" s="12">
        <v>1</v>
      </c>
      <c r="O53" s="12">
        <v>21.380801999999999</v>
      </c>
      <c r="P53" s="12">
        <v>0</v>
      </c>
      <c r="Q53" s="12">
        <v>0</v>
      </c>
      <c r="R53" s="12">
        <v>0</v>
      </c>
    </row>
    <row r="54" spans="1:18" ht="12.95" customHeight="1">
      <c r="A54" s="100">
        <v>5245</v>
      </c>
      <c r="B54" s="101" t="s">
        <v>801</v>
      </c>
      <c r="C54" s="101" t="s">
        <v>803</v>
      </c>
      <c r="D54" s="98">
        <v>39.704799999999999</v>
      </c>
      <c r="E54" s="98">
        <v>-104.93389999999999</v>
      </c>
      <c r="F54" s="95">
        <v>3</v>
      </c>
      <c r="G54" s="91" t="s">
        <v>2025</v>
      </c>
      <c r="H54" s="87">
        <v>1050.4157279999999</v>
      </c>
      <c r="I54" s="12">
        <v>15.035833999999999</v>
      </c>
      <c r="J54" s="12">
        <v>0.48510000000000003</v>
      </c>
      <c r="K54" s="12">
        <v>3.44E-2</v>
      </c>
      <c r="L54" s="12">
        <v>13.16</v>
      </c>
      <c r="M54" s="12">
        <v>1</v>
      </c>
      <c r="N54" s="12">
        <v>1</v>
      </c>
      <c r="O54" s="12">
        <v>16.425053999999999</v>
      </c>
      <c r="P54" s="12">
        <v>0</v>
      </c>
      <c r="Q54" s="12">
        <v>0</v>
      </c>
      <c r="R54" s="12">
        <v>0</v>
      </c>
    </row>
    <row r="55" spans="1:18" ht="12.95" customHeight="1">
      <c r="A55" s="100">
        <v>5248</v>
      </c>
      <c r="B55" s="101" t="s">
        <v>801</v>
      </c>
      <c r="C55" s="101" t="s">
        <v>804</v>
      </c>
      <c r="D55" s="98">
        <v>39.684600000000003</v>
      </c>
      <c r="E55" s="98">
        <v>-104.902333</v>
      </c>
      <c r="F55" s="95">
        <v>3</v>
      </c>
      <c r="G55" s="91" t="s">
        <v>2025</v>
      </c>
      <c r="H55" s="87">
        <v>1020.995032</v>
      </c>
      <c r="I55" s="12">
        <v>14.817805999999999</v>
      </c>
      <c r="J55" s="12">
        <v>0.49880000000000002</v>
      </c>
      <c r="K55" s="12">
        <v>3.5400000000000001E-2</v>
      </c>
      <c r="L55" s="12">
        <v>11.146600000000001</v>
      </c>
      <c r="M55" s="12">
        <v>0</v>
      </c>
      <c r="N55" s="12">
        <v>0</v>
      </c>
      <c r="O55" s="12">
        <v>12.418804</v>
      </c>
      <c r="P55" s="12">
        <v>0</v>
      </c>
      <c r="Q55" s="12">
        <v>0</v>
      </c>
      <c r="R55" s="12">
        <v>0</v>
      </c>
    </row>
    <row r="56" spans="1:18" ht="12.95" customHeight="1">
      <c r="A56" s="100">
        <v>5250</v>
      </c>
      <c r="B56" s="101" t="s">
        <v>801</v>
      </c>
      <c r="C56" s="101" t="s">
        <v>805</v>
      </c>
      <c r="D56" s="98">
        <v>39.659317000000001</v>
      </c>
      <c r="E56" s="98">
        <v>-104.86621700000001</v>
      </c>
      <c r="F56" s="95">
        <v>3</v>
      </c>
      <c r="G56" s="91" t="s">
        <v>2025</v>
      </c>
      <c r="H56" s="87">
        <v>1003.4871900000001</v>
      </c>
      <c r="I56" s="12">
        <v>23.428823999999999</v>
      </c>
      <c r="J56" s="12">
        <v>0.49439999999999995</v>
      </c>
      <c r="K56" s="12">
        <v>2.3199999999999998E-2</v>
      </c>
      <c r="L56" s="12">
        <v>10.063600000000001</v>
      </c>
      <c r="M56" s="12">
        <v>1</v>
      </c>
      <c r="N56" s="12">
        <v>0</v>
      </c>
      <c r="O56" s="12">
        <v>6.6698639999999996</v>
      </c>
      <c r="P56" s="12">
        <v>0</v>
      </c>
      <c r="Q56" s="12">
        <v>0</v>
      </c>
      <c r="R56" s="12">
        <v>0</v>
      </c>
    </row>
    <row r="57" spans="1:18" ht="12.95" customHeight="1">
      <c r="A57" s="100">
        <v>5251</v>
      </c>
      <c r="B57" s="101" t="s">
        <v>801</v>
      </c>
      <c r="C57" s="101" t="s">
        <v>806</v>
      </c>
      <c r="D57" s="98">
        <v>39.624490000000002</v>
      </c>
      <c r="E57" s="98">
        <v>-104.83410000000001</v>
      </c>
      <c r="F57" s="95">
        <v>3</v>
      </c>
      <c r="G57" s="91" t="s">
        <v>2025</v>
      </c>
      <c r="H57" s="87">
        <v>937.17760099999998</v>
      </c>
      <c r="I57" s="12">
        <v>12.094091000000001</v>
      </c>
      <c r="J57" s="12">
        <v>0.4541</v>
      </c>
      <c r="K57" s="12">
        <v>3.1000000000000003E-3</v>
      </c>
      <c r="L57" s="12">
        <v>7.6811000000000007</v>
      </c>
      <c r="M57" s="12">
        <v>5</v>
      </c>
      <c r="N57" s="12">
        <v>0</v>
      </c>
      <c r="O57" s="12">
        <v>8.4928729999999995</v>
      </c>
      <c r="P57" s="12">
        <v>0</v>
      </c>
      <c r="Q57" s="12">
        <v>0</v>
      </c>
      <c r="R57" s="12">
        <v>0</v>
      </c>
    </row>
    <row r="58" spans="1:18" ht="12.95" customHeight="1">
      <c r="A58" s="100">
        <v>5253</v>
      </c>
      <c r="B58" s="101" t="s">
        <v>801</v>
      </c>
      <c r="C58" s="101" t="s">
        <v>811</v>
      </c>
      <c r="D58" s="98">
        <v>39.479579999999999</v>
      </c>
      <c r="E58" s="98">
        <v>-104.76861</v>
      </c>
      <c r="F58" s="95">
        <v>3</v>
      </c>
      <c r="G58" s="91" t="s">
        <v>2025</v>
      </c>
      <c r="H58" s="87">
        <v>678.57682899999998</v>
      </c>
      <c r="I58" s="12">
        <v>33.990012</v>
      </c>
      <c r="J58" s="12">
        <v>0.39639999999999997</v>
      </c>
      <c r="K58" s="12">
        <v>4.1999999999999997E-3</v>
      </c>
      <c r="L58" s="12">
        <v>1.9466999999999999</v>
      </c>
      <c r="M58" s="12">
        <v>5</v>
      </c>
      <c r="N58" s="12">
        <v>4</v>
      </c>
      <c r="O58" s="12">
        <v>4.0397309999999997</v>
      </c>
      <c r="P58" s="12">
        <v>0</v>
      </c>
      <c r="Q58" s="12">
        <v>0</v>
      </c>
      <c r="R58" s="12">
        <v>0</v>
      </c>
    </row>
    <row r="59" spans="1:18" ht="12.95" customHeight="1">
      <c r="A59" s="100">
        <v>5254</v>
      </c>
      <c r="B59" s="101" t="s">
        <v>801</v>
      </c>
      <c r="C59" s="101" t="s">
        <v>814</v>
      </c>
      <c r="D59" s="98">
        <v>39.392310000000002</v>
      </c>
      <c r="E59" s="98">
        <v>-104.76136</v>
      </c>
      <c r="F59" s="95">
        <v>1</v>
      </c>
      <c r="G59" s="91" t="s">
        <v>2025</v>
      </c>
      <c r="H59" s="87">
        <v>516.41268600000001</v>
      </c>
      <c r="I59" s="12">
        <v>29.013919000000001</v>
      </c>
      <c r="J59" s="12">
        <v>0.39319999999999999</v>
      </c>
      <c r="K59" s="12">
        <v>5.5999999999999999E-3</v>
      </c>
      <c r="L59" s="12">
        <v>0.31430000000000002</v>
      </c>
      <c r="M59" s="12">
        <v>0</v>
      </c>
      <c r="N59" s="12">
        <v>3</v>
      </c>
      <c r="O59" s="12">
        <v>3.2034549999999999</v>
      </c>
      <c r="P59" s="12">
        <v>0</v>
      </c>
      <c r="Q59" s="12">
        <v>0</v>
      </c>
      <c r="R59" s="12">
        <v>0</v>
      </c>
    </row>
    <row r="60" spans="1:18" ht="12.95" customHeight="1">
      <c r="A60" s="100">
        <v>5256</v>
      </c>
      <c r="B60" s="101" t="s">
        <v>801</v>
      </c>
      <c r="C60" s="101" t="s">
        <v>815</v>
      </c>
      <c r="D60" s="98">
        <v>39.309420000000003</v>
      </c>
      <c r="E60" s="98">
        <v>-104.72226999999999</v>
      </c>
      <c r="F60" s="95">
        <v>3</v>
      </c>
      <c r="G60" s="91" t="s">
        <v>2025</v>
      </c>
      <c r="H60" s="87">
        <v>335.75579399999998</v>
      </c>
      <c r="I60" s="12">
        <v>24.004604</v>
      </c>
      <c r="J60" s="12">
        <v>0.2954</v>
      </c>
      <c r="K60" s="12">
        <v>8.6E-3</v>
      </c>
      <c r="L60" s="12">
        <v>0.1719</v>
      </c>
      <c r="M60" s="12">
        <v>0</v>
      </c>
      <c r="N60" s="12">
        <v>2</v>
      </c>
      <c r="O60" s="12">
        <v>1.389106</v>
      </c>
      <c r="P60" s="12">
        <v>0</v>
      </c>
      <c r="Q60" s="12">
        <v>0</v>
      </c>
      <c r="R60" s="12">
        <v>0</v>
      </c>
    </row>
    <row r="61" spans="1:18" ht="12.95" customHeight="1">
      <c r="A61" s="100">
        <v>5258</v>
      </c>
      <c r="B61" s="101" t="s">
        <v>816</v>
      </c>
      <c r="C61" s="101" t="s">
        <v>817</v>
      </c>
      <c r="D61" s="98">
        <v>39.172939999999997</v>
      </c>
      <c r="E61" s="98">
        <v>-104.74675000000001</v>
      </c>
      <c r="F61" s="95">
        <v>3</v>
      </c>
      <c r="G61" s="91" t="s">
        <v>2025</v>
      </c>
      <c r="H61" s="87">
        <v>73.861666</v>
      </c>
      <c r="I61" s="12">
        <v>19.935725000000001</v>
      </c>
      <c r="J61" s="12">
        <v>0.15109999999999998</v>
      </c>
      <c r="K61" s="12">
        <v>0</v>
      </c>
      <c r="L61" s="12">
        <v>0.55430000000000001</v>
      </c>
      <c r="M61" s="12">
        <v>0</v>
      </c>
      <c r="N61" s="12">
        <v>0</v>
      </c>
      <c r="O61" s="12">
        <v>2.6569479999999999</v>
      </c>
      <c r="P61" s="12">
        <v>0</v>
      </c>
      <c r="Q61" s="12">
        <v>0</v>
      </c>
      <c r="R61" s="12">
        <v>0</v>
      </c>
    </row>
    <row r="62" spans="1:18" ht="12.95" customHeight="1">
      <c r="A62" s="100">
        <v>5300</v>
      </c>
      <c r="B62" s="101" t="s">
        <v>818</v>
      </c>
      <c r="C62" s="101" t="s">
        <v>819</v>
      </c>
      <c r="D62" s="98">
        <v>40.798499999999997</v>
      </c>
      <c r="E62" s="98">
        <v>-105.88383</v>
      </c>
      <c r="F62" s="95">
        <v>1</v>
      </c>
      <c r="G62" s="91" t="s">
        <v>2026</v>
      </c>
      <c r="H62" s="87">
        <v>14.731429</v>
      </c>
      <c r="I62" s="12">
        <v>8.0924530000000008</v>
      </c>
      <c r="J62" s="12">
        <v>0</v>
      </c>
      <c r="K62" s="12">
        <v>0</v>
      </c>
      <c r="L62" s="12">
        <v>1.83E-2</v>
      </c>
      <c r="M62" s="12">
        <v>0</v>
      </c>
      <c r="N62" s="12">
        <v>2</v>
      </c>
      <c r="O62" s="12">
        <v>1.101226</v>
      </c>
      <c r="P62" s="12">
        <v>0</v>
      </c>
      <c r="Q62" s="12">
        <v>0</v>
      </c>
      <c r="R62" s="12">
        <v>0</v>
      </c>
    </row>
    <row r="63" spans="1:18" ht="12.95" customHeight="1">
      <c r="A63" s="100">
        <v>5303</v>
      </c>
      <c r="B63" s="101" t="s">
        <v>820</v>
      </c>
      <c r="C63" s="101" t="s">
        <v>821</v>
      </c>
      <c r="D63" s="98">
        <v>40.639167</v>
      </c>
      <c r="E63" s="98">
        <v>-105.85933300000001</v>
      </c>
      <c r="F63" s="95">
        <v>2</v>
      </c>
      <c r="G63" s="91" t="s">
        <v>2026</v>
      </c>
      <c r="H63" s="87">
        <v>11.518497999999999</v>
      </c>
      <c r="I63" s="12">
        <v>11.518497999999999</v>
      </c>
      <c r="J63" s="12">
        <v>0</v>
      </c>
      <c r="K63" s="12">
        <v>0</v>
      </c>
      <c r="L63" s="12">
        <v>0.22659999999999997</v>
      </c>
      <c r="M63" s="12">
        <v>0</v>
      </c>
      <c r="N63" s="12">
        <v>0</v>
      </c>
      <c r="O63" s="12">
        <v>1.605926</v>
      </c>
      <c r="P63" s="12">
        <v>0</v>
      </c>
      <c r="Q63" s="12">
        <v>0</v>
      </c>
      <c r="R63" s="12">
        <v>0</v>
      </c>
    </row>
    <row r="64" spans="1:18" ht="12.95" customHeight="1">
      <c r="A64" s="100">
        <v>5305</v>
      </c>
      <c r="B64" s="101" t="s">
        <v>820</v>
      </c>
      <c r="C64" s="101" t="s">
        <v>822</v>
      </c>
      <c r="D64" s="98">
        <v>40.789000000000001</v>
      </c>
      <c r="E64" s="98">
        <v>-105.88233</v>
      </c>
      <c r="F64" s="95">
        <v>1</v>
      </c>
      <c r="G64" s="91" t="s">
        <v>2026</v>
      </c>
      <c r="H64" s="87">
        <v>177.56910999999999</v>
      </c>
      <c r="I64" s="12">
        <v>17.502818000000001</v>
      </c>
      <c r="J64" s="12">
        <v>0</v>
      </c>
      <c r="K64" s="12">
        <v>0.50980000000000003</v>
      </c>
      <c r="L64" s="12">
        <v>9.0700000000000003E-2</v>
      </c>
      <c r="M64" s="12">
        <v>0</v>
      </c>
      <c r="N64" s="12">
        <v>3</v>
      </c>
      <c r="O64" s="12">
        <v>0.56347100000000006</v>
      </c>
      <c r="P64" s="12">
        <v>0</v>
      </c>
      <c r="Q64" s="12">
        <v>0</v>
      </c>
      <c r="R64" s="12">
        <v>0</v>
      </c>
    </row>
    <row r="65" spans="1:18" ht="12.95" customHeight="1">
      <c r="A65" s="100">
        <v>5306</v>
      </c>
      <c r="B65" s="101" t="s">
        <v>751</v>
      </c>
      <c r="C65" s="101" t="s">
        <v>823</v>
      </c>
      <c r="D65" s="98">
        <v>40.422666999999997</v>
      </c>
      <c r="E65" s="98">
        <v>-104.598</v>
      </c>
      <c r="F65" s="95">
        <v>3</v>
      </c>
      <c r="G65" s="91" t="s">
        <v>2025</v>
      </c>
      <c r="H65" s="87">
        <v>4902.7813829999996</v>
      </c>
      <c r="I65" s="12">
        <v>14.920324000000001</v>
      </c>
      <c r="J65" s="12">
        <v>14.712400000000001</v>
      </c>
      <c r="K65" s="12">
        <v>2.1865999999999999</v>
      </c>
      <c r="L65" s="12">
        <v>3.7591999999999999</v>
      </c>
      <c r="M65" s="12">
        <v>1</v>
      </c>
      <c r="N65" s="12">
        <v>1</v>
      </c>
      <c r="O65" s="12">
        <v>2.583323</v>
      </c>
      <c r="P65" s="12">
        <v>2.2439999999999999E-3</v>
      </c>
      <c r="Q65" s="12">
        <v>134</v>
      </c>
      <c r="R65" s="12">
        <v>0</v>
      </c>
    </row>
    <row r="66" spans="1:18" ht="12.95" customHeight="1">
      <c r="A66" s="100">
        <v>5310</v>
      </c>
      <c r="B66" s="101" t="s">
        <v>751</v>
      </c>
      <c r="C66" s="101" t="s">
        <v>824</v>
      </c>
      <c r="D66" s="98">
        <v>40.622332999999998</v>
      </c>
      <c r="E66" s="98">
        <v>-105.139833</v>
      </c>
      <c r="F66" s="95">
        <v>1</v>
      </c>
      <c r="G66" s="91" t="s">
        <v>2025</v>
      </c>
      <c r="H66" s="87">
        <v>2916.471243</v>
      </c>
      <c r="I66" s="12">
        <v>30.519707</v>
      </c>
      <c r="J66" s="12">
        <v>0.30409999999999998</v>
      </c>
      <c r="K66" s="12">
        <v>0.42730000000000001</v>
      </c>
      <c r="L66" s="12">
        <v>0.27550000000000002</v>
      </c>
      <c r="M66" s="12">
        <v>6</v>
      </c>
      <c r="N66" s="12">
        <v>150</v>
      </c>
      <c r="O66" s="12">
        <v>4.4481640000000002</v>
      </c>
      <c r="P66" s="12">
        <v>3.7720000000000002E-3</v>
      </c>
      <c r="Q66" s="12">
        <v>0</v>
      </c>
      <c r="R66" s="12">
        <v>2</v>
      </c>
    </row>
    <row r="67" spans="1:18" ht="12.95" customHeight="1">
      <c r="A67" s="100">
        <v>5313</v>
      </c>
      <c r="B67" s="101" t="s">
        <v>751</v>
      </c>
      <c r="C67" s="101" t="s">
        <v>825</v>
      </c>
      <c r="D67" s="98">
        <v>40.567160000000001</v>
      </c>
      <c r="E67" s="98">
        <v>-105.02715000000001</v>
      </c>
      <c r="F67" s="95">
        <v>1</v>
      </c>
      <c r="G67" s="91" t="s">
        <v>2025</v>
      </c>
      <c r="H67" s="87">
        <v>2954.3737500000002</v>
      </c>
      <c r="I67" s="12">
        <v>23.786183000000001</v>
      </c>
      <c r="J67" s="12">
        <v>1.8606999999999998</v>
      </c>
      <c r="K67" s="12">
        <v>1.2734000000000001</v>
      </c>
      <c r="L67" s="12">
        <v>1.5760000000000001</v>
      </c>
      <c r="M67" s="12">
        <v>11</v>
      </c>
      <c r="N67" s="12">
        <v>7</v>
      </c>
      <c r="O67" s="12">
        <v>11.257299</v>
      </c>
      <c r="P67" s="12">
        <v>3.7230000000000002E-3</v>
      </c>
      <c r="Q67" s="12">
        <v>0</v>
      </c>
      <c r="R67" s="12">
        <v>0</v>
      </c>
    </row>
    <row r="68" spans="1:18" ht="12.95" customHeight="1">
      <c r="A68" s="100">
        <v>5314</v>
      </c>
      <c r="B68" s="101" t="s">
        <v>751</v>
      </c>
      <c r="C68" s="101" t="s">
        <v>826</v>
      </c>
      <c r="D68" s="98">
        <v>40.687832999999998</v>
      </c>
      <c r="E68" s="98">
        <v>-105.35550000000001</v>
      </c>
      <c r="F68" s="95">
        <v>1</v>
      </c>
      <c r="G68" s="91" t="s">
        <v>2026</v>
      </c>
      <c r="H68" s="87">
        <v>1111.0954449999999</v>
      </c>
      <c r="I68" s="12">
        <v>26.19341</v>
      </c>
      <c r="J68" s="12">
        <v>0</v>
      </c>
      <c r="K68" s="12">
        <v>2.4800000000000003E-2</v>
      </c>
      <c r="L68" s="12">
        <v>0.18099999999999999</v>
      </c>
      <c r="M68" s="12">
        <v>0</v>
      </c>
      <c r="N68" s="12">
        <v>0</v>
      </c>
      <c r="O68" s="12">
        <v>1.7415769999999999</v>
      </c>
      <c r="P68" s="12">
        <v>6.3E-3</v>
      </c>
      <c r="Q68" s="12">
        <v>0</v>
      </c>
      <c r="R68" s="12">
        <v>0</v>
      </c>
    </row>
    <row r="69" spans="1:18" ht="12.95" customHeight="1">
      <c r="A69" s="100">
        <v>5318</v>
      </c>
      <c r="B69" s="101" t="s">
        <v>751</v>
      </c>
      <c r="C69" s="101" t="s">
        <v>827</v>
      </c>
      <c r="D69" s="98">
        <v>40.6905</v>
      </c>
      <c r="E69" s="98">
        <v>-105.49466700000001</v>
      </c>
      <c r="F69" s="95">
        <v>2</v>
      </c>
      <c r="G69" s="91" t="s">
        <v>2026</v>
      </c>
      <c r="H69" s="87">
        <v>643.523416</v>
      </c>
      <c r="I69" s="12">
        <v>29.472642</v>
      </c>
      <c r="J69" s="12">
        <v>0</v>
      </c>
      <c r="K69" s="12">
        <v>2.2100000000000002E-2</v>
      </c>
      <c r="L69" s="12">
        <v>0.21350000000000002</v>
      </c>
      <c r="M69" s="12">
        <v>0</v>
      </c>
      <c r="N69" s="12">
        <v>1</v>
      </c>
      <c r="O69" s="12">
        <v>0.54414399999999996</v>
      </c>
      <c r="P69" s="12">
        <v>4.6620000000000003E-3</v>
      </c>
      <c r="Q69" s="12">
        <v>0</v>
      </c>
      <c r="R69" s="12">
        <v>0</v>
      </c>
    </row>
    <row r="70" spans="1:18" ht="12.95" customHeight="1">
      <c r="A70" s="100">
        <v>5335</v>
      </c>
      <c r="B70" s="101" t="s">
        <v>751</v>
      </c>
      <c r="C70" s="101" t="s">
        <v>828</v>
      </c>
      <c r="D70" s="98">
        <v>40.677500000000002</v>
      </c>
      <c r="E70" s="98">
        <v>-105.236333</v>
      </c>
      <c r="F70" s="95">
        <v>1</v>
      </c>
      <c r="G70" s="91" t="s">
        <v>2026</v>
      </c>
      <c r="H70" s="87">
        <v>2720.8788639999998</v>
      </c>
      <c r="I70" s="12">
        <v>29.196967999999998</v>
      </c>
      <c r="J70" s="12">
        <v>1.2899999999999998E-2</v>
      </c>
      <c r="K70" s="12">
        <v>0.23479999999999998</v>
      </c>
      <c r="L70" s="12">
        <v>0.18140000000000001</v>
      </c>
      <c r="M70" s="12">
        <v>0</v>
      </c>
      <c r="N70" s="12">
        <v>41</v>
      </c>
      <c r="O70" s="12">
        <v>1.4682580000000001</v>
      </c>
      <c r="P70" s="12">
        <v>4.0429999999999997E-3</v>
      </c>
      <c r="Q70" s="12">
        <v>0</v>
      </c>
      <c r="R70" s="12">
        <v>0</v>
      </c>
    </row>
    <row r="71" spans="1:18" ht="12.95" customHeight="1">
      <c r="A71" s="100">
        <v>5340</v>
      </c>
      <c r="B71" s="101" t="s">
        <v>751</v>
      </c>
      <c r="C71" s="101" t="s">
        <v>829</v>
      </c>
      <c r="D71" s="98">
        <v>40.700049999999997</v>
      </c>
      <c r="E71" s="98">
        <v>-105.70522</v>
      </c>
      <c r="F71" s="95">
        <v>1</v>
      </c>
      <c r="G71" s="91" t="s">
        <v>2026</v>
      </c>
      <c r="H71" s="87">
        <v>510.22490599999998</v>
      </c>
      <c r="I71" s="12">
        <v>37.303589000000002</v>
      </c>
      <c r="J71" s="12">
        <v>0</v>
      </c>
      <c r="K71" s="12">
        <v>2.47E-2</v>
      </c>
      <c r="L71" s="12">
        <v>0.16920000000000002</v>
      </c>
      <c r="M71" s="12">
        <v>2</v>
      </c>
      <c r="N71" s="12">
        <v>6</v>
      </c>
      <c r="O71" s="12">
        <v>0.63749299999999998</v>
      </c>
      <c r="P71" s="12">
        <v>0</v>
      </c>
      <c r="Q71" s="12">
        <v>0</v>
      </c>
      <c r="R71" s="12">
        <v>0</v>
      </c>
    </row>
    <row r="72" spans="1:18" ht="12.95" customHeight="1">
      <c r="A72" s="100">
        <v>5341</v>
      </c>
      <c r="B72" s="101" t="s">
        <v>751</v>
      </c>
      <c r="C72" s="101" t="s">
        <v>830</v>
      </c>
      <c r="D72" s="98">
        <v>40.708269999999999</v>
      </c>
      <c r="E72" s="98">
        <v>-105.72659</v>
      </c>
      <c r="F72" s="95">
        <v>1</v>
      </c>
      <c r="G72" s="91" t="s">
        <v>2026</v>
      </c>
      <c r="H72" s="87">
        <v>496.466365</v>
      </c>
      <c r="I72" s="12">
        <v>42.105854999999998</v>
      </c>
      <c r="J72" s="12">
        <v>0</v>
      </c>
      <c r="K72" s="12">
        <v>2.5399999999999999E-2</v>
      </c>
      <c r="L72" s="12">
        <v>0.156</v>
      </c>
      <c r="M72" s="12">
        <v>0</v>
      </c>
      <c r="N72" s="12">
        <v>0</v>
      </c>
      <c r="O72" s="12">
        <v>0.39145799999999997</v>
      </c>
      <c r="P72" s="12">
        <v>0</v>
      </c>
      <c r="Q72" s="12">
        <v>0</v>
      </c>
      <c r="R72" s="12">
        <v>0</v>
      </c>
    </row>
    <row r="73" spans="1:18" ht="12.95" customHeight="1">
      <c r="A73" s="100">
        <v>5344</v>
      </c>
      <c r="B73" s="101" t="s">
        <v>751</v>
      </c>
      <c r="C73" s="101" t="s">
        <v>831</v>
      </c>
      <c r="D73" s="98">
        <v>40.665500000000002</v>
      </c>
      <c r="E73" s="98">
        <v>-105.8095</v>
      </c>
      <c r="F73" s="95">
        <v>1</v>
      </c>
      <c r="G73" s="91" t="s">
        <v>2026</v>
      </c>
      <c r="H73" s="87">
        <v>347.56821600000001</v>
      </c>
      <c r="I73" s="12">
        <v>17.760964999999999</v>
      </c>
      <c r="J73" s="12">
        <v>0</v>
      </c>
      <c r="K73" s="12">
        <v>0</v>
      </c>
      <c r="L73" s="12">
        <v>0.12890000000000001</v>
      </c>
      <c r="M73" s="12">
        <v>0</v>
      </c>
      <c r="N73" s="12">
        <v>0</v>
      </c>
      <c r="O73" s="12">
        <v>0.75242500000000001</v>
      </c>
      <c r="P73" s="12">
        <v>0</v>
      </c>
      <c r="Q73" s="12">
        <v>0</v>
      </c>
      <c r="R73" s="12">
        <v>0</v>
      </c>
    </row>
    <row r="74" spans="1:18" ht="12.95" customHeight="1">
      <c r="A74" s="100">
        <v>5366</v>
      </c>
      <c r="B74" s="101" t="s">
        <v>832</v>
      </c>
      <c r="C74" s="101" t="s">
        <v>833</v>
      </c>
      <c r="D74" s="98">
        <v>40.78783</v>
      </c>
      <c r="E74" s="98">
        <v>-105.25217000000001</v>
      </c>
      <c r="F74" s="95">
        <v>1</v>
      </c>
      <c r="G74" s="91" t="s">
        <v>2026</v>
      </c>
      <c r="H74" s="87">
        <v>1392.265877</v>
      </c>
      <c r="I74" s="12">
        <v>33.486438999999997</v>
      </c>
      <c r="J74" s="12">
        <v>2.5099999999999997E-2</v>
      </c>
      <c r="K74" s="12">
        <v>0.39170000000000005</v>
      </c>
      <c r="L74" s="12">
        <v>0.17319999999999999</v>
      </c>
      <c r="M74" s="12">
        <v>0</v>
      </c>
      <c r="N74" s="12">
        <v>11</v>
      </c>
      <c r="O74" s="12">
        <v>2.6110329999999999</v>
      </c>
      <c r="P74" s="12">
        <v>2.8730000000000001E-3</v>
      </c>
      <c r="Q74" s="12">
        <v>0</v>
      </c>
      <c r="R74" s="12">
        <v>0</v>
      </c>
    </row>
    <row r="75" spans="1:18" ht="12.95" customHeight="1">
      <c r="A75" s="100">
        <v>5368</v>
      </c>
      <c r="B75" s="101" t="s">
        <v>832</v>
      </c>
      <c r="C75" s="101" t="s">
        <v>836</v>
      </c>
      <c r="D75" s="98">
        <v>40.701900000000002</v>
      </c>
      <c r="E75" s="98">
        <v>-105.24057999999999</v>
      </c>
      <c r="F75" s="95">
        <v>1</v>
      </c>
      <c r="G75" s="91" t="s">
        <v>2026</v>
      </c>
      <c r="H75" s="87">
        <v>1463.6720499999999</v>
      </c>
      <c r="I75" s="12">
        <v>28.461084</v>
      </c>
      <c r="J75" s="12">
        <v>2.3900000000000001E-2</v>
      </c>
      <c r="K75" s="12">
        <v>0.38719999999999999</v>
      </c>
      <c r="L75" s="12">
        <v>0.17649999999999999</v>
      </c>
      <c r="M75" s="12">
        <v>0</v>
      </c>
      <c r="N75" s="12">
        <v>0</v>
      </c>
      <c r="O75" s="12">
        <v>1.3878379999999999</v>
      </c>
      <c r="P75" s="12">
        <v>2.7330000000000002E-3</v>
      </c>
      <c r="Q75" s="12">
        <v>0</v>
      </c>
      <c r="R75" s="12">
        <v>0</v>
      </c>
    </row>
    <row r="76" spans="1:18" ht="12.95" customHeight="1">
      <c r="A76" s="100">
        <v>5380</v>
      </c>
      <c r="B76" s="101" t="s">
        <v>840</v>
      </c>
      <c r="C76" s="101" t="s">
        <v>841</v>
      </c>
      <c r="D76" s="98">
        <v>40.794829999999997</v>
      </c>
      <c r="E76" s="98">
        <v>-105.28717</v>
      </c>
      <c r="F76" s="95">
        <v>1</v>
      </c>
      <c r="G76" s="91" t="s">
        <v>2026</v>
      </c>
      <c r="H76" s="87">
        <v>230.617121</v>
      </c>
      <c r="I76" s="12">
        <v>19.40428</v>
      </c>
      <c r="J76" s="12">
        <v>1.9900000000000001E-2</v>
      </c>
      <c r="K76" s="12">
        <v>0.50340000000000007</v>
      </c>
      <c r="L76" s="12">
        <v>0.44339999999999996</v>
      </c>
      <c r="M76" s="12">
        <v>0</v>
      </c>
      <c r="N76" s="12">
        <v>6</v>
      </c>
      <c r="O76" s="12">
        <v>1.3402579999999999</v>
      </c>
      <c r="P76" s="12">
        <v>1.7344999999999999E-2</v>
      </c>
      <c r="Q76" s="12">
        <v>0</v>
      </c>
      <c r="R76" s="12">
        <v>0</v>
      </c>
    </row>
    <row r="77" spans="1:18" ht="12.95" customHeight="1">
      <c r="A77" s="100">
        <v>5395</v>
      </c>
      <c r="B77" s="101" t="s">
        <v>842</v>
      </c>
      <c r="C77" s="101" t="s">
        <v>843</v>
      </c>
      <c r="D77" s="98">
        <v>40.573880000000003</v>
      </c>
      <c r="E77" s="98">
        <v>-105.36291</v>
      </c>
      <c r="F77" s="95">
        <v>1</v>
      </c>
      <c r="G77" s="91" t="s">
        <v>2026</v>
      </c>
      <c r="H77" s="87">
        <v>85.206755999999999</v>
      </c>
      <c r="I77" s="12">
        <v>22.030760000000001</v>
      </c>
      <c r="J77" s="12">
        <v>0</v>
      </c>
      <c r="K77" s="12">
        <v>0</v>
      </c>
      <c r="L77" s="12">
        <v>0</v>
      </c>
      <c r="M77" s="12">
        <v>0</v>
      </c>
      <c r="N77" s="12">
        <v>2</v>
      </c>
      <c r="O77" s="12">
        <v>1.853648</v>
      </c>
      <c r="P77" s="12">
        <v>4.6945000000000001E-2</v>
      </c>
      <c r="Q77" s="12">
        <v>0</v>
      </c>
      <c r="R77" s="12">
        <v>0</v>
      </c>
    </row>
    <row r="78" spans="1:18" ht="12.95" customHeight="1">
      <c r="A78" s="100">
        <v>5416</v>
      </c>
      <c r="B78" s="101" t="s">
        <v>753</v>
      </c>
      <c r="C78" s="101" t="s">
        <v>844</v>
      </c>
      <c r="D78" s="98">
        <v>40.397280000000002</v>
      </c>
      <c r="E78" s="98">
        <v>-104.99294999999999</v>
      </c>
      <c r="F78" s="95">
        <v>3</v>
      </c>
      <c r="G78" s="91" t="s">
        <v>2025</v>
      </c>
      <c r="H78" s="87">
        <v>1483.167416</v>
      </c>
      <c r="I78" s="12">
        <v>33.056196</v>
      </c>
      <c r="J78" s="12">
        <v>4.2987000000000002</v>
      </c>
      <c r="K78" s="12">
        <v>1.1293</v>
      </c>
      <c r="L78" s="12">
        <v>3.9008999999999996</v>
      </c>
      <c r="M78" s="12">
        <v>5</v>
      </c>
      <c r="N78" s="12">
        <v>6</v>
      </c>
      <c r="O78" s="12">
        <v>3.364852</v>
      </c>
      <c r="P78" s="12">
        <v>2.6970000000000002E-3</v>
      </c>
      <c r="Q78" s="12">
        <v>51</v>
      </c>
      <c r="R78" s="12">
        <v>0</v>
      </c>
    </row>
    <row r="79" spans="1:18" ht="12.95" customHeight="1">
      <c r="A79" s="100">
        <v>5417</v>
      </c>
      <c r="B79" s="101" t="s">
        <v>753</v>
      </c>
      <c r="C79" s="101" t="s">
        <v>845</v>
      </c>
      <c r="D79" s="98">
        <v>40.394300000000001</v>
      </c>
      <c r="E79" s="98">
        <v>-104.96429999999999</v>
      </c>
      <c r="F79" s="95">
        <v>3</v>
      </c>
      <c r="G79" s="91" t="s">
        <v>2025</v>
      </c>
      <c r="H79" s="87">
        <v>1379.097483</v>
      </c>
      <c r="I79" s="12">
        <v>15.436512</v>
      </c>
      <c r="J79" s="12">
        <v>1.9941</v>
      </c>
      <c r="K79" s="12">
        <v>0.94450000000000001</v>
      </c>
      <c r="L79" s="12">
        <v>2.56</v>
      </c>
      <c r="M79" s="12">
        <v>2</v>
      </c>
      <c r="N79" s="12">
        <v>8</v>
      </c>
      <c r="O79" s="12">
        <v>3.5044979999999999</v>
      </c>
      <c r="P79" s="12">
        <v>2.8999999999999998E-3</v>
      </c>
      <c r="Q79" s="12">
        <v>16</v>
      </c>
      <c r="R79" s="12">
        <v>0</v>
      </c>
    </row>
    <row r="80" spans="1:18" ht="12.95" customHeight="1">
      <c r="A80" s="100">
        <v>5418</v>
      </c>
      <c r="B80" s="101" t="s">
        <v>753</v>
      </c>
      <c r="C80" s="101" t="s">
        <v>846</v>
      </c>
      <c r="D80" s="98">
        <v>40.344099999999997</v>
      </c>
      <c r="E80" s="98">
        <v>-104.86750000000001</v>
      </c>
      <c r="F80" s="95">
        <v>3</v>
      </c>
      <c r="G80" s="91" t="s">
        <v>2025</v>
      </c>
      <c r="H80" s="87">
        <v>1448.0171439999999</v>
      </c>
      <c r="I80" s="12">
        <v>17.382131999999999</v>
      </c>
      <c r="J80" s="12">
        <v>5.3915999999999995</v>
      </c>
      <c r="K80" s="12">
        <v>1.2943</v>
      </c>
      <c r="L80" s="12">
        <v>2.6484000000000001</v>
      </c>
      <c r="M80" s="12">
        <v>1</v>
      </c>
      <c r="N80" s="12">
        <v>5</v>
      </c>
      <c r="O80" s="12">
        <v>2.6679219999999999</v>
      </c>
      <c r="P80" s="12">
        <v>2.7620000000000001E-3</v>
      </c>
      <c r="Q80" s="12">
        <v>131</v>
      </c>
      <c r="R80" s="12">
        <v>1</v>
      </c>
    </row>
    <row r="81" spans="1:18" ht="12.95" customHeight="1">
      <c r="A81" s="100">
        <v>5419</v>
      </c>
      <c r="B81" s="101" t="s">
        <v>753</v>
      </c>
      <c r="C81" s="101" t="s">
        <v>847</v>
      </c>
      <c r="D81" s="98">
        <v>40.395400000000002</v>
      </c>
      <c r="E81" s="98">
        <v>-105.0963</v>
      </c>
      <c r="F81" s="95">
        <v>1</v>
      </c>
      <c r="G81" s="91" t="s">
        <v>2025</v>
      </c>
      <c r="H81" s="87">
        <v>1329.5080869999999</v>
      </c>
      <c r="I81" s="12">
        <v>28.502628999999999</v>
      </c>
      <c r="J81" s="12">
        <v>0.65189999999999992</v>
      </c>
      <c r="K81" s="12">
        <v>0.70080000000000009</v>
      </c>
      <c r="L81" s="12">
        <v>1.6089</v>
      </c>
      <c r="M81" s="12">
        <v>3</v>
      </c>
      <c r="N81" s="12">
        <v>71</v>
      </c>
      <c r="O81" s="12">
        <v>9.5923069999999999</v>
      </c>
      <c r="P81" s="12">
        <v>3.009E-3</v>
      </c>
      <c r="Q81" s="12">
        <v>3</v>
      </c>
      <c r="R81" s="12">
        <v>0</v>
      </c>
    </row>
    <row r="82" spans="1:18" ht="12.95" customHeight="1">
      <c r="A82" s="100">
        <v>5420</v>
      </c>
      <c r="B82" s="101" t="s">
        <v>753</v>
      </c>
      <c r="C82" s="101" t="s">
        <v>848</v>
      </c>
      <c r="D82" s="98">
        <v>40.432450000000003</v>
      </c>
      <c r="E82" s="98">
        <v>-105.33808000000001</v>
      </c>
      <c r="F82" s="95">
        <v>1</v>
      </c>
      <c r="G82" s="91" t="s">
        <v>2026</v>
      </c>
      <c r="H82" s="87">
        <v>715.16322500000001</v>
      </c>
      <c r="I82" s="12">
        <v>40.195604000000003</v>
      </c>
      <c r="J82" s="12">
        <v>0</v>
      </c>
      <c r="K82" s="12">
        <v>0.19750000000000001</v>
      </c>
      <c r="L82" s="12">
        <v>1.0939999999999999</v>
      </c>
      <c r="M82" s="12">
        <v>0</v>
      </c>
      <c r="N82" s="12">
        <v>3</v>
      </c>
      <c r="O82" s="12">
        <v>1.36402</v>
      </c>
      <c r="P82" s="12">
        <v>0</v>
      </c>
      <c r="Q82" s="12">
        <v>0</v>
      </c>
      <c r="R82" s="12">
        <v>0</v>
      </c>
    </row>
    <row r="83" spans="1:18" ht="12.95" customHeight="1">
      <c r="A83" s="100">
        <v>5424</v>
      </c>
      <c r="B83" s="101" t="s">
        <v>753</v>
      </c>
      <c r="C83" s="101" t="s">
        <v>849</v>
      </c>
      <c r="D83" s="98">
        <v>40.378377999999998</v>
      </c>
      <c r="E83" s="98">
        <v>-105.51479999999999</v>
      </c>
      <c r="F83" s="95">
        <v>2</v>
      </c>
      <c r="G83" s="91" t="s">
        <v>2026</v>
      </c>
      <c r="H83" s="87">
        <v>353.64186699999999</v>
      </c>
      <c r="I83" s="12">
        <v>31.176473999999999</v>
      </c>
      <c r="J83" s="12">
        <v>0</v>
      </c>
      <c r="K83" s="12">
        <v>0.29650000000000004</v>
      </c>
      <c r="L83" s="12">
        <v>0.81270000000000009</v>
      </c>
      <c r="M83" s="12">
        <v>1</v>
      </c>
      <c r="N83" s="12">
        <v>3</v>
      </c>
      <c r="O83" s="12">
        <v>6.2260710000000001</v>
      </c>
      <c r="P83" s="12">
        <v>0</v>
      </c>
      <c r="Q83" s="12">
        <v>0</v>
      </c>
      <c r="R83" s="12">
        <v>0</v>
      </c>
    </row>
    <row r="84" spans="1:18" ht="12.95" customHeight="1">
      <c r="A84" s="100">
        <v>5452</v>
      </c>
      <c r="B84" s="101" t="s">
        <v>850</v>
      </c>
      <c r="C84" s="101" t="s">
        <v>851</v>
      </c>
      <c r="D84" s="98">
        <v>40.329099999999997</v>
      </c>
      <c r="E84" s="98">
        <v>-104.8862</v>
      </c>
      <c r="F84" s="95">
        <v>3</v>
      </c>
      <c r="G84" s="91" t="s">
        <v>2025</v>
      </c>
      <c r="H84" s="87">
        <v>565.69656999999995</v>
      </c>
      <c r="I84" s="12">
        <v>36.683295000000001</v>
      </c>
      <c r="J84" s="12">
        <v>30.933599999999998</v>
      </c>
      <c r="K84" s="12">
        <v>2.8340000000000001</v>
      </c>
      <c r="L84" s="12">
        <v>2.4754999999999998</v>
      </c>
      <c r="M84" s="12">
        <v>1</v>
      </c>
      <c r="N84" s="12">
        <v>3</v>
      </c>
      <c r="O84" s="12">
        <v>3.3477399999999999</v>
      </c>
      <c r="P84" s="12">
        <v>0</v>
      </c>
      <c r="Q84" s="12">
        <v>389</v>
      </c>
      <c r="R84" s="12">
        <v>0</v>
      </c>
    </row>
    <row r="85" spans="1:18" ht="12.95" customHeight="1">
      <c r="A85" s="100">
        <v>5454</v>
      </c>
      <c r="B85" s="101" t="s">
        <v>850</v>
      </c>
      <c r="C85" s="101" t="s">
        <v>852</v>
      </c>
      <c r="D85" s="98">
        <v>40.294499999999999</v>
      </c>
      <c r="E85" s="98">
        <v>-105.05883300000001</v>
      </c>
      <c r="F85" s="95">
        <v>3</v>
      </c>
      <c r="G85" s="91" t="s">
        <v>2025</v>
      </c>
      <c r="H85" s="87">
        <v>374.312074</v>
      </c>
      <c r="I85" s="12">
        <v>20.758338999999999</v>
      </c>
      <c r="J85" s="12">
        <v>9.551400000000001</v>
      </c>
      <c r="K85" s="12">
        <v>2.4455</v>
      </c>
      <c r="L85" s="12">
        <v>1.0422</v>
      </c>
      <c r="M85" s="12">
        <v>2</v>
      </c>
      <c r="N85" s="12">
        <v>5</v>
      </c>
      <c r="O85" s="12">
        <v>4.2852300000000003</v>
      </c>
      <c r="P85" s="12">
        <v>0</v>
      </c>
      <c r="Q85" s="12">
        <v>7</v>
      </c>
      <c r="R85" s="12">
        <v>0</v>
      </c>
    </row>
    <row r="86" spans="1:18" ht="12.95" customHeight="1">
      <c r="A86" s="100">
        <v>5455</v>
      </c>
      <c r="B86" s="101" t="s">
        <v>850</v>
      </c>
      <c r="C86" s="101" t="s">
        <v>853</v>
      </c>
      <c r="D86" s="98">
        <v>40.296799999999998</v>
      </c>
      <c r="E86" s="98">
        <v>-105.0548</v>
      </c>
      <c r="F86" s="95">
        <v>3</v>
      </c>
      <c r="G86" s="91" t="s">
        <v>2025</v>
      </c>
      <c r="H86" s="87">
        <v>375.31482099999999</v>
      </c>
      <c r="I86" s="12">
        <v>19.545059999999999</v>
      </c>
      <c r="J86" s="12">
        <v>9.6270999999999987</v>
      </c>
      <c r="K86" s="12">
        <v>2.5118999999999998</v>
      </c>
      <c r="L86" s="12">
        <v>1.1097000000000001</v>
      </c>
      <c r="M86" s="12">
        <v>2</v>
      </c>
      <c r="N86" s="12">
        <v>5</v>
      </c>
      <c r="O86" s="12">
        <v>4.5183629999999999</v>
      </c>
      <c r="P86" s="12">
        <v>0</v>
      </c>
      <c r="Q86" s="12">
        <v>6</v>
      </c>
      <c r="R86" s="12">
        <v>0</v>
      </c>
    </row>
    <row r="87" spans="1:18" ht="12.95" customHeight="1">
      <c r="A87" s="100">
        <v>5459</v>
      </c>
      <c r="B87" s="101" t="s">
        <v>850</v>
      </c>
      <c r="C87" s="101" t="s">
        <v>854</v>
      </c>
      <c r="D87" s="98">
        <v>40.257080000000002</v>
      </c>
      <c r="E87" s="98">
        <v>-105.20457</v>
      </c>
      <c r="F87" s="95">
        <v>1</v>
      </c>
      <c r="G87" s="91" t="s">
        <v>2026</v>
      </c>
      <c r="H87" s="87">
        <v>259.181062</v>
      </c>
      <c r="I87" s="12">
        <v>18.785162</v>
      </c>
      <c r="J87" s="12">
        <v>0</v>
      </c>
      <c r="K87" s="12">
        <v>0.55940000000000001</v>
      </c>
      <c r="L87" s="12">
        <v>0.2802</v>
      </c>
      <c r="M87" s="12">
        <v>0</v>
      </c>
      <c r="N87" s="12">
        <v>3</v>
      </c>
      <c r="O87" s="12">
        <v>2.5781290000000001</v>
      </c>
      <c r="P87" s="12">
        <v>0</v>
      </c>
      <c r="Q87" s="12">
        <v>2</v>
      </c>
      <c r="R87" s="12">
        <v>0</v>
      </c>
    </row>
    <row r="88" spans="1:18" ht="12.95" customHeight="1">
      <c r="A88" s="100">
        <v>5501</v>
      </c>
      <c r="B88" s="101" t="s">
        <v>756</v>
      </c>
      <c r="C88" s="101" t="s">
        <v>855</v>
      </c>
      <c r="D88" s="98">
        <v>40.258516999999998</v>
      </c>
      <c r="E88" s="98">
        <v>-104.880667</v>
      </c>
      <c r="F88" s="95">
        <v>3</v>
      </c>
      <c r="G88" s="91" t="s">
        <v>2025</v>
      </c>
      <c r="H88" s="87">
        <v>2506.7134959999999</v>
      </c>
      <c r="I88" s="12">
        <v>31.181474000000001</v>
      </c>
      <c r="J88" s="12">
        <v>15.464</v>
      </c>
      <c r="K88" s="12">
        <v>3.7382999999999997</v>
      </c>
      <c r="L88" s="12">
        <v>7.599400000000001</v>
      </c>
      <c r="M88" s="12">
        <v>0</v>
      </c>
      <c r="N88" s="12">
        <v>2</v>
      </c>
      <c r="O88" s="12">
        <v>2.0363190000000002</v>
      </c>
      <c r="P88" s="12">
        <v>2.6329000000000002E-2</v>
      </c>
      <c r="Q88" s="12">
        <v>351</v>
      </c>
      <c r="R88" s="12">
        <v>1</v>
      </c>
    </row>
    <row r="89" spans="1:18" ht="12.95" customHeight="1">
      <c r="A89" s="100">
        <v>5504</v>
      </c>
      <c r="B89" s="101" t="s">
        <v>756</v>
      </c>
      <c r="C89" s="101" t="s">
        <v>856</v>
      </c>
      <c r="D89" s="98">
        <v>40.18459</v>
      </c>
      <c r="E89" s="98">
        <v>-104.931</v>
      </c>
      <c r="F89" s="95">
        <v>3</v>
      </c>
      <c r="G89" s="91" t="s">
        <v>2025</v>
      </c>
      <c r="H89" s="87">
        <v>2401.1640000000002</v>
      </c>
      <c r="I89" s="12">
        <v>27.418064000000001</v>
      </c>
      <c r="J89" s="12">
        <v>12.900900000000002</v>
      </c>
      <c r="K89" s="12">
        <v>3.4737999999999998</v>
      </c>
      <c r="L89" s="12">
        <v>7.8417999999999992</v>
      </c>
      <c r="M89" s="12">
        <v>6</v>
      </c>
      <c r="N89" s="12">
        <v>16</v>
      </c>
      <c r="O89" s="12">
        <v>3.1332710000000001</v>
      </c>
      <c r="P89" s="12">
        <v>2.7487000000000001E-2</v>
      </c>
      <c r="Q89" s="12">
        <v>297</v>
      </c>
      <c r="R89" s="12">
        <v>3</v>
      </c>
    </row>
    <row r="90" spans="1:18" ht="12.95" customHeight="1">
      <c r="A90" s="100">
        <v>5511</v>
      </c>
      <c r="B90" s="101" t="s">
        <v>756</v>
      </c>
      <c r="C90" s="101" t="s">
        <v>857</v>
      </c>
      <c r="D90" s="98">
        <v>40.154960000000003</v>
      </c>
      <c r="E90" s="98">
        <v>-105.08268</v>
      </c>
      <c r="F90" s="95">
        <v>1</v>
      </c>
      <c r="G90" s="91" t="s">
        <v>2025</v>
      </c>
      <c r="H90" s="87">
        <v>914.35202000000004</v>
      </c>
      <c r="I90" s="12">
        <v>20.684593</v>
      </c>
      <c r="J90" s="12">
        <v>4.9876999999999994</v>
      </c>
      <c r="K90" s="12">
        <v>3.1972</v>
      </c>
      <c r="L90" s="12">
        <v>3.4342999999999999</v>
      </c>
      <c r="M90" s="12">
        <v>3</v>
      </c>
      <c r="N90" s="12">
        <v>13</v>
      </c>
      <c r="O90" s="12">
        <v>13.653250999999999</v>
      </c>
      <c r="P90" s="12">
        <v>2.8434999999999998E-2</v>
      </c>
      <c r="Q90" s="12">
        <v>10</v>
      </c>
      <c r="R90" s="12">
        <v>0</v>
      </c>
    </row>
    <row r="91" spans="1:18" ht="12.95" customHeight="1">
      <c r="A91" s="100">
        <v>5512</v>
      </c>
      <c r="B91" s="101" t="s">
        <v>756</v>
      </c>
      <c r="C91" s="101" t="s">
        <v>858</v>
      </c>
      <c r="D91" s="98">
        <v>40.188800000000001</v>
      </c>
      <c r="E91" s="98">
        <v>-105.19799999999999</v>
      </c>
      <c r="F91" s="95">
        <v>1</v>
      </c>
      <c r="G91" s="91" t="s">
        <v>2025</v>
      </c>
      <c r="H91" s="87">
        <v>608.01608799999997</v>
      </c>
      <c r="I91" s="12">
        <v>24.951346000000001</v>
      </c>
      <c r="J91" s="12">
        <v>1.1528</v>
      </c>
      <c r="K91" s="12">
        <v>1.1252</v>
      </c>
      <c r="L91" s="12">
        <v>0.69210000000000005</v>
      </c>
      <c r="M91" s="12">
        <v>9</v>
      </c>
      <c r="N91" s="12">
        <v>86</v>
      </c>
      <c r="O91" s="12">
        <v>2.2304089999999999</v>
      </c>
      <c r="P91" s="12">
        <v>4.934E-3</v>
      </c>
      <c r="Q91" s="12">
        <v>9</v>
      </c>
      <c r="R91" s="12">
        <v>0</v>
      </c>
    </row>
    <row r="92" spans="1:18" ht="12.95" customHeight="1">
      <c r="A92" s="100">
        <v>5515</v>
      </c>
      <c r="B92" s="101" t="s">
        <v>756</v>
      </c>
      <c r="C92" s="101" t="s">
        <v>859</v>
      </c>
      <c r="D92" s="98">
        <v>40.218916</v>
      </c>
      <c r="E92" s="98">
        <v>-105.260566</v>
      </c>
      <c r="F92" s="95">
        <v>1</v>
      </c>
      <c r="G92" s="91" t="s">
        <v>2026</v>
      </c>
      <c r="H92" s="87">
        <v>560.13825899999995</v>
      </c>
      <c r="I92" s="12">
        <v>33.925299000000003</v>
      </c>
      <c r="J92" s="12">
        <v>1E-3</v>
      </c>
      <c r="K92" s="12">
        <v>0.1653</v>
      </c>
      <c r="L92" s="12">
        <v>0.6079</v>
      </c>
      <c r="M92" s="12">
        <v>1</v>
      </c>
      <c r="N92" s="12">
        <v>78</v>
      </c>
      <c r="O92" s="12">
        <v>3.4537939999999998</v>
      </c>
      <c r="P92" s="12">
        <v>5.3559999999999997E-3</v>
      </c>
      <c r="Q92" s="12">
        <v>2</v>
      </c>
      <c r="R92" s="12">
        <v>0</v>
      </c>
    </row>
    <row r="93" spans="1:18" ht="12.95" customHeight="1">
      <c r="A93" s="100">
        <v>5548</v>
      </c>
      <c r="B93" s="101" t="s">
        <v>860</v>
      </c>
      <c r="C93" s="101" t="s">
        <v>861</v>
      </c>
      <c r="D93" s="98">
        <v>40.078766999999999</v>
      </c>
      <c r="E93" s="98">
        <v>-105.57774999999999</v>
      </c>
      <c r="F93" s="95">
        <v>2</v>
      </c>
      <c r="G93" s="91" t="s">
        <v>2026</v>
      </c>
      <c r="H93" s="87">
        <v>13.636907000000001</v>
      </c>
      <c r="I93" s="12">
        <v>11.442743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2.3404000000000001E-2</v>
      </c>
      <c r="P93" s="12">
        <v>0</v>
      </c>
      <c r="Q93" s="12">
        <v>0</v>
      </c>
      <c r="R93" s="12">
        <v>0</v>
      </c>
    </row>
    <row r="94" spans="1:18" ht="12.95" customHeight="1">
      <c r="A94" s="100">
        <v>5551</v>
      </c>
      <c r="B94" s="101" t="s">
        <v>862</v>
      </c>
      <c r="C94" s="101" t="s">
        <v>863</v>
      </c>
      <c r="D94" s="98">
        <v>40.247399999999999</v>
      </c>
      <c r="E94" s="98">
        <v>-105.28885</v>
      </c>
      <c r="F94" s="95">
        <v>1</v>
      </c>
      <c r="G94" s="91" t="s">
        <v>2026</v>
      </c>
      <c r="H94" s="87">
        <v>306.54552999999999</v>
      </c>
      <c r="I94" s="12">
        <v>23.873487999999998</v>
      </c>
      <c r="J94" s="12">
        <v>0</v>
      </c>
      <c r="K94" s="12">
        <v>4.4600000000000001E-2</v>
      </c>
      <c r="L94" s="12">
        <v>0.26240000000000002</v>
      </c>
      <c r="M94" s="12">
        <v>0</v>
      </c>
      <c r="N94" s="12">
        <v>1</v>
      </c>
      <c r="O94" s="12">
        <v>2.932436</v>
      </c>
      <c r="P94" s="12">
        <v>0</v>
      </c>
      <c r="Q94" s="12">
        <v>0</v>
      </c>
      <c r="R94" s="12">
        <v>0</v>
      </c>
    </row>
    <row r="95" spans="1:18" ht="12.95" customHeight="1">
      <c r="A95" s="100">
        <v>5552</v>
      </c>
      <c r="B95" s="101" t="s">
        <v>862</v>
      </c>
      <c r="C95" s="101" t="s">
        <v>864</v>
      </c>
      <c r="D95" s="98">
        <v>40.233632999999998</v>
      </c>
      <c r="E95" s="98">
        <v>-105.32551599999999</v>
      </c>
      <c r="F95" s="95">
        <v>2</v>
      </c>
      <c r="G95" s="91" t="s">
        <v>2026</v>
      </c>
      <c r="H95" s="87">
        <v>279.04686600000002</v>
      </c>
      <c r="I95" s="12">
        <v>19.870543999999999</v>
      </c>
      <c r="J95" s="12">
        <v>0</v>
      </c>
      <c r="K95" s="12">
        <v>1.1900000000000001E-2</v>
      </c>
      <c r="L95" s="12">
        <v>0.11219999999999999</v>
      </c>
      <c r="M95" s="12">
        <v>0</v>
      </c>
      <c r="N95" s="12">
        <v>0</v>
      </c>
      <c r="O95" s="12">
        <v>1.340938</v>
      </c>
      <c r="P95" s="12">
        <v>0</v>
      </c>
      <c r="Q95" s="12">
        <v>0</v>
      </c>
      <c r="R95" s="12">
        <v>0</v>
      </c>
    </row>
    <row r="96" spans="1:18" ht="12.95" customHeight="1">
      <c r="A96" s="100">
        <v>5570</v>
      </c>
      <c r="B96" s="101" t="s">
        <v>870</v>
      </c>
      <c r="C96" s="101" t="s">
        <v>114</v>
      </c>
      <c r="D96" s="98">
        <v>40.158999999999999</v>
      </c>
      <c r="E96" s="98">
        <v>-105.01</v>
      </c>
      <c r="F96" s="95">
        <v>3</v>
      </c>
      <c r="G96" s="91" t="s">
        <v>2025</v>
      </c>
      <c r="H96" s="87">
        <v>2280.8222999999998</v>
      </c>
      <c r="I96" s="12">
        <v>45.081885</v>
      </c>
      <c r="J96" s="12">
        <v>10.3728</v>
      </c>
      <c r="K96" s="12">
        <v>3.3984000000000001</v>
      </c>
      <c r="L96" s="12">
        <v>7.4079999999999995</v>
      </c>
      <c r="M96" s="12">
        <v>3</v>
      </c>
      <c r="N96" s="12">
        <v>25</v>
      </c>
      <c r="O96" s="12">
        <v>3.0060449999999999</v>
      </c>
      <c r="P96" s="12">
        <v>2.8937000000000001E-2</v>
      </c>
      <c r="Q96" s="12">
        <v>313</v>
      </c>
      <c r="R96" s="12">
        <v>1</v>
      </c>
    </row>
    <row r="97" spans="1:18" ht="12.95" customHeight="1">
      <c r="A97" s="100">
        <v>5571</v>
      </c>
      <c r="B97" s="101" t="s">
        <v>870</v>
      </c>
      <c r="C97" s="101" t="s">
        <v>871</v>
      </c>
      <c r="D97" s="98">
        <v>40.109000000000002</v>
      </c>
      <c r="E97" s="98">
        <v>-105.03713999999999</v>
      </c>
      <c r="F97" s="95">
        <v>3</v>
      </c>
      <c r="G97" s="91" t="s">
        <v>2025</v>
      </c>
      <c r="H97" s="87">
        <v>1127.5686000000001</v>
      </c>
      <c r="I97" s="12">
        <v>18.918157999999998</v>
      </c>
      <c r="J97" s="12">
        <v>7.3129</v>
      </c>
      <c r="K97" s="12">
        <v>2.6215999999999999</v>
      </c>
      <c r="L97" s="12">
        <v>9.1058000000000003</v>
      </c>
      <c r="M97" s="12">
        <v>4</v>
      </c>
      <c r="N97" s="12">
        <v>11</v>
      </c>
      <c r="O97" s="12">
        <v>2.762222</v>
      </c>
      <c r="P97" s="12">
        <v>3.5475E-2</v>
      </c>
      <c r="Q97" s="12">
        <v>160</v>
      </c>
      <c r="R97" s="12">
        <v>0</v>
      </c>
    </row>
    <row r="98" spans="1:18" ht="12.95" customHeight="1">
      <c r="A98" s="100">
        <v>5572</v>
      </c>
      <c r="B98" s="101" t="s">
        <v>870</v>
      </c>
      <c r="C98" s="101" t="s">
        <v>872</v>
      </c>
      <c r="D98" s="98">
        <v>40.069499999999998</v>
      </c>
      <c r="E98" s="98">
        <v>-105.083</v>
      </c>
      <c r="F98" s="95">
        <v>1</v>
      </c>
      <c r="G98" s="91" t="s">
        <v>2025</v>
      </c>
      <c r="H98" s="87">
        <v>882.496622</v>
      </c>
      <c r="I98" s="12">
        <v>22.218537000000001</v>
      </c>
      <c r="J98" s="12">
        <v>3.4942000000000002</v>
      </c>
      <c r="K98" s="12">
        <v>2.1276000000000002</v>
      </c>
      <c r="L98" s="12">
        <v>6.1292999999999997</v>
      </c>
      <c r="M98" s="12">
        <v>4</v>
      </c>
      <c r="N98" s="12">
        <v>32</v>
      </c>
      <c r="O98" s="12">
        <v>3.0616059999999998</v>
      </c>
      <c r="P98" s="12">
        <v>4.5325999999999998E-2</v>
      </c>
      <c r="Q98" s="12">
        <v>83</v>
      </c>
      <c r="R98" s="12">
        <v>0</v>
      </c>
    </row>
    <row r="99" spans="1:18" ht="12.95" customHeight="1">
      <c r="A99" s="100">
        <v>5574</v>
      </c>
      <c r="B99" s="101" t="s">
        <v>870</v>
      </c>
      <c r="C99" s="101" t="s">
        <v>873</v>
      </c>
      <c r="D99" s="98">
        <v>40.049793000000001</v>
      </c>
      <c r="E99" s="98">
        <v>-105.145877</v>
      </c>
      <c r="F99" s="95">
        <v>1</v>
      </c>
      <c r="G99" s="91" t="s">
        <v>2025</v>
      </c>
      <c r="H99" s="87">
        <v>795.17801299999996</v>
      </c>
      <c r="I99" s="12">
        <v>17.947078999999999</v>
      </c>
      <c r="J99" s="12">
        <v>0.61780000000000002</v>
      </c>
      <c r="K99" s="12">
        <v>0.71779999999999999</v>
      </c>
      <c r="L99" s="12">
        <v>5.6867000000000001</v>
      </c>
      <c r="M99" s="12">
        <v>5</v>
      </c>
      <c r="N99" s="12">
        <v>8</v>
      </c>
      <c r="O99" s="12">
        <v>3.5847989999999998</v>
      </c>
      <c r="P99" s="12">
        <v>5.0303E-2</v>
      </c>
      <c r="Q99" s="12">
        <v>12</v>
      </c>
      <c r="R99" s="12">
        <v>0</v>
      </c>
    </row>
    <row r="100" spans="1:18" ht="12.95" customHeight="1">
      <c r="A100" s="100">
        <v>5575</v>
      </c>
      <c r="B100" s="101" t="s">
        <v>870</v>
      </c>
      <c r="C100" s="101" t="s">
        <v>874</v>
      </c>
      <c r="D100" s="98">
        <v>40.051082999999998</v>
      </c>
      <c r="E100" s="98">
        <v>-105.18095</v>
      </c>
      <c r="F100" s="95">
        <v>1</v>
      </c>
      <c r="G100" s="91" t="s">
        <v>2025</v>
      </c>
      <c r="H100" s="87">
        <v>454.06921399999999</v>
      </c>
      <c r="I100" s="12">
        <v>18.173514999999998</v>
      </c>
      <c r="J100" s="12">
        <v>0.53390000000000004</v>
      </c>
      <c r="K100" s="12">
        <v>0.88380000000000003</v>
      </c>
      <c r="L100" s="12">
        <v>9.1314999999999991</v>
      </c>
      <c r="M100" s="12">
        <v>10</v>
      </c>
      <c r="N100" s="12">
        <v>15</v>
      </c>
      <c r="O100" s="12">
        <v>5.8817880000000002</v>
      </c>
      <c r="P100" s="12">
        <v>2.8629999999999999E-2</v>
      </c>
      <c r="Q100" s="12">
        <v>9</v>
      </c>
      <c r="R100" s="12">
        <v>0</v>
      </c>
    </row>
    <row r="101" spans="1:18" ht="12.95" customHeight="1">
      <c r="A101" s="100">
        <v>5576</v>
      </c>
      <c r="B101" s="101" t="s">
        <v>870</v>
      </c>
      <c r="C101" s="101" t="s">
        <v>875</v>
      </c>
      <c r="D101" s="98">
        <v>40.038119999999999</v>
      </c>
      <c r="E101" s="98">
        <v>-105.2116</v>
      </c>
      <c r="F101" s="95">
        <v>1</v>
      </c>
      <c r="G101" s="91" t="s">
        <v>2025</v>
      </c>
      <c r="H101" s="87">
        <v>414.432185</v>
      </c>
      <c r="I101" s="12">
        <v>20.593319999999999</v>
      </c>
      <c r="J101" s="12">
        <v>0.1036</v>
      </c>
      <c r="K101" s="12">
        <v>0.27989999999999998</v>
      </c>
      <c r="L101" s="12">
        <v>8.5829999999999984</v>
      </c>
      <c r="M101" s="12">
        <v>20</v>
      </c>
      <c r="N101" s="12">
        <v>29</v>
      </c>
      <c r="O101" s="12">
        <v>11.948615</v>
      </c>
      <c r="P101" s="12">
        <v>3.1368E-2</v>
      </c>
      <c r="Q101" s="12">
        <v>4</v>
      </c>
      <c r="R101" s="12">
        <v>0</v>
      </c>
    </row>
    <row r="102" spans="1:18" ht="12.95" customHeight="1">
      <c r="A102" s="100">
        <v>5577</v>
      </c>
      <c r="B102" s="101" t="s">
        <v>870</v>
      </c>
      <c r="C102" s="101" t="s">
        <v>876</v>
      </c>
      <c r="D102" s="98">
        <v>40.025916000000002</v>
      </c>
      <c r="E102" s="98">
        <v>-105.22495000000001</v>
      </c>
      <c r="F102" s="95">
        <v>1</v>
      </c>
      <c r="G102" s="91" t="s">
        <v>2025</v>
      </c>
      <c r="H102" s="87">
        <v>390.762789</v>
      </c>
      <c r="I102" s="12">
        <v>23.442156000000001</v>
      </c>
      <c r="J102" s="12">
        <v>0</v>
      </c>
      <c r="K102" s="12">
        <v>8.48E-2</v>
      </c>
      <c r="L102" s="12">
        <v>6.5435000000000008</v>
      </c>
      <c r="M102" s="12">
        <v>26</v>
      </c>
      <c r="N102" s="12">
        <v>46</v>
      </c>
      <c r="O102" s="12">
        <v>16.029287</v>
      </c>
      <c r="P102" s="12">
        <v>3.3267999999999999E-2</v>
      </c>
      <c r="Q102" s="12">
        <v>5</v>
      </c>
      <c r="R102" s="12">
        <v>0</v>
      </c>
    </row>
    <row r="103" spans="1:18" ht="12.95" customHeight="1">
      <c r="A103" s="100">
        <v>5578</v>
      </c>
      <c r="B103" s="101" t="s">
        <v>870</v>
      </c>
      <c r="C103" s="101" t="s">
        <v>877</v>
      </c>
      <c r="D103" s="98">
        <v>40.013500000000001</v>
      </c>
      <c r="E103" s="98">
        <v>-105.294667</v>
      </c>
      <c r="F103" s="95">
        <v>1</v>
      </c>
      <c r="G103" s="91" t="s">
        <v>2026</v>
      </c>
      <c r="H103" s="87">
        <v>338.00017200000002</v>
      </c>
      <c r="I103" s="12">
        <v>21.514571</v>
      </c>
      <c r="J103" s="12">
        <v>0</v>
      </c>
      <c r="K103" s="12">
        <v>6.1799999999999994E-2</v>
      </c>
      <c r="L103" s="12">
        <v>0.60780000000000001</v>
      </c>
      <c r="M103" s="12">
        <v>9</v>
      </c>
      <c r="N103" s="12">
        <v>15</v>
      </c>
      <c r="O103" s="12">
        <v>2.817431</v>
      </c>
      <c r="P103" s="12">
        <v>3.8462000000000003E-2</v>
      </c>
      <c r="Q103" s="12">
        <v>0</v>
      </c>
      <c r="R103" s="12">
        <v>0</v>
      </c>
    </row>
    <row r="104" spans="1:18" ht="12.95" customHeight="1">
      <c r="A104" s="100">
        <v>5580</v>
      </c>
      <c r="B104" s="101" t="s">
        <v>878</v>
      </c>
      <c r="C104" s="101" t="s">
        <v>879</v>
      </c>
      <c r="D104" s="98">
        <v>39.981940000000002</v>
      </c>
      <c r="E104" s="98">
        <v>-105.45247999999999</v>
      </c>
      <c r="F104" s="95">
        <v>1</v>
      </c>
      <c r="G104" s="91" t="s">
        <v>2026</v>
      </c>
      <c r="H104" s="87">
        <v>105.9723</v>
      </c>
      <c r="I104" s="12">
        <v>12.512933</v>
      </c>
      <c r="J104" s="12">
        <v>0</v>
      </c>
      <c r="K104" s="12">
        <v>1.1000000000000001E-2</v>
      </c>
      <c r="L104" s="12">
        <v>0.94059999999999999</v>
      </c>
      <c r="M104" s="12">
        <v>1</v>
      </c>
      <c r="N104" s="12">
        <v>0</v>
      </c>
      <c r="O104" s="12">
        <v>3.2788930000000001</v>
      </c>
      <c r="P104" s="12">
        <v>4.7182000000000002E-2</v>
      </c>
      <c r="Q104" s="12">
        <v>0</v>
      </c>
      <c r="R104" s="12">
        <v>0</v>
      </c>
    </row>
    <row r="105" spans="1:18" ht="12.95" customHeight="1">
      <c r="A105" s="100">
        <v>5581</v>
      </c>
      <c r="B105" s="101" t="s">
        <v>878</v>
      </c>
      <c r="C105" s="101" t="s">
        <v>884</v>
      </c>
      <c r="D105" s="98">
        <v>39.9617</v>
      </c>
      <c r="E105" s="98">
        <v>-105.5057</v>
      </c>
      <c r="F105" s="95">
        <v>1</v>
      </c>
      <c r="G105" s="91" t="s">
        <v>2026</v>
      </c>
      <c r="H105" s="87">
        <v>93.050775000000002</v>
      </c>
      <c r="I105" s="12">
        <v>16.052087</v>
      </c>
      <c r="J105" s="12">
        <v>0</v>
      </c>
      <c r="K105" s="12">
        <v>1.26E-2</v>
      </c>
      <c r="L105" s="12">
        <v>0.67630000000000012</v>
      </c>
      <c r="M105" s="12">
        <v>1</v>
      </c>
      <c r="N105" s="12">
        <v>6</v>
      </c>
      <c r="O105" s="12">
        <v>4.1534890000000004</v>
      </c>
      <c r="P105" s="12">
        <v>5.3733999999999997E-2</v>
      </c>
      <c r="Q105" s="12">
        <v>0</v>
      </c>
      <c r="R105" s="12">
        <v>0</v>
      </c>
    </row>
    <row r="106" spans="1:18" ht="12.95" customHeight="1">
      <c r="A106" s="100">
        <v>5588</v>
      </c>
      <c r="B106" s="101" t="s">
        <v>891</v>
      </c>
      <c r="C106" s="101" t="s">
        <v>892</v>
      </c>
      <c r="D106" s="98">
        <v>39.980499999999999</v>
      </c>
      <c r="E106" s="98">
        <v>-105.220833</v>
      </c>
      <c r="F106" s="95">
        <v>1</v>
      </c>
      <c r="G106" s="91" t="s">
        <v>2025</v>
      </c>
      <c r="H106" s="87">
        <v>331.75732499999998</v>
      </c>
      <c r="I106" s="12">
        <v>19.280078</v>
      </c>
      <c r="J106" s="12">
        <v>4.2000000000000003E-2</v>
      </c>
      <c r="K106" s="12">
        <v>0.43980000000000002</v>
      </c>
      <c r="L106" s="12">
        <v>0.46389999999999998</v>
      </c>
      <c r="M106" s="12">
        <v>4</v>
      </c>
      <c r="N106" s="12">
        <v>112</v>
      </c>
      <c r="O106" s="12">
        <v>1.709163</v>
      </c>
      <c r="P106" s="12">
        <v>8.1384999999999999E-2</v>
      </c>
      <c r="Q106" s="12">
        <v>2</v>
      </c>
      <c r="R106" s="12">
        <v>0</v>
      </c>
    </row>
    <row r="107" spans="1:18" ht="12.95" customHeight="1">
      <c r="A107" s="100">
        <v>5589</v>
      </c>
      <c r="B107" s="101" t="s">
        <v>891</v>
      </c>
      <c r="C107" s="101" t="s">
        <v>893</v>
      </c>
      <c r="D107" s="98">
        <v>39.93882</v>
      </c>
      <c r="E107" s="98">
        <v>-105.26026</v>
      </c>
      <c r="F107" s="95">
        <v>1</v>
      </c>
      <c r="G107" s="91" t="s">
        <v>2025</v>
      </c>
      <c r="H107" s="87">
        <v>304.19390499999997</v>
      </c>
      <c r="I107" s="12">
        <v>24.863014</v>
      </c>
      <c r="J107" s="12">
        <v>0</v>
      </c>
      <c r="K107" s="12">
        <v>0.1822</v>
      </c>
      <c r="L107" s="12">
        <v>0.38229999999999997</v>
      </c>
      <c r="M107" s="12">
        <v>2</v>
      </c>
      <c r="N107" s="12">
        <v>46</v>
      </c>
      <c r="O107" s="12">
        <v>0.700214</v>
      </c>
      <c r="P107" s="12">
        <v>8.8759000000000005E-2</v>
      </c>
      <c r="Q107" s="12">
        <v>0</v>
      </c>
      <c r="R107" s="12">
        <v>0</v>
      </c>
    </row>
    <row r="108" spans="1:18" ht="12.95" customHeight="1">
      <c r="A108" s="100">
        <v>5590</v>
      </c>
      <c r="B108" s="101" t="s">
        <v>14</v>
      </c>
      <c r="C108" s="101" t="s">
        <v>894</v>
      </c>
      <c r="D108" s="98">
        <v>40.069583000000002</v>
      </c>
      <c r="E108" s="98">
        <v>-105.05922200000001</v>
      </c>
      <c r="F108" s="95">
        <v>1</v>
      </c>
      <c r="G108" s="91" t="s">
        <v>2025</v>
      </c>
      <c r="H108" s="87">
        <v>160.19231300000001</v>
      </c>
      <c r="I108" s="12">
        <v>12.43777</v>
      </c>
      <c r="J108" s="12">
        <v>16.533999999999999</v>
      </c>
      <c r="K108" s="12">
        <v>4.4135999999999997</v>
      </c>
      <c r="L108" s="12">
        <v>27.583599999999997</v>
      </c>
      <c r="M108" s="12">
        <v>4</v>
      </c>
      <c r="N108" s="12">
        <v>0</v>
      </c>
      <c r="O108" s="12">
        <v>5.7400789999999997</v>
      </c>
      <c r="P108" s="12">
        <v>0</v>
      </c>
      <c r="Q108" s="12">
        <v>130</v>
      </c>
      <c r="R108" s="12">
        <v>0</v>
      </c>
    </row>
    <row r="109" spans="1:18" ht="12.95" customHeight="1">
      <c r="A109" s="100">
        <v>5598</v>
      </c>
      <c r="B109" s="101" t="s">
        <v>895</v>
      </c>
      <c r="C109" s="101" t="s">
        <v>114</v>
      </c>
      <c r="D109" s="98">
        <v>40.0045</v>
      </c>
      <c r="E109" s="98">
        <v>-105.4055</v>
      </c>
      <c r="F109" s="95">
        <v>2</v>
      </c>
      <c r="G109" s="91" t="s">
        <v>2026</v>
      </c>
      <c r="H109" s="87">
        <v>115.925369</v>
      </c>
      <c r="I109" s="12">
        <v>15.489079</v>
      </c>
      <c r="J109" s="12">
        <v>0</v>
      </c>
      <c r="K109" s="12">
        <v>0.10560000000000001</v>
      </c>
      <c r="L109" s="12">
        <v>0.18090000000000001</v>
      </c>
      <c r="M109" s="12">
        <v>0</v>
      </c>
      <c r="N109" s="12">
        <v>0</v>
      </c>
      <c r="O109" s="12">
        <v>3.1842329999999999</v>
      </c>
      <c r="P109" s="12">
        <v>2.5878999999999999E-2</v>
      </c>
      <c r="Q109" s="12">
        <v>0</v>
      </c>
      <c r="R109" s="12">
        <v>0</v>
      </c>
    </row>
    <row r="110" spans="1:18" ht="12.95" customHeight="1">
      <c r="A110" s="100">
        <v>5601</v>
      </c>
      <c r="B110" s="101" t="s">
        <v>267</v>
      </c>
      <c r="C110" s="101" t="s">
        <v>896</v>
      </c>
      <c r="D110" s="98">
        <v>39.814382999999999</v>
      </c>
      <c r="E110" s="98">
        <v>-105.00585</v>
      </c>
      <c r="F110" s="95">
        <v>3</v>
      </c>
      <c r="G110" s="91" t="s">
        <v>2025</v>
      </c>
      <c r="H110" s="87">
        <v>1457.9273209999999</v>
      </c>
      <c r="I110" s="12">
        <v>28.901893000000001</v>
      </c>
      <c r="J110" s="12">
        <v>8.0699999999999994E-2</v>
      </c>
      <c r="K110" s="12">
        <v>0.18439999999999998</v>
      </c>
      <c r="L110" s="12">
        <v>10.177200000000001</v>
      </c>
      <c r="M110" s="12">
        <v>44</v>
      </c>
      <c r="N110" s="12">
        <v>60</v>
      </c>
      <c r="O110" s="12">
        <v>15.027678999999999</v>
      </c>
      <c r="P110" s="12">
        <v>3.4294999999999999E-2</v>
      </c>
      <c r="Q110" s="12">
        <v>0</v>
      </c>
      <c r="R110" s="12">
        <v>0</v>
      </c>
    </row>
    <row r="111" spans="1:18" ht="12.95" customHeight="1">
      <c r="A111" s="100">
        <v>5602</v>
      </c>
      <c r="B111" s="101" t="s">
        <v>267</v>
      </c>
      <c r="C111" s="101" t="s">
        <v>897</v>
      </c>
      <c r="D111" s="98">
        <v>39.797882999999999</v>
      </c>
      <c r="E111" s="98">
        <v>-105.04365</v>
      </c>
      <c r="F111" s="95">
        <v>3</v>
      </c>
      <c r="G111" s="91" t="s">
        <v>2025</v>
      </c>
      <c r="H111" s="87">
        <v>1409.834599</v>
      </c>
      <c r="I111" s="12">
        <v>30.570649</v>
      </c>
      <c r="J111" s="12">
        <v>8.0799999999999997E-2</v>
      </c>
      <c r="K111" s="12">
        <v>0.19070000000000001</v>
      </c>
      <c r="L111" s="12">
        <v>7.9672999999999998</v>
      </c>
      <c r="M111" s="12">
        <v>8</v>
      </c>
      <c r="N111" s="12">
        <v>93</v>
      </c>
      <c r="O111" s="12">
        <v>18.36626</v>
      </c>
      <c r="P111" s="12">
        <v>3.5465000000000003E-2</v>
      </c>
      <c r="Q111" s="12">
        <v>0</v>
      </c>
      <c r="R111" s="12">
        <v>0</v>
      </c>
    </row>
    <row r="112" spans="1:18" ht="12.95" customHeight="1">
      <c r="A112" s="100">
        <v>5605</v>
      </c>
      <c r="B112" s="101" t="s">
        <v>267</v>
      </c>
      <c r="C112" s="101" t="s">
        <v>898</v>
      </c>
      <c r="D112" s="98">
        <v>39.774169999999998</v>
      </c>
      <c r="E112" s="98">
        <v>-105.14133</v>
      </c>
      <c r="F112" s="95">
        <v>3</v>
      </c>
      <c r="G112" s="91" t="s">
        <v>2025</v>
      </c>
      <c r="H112" s="87">
        <v>1102.5333599999999</v>
      </c>
      <c r="I112" s="12">
        <v>17.112725999999999</v>
      </c>
      <c r="J112" s="12">
        <v>1.4E-3</v>
      </c>
      <c r="K112" s="12">
        <v>2.2499999999999999E-2</v>
      </c>
      <c r="L112" s="12">
        <v>2.8565000000000005</v>
      </c>
      <c r="M112" s="12">
        <v>16</v>
      </c>
      <c r="N112" s="12">
        <v>189</v>
      </c>
      <c r="O112" s="12">
        <v>7.3396650000000001</v>
      </c>
      <c r="P112" s="12">
        <v>4.5350000000000001E-2</v>
      </c>
      <c r="Q112" s="12">
        <v>1</v>
      </c>
      <c r="R112" s="12">
        <v>0</v>
      </c>
    </row>
    <row r="113" spans="1:18" ht="12.95" customHeight="1">
      <c r="A113" s="100">
        <v>5606</v>
      </c>
      <c r="B113" s="101" t="s">
        <v>267</v>
      </c>
      <c r="C113" s="101" t="s">
        <v>899</v>
      </c>
      <c r="D113" s="98">
        <v>39.773449999999997</v>
      </c>
      <c r="E113" s="98">
        <v>-105.14364999999999</v>
      </c>
      <c r="F113" s="95">
        <v>3</v>
      </c>
      <c r="G113" s="91" t="s">
        <v>2025</v>
      </c>
      <c r="H113" s="87">
        <v>1088.957917</v>
      </c>
      <c r="I113" s="12">
        <v>12.734351999999999</v>
      </c>
      <c r="J113" s="12">
        <v>1.4E-3</v>
      </c>
      <c r="K113" s="12">
        <v>1.0500000000000001E-2</v>
      </c>
      <c r="L113" s="12">
        <v>2.4398999999999997</v>
      </c>
      <c r="M113" s="12">
        <v>18</v>
      </c>
      <c r="N113" s="12">
        <v>147</v>
      </c>
      <c r="O113" s="12">
        <v>6.1629319999999996</v>
      </c>
      <c r="P113" s="12">
        <v>4.5914999999999997E-2</v>
      </c>
      <c r="Q113" s="12">
        <v>1</v>
      </c>
      <c r="R113" s="12">
        <v>0</v>
      </c>
    </row>
    <row r="114" spans="1:18" ht="12.95" customHeight="1">
      <c r="A114" s="100">
        <v>5609</v>
      </c>
      <c r="B114" s="101" t="s">
        <v>267</v>
      </c>
      <c r="C114" s="101" t="s">
        <v>900</v>
      </c>
      <c r="D114" s="98">
        <v>39.771633000000001</v>
      </c>
      <c r="E114" s="98">
        <v>-105.17141599999999</v>
      </c>
      <c r="F114" s="95">
        <v>1</v>
      </c>
      <c r="G114" s="91" t="s">
        <v>2025</v>
      </c>
      <c r="H114" s="87">
        <v>1080.38977</v>
      </c>
      <c r="I114" s="12">
        <v>16.136648999999998</v>
      </c>
      <c r="J114" s="12">
        <v>0</v>
      </c>
      <c r="K114" s="12">
        <v>1.23E-2</v>
      </c>
      <c r="L114" s="12">
        <v>2.2191000000000001</v>
      </c>
      <c r="M114" s="12">
        <v>48</v>
      </c>
      <c r="N114" s="12">
        <v>342</v>
      </c>
      <c r="O114" s="12">
        <v>7.8496880000000004</v>
      </c>
      <c r="P114" s="12">
        <v>4.6280000000000002E-2</v>
      </c>
      <c r="Q114" s="12">
        <v>0</v>
      </c>
      <c r="R114" s="12">
        <v>0</v>
      </c>
    </row>
    <row r="115" spans="1:18" ht="12.95" customHeight="1">
      <c r="A115" s="100">
        <v>5611</v>
      </c>
      <c r="B115" s="101" t="s">
        <v>267</v>
      </c>
      <c r="C115" s="101" t="s">
        <v>901</v>
      </c>
      <c r="D115" s="98">
        <v>39.768140000000002</v>
      </c>
      <c r="E115" s="98">
        <v>-105.19295</v>
      </c>
      <c r="F115" s="95">
        <v>1</v>
      </c>
      <c r="G115" s="91" t="s">
        <v>2025</v>
      </c>
      <c r="H115" s="87">
        <v>1076.171353</v>
      </c>
      <c r="I115" s="12">
        <v>25.203748999999998</v>
      </c>
      <c r="J115" s="12">
        <v>0</v>
      </c>
      <c r="K115" s="12">
        <v>3.4999999999999996E-3</v>
      </c>
      <c r="L115" s="12">
        <v>2.1435</v>
      </c>
      <c r="M115" s="12">
        <v>48</v>
      </c>
      <c r="N115" s="12">
        <v>439</v>
      </c>
      <c r="O115" s="12">
        <v>8.0730210000000007</v>
      </c>
      <c r="P115" s="12">
        <v>4.6461000000000002E-2</v>
      </c>
      <c r="Q115" s="12">
        <v>0</v>
      </c>
      <c r="R115" s="12">
        <v>0</v>
      </c>
    </row>
    <row r="116" spans="1:18" ht="12.95" customHeight="1">
      <c r="A116" s="100">
        <v>5612</v>
      </c>
      <c r="B116" s="101" t="s">
        <v>267</v>
      </c>
      <c r="C116" s="101" t="s">
        <v>902</v>
      </c>
      <c r="D116" s="98">
        <v>39.76455</v>
      </c>
      <c r="E116" s="98">
        <v>-105.20746</v>
      </c>
      <c r="F116" s="95">
        <v>1</v>
      </c>
      <c r="G116" s="91" t="s">
        <v>2025</v>
      </c>
      <c r="H116" s="87">
        <v>1074.151271</v>
      </c>
      <c r="I116" s="12">
        <v>33.824762</v>
      </c>
      <c r="J116" s="12">
        <v>0</v>
      </c>
      <c r="K116" s="12">
        <v>3.4999999999999996E-3</v>
      </c>
      <c r="L116" s="12">
        <v>2.0806</v>
      </c>
      <c r="M116" s="12">
        <v>25</v>
      </c>
      <c r="N116" s="12">
        <v>307</v>
      </c>
      <c r="O116" s="12">
        <v>6.4948379999999997</v>
      </c>
      <c r="P116" s="12">
        <v>4.6547999999999999E-2</v>
      </c>
      <c r="Q116" s="12">
        <v>0</v>
      </c>
      <c r="R116" s="12">
        <v>0</v>
      </c>
    </row>
    <row r="117" spans="1:18" ht="12.95" customHeight="1">
      <c r="A117" s="100">
        <v>5616</v>
      </c>
      <c r="B117" s="101" t="s">
        <v>267</v>
      </c>
      <c r="C117" s="101" t="s">
        <v>903</v>
      </c>
      <c r="D117" s="98">
        <v>39.763240000000003</v>
      </c>
      <c r="E117" s="98">
        <v>-105.21098000000001</v>
      </c>
      <c r="F117" s="95">
        <v>1</v>
      </c>
      <c r="G117" s="91" t="s">
        <v>2025</v>
      </c>
      <c r="H117" s="87">
        <v>1073.0041470000001</v>
      </c>
      <c r="I117" s="12">
        <v>35.625942999999999</v>
      </c>
      <c r="J117" s="12">
        <v>0</v>
      </c>
      <c r="K117" s="12">
        <v>3.4999999999999996E-3</v>
      </c>
      <c r="L117" s="12">
        <v>2.0728</v>
      </c>
      <c r="M117" s="12">
        <v>25</v>
      </c>
      <c r="N117" s="12">
        <v>272</v>
      </c>
      <c r="O117" s="12">
        <v>6.3167460000000002</v>
      </c>
      <c r="P117" s="12">
        <v>4.6598000000000001E-2</v>
      </c>
      <c r="Q117" s="12">
        <v>0</v>
      </c>
      <c r="R117" s="12">
        <v>0</v>
      </c>
    </row>
    <row r="118" spans="1:18" ht="12.95" customHeight="1">
      <c r="A118" s="100">
        <v>5618</v>
      </c>
      <c r="B118" s="101" t="s">
        <v>267</v>
      </c>
      <c r="C118" s="101" t="s">
        <v>904</v>
      </c>
      <c r="D118" s="98">
        <v>39.758929999999999</v>
      </c>
      <c r="E118" s="98">
        <v>-105.21735</v>
      </c>
      <c r="F118" s="95">
        <v>1</v>
      </c>
      <c r="G118" s="91" t="s">
        <v>2026</v>
      </c>
      <c r="H118" s="87">
        <v>1071.881412</v>
      </c>
      <c r="I118" s="12">
        <v>40.252225000000003</v>
      </c>
      <c r="J118" s="12">
        <v>0</v>
      </c>
      <c r="K118" s="12">
        <v>3.4999999999999996E-3</v>
      </c>
      <c r="L118" s="12">
        <v>2.0250999999999997</v>
      </c>
      <c r="M118" s="12">
        <v>5</v>
      </c>
      <c r="N118" s="12">
        <v>272</v>
      </c>
      <c r="O118" s="12">
        <v>5.8143589999999996</v>
      </c>
      <c r="P118" s="12">
        <v>4.6647000000000001E-2</v>
      </c>
      <c r="Q118" s="12">
        <v>0</v>
      </c>
      <c r="R118" s="12">
        <v>0</v>
      </c>
    </row>
    <row r="119" spans="1:18" ht="12.95" customHeight="1">
      <c r="A119" s="100">
        <v>5620</v>
      </c>
      <c r="B119" s="101" t="s">
        <v>267</v>
      </c>
      <c r="C119" s="101" t="s">
        <v>905</v>
      </c>
      <c r="D119" s="98">
        <v>39.757480000000001</v>
      </c>
      <c r="E119" s="98">
        <v>-105.22066</v>
      </c>
      <c r="F119" s="95">
        <v>1</v>
      </c>
      <c r="G119" s="91" t="s">
        <v>2026</v>
      </c>
      <c r="H119" s="87">
        <v>1027.5893060000001</v>
      </c>
      <c r="I119" s="12">
        <v>16.948013</v>
      </c>
      <c r="J119" s="12">
        <v>0</v>
      </c>
      <c r="K119" s="12">
        <v>3.6999999999999997E-3</v>
      </c>
      <c r="L119" s="12">
        <v>1.4743000000000002</v>
      </c>
      <c r="M119" s="12">
        <v>2</v>
      </c>
      <c r="N119" s="12">
        <v>99</v>
      </c>
      <c r="O119" s="12">
        <v>4.7969010000000001</v>
      </c>
      <c r="P119" s="12">
        <v>4.8658E-2</v>
      </c>
      <c r="Q119" s="12">
        <v>0</v>
      </c>
      <c r="R119" s="12">
        <v>0</v>
      </c>
    </row>
    <row r="120" spans="1:18" ht="12.95" customHeight="1">
      <c r="A120" s="100">
        <v>5628</v>
      </c>
      <c r="B120" s="101" t="s">
        <v>267</v>
      </c>
      <c r="C120" s="101" t="s">
        <v>906</v>
      </c>
      <c r="D120" s="98">
        <v>39.742150000000002</v>
      </c>
      <c r="E120" s="98">
        <v>-105.49928</v>
      </c>
      <c r="F120" s="95">
        <v>1</v>
      </c>
      <c r="G120" s="91" t="s">
        <v>2026</v>
      </c>
      <c r="H120" s="87">
        <v>668.81197799999995</v>
      </c>
      <c r="I120" s="12">
        <v>34.270283999999997</v>
      </c>
      <c r="J120" s="12">
        <v>0</v>
      </c>
      <c r="K120" s="12">
        <v>4.0000000000000001E-3</v>
      </c>
      <c r="L120" s="12">
        <v>1.1164000000000001</v>
      </c>
      <c r="M120" s="12">
        <v>5</v>
      </c>
      <c r="N120" s="12">
        <v>12</v>
      </c>
      <c r="O120" s="12">
        <v>5.2651620000000001</v>
      </c>
      <c r="P120" s="12">
        <v>5.6816999999999999E-2</v>
      </c>
      <c r="Q120" s="12">
        <v>0</v>
      </c>
      <c r="R120" s="12">
        <v>0</v>
      </c>
    </row>
    <row r="121" spans="1:18" ht="12.95" customHeight="1">
      <c r="A121" s="100">
        <v>5634</v>
      </c>
      <c r="B121" s="101" t="s">
        <v>267</v>
      </c>
      <c r="C121" s="101" t="s">
        <v>907</v>
      </c>
      <c r="D121" s="98">
        <v>39.761659999999999</v>
      </c>
      <c r="E121" s="98">
        <v>-105.65101</v>
      </c>
      <c r="F121" s="95">
        <v>2</v>
      </c>
      <c r="G121" s="91" t="s">
        <v>2026</v>
      </c>
      <c r="H121" s="87">
        <v>374.40394900000001</v>
      </c>
      <c r="I121" s="12">
        <v>33.366872999999998</v>
      </c>
      <c r="J121" s="12">
        <v>0</v>
      </c>
      <c r="K121" s="12">
        <v>7.1999999999999998E-3</v>
      </c>
      <c r="L121" s="12">
        <v>1.3865000000000001</v>
      </c>
      <c r="M121" s="12">
        <v>3</v>
      </c>
      <c r="N121" s="12">
        <v>13</v>
      </c>
      <c r="O121" s="12">
        <v>3.7428840000000001</v>
      </c>
      <c r="P121" s="12">
        <v>6.6772999999999999E-2</v>
      </c>
      <c r="Q121" s="12">
        <v>0</v>
      </c>
      <c r="R121" s="12">
        <v>0</v>
      </c>
    </row>
    <row r="122" spans="1:18" ht="12.95" customHeight="1">
      <c r="A122" s="100">
        <v>5638</v>
      </c>
      <c r="B122" s="101" t="s">
        <v>908</v>
      </c>
      <c r="C122" s="101" t="s">
        <v>909</v>
      </c>
      <c r="D122" s="98">
        <v>39.770209999999999</v>
      </c>
      <c r="E122" s="98">
        <v>-105.80674</v>
      </c>
      <c r="F122" s="95">
        <v>2</v>
      </c>
      <c r="G122" s="91" t="s">
        <v>2026</v>
      </c>
      <c r="H122" s="87">
        <v>52.821528000000001</v>
      </c>
      <c r="I122" s="12">
        <v>31.245584999999998</v>
      </c>
      <c r="J122" s="12">
        <v>0</v>
      </c>
      <c r="K122" s="12">
        <v>0</v>
      </c>
      <c r="L122" s="12">
        <v>0.20780000000000004</v>
      </c>
      <c r="M122" s="12">
        <v>3</v>
      </c>
      <c r="N122" s="12">
        <v>4</v>
      </c>
      <c r="O122" s="12">
        <v>1.410768</v>
      </c>
      <c r="P122" s="12">
        <v>7.5727000000000003E-2</v>
      </c>
      <c r="Q122" s="12">
        <v>0</v>
      </c>
      <c r="R122" s="12">
        <v>0</v>
      </c>
    </row>
    <row r="123" spans="1:18" ht="12.95" customHeight="1">
      <c r="A123" s="100">
        <v>5642</v>
      </c>
      <c r="B123" s="101" t="s">
        <v>267</v>
      </c>
      <c r="C123" s="101" t="s">
        <v>910</v>
      </c>
      <c r="D123" s="98">
        <v>39.717489999999998</v>
      </c>
      <c r="E123" s="98">
        <v>-105.69423</v>
      </c>
      <c r="F123" s="95">
        <v>2</v>
      </c>
      <c r="G123" s="91" t="s">
        <v>2026</v>
      </c>
      <c r="H123" s="87">
        <v>205.17624699999999</v>
      </c>
      <c r="I123" s="12">
        <v>24.566157</v>
      </c>
      <c r="J123" s="12">
        <v>0</v>
      </c>
      <c r="K123" s="12">
        <v>0</v>
      </c>
      <c r="L123" s="12">
        <v>1.3740000000000001</v>
      </c>
      <c r="M123" s="12">
        <v>1</v>
      </c>
      <c r="N123" s="12">
        <v>6</v>
      </c>
      <c r="O123" s="12">
        <v>3.7760590000000001</v>
      </c>
      <c r="P123" s="12">
        <v>4.3865000000000001E-2</v>
      </c>
      <c r="Q123" s="12">
        <v>0</v>
      </c>
      <c r="R123" s="12">
        <v>0</v>
      </c>
    </row>
    <row r="124" spans="1:18" ht="12.95" customHeight="1">
      <c r="A124" s="100">
        <v>5665</v>
      </c>
      <c r="B124" s="101" t="s">
        <v>733</v>
      </c>
      <c r="C124" s="101" t="s">
        <v>913</v>
      </c>
      <c r="D124" s="98">
        <v>39.804029999999997</v>
      </c>
      <c r="E124" s="98">
        <v>-105.49679</v>
      </c>
      <c r="F124" s="95">
        <v>2</v>
      </c>
      <c r="G124" s="91" t="s">
        <v>2026</v>
      </c>
      <c r="H124" s="87">
        <v>73.671599999999998</v>
      </c>
      <c r="I124" s="12">
        <v>20.299008000000001</v>
      </c>
      <c r="J124" s="12">
        <v>0</v>
      </c>
      <c r="K124" s="12">
        <v>0</v>
      </c>
      <c r="L124" s="12">
        <v>0.43969999999999998</v>
      </c>
      <c r="M124" s="12">
        <v>0</v>
      </c>
      <c r="N124" s="12">
        <v>5</v>
      </c>
      <c r="O124" s="12">
        <v>4.2287929999999996</v>
      </c>
      <c r="P124" s="12">
        <v>0.12216399999999999</v>
      </c>
      <c r="Q124" s="12">
        <v>0</v>
      </c>
      <c r="R124" s="12">
        <v>0</v>
      </c>
    </row>
    <row r="125" spans="1:18" ht="12.95" customHeight="1">
      <c r="A125" s="100">
        <v>5671</v>
      </c>
      <c r="B125" s="101" t="s">
        <v>914</v>
      </c>
      <c r="C125" s="101" t="s">
        <v>915</v>
      </c>
      <c r="D125" s="98">
        <v>39.718600000000002</v>
      </c>
      <c r="E125" s="98">
        <v>-105.3678</v>
      </c>
      <c r="F125" s="95">
        <v>1</v>
      </c>
      <c r="G125" s="91" t="s">
        <v>2026</v>
      </c>
      <c r="H125" s="87">
        <v>36.110174999999998</v>
      </c>
      <c r="I125" s="12">
        <v>10.601787</v>
      </c>
      <c r="J125" s="12">
        <v>0</v>
      </c>
      <c r="K125" s="12">
        <v>0</v>
      </c>
      <c r="L125" s="12">
        <v>1.6701999999999999</v>
      </c>
      <c r="M125" s="12">
        <v>3</v>
      </c>
      <c r="N125" s="12">
        <v>1</v>
      </c>
      <c r="O125" s="12">
        <v>6.8058610000000002</v>
      </c>
      <c r="P125" s="12">
        <v>0</v>
      </c>
      <c r="Q125" s="12">
        <v>0</v>
      </c>
      <c r="R125" s="12">
        <v>0</v>
      </c>
    </row>
    <row r="126" spans="1:18" ht="12.95" customHeight="1">
      <c r="A126" s="100">
        <v>5674</v>
      </c>
      <c r="B126" s="101" t="s">
        <v>916</v>
      </c>
      <c r="C126" s="101" t="s">
        <v>917</v>
      </c>
      <c r="D126" s="98">
        <v>39.755369999999999</v>
      </c>
      <c r="E126" s="98">
        <v>-105.55656999999999</v>
      </c>
      <c r="F126" s="95">
        <v>2</v>
      </c>
      <c r="G126" s="91" t="s">
        <v>2026</v>
      </c>
      <c r="H126" s="87">
        <v>60.652757999999999</v>
      </c>
      <c r="I126" s="12">
        <v>11.447906</v>
      </c>
      <c r="J126" s="12">
        <v>0</v>
      </c>
      <c r="K126" s="12">
        <v>0</v>
      </c>
      <c r="L126" s="12">
        <v>4.4499999999999998E-2</v>
      </c>
      <c r="M126" s="12">
        <v>0</v>
      </c>
      <c r="N126" s="12">
        <v>3</v>
      </c>
      <c r="O126" s="12">
        <v>3.4164240000000001</v>
      </c>
      <c r="P126" s="12">
        <v>6.5948999999999994E-2</v>
      </c>
      <c r="Q126" s="12">
        <v>0</v>
      </c>
      <c r="R126" s="12">
        <v>0</v>
      </c>
    </row>
    <row r="127" spans="1:18" ht="12.95" customHeight="1">
      <c r="A127" s="100">
        <v>5675</v>
      </c>
      <c r="B127" s="101" t="s">
        <v>918</v>
      </c>
      <c r="C127" s="101" t="s">
        <v>114</v>
      </c>
      <c r="D127" s="98">
        <v>39.6935</v>
      </c>
      <c r="E127" s="98">
        <v>-105.6169</v>
      </c>
      <c r="F127" s="95">
        <v>2</v>
      </c>
      <c r="G127" s="91" t="s">
        <v>2026</v>
      </c>
      <c r="H127" s="87">
        <v>38.486065000000004</v>
      </c>
      <c r="I127" s="12">
        <v>16.626619000000002</v>
      </c>
      <c r="J127" s="12">
        <v>0</v>
      </c>
      <c r="K127" s="12">
        <v>0</v>
      </c>
      <c r="L127" s="12">
        <v>0.3579</v>
      </c>
      <c r="M127" s="12">
        <v>2</v>
      </c>
      <c r="N127" s="12">
        <v>1</v>
      </c>
      <c r="O127" s="12">
        <v>2.1841689999999998</v>
      </c>
      <c r="P127" s="12">
        <v>0</v>
      </c>
      <c r="Q127" s="12">
        <v>0</v>
      </c>
      <c r="R127" s="12">
        <v>0</v>
      </c>
    </row>
    <row r="128" spans="1:18" ht="12.95" customHeight="1">
      <c r="A128" s="100">
        <v>5685</v>
      </c>
      <c r="B128" s="101" t="s">
        <v>919</v>
      </c>
      <c r="C128" s="101" t="s">
        <v>114</v>
      </c>
      <c r="D128" s="98">
        <v>39.775300000000001</v>
      </c>
      <c r="E128" s="98">
        <v>-105.78279999999999</v>
      </c>
      <c r="F128" s="95">
        <v>2</v>
      </c>
      <c r="G128" s="91" t="s">
        <v>2026</v>
      </c>
      <c r="H128" s="87">
        <v>6.4366349999999999</v>
      </c>
      <c r="I128" s="12">
        <v>6.4366349999999999</v>
      </c>
      <c r="J128" s="12">
        <v>0</v>
      </c>
      <c r="K128" s="12">
        <v>0</v>
      </c>
      <c r="L128" s="12">
        <v>5.6395</v>
      </c>
      <c r="M128" s="12">
        <v>0</v>
      </c>
      <c r="N128" s="12">
        <v>1</v>
      </c>
      <c r="O128" s="12">
        <v>2.6448610000000001</v>
      </c>
      <c r="P128" s="12">
        <v>0</v>
      </c>
      <c r="Q128" s="12">
        <v>0</v>
      </c>
      <c r="R128" s="12">
        <v>0</v>
      </c>
    </row>
    <row r="129" spans="1:18" ht="12.95" customHeight="1">
      <c r="A129" s="100">
        <v>5708</v>
      </c>
      <c r="B129" s="101" t="s">
        <v>731</v>
      </c>
      <c r="C129" s="101" t="s">
        <v>920</v>
      </c>
      <c r="D129" s="98">
        <v>39.692300000000003</v>
      </c>
      <c r="E129" s="98">
        <v>-104.994</v>
      </c>
      <c r="F129" s="95">
        <v>3</v>
      </c>
      <c r="G129" s="91" t="s">
        <v>2025</v>
      </c>
      <c r="H129" s="87">
        <v>8834.2683180000004</v>
      </c>
      <c r="I129" s="12">
        <v>35.118118000000003</v>
      </c>
      <c r="J129" s="12">
        <v>6.9999999999999993E-2</v>
      </c>
      <c r="K129" s="12">
        <v>0.23479999999999998</v>
      </c>
      <c r="L129" s="12">
        <v>3.3977999999999993</v>
      </c>
      <c r="M129" s="12">
        <v>45</v>
      </c>
      <c r="N129" s="12">
        <v>0</v>
      </c>
      <c r="O129" s="12">
        <v>19.633979</v>
      </c>
      <c r="P129" s="12">
        <v>3.7693999999999998E-2</v>
      </c>
      <c r="Q129" s="12">
        <v>0</v>
      </c>
      <c r="R129" s="12">
        <v>0</v>
      </c>
    </row>
    <row r="130" spans="1:18" ht="12.95" customHeight="1">
      <c r="A130" s="100">
        <v>5710</v>
      </c>
      <c r="B130" s="101" t="s">
        <v>731</v>
      </c>
      <c r="C130" s="101" t="s">
        <v>921</v>
      </c>
      <c r="D130" s="98">
        <v>39.674849999999999</v>
      </c>
      <c r="E130" s="98">
        <v>-104.99735</v>
      </c>
      <c r="F130" s="95">
        <v>3</v>
      </c>
      <c r="G130" s="91" t="s">
        <v>2025</v>
      </c>
      <c r="H130" s="87">
        <v>8795.8851749999994</v>
      </c>
      <c r="I130" s="12">
        <v>28.793614999999999</v>
      </c>
      <c r="J130" s="12">
        <v>6.9999999999999993E-2</v>
      </c>
      <c r="K130" s="12">
        <v>0.23579999999999998</v>
      </c>
      <c r="L130" s="12">
        <v>2.9968000000000004</v>
      </c>
      <c r="M130" s="12">
        <v>32</v>
      </c>
      <c r="N130" s="12">
        <v>3</v>
      </c>
      <c r="O130" s="12">
        <v>16.307369000000001</v>
      </c>
      <c r="P130" s="12">
        <v>3.7858999999999997E-2</v>
      </c>
      <c r="Q130" s="12">
        <v>0</v>
      </c>
      <c r="R130" s="12">
        <v>0</v>
      </c>
    </row>
    <row r="131" spans="1:18" ht="12.95" customHeight="1">
      <c r="A131" s="100">
        <v>5715</v>
      </c>
      <c r="B131" s="101" t="s">
        <v>731</v>
      </c>
      <c r="C131" s="101" t="s">
        <v>922</v>
      </c>
      <c r="D131" s="98">
        <v>39.630830000000003</v>
      </c>
      <c r="E131" s="98">
        <v>-105.014</v>
      </c>
      <c r="F131" s="95">
        <v>3</v>
      </c>
      <c r="G131" s="91" t="s">
        <v>2025</v>
      </c>
      <c r="H131" s="87">
        <v>8023.4652859999997</v>
      </c>
      <c r="I131" s="12">
        <v>34.681559</v>
      </c>
      <c r="J131" s="12">
        <v>7.5399999999999995E-2</v>
      </c>
      <c r="K131" s="12">
        <v>0.22699999999999998</v>
      </c>
      <c r="L131" s="12">
        <v>2.0072000000000001</v>
      </c>
      <c r="M131" s="12">
        <v>5</v>
      </c>
      <c r="N131" s="12">
        <v>16</v>
      </c>
      <c r="O131" s="12">
        <v>14.595029</v>
      </c>
      <c r="P131" s="12">
        <v>4.1502999999999998E-2</v>
      </c>
      <c r="Q131" s="12">
        <v>0</v>
      </c>
      <c r="R131" s="12">
        <v>0</v>
      </c>
    </row>
    <row r="132" spans="1:18" ht="12.95" customHeight="1">
      <c r="A132" s="100">
        <v>5720</v>
      </c>
      <c r="B132" s="101" t="s">
        <v>731</v>
      </c>
      <c r="C132" s="101" t="s">
        <v>923</v>
      </c>
      <c r="D132" s="98">
        <v>39.563000000000002</v>
      </c>
      <c r="E132" s="98">
        <v>-105.059</v>
      </c>
      <c r="F132" s="95">
        <v>1</v>
      </c>
      <c r="G132" s="91" t="s">
        <v>2025</v>
      </c>
      <c r="H132" s="87">
        <v>7835.5253220000004</v>
      </c>
      <c r="I132" s="12">
        <v>32.983646</v>
      </c>
      <c r="J132" s="12">
        <v>6.4799999999999996E-2</v>
      </c>
      <c r="K132" s="12">
        <v>0.23249999999999998</v>
      </c>
      <c r="L132" s="12">
        <v>0.72140000000000004</v>
      </c>
      <c r="M132" s="12">
        <v>1</v>
      </c>
      <c r="N132" s="12">
        <v>9</v>
      </c>
      <c r="O132" s="12">
        <v>6.1181669999999997</v>
      </c>
      <c r="P132" s="12">
        <v>4.2499000000000002E-2</v>
      </c>
      <c r="Q132" s="12">
        <v>0</v>
      </c>
      <c r="R132" s="12">
        <v>0</v>
      </c>
    </row>
    <row r="133" spans="1:18" ht="12.95" customHeight="1">
      <c r="A133" s="100">
        <v>5751</v>
      </c>
      <c r="B133" s="101" t="s">
        <v>412</v>
      </c>
      <c r="C133" s="101" t="s">
        <v>114</v>
      </c>
      <c r="D133" s="98">
        <v>39.654333000000001</v>
      </c>
      <c r="E133" s="98">
        <v>-105.01816700000001</v>
      </c>
      <c r="F133" s="95">
        <v>1</v>
      </c>
      <c r="G133" s="91" t="s">
        <v>2025</v>
      </c>
      <c r="H133" s="87">
        <v>679.99637299999995</v>
      </c>
      <c r="I133" s="12">
        <v>17.027951999999999</v>
      </c>
      <c r="J133" s="12">
        <v>1.77E-2</v>
      </c>
      <c r="K133" s="12">
        <v>0.37180000000000002</v>
      </c>
      <c r="L133" s="12">
        <v>7.1018999999999988</v>
      </c>
      <c r="M133" s="12">
        <v>3</v>
      </c>
      <c r="N133" s="12">
        <v>2</v>
      </c>
      <c r="O133" s="12">
        <v>14.254985</v>
      </c>
      <c r="P133" s="12">
        <v>0</v>
      </c>
      <c r="Q133" s="12">
        <v>1</v>
      </c>
      <c r="R133" s="12">
        <v>0</v>
      </c>
    </row>
    <row r="134" spans="1:18" ht="12.95" customHeight="1">
      <c r="A134" s="100">
        <v>5760</v>
      </c>
      <c r="B134" s="101" t="s">
        <v>931</v>
      </c>
      <c r="C134" s="101" t="s">
        <v>114</v>
      </c>
      <c r="D134" s="98">
        <v>39.631166999999998</v>
      </c>
      <c r="E134" s="98">
        <v>-105.32166700000001</v>
      </c>
      <c r="F134" s="95">
        <v>1</v>
      </c>
      <c r="G134" s="91" t="s">
        <v>2026</v>
      </c>
      <c r="H134" s="87">
        <v>57.833452000000001</v>
      </c>
      <c r="I134" s="12">
        <v>20.468941999999998</v>
      </c>
      <c r="J134" s="12">
        <v>0</v>
      </c>
      <c r="K134" s="12">
        <v>0</v>
      </c>
      <c r="L134" s="12">
        <v>1.0924</v>
      </c>
      <c r="M134" s="12">
        <v>0</v>
      </c>
      <c r="N134" s="12">
        <v>11</v>
      </c>
      <c r="O134" s="12">
        <v>6.7310369999999997</v>
      </c>
      <c r="P134" s="12">
        <v>0</v>
      </c>
      <c r="Q134" s="12">
        <v>0</v>
      </c>
      <c r="R134" s="12">
        <v>0</v>
      </c>
    </row>
    <row r="135" spans="1:18" ht="12.95" customHeight="1">
      <c r="A135" s="100">
        <v>5762</v>
      </c>
      <c r="B135" s="101" t="s">
        <v>412</v>
      </c>
      <c r="C135" s="101" t="s">
        <v>937</v>
      </c>
      <c r="D135" s="98">
        <v>39.643149999999999</v>
      </c>
      <c r="E135" s="98">
        <v>-105.30719999999999</v>
      </c>
      <c r="F135" s="95">
        <v>1</v>
      </c>
      <c r="G135" s="91" t="s">
        <v>2026</v>
      </c>
      <c r="H135" s="87">
        <v>337.77335299999999</v>
      </c>
      <c r="I135" s="12">
        <v>29.111681000000001</v>
      </c>
      <c r="J135" s="12">
        <v>0</v>
      </c>
      <c r="K135" s="12">
        <v>0.38479999999999998</v>
      </c>
      <c r="L135" s="12">
        <v>0.40019999999999994</v>
      </c>
      <c r="M135" s="12">
        <v>2</v>
      </c>
      <c r="N135" s="12">
        <v>22</v>
      </c>
      <c r="O135" s="12">
        <v>7.3800239999999997</v>
      </c>
      <c r="P135" s="12">
        <v>0</v>
      </c>
      <c r="Q135" s="12">
        <v>0</v>
      </c>
      <c r="R135" s="12">
        <v>0</v>
      </c>
    </row>
    <row r="136" spans="1:18" ht="12.95" customHeight="1">
      <c r="A136" s="100">
        <v>5763</v>
      </c>
      <c r="B136" s="101" t="s">
        <v>412</v>
      </c>
      <c r="C136" s="101" t="s">
        <v>938</v>
      </c>
      <c r="D136" s="98">
        <v>39.632683</v>
      </c>
      <c r="E136" s="98">
        <v>-105.31868299999999</v>
      </c>
      <c r="F136" s="95">
        <v>1</v>
      </c>
      <c r="G136" s="91" t="s">
        <v>2026</v>
      </c>
      <c r="H136" s="87">
        <v>332.20883600000002</v>
      </c>
      <c r="I136" s="12">
        <v>37.578581</v>
      </c>
      <c r="J136" s="12">
        <v>0</v>
      </c>
      <c r="K136" s="12">
        <v>0.39119999999999999</v>
      </c>
      <c r="L136" s="12">
        <v>0.37329999999999997</v>
      </c>
      <c r="M136" s="12">
        <v>0</v>
      </c>
      <c r="N136" s="12">
        <v>26</v>
      </c>
      <c r="O136" s="12">
        <v>6.2788349999999999</v>
      </c>
      <c r="P136" s="12">
        <v>0</v>
      </c>
      <c r="Q136" s="12">
        <v>0</v>
      </c>
      <c r="R136" s="12">
        <v>0</v>
      </c>
    </row>
    <row r="137" spans="1:18" ht="12.95" customHeight="1">
      <c r="A137" s="100">
        <v>5764</v>
      </c>
      <c r="B137" s="101" t="s">
        <v>412</v>
      </c>
      <c r="C137" s="101" t="s">
        <v>939</v>
      </c>
      <c r="D137" s="98">
        <v>39.633099999999999</v>
      </c>
      <c r="E137" s="98">
        <v>-105.337766</v>
      </c>
      <c r="F137" s="95">
        <v>1</v>
      </c>
      <c r="G137" s="91" t="s">
        <v>2026</v>
      </c>
      <c r="H137" s="87">
        <v>267.20416799999998</v>
      </c>
      <c r="I137" s="12">
        <v>21.518260000000001</v>
      </c>
      <c r="J137" s="12">
        <v>0</v>
      </c>
      <c r="K137" s="12">
        <v>0.47389999999999999</v>
      </c>
      <c r="L137" s="12">
        <v>1.95E-2</v>
      </c>
      <c r="M137" s="12">
        <v>0</v>
      </c>
      <c r="N137" s="12">
        <v>13</v>
      </c>
      <c r="O137" s="12">
        <v>3.488232</v>
      </c>
      <c r="P137" s="12">
        <v>0</v>
      </c>
      <c r="Q137" s="12">
        <v>0</v>
      </c>
      <c r="R137" s="12">
        <v>0</v>
      </c>
    </row>
    <row r="138" spans="1:18" ht="12.95" customHeight="1">
      <c r="A138" s="100">
        <v>5765</v>
      </c>
      <c r="B138" s="101" t="s">
        <v>412</v>
      </c>
      <c r="C138" s="101" t="s">
        <v>940</v>
      </c>
      <c r="D138" s="98">
        <v>39.627600000000001</v>
      </c>
      <c r="E138" s="98">
        <v>-105.42359999999999</v>
      </c>
      <c r="F138" s="95">
        <v>1</v>
      </c>
      <c r="G138" s="91" t="s">
        <v>2026</v>
      </c>
      <c r="H138" s="87">
        <v>192.54174800000001</v>
      </c>
      <c r="I138" s="12">
        <v>22.960607</v>
      </c>
      <c r="J138" s="12">
        <v>0</v>
      </c>
      <c r="K138" s="12">
        <v>0.36919999999999997</v>
      </c>
      <c r="L138" s="12">
        <v>2.5700000000000001E-2</v>
      </c>
      <c r="M138" s="12">
        <v>0</v>
      </c>
      <c r="N138" s="12">
        <v>22</v>
      </c>
      <c r="O138" s="12">
        <v>1.985949</v>
      </c>
      <c r="P138" s="12">
        <v>0</v>
      </c>
      <c r="Q138" s="12">
        <v>0</v>
      </c>
      <c r="R138" s="12">
        <v>0</v>
      </c>
    </row>
    <row r="139" spans="1:18" ht="12.95" customHeight="1">
      <c r="A139" s="100">
        <v>5767</v>
      </c>
      <c r="B139" s="101" t="s">
        <v>412</v>
      </c>
      <c r="C139" s="101" t="s">
        <v>941</v>
      </c>
      <c r="D139" s="98">
        <v>39.653100000000002</v>
      </c>
      <c r="E139" s="98">
        <v>-105.2012</v>
      </c>
      <c r="F139" s="95">
        <v>1</v>
      </c>
      <c r="G139" s="91" t="s">
        <v>2026</v>
      </c>
      <c r="H139" s="87">
        <v>423.728004</v>
      </c>
      <c r="I139" s="12">
        <v>18.829073999999999</v>
      </c>
      <c r="J139" s="12">
        <v>3.3999999999999998E-3</v>
      </c>
      <c r="K139" s="12">
        <v>0.33810000000000001</v>
      </c>
      <c r="L139" s="12">
        <v>0.90259999999999996</v>
      </c>
      <c r="M139" s="12">
        <v>0</v>
      </c>
      <c r="N139" s="12">
        <v>30</v>
      </c>
      <c r="O139" s="12">
        <v>1.6606799999999999</v>
      </c>
      <c r="P139" s="12">
        <v>0</v>
      </c>
      <c r="Q139" s="12">
        <v>0</v>
      </c>
      <c r="R139" s="12">
        <v>0</v>
      </c>
    </row>
    <row r="140" spans="1:18" ht="12.95" customHeight="1">
      <c r="A140" s="100">
        <v>5768</v>
      </c>
      <c r="B140" s="101" t="s">
        <v>412</v>
      </c>
      <c r="C140" s="101" t="s">
        <v>942</v>
      </c>
      <c r="D140" s="98">
        <v>39.626399999999997</v>
      </c>
      <c r="E140" s="98">
        <v>-105.4282</v>
      </c>
      <c r="F140" s="95">
        <v>1</v>
      </c>
      <c r="G140" s="91" t="s">
        <v>2026</v>
      </c>
      <c r="H140" s="87">
        <v>116.277501</v>
      </c>
      <c r="I140" s="12">
        <v>8.8848570000000002</v>
      </c>
      <c r="J140" s="12">
        <v>0</v>
      </c>
      <c r="K140" s="12">
        <v>0.17960000000000001</v>
      </c>
      <c r="L140" s="12">
        <v>0</v>
      </c>
      <c r="M140" s="12">
        <v>0</v>
      </c>
      <c r="N140" s="12">
        <v>5</v>
      </c>
      <c r="O140" s="12">
        <v>1.8498349999999999</v>
      </c>
      <c r="P140" s="12">
        <v>0</v>
      </c>
      <c r="Q140" s="12">
        <v>0</v>
      </c>
      <c r="R140" s="12">
        <v>0</v>
      </c>
    </row>
    <row r="141" spans="1:18" ht="12.95" customHeight="1">
      <c r="A141" s="100">
        <v>5769</v>
      </c>
      <c r="B141" s="101" t="s">
        <v>935</v>
      </c>
      <c r="C141" s="101" t="s">
        <v>114</v>
      </c>
      <c r="D141" s="98">
        <v>39.630800000000001</v>
      </c>
      <c r="E141" s="98">
        <v>-105.4607</v>
      </c>
      <c r="F141" s="95">
        <v>1</v>
      </c>
      <c r="G141" s="91" t="s">
        <v>2026</v>
      </c>
      <c r="H141" s="87">
        <v>48.325322999999997</v>
      </c>
      <c r="I141" s="12">
        <v>10.426712</v>
      </c>
      <c r="J141" s="12">
        <v>0</v>
      </c>
      <c r="K141" s="12">
        <v>0.62760000000000005</v>
      </c>
      <c r="L141" s="12">
        <v>0.1062</v>
      </c>
      <c r="M141" s="12">
        <v>0</v>
      </c>
      <c r="N141" s="12">
        <v>15</v>
      </c>
      <c r="O141" s="12">
        <v>1.845151</v>
      </c>
      <c r="P141" s="12">
        <v>0</v>
      </c>
      <c r="Q141" s="12">
        <v>0</v>
      </c>
      <c r="R141" s="12">
        <v>0</v>
      </c>
    </row>
    <row r="142" spans="1:18" ht="12.95" customHeight="1">
      <c r="A142" s="100">
        <v>5770</v>
      </c>
      <c r="B142" s="101" t="s">
        <v>164</v>
      </c>
      <c r="C142" s="101" t="s">
        <v>951</v>
      </c>
      <c r="D142" s="98">
        <v>39.537666999999999</v>
      </c>
      <c r="E142" s="98">
        <v>-105.185833</v>
      </c>
      <c r="F142" s="95">
        <v>1</v>
      </c>
      <c r="G142" s="91" t="s">
        <v>2026</v>
      </c>
      <c r="H142" s="87">
        <v>53.433492000000001</v>
      </c>
      <c r="I142" s="12">
        <v>31.142088000000001</v>
      </c>
      <c r="J142" s="12">
        <v>0</v>
      </c>
      <c r="K142" s="12">
        <v>0.35049999999999998</v>
      </c>
      <c r="L142" s="12">
        <v>0.18190000000000001</v>
      </c>
      <c r="M142" s="12">
        <v>0</v>
      </c>
      <c r="N142" s="12">
        <v>0</v>
      </c>
      <c r="O142" s="12">
        <v>2.7392530000000002</v>
      </c>
      <c r="P142" s="12">
        <v>0</v>
      </c>
      <c r="Q142" s="12">
        <v>0</v>
      </c>
      <c r="R142" s="12">
        <v>0</v>
      </c>
    </row>
    <row r="143" spans="1:18" ht="12.95" customHeight="1">
      <c r="A143" s="100">
        <v>5771</v>
      </c>
      <c r="B143" s="101" t="s">
        <v>952</v>
      </c>
      <c r="C143" s="101" t="s">
        <v>953</v>
      </c>
      <c r="D143" s="98">
        <v>39.345666999999999</v>
      </c>
      <c r="E143" s="98">
        <v>-104.981167</v>
      </c>
      <c r="F143" s="95">
        <v>1</v>
      </c>
      <c r="G143" s="91" t="s">
        <v>2025</v>
      </c>
      <c r="H143" s="87">
        <v>63.877749999999999</v>
      </c>
      <c r="I143" s="12">
        <v>16.56812</v>
      </c>
      <c r="J143" s="12">
        <v>0</v>
      </c>
      <c r="K143" s="12">
        <v>0</v>
      </c>
      <c r="L143" s="12">
        <v>0.11130000000000001</v>
      </c>
      <c r="M143" s="12">
        <v>0</v>
      </c>
      <c r="N143" s="12">
        <v>14</v>
      </c>
      <c r="O143" s="12">
        <v>2.0626229999999999</v>
      </c>
      <c r="P143" s="12">
        <v>0</v>
      </c>
      <c r="Q143" s="12">
        <v>3</v>
      </c>
      <c r="R143" s="12">
        <v>0</v>
      </c>
    </row>
    <row r="144" spans="1:18" ht="12.95" customHeight="1">
      <c r="A144" s="100">
        <v>5773</v>
      </c>
      <c r="B144" s="101" t="s">
        <v>412</v>
      </c>
      <c r="C144" s="101" t="s">
        <v>957</v>
      </c>
      <c r="D144" s="98">
        <v>39.263500000000001</v>
      </c>
      <c r="E144" s="98">
        <v>-104.9845</v>
      </c>
      <c r="F144" s="95">
        <v>1</v>
      </c>
      <c r="G144" s="91" t="s">
        <v>2026</v>
      </c>
      <c r="H144" s="87">
        <v>36.513097000000002</v>
      </c>
      <c r="I144" s="12">
        <v>17.645620000000001</v>
      </c>
      <c r="J144" s="12">
        <v>0</v>
      </c>
      <c r="K144" s="12">
        <v>0</v>
      </c>
      <c r="L144" s="12">
        <v>0.22919999999999999</v>
      </c>
      <c r="M144" s="12">
        <v>0</v>
      </c>
      <c r="N144" s="12">
        <v>1</v>
      </c>
      <c r="O144" s="12">
        <v>3.373656</v>
      </c>
      <c r="P144" s="12">
        <v>0</v>
      </c>
      <c r="Q144" s="12">
        <v>0</v>
      </c>
      <c r="R144" s="12">
        <v>0</v>
      </c>
    </row>
    <row r="145" spans="1:18" ht="12.95" customHeight="1">
      <c r="A145" s="100">
        <v>5774</v>
      </c>
      <c r="B145" s="101" t="s">
        <v>958</v>
      </c>
      <c r="C145" s="101" t="s">
        <v>959</v>
      </c>
      <c r="D145" s="98">
        <v>39.165900000000001</v>
      </c>
      <c r="E145" s="98">
        <v>-104.866</v>
      </c>
      <c r="F145" s="95">
        <v>3</v>
      </c>
      <c r="G145" s="91" t="s">
        <v>2025</v>
      </c>
      <c r="H145" s="87">
        <v>20.46153</v>
      </c>
      <c r="I145" s="12">
        <v>14.324203000000001</v>
      </c>
      <c r="J145" s="12">
        <v>0</v>
      </c>
      <c r="K145" s="12">
        <v>0</v>
      </c>
      <c r="L145" s="12">
        <v>0.374</v>
      </c>
      <c r="M145" s="12">
        <v>0</v>
      </c>
      <c r="N145" s="12">
        <v>0</v>
      </c>
      <c r="O145" s="12">
        <v>1.7663519999999999</v>
      </c>
      <c r="P145" s="12">
        <v>0</v>
      </c>
      <c r="Q145" s="12">
        <v>2</v>
      </c>
      <c r="R145" s="12">
        <v>0</v>
      </c>
    </row>
    <row r="146" spans="1:18" ht="12.95" customHeight="1">
      <c r="A146" s="100">
        <v>5775</v>
      </c>
      <c r="B146" s="101" t="s">
        <v>960</v>
      </c>
      <c r="C146" s="101" t="s">
        <v>959</v>
      </c>
      <c r="D146" s="98">
        <v>39.181649999999998</v>
      </c>
      <c r="E146" s="98">
        <v>-104.89682000000001</v>
      </c>
      <c r="F146" s="95">
        <v>1</v>
      </c>
      <c r="G146" s="91" t="s">
        <v>2025</v>
      </c>
      <c r="H146" s="87">
        <v>19.288335</v>
      </c>
      <c r="I146" s="12">
        <v>11.241505</v>
      </c>
      <c r="J146" s="12">
        <v>0</v>
      </c>
      <c r="K146" s="12">
        <v>0</v>
      </c>
      <c r="L146" s="12">
        <v>0.12589999999999998</v>
      </c>
      <c r="M146" s="12">
        <v>0</v>
      </c>
      <c r="N146" s="12">
        <v>3</v>
      </c>
      <c r="O146" s="12">
        <v>2.77535</v>
      </c>
      <c r="P146" s="12">
        <v>0</v>
      </c>
      <c r="Q146" s="12">
        <v>0</v>
      </c>
      <c r="R146" s="12">
        <v>0</v>
      </c>
    </row>
    <row r="147" spans="1:18" ht="12.95" customHeight="1">
      <c r="A147" s="100">
        <v>5776</v>
      </c>
      <c r="B147" s="101" t="s">
        <v>961</v>
      </c>
      <c r="C147" s="101" t="s">
        <v>962</v>
      </c>
      <c r="D147" s="98">
        <v>39.241332999999997</v>
      </c>
      <c r="E147" s="98">
        <v>-104.958333</v>
      </c>
      <c r="F147" s="95">
        <v>1</v>
      </c>
      <c r="G147" s="91" t="s">
        <v>2026</v>
      </c>
      <c r="H147" s="87">
        <v>54.108649999999997</v>
      </c>
      <c r="I147" s="12">
        <v>27.837914000000001</v>
      </c>
      <c r="J147" s="12">
        <v>0</v>
      </c>
      <c r="K147" s="12">
        <v>0</v>
      </c>
      <c r="L147" s="12">
        <v>3.9999999999999994E-2</v>
      </c>
      <c r="M147" s="12">
        <v>0</v>
      </c>
      <c r="N147" s="12">
        <v>3</v>
      </c>
      <c r="O147" s="12">
        <v>1.9782230000000001</v>
      </c>
      <c r="P147" s="12">
        <v>0</v>
      </c>
      <c r="Q147" s="12">
        <v>5</v>
      </c>
      <c r="R147" s="12">
        <v>0</v>
      </c>
    </row>
    <row r="148" spans="1:18" ht="12.95" customHeight="1">
      <c r="A148" s="100">
        <v>5777</v>
      </c>
      <c r="B148" s="101" t="s">
        <v>961</v>
      </c>
      <c r="C148" s="101" t="s">
        <v>965</v>
      </c>
      <c r="D148" s="98">
        <v>39.369</v>
      </c>
      <c r="E148" s="98">
        <v>-104.9636</v>
      </c>
      <c r="F148" s="95">
        <v>1</v>
      </c>
      <c r="G148" s="91" t="s">
        <v>2025</v>
      </c>
      <c r="H148" s="87">
        <v>258.56691899999998</v>
      </c>
      <c r="I148" s="12">
        <v>20.027453000000001</v>
      </c>
      <c r="J148" s="12">
        <v>0.39820000000000005</v>
      </c>
      <c r="K148" s="12">
        <v>0</v>
      </c>
      <c r="L148" s="12">
        <v>0.12670000000000001</v>
      </c>
      <c r="M148" s="12">
        <v>0</v>
      </c>
      <c r="N148" s="12">
        <v>8</v>
      </c>
      <c r="O148" s="12">
        <v>3.202372</v>
      </c>
      <c r="P148" s="12">
        <v>0</v>
      </c>
      <c r="Q148" s="12">
        <v>0</v>
      </c>
      <c r="R148" s="12">
        <v>0</v>
      </c>
    </row>
    <row r="149" spans="1:18" ht="12.95" customHeight="1">
      <c r="A149" s="100">
        <v>5779</v>
      </c>
      <c r="B149" s="101" t="s">
        <v>967</v>
      </c>
      <c r="C149" s="101" t="s">
        <v>968</v>
      </c>
      <c r="D149" s="98">
        <v>39.432499999999997</v>
      </c>
      <c r="E149" s="98">
        <v>-104.96466700000001</v>
      </c>
      <c r="F149" s="95">
        <v>1</v>
      </c>
      <c r="G149" s="91" t="s">
        <v>2025</v>
      </c>
      <c r="H149" s="87">
        <v>335.09266600000001</v>
      </c>
      <c r="I149" s="12">
        <v>19.617315999999999</v>
      </c>
      <c r="J149" s="12">
        <v>8.1900000000000001E-2</v>
      </c>
      <c r="K149" s="12">
        <v>0</v>
      </c>
      <c r="L149" s="12">
        <v>7.3501999999999983</v>
      </c>
      <c r="M149" s="12">
        <v>1</v>
      </c>
      <c r="N149" s="12">
        <v>1</v>
      </c>
      <c r="O149" s="12">
        <v>2.8406889999999998</v>
      </c>
      <c r="P149" s="12">
        <v>0</v>
      </c>
      <c r="Q149" s="12">
        <v>0</v>
      </c>
      <c r="R149" s="12">
        <v>0</v>
      </c>
    </row>
    <row r="150" spans="1:18" ht="12.95" customHeight="1">
      <c r="A150" s="100">
        <v>5821</v>
      </c>
      <c r="B150" s="101" t="s">
        <v>983</v>
      </c>
      <c r="C150" s="101" t="s">
        <v>984</v>
      </c>
      <c r="D150" s="98">
        <v>39.506788</v>
      </c>
      <c r="E150" s="98">
        <v>-105.024987</v>
      </c>
      <c r="F150" s="95">
        <v>1</v>
      </c>
      <c r="G150" s="91" t="s">
        <v>2025</v>
      </c>
      <c r="H150" s="87">
        <v>817.34771599999999</v>
      </c>
      <c r="I150" s="12">
        <v>26.818449999999999</v>
      </c>
      <c r="J150" s="12">
        <v>0.17399999999999999</v>
      </c>
      <c r="K150" s="12">
        <v>5.5000000000000005E-3</v>
      </c>
      <c r="L150" s="12">
        <v>3.4193000000000002</v>
      </c>
      <c r="M150" s="12">
        <v>7</v>
      </c>
      <c r="N150" s="12">
        <v>2</v>
      </c>
      <c r="O150" s="12">
        <v>1.649683</v>
      </c>
      <c r="P150" s="12">
        <v>0</v>
      </c>
      <c r="Q150" s="12">
        <v>0</v>
      </c>
      <c r="R150" s="12">
        <v>0</v>
      </c>
    </row>
    <row r="151" spans="1:18" ht="12.95" customHeight="1">
      <c r="A151" s="100">
        <v>5823</v>
      </c>
      <c r="B151" s="101" t="s">
        <v>985</v>
      </c>
      <c r="C151" s="101" t="s">
        <v>603</v>
      </c>
      <c r="D151" s="98">
        <v>39.639299999999999</v>
      </c>
      <c r="E151" s="98">
        <v>-105.1609</v>
      </c>
      <c r="F151" s="95">
        <v>1</v>
      </c>
      <c r="G151" s="91" t="s">
        <v>2025</v>
      </c>
      <c r="H151" s="87">
        <v>130.64178100000001</v>
      </c>
      <c r="I151" s="12">
        <v>9.5900420000000004</v>
      </c>
      <c r="J151" s="12">
        <v>0</v>
      </c>
      <c r="K151" s="12">
        <v>0.59030000000000005</v>
      </c>
      <c r="L151" s="12">
        <v>3.3176999999999999</v>
      </c>
      <c r="M151" s="12">
        <v>0</v>
      </c>
      <c r="N151" s="12">
        <v>15</v>
      </c>
      <c r="O151" s="12">
        <v>3.2422939999999998</v>
      </c>
      <c r="P151" s="12">
        <v>0</v>
      </c>
      <c r="Q151" s="12">
        <v>3</v>
      </c>
      <c r="R151" s="12">
        <v>0</v>
      </c>
    </row>
    <row r="152" spans="1:18" ht="12.95" customHeight="1">
      <c r="A152" s="100">
        <v>5905</v>
      </c>
      <c r="B152" s="101" t="s">
        <v>731</v>
      </c>
      <c r="C152" s="101" t="s">
        <v>986</v>
      </c>
      <c r="D152" s="98">
        <v>39.098832999999999</v>
      </c>
      <c r="E152" s="98">
        <v>-105.34</v>
      </c>
      <c r="F152" s="95">
        <v>1</v>
      </c>
      <c r="G152" s="91" t="s">
        <v>2026</v>
      </c>
      <c r="H152" s="87">
        <v>4158.6000469999999</v>
      </c>
      <c r="I152" s="12">
        <v>42.185772999999998</v>
      </c>
      <c r="J152" s="12">
        <v>1.5E-3</v>
      </c>
      <c r="K152" s="12">
        <v>0.32919999999999999</v>
      </c>
      <c r="L152" s="12">
        <v>0.126</v>
      </c>
      <c r="M152" s="12">
        <v>0</v>
      </c>
      <c r="N152" s="12">
        <v>0</v>
      </c>
      <c r="O152" s="12">
        <v>0.52267300000000005</v>
      </c>
      <c r="P152" s="12">
        <v>7.5986999999999999E-2</v>
      </c>
      <c r="Q152" s="12">
        <v>0</v>
      </c>
      <c r="R152" s="12">
        <v>0</v>
      </c>
    </row>
    <row r="153" spans="1:18" ht="12.95" customHeight="1">
      <c r="A153" s="100">
        <v>5906</v>
      </c>
      <c r="B153" s="101" t="s">
        <v>731</v>
      </c>
      <c r="C153" s="101" t="s">
        <v>987</v>
      </c>
      <c r="D153" s="98">
        <v>38.958333000000003</v>
      </c>
      <c r="E153" s="98">
        <v>-105.379167</v>
      </c>
      <c r="F153" s="95">
        <v>1</v>
      </c>
      <c r="G153" s="91" t="s">
        <v>2026</v>
      </c>
      <c r="H153" s="87">
        <v>2579.070878</v>
      </c>
      <c r="I153" s="12">
        <v>24.485886000000001</v>
      </c>
      <c r="J153" s="12">
        <v>2.4000000000000002E-3</v>
      </c>
      <c r="K153" s="12">
        <v>0.1208</v>
      </c>
      <c r="L153" s="12">
        <v>0.155</v>
      </c>
      <c r="M153" s="12">
        <v>0</v>
      </c>
      <c r="N153" s="12">
        <v>0</v>
      </c>
      <c r="O153" s="12">
        <v>1.2039930000000001</v>
      </c>
      <c r="P153" s="12">
        <v>0.10934199999999999</v>
      </c>
      <c r="Q153" s="12">
        <v>0</v>
      </c>
      <c r="R153" s="12">
        <v>0</v>
      </c>
    </row>
    <row r="154" spans="1:18" ht="12.95" customHeight="1">
      <c r="A154" s="100">
        <v>5920</v>
      </c>
      <c r="B154" s="101" t="s">
        <v>988</v>
      </c>
      <c r="C154" s="101" t="s">
        <v>989</v>
      </c>
      <c r="D154" s="98">
        <v>39.382440000000003</v>
      </c>
      <c r="E154" s="98">
        <v>-105.42872</v>
      </c>
      <c r="F154" s="95">
        <v>1</v>
      </c>
      <c r="G154" s="91" t="s">
        <v>2026</v>
      </c>
      <c r="H154" s="87">
        <v>88.118887999999998</v>
      </c>
      <c r="I154" s="12">
        <v>17.933765000000001</v>
      </c>
      <c r="J154" s="12">
        <v>0</v>
      </c>
      <c r="K154" s="12">
        <v>1.7399999999999999E-2</v>
      </c>
      <c r="L154" s="12">
        <v>0</v>
      </c>
      <c r="M154" s="12">
        <v>0</v>
      </c>
      <c r="N154" s="12">
        <v>4</v>
      </c>
      <c r="O154" s="12">
        <v>0.62435399999999996</v>
      </c>
      <c r="P154" s="12">
        <v>0</v>
      </c>
      <c r="Q154" s="12">
        <v>0</v>
      </c>
      <c r="R154" s="12">
        <v>0</v>
      </c>
    </row>
    <row r="155" spans="1:18" ht="12.95" customHeight="1">
      <c r="A155" s="100">
        <v>5934</v>
      </c>
      <c r="B155" s="101" t="s">
        <v>731</v>
      </c>
      <c r="C155" s="101" t="s">
        <v>990</v>
      </c>
      <c r="D155" s="98">
        <v>39.254483</v>
      </c>
      <c r="E155" s="98">
        <v>-105.227417</v>
      </c>
      <c r="F155" s="95">
        <v>1</v>
      </c>
      <c r="G155" s="91" t="s">
        <v>2026</v>
      </c>
      <c r="H155" s="87">
        <v>5248.526194</v>
      </c>
      <c r="I155" s="12">
        <v>48.160961999999998</v>
      </c>
      <c r="J155" s="12">
        <v>1.2000000000000001E-3</v>
      </c>
      <c r="K155" s="12">
        <v>0.26819999999999999</v>
      </c>
      <c r="L155" s="12">
        <v>0.15410000000000001</v>
      </c>
      <c r="M155" s="12">
        <v>2</v>
      </c>
      <c r="N155" s="12">
        <v>0</v>
      </c>
      <c r="O155" s="12">
        <v>0.90003100000000003</v>
      </c>
      <c r="P155" s="12">
        <v>6.0398E-2</v>
      </c>
      <c r="Q155" s="12">
        <v>0</v>
      </c>
      <c r="R155" s="12">
        <v>0</v>
      </c>
    </row>
    <row r="156" spans="1:18" ht="12.95" customHeight="1">
      <c r="A156" s="100">
        <v>5936</v>
      </c>
      <c r="B156" s="101" t="s">
        <v>731</v>
      </c>
      <c r="C156" s="101" t="s">
        <v>991</v>
      </c>
      <c r="D156" s="98">
        <v>39.251182999999997</v>
      </c>
      <c r="E156" s="98">
        <v>-105.23626400000001</v>
      </c>
      <c r="F156" s="95">
        <v>1</v>
      </c>
      <c r="G156" s="91" t="s">
        <v>2026</v>
      </c>
      <c r="H156" s="87">
        <v>4695.0900750000001</v>
      </c>
      <c r="I156" s="12">
        <v>36.126468000000003</v>
      </c>
      <c r="J156" s="12">
        <v>1.2999999999999999E-3</v>
      </c>
      <c r="K156" s="12">
        <v>0.29410000000000003</v>
      </c>
      <c r="L156" s="12">
        <v>0.1124</v>
      </c>
      <c r="M156" s="12">
        <v>2</v>
      </c>
      <c r="N156" s="12">
        <v>0</v>
      </c>
      <c r="O156" s="12">
        <v>0.87670499999999996</v>
      </c>
      <c r="P156" s="12">
        <v>6.7516999999999994E-2</v>
      </c>
      <c r="Q156" s="12">
        <v>0</v>
      </c>
      <c r="R156" s="12">
        <v>0</v>
      </c>
    </row>
    <row r="157" spans="1:18" ht="12.95" customHeight="1">
      <c r="A157" s="100">
        <v>5938</v>
      </c>
      <c r="B157" s="101" t="s">
        <v>731</v>
      </c>
      <c r="C157" s="101" t="s">
        <v>992</v>
      </c>
      <c r="D157" s="98">
        <v>39.237499999999997</v>
      </c>
      <c r="E157" s="98">
        <v>-105.25491700000001</v>
      </c>
      <c r="F157" s="95">
        <v>1</v>
      </c>
      <c r="G157" s="91" t="s">
        <v>2026</v>
      </c>
      <c r="H157" s="87">
        <v>4572.3027309999998</v>
      </c>
      <c r="I157" s="12">
        <v>20.786290999999999</v>
      </c>
      <c r="J157" s="12">
        <v>1.4E-3</v>
      </c>
      <c r="K157" s="12">
        <v>0.30109999999999998</v>
      </c>
      <c r="L157" s="12">
        <v>0.11449999999999999</v>
      </c>
      <c r="M157" s="12">
        <v>0</v>
      </c>
      <c r="N157" s="12">
        <v>0</v>
      </c>
      <c r="O157" s="12">
        <v>0.72290600000000005</v>
      </c>
      <c r="P157" s="12">
        <v>6.9330000000000003E-2</v>
      </c>
      <c r="Q157" s="12">
        <v>0</v>
      </c>
      <c r="R157" s="12">
        <v>0</v>
      </c>
    </row>
    <row r="158" spans="1:18" ht="12.95" customHeight="1">
      <c r="A158" s="100">
        <v>5943</v>
      </c>
      <c r="B158" s="101" t="s">
        <v>731</v>
      </c>
      <c r="C158" s="101" t="s">
        <v>993</v>
      </c>
      <c r="D158" s="98">
        <v>38.960549999999998</v>
      </c>
      <c r="E158" s="98">
        <v>-105.37603300000001</v>
      </c>
      <c r="F158" s="95">
        <v>1</v>
      </c>
      <c r="G158" s="91" t="s">
        <v>2026</v>
      </c>
      <c r="H158" s="87">
        <v>2590.7287849999998</v>
      </c>
      <c r="I158" s="12">
        <v>30.263752</v>
      </c>
      <c r="J158" s="12">
        <v>2.4000000000000002E-3</v>
      </c>
      <c r="K158" s="12">
        <v>0.1202</v>
      </c>
      <c r="L158" s="12">
        <v>0.1542</v>
      </c>
      <c r="M158" s="12">
        <v>1</v>
      </c>
      <c r="N158" s="12">
        <v>0</v>
      </c>
      <c r="O158" s="12">
        <v>1.111165</v>
      </c>
      <c r="P158" s="12">
        <v>0.10885</v>
      </c>
      <c r="Q158" s="12">
        <v>0</v>
      </c>
      <c r="R158" s="12">
        <v>0</v>
      </c>
    </row>
    <row r="159" spans="1:18" ht="12.95" customHeight="1">
      <c r="A159" s="100">
        <v>5945</v>
      </c>
      <c r="B159" s="101" t="s">
        <v>731</v>
      </c>
      <c r="C159" s="101" t="s">
        <v>998</v>
      </c>
      <c r="D159" s="98">
        <v>38.909933000000002</v>
      </c>
      <c r="E159" s="98">
        <v>-105.459367</v>
      </c>
      <c r="F159" s="95">
        <v>2</v>
      </c>
      <c r="G159" s="91" t="s">
        <v>2026</v>
      </c>
      <c r="H159" s="87">
        <v>2506.228658</v>
      </c>
      <c r="I159" s="12">
        <v>39.203609</v>
      </c>
      <c r="J159" s="12">
        <v>2.5000000000000001E-3</v>
      </c>
      <c r="K159" s="12">
        <v>0.1183</v>
      </c>
      <c r="L159" s="12">
        <v>0.15920000000000001</v>
      </c>
      <c r="M159" s="12">
        <v>0</v>
      </c>
      <c r="N159" s="12">
        <v>4</v>
      </c>
      <c r="O159" s="12">
        <v>1.8253740000000001</v>
      </c>
      <c r="P159" s="12">
        <v>0.11132300000000001</v>
      </c>
      <c r="Q159" s="12">
        <v>0</v>
      </c>
      <c r="R159" s="12">
        <v>0</v>
      </c>
    </row>
    <row r="160" spans="1:18" ht="12.95" customHeight="1">
      <c r="A160" s="100">
        <v>5948</v>
      </c>
      <c r="B160" s="101" t="s">
        <v>731</v>
      </c>
      <c r="C160" s="101" t="s">
        <v>999</v>
      </c>
      <c r="D160" s="98">
        <v>39.00282</v>
      </c>
      <c r="E160" s="98">
        <v>-105.708529</v>
      </c>
      <c r="F160" s="95">
        <v>1</v>
      </c>
      <c r="G160" s="91" t="s">
        <v>2026</v>
      </c>
      <c r="H160" s="87">
        <v>2290.2670149999999</v>
      </c>
      <c r="I160" s="12">
        <v>78.537723999999997</v>
      </c>
      <c r="J160" s="12">
        <v>2.6999999999999997E-3</v>
      </c>
      <c r="K160" s="12">
        <v>0.1159</v>
      </c>
      <c r="L160" s="12">
        <v>0.1641</v>
      </c>
      <c r="M160" s="12">
        <v>0</v>
      </c>
      <c r="N160" s="12">
        <v>2</v>
      </c>
      <c r="O160" s="12">
        <v>1.665055</v>
      </c>
      <c r="P160" s="12">
        <v>0.12182</v>
      </c>
      <c r="Q160" s="12">
        <v>3</v>
      </c>
      <c r="R160" s="12">
        <v>0</v>
      </c>
    </row>
    <row r="161" spans="1:18" ht="12.95" customHeight="1">
      <c r="A161" s="100">
        <v>5950</v>
      </c>
      <c r="B161" s="101" t="s">
        <v>731</v>
      </c>
      <c r="C161" s="101" t="s">
        <v>1000</v>
      </c>
      <c r="D161" s="98">
        <v>38.904850000000003</v>
      </c>
      <c r="E161" s="98">
        <v>-105.46593</v>
      </c>
      <c r="F161" s="95">
        <v>1</v>
      </c>
      <c r="G161" s="91" t="s">
        <v>2026</v>
      </c>
      <c r="H161" s="87">
        <v>2484.1474870000002</v>
      </c>
      <c r="I161" s="12">
        <v>44.233548999999996</v>
      </c>
      <c r="J161" s="12">
        <v>2.5000000000000001E-3</v>
      </c>
      <c r="K161" s="12">
        <v>0.1193</v>
      </c>
      <c r="L161" s="12">
        <v>0.1598</v>
      </c>
      <c r="M161" s="12">
        <v>0</v>
      </c>
      <c r="N161" s="12">
        <v>6</v>
      </c>
      <c r="O161" s="12">
        <v>1.6975</v>
      </c>
      <c r="P161" s="12">
        <v>0.11191</v>
      </c>
      <c r="Q161" s="12">
        <v>0</v>
      </c>
      <c r="R161" s="12">
        <v>0</v>
      </c>
    </row>
    <row r="162" spans="1:18" ht="12.95" customHeight="1">
      <c r="A162" s="100">
        <v>5951</v>
      </c>
      <c r="B162" s="101" t="s">
        <v>731</v>
      </c>
      <c r="C162" s="101" t="s">
        <v>1001</v>
      </c>
      <c r="D162" s="98">
        <v>38.987180000000002</v>
      </c>
      <c r="E162" s="98">
        <v>-105.36283</v>
      </c>
      <c r="F162" s="95">
        <v>1</v>
      </c>
      <c r="G162" s="91" t="s">
        <v>2026</v>
      </c>
      <c r="H162" s="87">
        <v>2819.6610679999999</v>
      </c>
      <c r="I162" s="12">
        <v>35.254176999999999</v>
      </c>
      <c r="J162" s="12">
        <v>2.2000000000000001E-3</v>
      </c>
      <c r="K162" s="12">
        <v>0.14350000000000002</v>
      </c>
      <c r="L162" s="12">
        <v>0.1537</v>
      </c>
      <c r="M162" s="12">
        <v>1</v>
      </c>
      <c r="N162" s="12">
        <v>4</v>
      </c>
      <c r="O162" s="12">
        <v>2.3132220000000001</v>
      </c>
      <c r="P162" s="12">
        <v>0.100012</v>
      </c>
      <c r="Q162" s="12">
        <v>0</v>
      </c>
      <c r="R162" s="12">
        <v>0</v>
      </c>
    </row>
    <row r="163" spans="1:18" ht="12.95" customHeight="1">
      <c r="A163" s="100">
        <v>5952</v>
      </c>
      <c r="B163" s="101" t="s">
        <v>731</v>
      </c>
      <c r="C163" s="101" t="s">
        <v>1004</v>
      </c>
      <c r="D163" s="98">
        <v>38.969000000000001</v>
      </c>
      <c r="E163" s="98">
        <v>-105.607</v>
      </c>
      <c r="F163" s="95">
        <v>1</v>
      </c>
      <c r="G163" s="91" t="s">
        <v>2026</v>
      </c>
      <c r="H163" s="87">
        <v>2001.799501</v>
      </c>
      <c r="I163" s="12">
        <v>25.513705999999999</v>
      </c>
      <c r="J163" s="12">
        <v>3.1000000000000003E-3</v>
      </c>
      <c r="K163" s="12">
        <v>0.13159999999999999</v>
      </c>
      <c r="L163" s="12">
        <v>0.16909999999999997</v>
      </c>
      <c r="M163" s="12">
        <v>0</v>
      </c>
      <c r="N163" s="12">
        <v>1</v>
      </c>
      <c r="O163" s="12">
        <v>1.276907</v>
      </c>
      <c r="P163" s="12">
        <v>0.139375</v>
      </c>
      <c r="Q163" s="12">
        <v>1</v>
      </c>
      <c r="R163" s="12">
        <v>0</v>
      </c>
    </row>
    <row r="164" spans="1:18" ht="12.95" customHeight="1">
      <c r="A164" s="100">
        <v>5953</v>
      </c>
      <c r="B164" s="101" t="s">
        <v>1005</v>
      </c>
      <c r="C164" s="101" t="s">
        <v>1006</v>
      </c>
      <c r="D164" s="98">
        <v>39.092750000000002</v>
      </c>
      <c r="E164" s="98">
        <v>-105.865675</v>
      </c>
      <c r="F164" s="95">
        <v>2</v>
      </c>
      <c r="G164" s="91" t="s">
        <v>2026</v>
      </c>
      <c r="H164" s="87">
        <v>428.638622</v>
      </c>
      <c r="I164" s="12">
        <v>13.461368999999999</v>
      </c>
      <c r="J164" s="12">
        <v>0</v>
      </c>
      <c r="K164" s="12">
        <v>0.1386</v>
      </c>
      <c r="L164" s="12">
        <v>0.40879999999999994</v>
      </c>
      <c r="M164" s="12">
        <v>0</v>
      </c>
      <c r="N164" s="12">
        <v>5</v>
      </c>
      <c r="O164" s="12">
        <v>1.3667579999999999</v>
      </c>
      <c r="P164" s="12">
        <v>0.63923300000000005</v>
      </c>
      <c r="Q164" s="12">
        <v>0</v>
      </c>
      <c r="R164" s="12">
        <v>0</v>
      </c>
    </row>
    <row r="165" spans="1:18" ht="12.95" customHeight="1">
      <c r="A165" s="100">
        <v>5954</v>
      </c>
      <c r="B165" s="101" t="s">
        <v>1005</v>
      </c>
      <c r="C165" s="101" t="s">
        <v>1007</v>
      </c>
      <c r="D165" s="98">
        <v>39.235999999999997</v>
      </c>
      <c r="E165" s="98">
        <v>-106.028633</v>
      </c>
      <c r="F165" s="95">
        <v>1</v>
      </c>
      <c r="G165" s="91" t="s">
        <v>2026</v>
      </c>
      <c r="H165" s="87">
        <v>161.64484899999999</v>
      </c>
      <c r="I165" s="12">
        <v>22.965451999999999</v>
      </c>
      <c r="J165" s="12">
        <v>0</v>
      </c>
      <c r="K165" s="12">
        <v>0</v>
      </c>
      <c r="L165" s="12">
        <v>0.3463</v>
      </c>
      <c r="M165" s="12">
        <v>1</v>
      </c>
      <c r="N165" s="12">
        <v>10</v>
      </c>
      <c r="O165" s="12">
        <v>5.3640359999999996</v>
      </c>
      <c r="P165" s="12">
        <v>1.657956</v>
      </c>
      <c r="Q165" s="12">
        <v>0</v>
      </c>
      <c r="R165" s="12">
        <v>0</v>
      </c>
    </row>
    <row r="166" spans="1:18" ht="12.95" customHeight="1">
      <c r="A166" s="100">
        <v>5959</v>
      </c>
      <c r="B166" s="101" t="s">
        <v>1005</v>
      </c>
      <c r="C166" s="101" t="s">
        <v>1008</v>
      </c>
      <c r="D166" s="98">
        <v>39.352429999999998</v>
      </c>
      <c r="E166" s="98">
        <v>-106.07089999999999</v>
      </c>
      <c r="F166" s="95">
        <v>2</v>
      </c>
      <c r="G166" s="91" t="s">
        <v>2026</v>
      </c>
      <c r="H166" s="87">
        <v>20.794705</v>
      </c>
      <c r="I166" s="12">
        <v>14.152371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0.73325799999999997</v>
      </c>
      <c r="P166" s="12">
        <v>2.3082799999999999</v>
      </c>
      <c r="Q166" s="12">
        <v>0</v>
      </c>
      <c r="R166" s="12">
        <v>0</v>
      </c>
    </row>
    <row r="167" spans="1:18" ht="12.95" customHeight="1">
      <c r="A167" s="100">
        <v>5965</v>
      </c>
      <c r="B167" s="101" t="s">
        <v>1009</v>
      </c>
      <c r="C167" s="101" t="s">
        <v>1010</v>
      </c>
      <c r="D167" s="98">
        <v>38.983488000000001</v>
      </c>
      <c r="E167" s="98">
        <v>-105.883436</v>
      </c>
      <c r="F167" s="95">
        <v>1</v>
      </c>
      <c r="G167" s="91" t="s">
        <v>2026</v>
      </c>
      <c r="H167" s="87">
        <v>517.245093</v>
      </c>
      <c r="I167" s="12">
        <v>28.695255</v>
      </c>
      <c r="J167" s="12">
        <v>3.3000000000000004E-3</v>
      </c>
      <c r="K167" s="12">
        <v>0.20379999999999998</v>
      </c>
      <c r="L167" s="12">
        <v>0.11359999999999998</v>
      </c>
      <c r="M167" s="12">
        <v>0</v>
      </c>
      <c r="N167" s="12">
        <v>1</v>
      </c>
      <c r="O167" s="12">
        <v>1.1380509999999999</v>
      </c>
      <c r="P167" s="12">
        <v>5.7999999999999996E-3</v>
      </c>
      <c r="Q167" s="12">
        <v>0</v>
      </c>
      <c r="R167" s="12">
        <v>0</v>
      </c>
    </row>
    <row r="168" spans="1:18" ht="12.95" customHeight="1">
      <c r="A168" s="100">
        <v>5966</v>
      </c>
      <c r="B168" s="101" t="s">
        <v>1009</v>
      </c>
      <c r="C168" s="101" t="s">
        <v>1011</v>
      </c>
      <c r="D168" s="98">
        <v>39.02017</v>
      </c>
      <c r="E168" s="98">
        <v>-105.96517</v>
      </c>
      <c r="F168" s="95">
        <v>1</v>
      </c>
      <c r="G168" s="91" t="s">
        <v>2026</v>
      </c>
      <c r="H168" s="87">
        <v>297.025779</v>
      </c>
      <c r="I168" s="12">
        <v>32.379021000000002</v>
      </c>
      <c r="J168" s="12">
        <v>0</v>
      </c>
      <c r="K168" s="12">
        <v>0.1048</v>
      </c>
      <c r="L168" s="12">
        <v>5.3299999999999993E-2</v>
      </c>
      <c r="M168" s="12">
        <v>0</v>
      </c>
      <c r="N168" s="12">
        <v>3</v>
      </c>
      <c r="O168" s="12">
        <v>0.67979699999999998</v>
      </c>
      <c r="P168" s="12">
        <v>0</v>
      </c>
      <c r="Q168" s="12">
        <v>0</v>
      </c>
      <c r="R168" s="12">
        <v>0</v>
      </c>
    </row>
    <row r="169" spans="1:18" ht="12.95" customHeight="1">
      <c r="A169" s="100">
        <v>5967</v>
      </c>
      <c r="B169" s="101" t="s">
        <v>1009</v>
      </c>
      <c r="C169" s="101" t="s">
        <v>1012</v>
      </c>
      <c r="D169" s="98">
        <v>39.054180000000002</v>
      </c>
      <c r="E169" s="98">
        <v>-105.96684999999999</v>
      </c>
      <c r="F169" s="95">
        <v>1</v>
      </c>
      <c r="G169" s="91" t="s">
        <v>2026</v>
      </c>
      <c r="H169" s="87">
        <v>244.183423</v>
      </c>
      <c r="I169" s="12">
        <v>21.738316999999999</v>
      </c>
      <c r="J169" s="12">
        <v>0</v>
      </c>
      <c r="K169" s="12">
        <v>0.11460000000000001</v>
      </c>
      <c r="L169" s="12">
        <v>3.1699999999999999E-2</v>
      </c>
      <c r="M169" s="12">
        <v>0</v>
      </c>
      <c r="N169" s="12">
        <v>7</v>
      </c>
      <c r="O169" s="12">
        <v>1.6441269999999999</v>
      </c>
      <c r="P169" s="12">
        <v>0</v>
      </c>
      <c r="Q169" s="12">
        <v>0</v>
      </c>
      <c r="R169" s="12">
        <v>0</v>
      </c>
    </row>
    <row r="170" spans="1:18" ht="12.95" customHeight="1">
      <c r="A170" s="100">
        <v>5975</v>
      </c>
      <c r="B170" s="101" t="s">
        <v>1031</v>
      </c>
      <c r="C170" s="101" t="s">
        <v>987</v>
      </c>
      <c r="D170" s="98">
        <v>38.968969999999999</v>
      </c>
      <c r="E170" s="98">
        <v>-105.35619</v>
      </c>
      <c r="F170" s="95">
        <v>1</v>
      </c>
      <c r="G170" s="91" t="s">
        <v>2026</v>
      </c>
      <c r="H170" s="87">
        <v>217.59361200000001</v>
      </c>
      <c r="I170" s="12">
        <v>26.610849999999999</v>
      </c>
      <c r="J170" s="12">
        <v>0</v>
      </c>
      <c r="K170" s="12">
        <v>0.42310000000000003</v>
      </c>
      <c r="L170" s="12">
        <v>0.12609999999999999</v>
      </c>
      <c r="M170" s="12">
        <v>0</v>
      </c>
      <c r="N170" s="12">
        <v>3</v>
      </c>
      <c r="O170" s="12">
        <v>3.115462</v>
      </c>
      <c r="P170" s="12">
        <v>0</v>
      </c>
      <c r="Q170" s="12">
        <v>0</v>
      </c>
      <c r="R170" s="12">
        <v>0</v>
      </c>
    </row>
    <row r="171" spans="1:18" ht="12.95" customHeight="1">
      <c r="A171" s="100">
        <v>5977</v>
      </c>
      <c r="B171" s="101" t="s">
        <v>1033</v>
      </c>
      <c r="C171" s="101" t="s">
        <v>1034</v>
      </c>
      <c r="D171" s="98">
        <v>39.306699999999999</v>
      </c>
      <c r="E171" s="98">
        <v>-105.192511</v>
      </c>
      <c r="F171" s="95">
        <v>2</v>
      </c>
      <c r="G171" s="91" t="s">
        <v>2026</v>
      </c>
      <c r="H171" s="87">
        <v>34.124415999999997</v>
      </c>
      <c r="I171" s="12">
        <v>16.947087</v>
      </c>
      <c r="J171" s="12">
        <v>0</v>
      </c>
      <c r="K171" s="12">
        <v>0</v>
      </c>
      <c r="L171" s="12">
        <v>0.1767</v>
      </c>
      <c r="M171" s="12">
        <v>0</v>
      </c>
      <c r="N171" s="12">
        <v>0</v>
      </c>
      <c r="O171" s="12">
        <v>0.65553600000000001</v>
      </c>
      <c r="P171" s="12">
        <v>0</v>
      </c>
      <c r="Q171" s="12">
        <v>0</v>
      </c>
      <c r="R171" s="12">
        <v>0</v>
      </c>
    </row>
    <row r="172" spans="1:18" ht="12.95" customHeight="1">
      <c r="A172" s="100">
        <v>5978</v>
      </c>
      <c r="B172" s="101" t="s">
        <v>526</v>
      </c>
      <c r="C172" s="101" t="s">
        <v>1035</v>
      </c>
      <c r="D172" s="98">
        <v>39.244900000000001</v>
      </c>
      <c r="E172" s="98">
        <v>-105.234481</v>
      </c>
      <c r="F172" s="95">
        <v>2</v>
      </c>
      <c r="G172" s="91" t="s">
        <v>2026</v>
      </c>
      <c r="H172" s="87">
        <v>21.559875999999999</v>
      </c>
      <c r="I172" s="12">
        <v>7.7046609999999998</v>
      </c>
      <c r="J172" s="12">
        <v>0</v>
      </c>
      <c r="K172" s="12">
        <v>0</v>
      </c>
      <c r="L172" s="12">
        <v>0</v>
      </c>
      <c r="M172" s="12">
        <v>2</v>
      </c>
      <c r="N172" s="12">
        <v>0</v>
      </c>
      <c r="O172" s="12">
        <v>0.5887</v>
      </c>
      <c r="P172" s="12">
        <v>0</v>
      </c>
      <c r="Q172" s="12">
        <v>0</v>
      </c>
      <c r="R172" s="12">
        <v>0</v>
      </c>
    </row>
    <row r="173" spans="1:18" ht="12.95" customHeight="1">
      <c r="A173" s="100">
        <v>5979</v>
      </c>
      <c r="B173" s="101" t="s">
        <v>412</v>
      </c>
      <c r="C173" s="101" t="s">
        <v>1036</v>
      </c>
      <c r="D173" s="98">
        <v>39.374450000000003</v>
      </c>
      <c r="E173" s="98">
        <v>-105.11089</v>
      </c>
      <c r="F173" s="95">
        <v>1</v>
      </c>
      <c r="G173" s="91" t="s">
        <v>2026</v>
      </c>
      <c r="H173" s="87">
        <v>8.7617480000000008</v>
      </c>
      <c r="I173" s="12">
        <v>8.4935679999999998</v>
      </c>
      <c r="J173" s="12">
        <v>0</v>
      </c>
      <c r="K173" s="12">
        <v>0</v>
      </c>
      <c r="L173" s="12">
        <v>0.36959999999999998</v>
      </c>
      <c r="M173" s="12">
        <v>0</v>
      </c>
      <c r="N173" s="12">
        <v>0</v>
      </c>
      <c r="O173" s="12">
        <v>0.80145500000000003</v>
      </c>
      <c r="P173" s="12">
        <v>0</v>
      </c>
      <c r="Q173" s="12">
        <v>0</v>
      </c>
      <c r="R173" s="12">
        <v>0</v>
      </c>
    </row>
    <row r="174" spans="1:18" ht="12.95" customHeight="1">
      <c r="A174" s="100">
        <v>5986</v>
      </c>
      <c r="B174" s="101" t="s">
        <v>1046</v>
      </c>
      <c r="C174" s="101" t="s">
        <v>1047</v>
      </c>
      <c r="D174" s="98">
        <v>39.377833000000003</v>
      </c>
      <c r="E174" s="98">
        <v>-105.847217</v>
      </c>
      <c r="F174" s="95">
        <v>1</v>
      </c>
      <c r="G174" s="91" t="s">
        <v>2026</v>
      </c>
      <c r="H174" s="87">
        <v>45.317081999999999</v>
      </c>
      <c r="I174" s="12">
        <v>9.3540159999999997</v>
      </c>
      <c r="J174" s="12">
        <v>0</v>
      </c>
      <c r="K174" s="12">
        <v>8.14E-2</v>
      </c>
      <c r="L174" s="12">
        <v>0</v>
      </c>
      <c r="M174" s="12">
        <v>0</v>
      </c>
      <c r="N174" s="12">
        <v>7</v>
      </c>
      <c r="O174" s="12">
        <v>1.0952679999999999</v>
      </c>
      <c r="P174" s="12">
        <v>2.2067E-2</v>
      </c>
      <c r="Q174" s="12">
        <v>0</v>
      </c>
      <c r="R174" s="12">
        <v>0</v>
      </c>
    </row>
    <row r="175" spans="1:18" ht="12.95" customHeight="1">
      <c r="A175" s="100">
        <v>5988</v>
      </c>
      <c r="B175" s="101" t="s">
        <v>1048</v>
      </c>
      <c r="C175" s="101" t="s">
        <v>94</v>
      </c>
      <c r="D175" s="98">
        <v>39.270330000000001</v>
      </c>
      <c r="E175" s="98">
        <v>-106.054</v>
      </c>
      <c r="F175" s="95">
        <v>1</v>
      </c>
      <c r="G175" s="91" t="s">
        <v>2026</v>
      </c>
      <c r="H175" s="87">
        <v>42.143338999999997</v>
      </c>
      <c r="I175" s="12">
        <v>9.8109789999999997</v>
      </c>
      <c r="J175" s="12">
        <v>0</v>
      </c>
      <c r="K175" s="12">
        <v>0</v>
      </c>
      <c r="L175" s="12">
        <v>0</v>
      </c>
      <c r="M175" s="12">
        <v>0</v>
      </c>
      <c r="N175" s="12">
        <v>2</v>
      </c>
      <c r="O175" s="12">
        <v>6.0209590000000004</v>
      </c>
      <c r="P175" s="12">
        <v>2.2067540000000001</v>
      </c>
      <c r="Q175" s="12">
        <v>0</v>
      </c>
      <c r="R175" s="12">
        <v>0</v>
      </c>
    </row>
    <row r="176" spans="1:18" ht="12.95" customHeight="1">
      <c r="A176" s="100">
        <v>6030</v>
      </c>
      <c r="B176" s="101" t="s">
        <v>1056</v>
      </c>
      <c r="C176" s="101" t="s">
        <v>1057</v>
      </c>
      <c r="D176" s="98">
        <v>40.082970000000003</v>
      </c>
      <c r="E176" s="98">
        <v>-102.26532</v>
      </c>
      <c r="F176" s="95">
        <v>3</v>
      </c>
      <c r="G176" s="91" t="s">
        <v>2025</v>
      </c>
      <c r="H176" s="87">
        <v>1360.26704</v>
      </c>
      <c r="I176" s="12">
        <v>17.484145999999999</v>
      </c>
      <c r="J176" s="12">
        <v>55.614300000000007</v>
      </c>
      <c r="K176" s="12">
        <v>0.73419999999999996</v>
      </c>
      <c r="L176" s="12">
        <v>0.39239999999999997</v>
      </c>
      <c r="M176" s="12">
        <v>0</v>
      </c>
      <c r="N176" s="12">
        <v>2</v>
      </c>
      <c r="O176" s="12">
        <v>1.4121109999999999</v>
      </c>
      <c r="P176" s="12">
        <v>0</v>
      </c>
      <c r="Q176" s="12">
        <v>0</v>
      </c>
      <c r="R176" s="12">
        <v>0</v>
      </c>
    </row>
    <row r="177" spans="1:18" ht="12.95" customHeight="1">
      <c r="A177" s="100">
        <v>6266</v>
      </c>
      <c r="B177" s="101" t="s">
        <v>1060</v>
      </c>
      <c r="C177" s="101" t="s">
        <v>1061</v>
      </c>
      <c r="D177" s="98">
        <v>40.063499999999998</v>
      </c>
      <c r="E177" s="98">
        <v>-102.327</v>
      </c>
      <c r="F177" s="95">
        <v>3</v>
      </c>
      <c r="G177" s="91" t="s">
        <v>2025</v>
      </c>
      <c r="H177" s="87">
        <v>589.80600000000004</v>
      </c>
      <c r="I177" s="12">
        <v>29.934546999999998</v>
      </c>
      <c r="J177" s="12">
        <v>32.235500000000002</v>
      </c>
      <c r="K177" s="12">
        <v>0.4158</v>
      </c>
      <c r="L177" s="12">
        <v>2.2000000000000002E-2</v>
      </c>
      <c r="M177" s="12">
        <v>0</v>
      </c>
      <c r="N177" s="12">
        <v>3</v>
      </c>
      <c r="O177" s="12">
        <v>1.2378819999999999</v>
      </c>
      <c r="P177" s="12">
        <v>0</v>
      </c>
      <c r="Q177" s="12">
        <v>126</v>
      </c>
      <c r="R177" s="12">
        <v>0</v>
      </c>
    </row>
    <row r="178" spans="1:18" ht="12.95" customHeight="1">
      <c r="A178" s="100">
        <v>6540</v>
      </c>
      <c r="B178" s="101" t="s">
        <v>1062</v>
      </c>
      <c r="C178" s="101" t="s">
        <v>1063</v>
      </c>
      <c r="D178" s="98">
        <v>39.834000000000003</v>
      </c>
      <c r="E178" s="98">
        <v>-102.254</v>
      </c>
      <c r="F178" s="95">
        <v>3</v>
      </c>
      <c r="G178" s="91" t="s">
        <v>2025</v>
      </c>
      <c r="H178" s="87">
        <v>4891.4518360000002</v>
      </c>
      <c r="I178" s="12">
        <v>32.040742000000002</v>
      </c>
      <c r="J178" s="12">
        <v>51.866900000000001</v>
      </c>
      <c r="K178" s="12">
        <v>0.43299999999999994</v>
      </c>
      <c r="L178" s="12">
        <v>4.3499999999999997E-2</v>
      </c>
      <c r="M178" s="12">
        <v>0</v>
      </c>
      <c r="N178" s="12">
        <v>0</v>
      </c>
      <c r="O178" s="12">
        <v>0.211449</v>
      </c>
      <c r="P178" s="12">
        <v>0</v>
      </c>
      <c r="Q178" s="12">
        <v>46</v>
      </c>
      <c r="R178" s="12">
        <v>0</v>
      </c>
    </row>
    <row r="179" spans="1:18" ht="12.95" customHeight="1">
      <c r="A179" s="100">
        <v>7115</v>
      </c>
      <c r="B179" s="101" t="s">
        <v>1074</v>
      </c>
      <c r="C179" s="101" t="s">
        <v>114</v>
      </c>
      <c r="D179" s="98">
        <v>38.493470000000002</v>
      </c>
      <c r="E179" s="98">
        <v>-105.3994</v>
      </c>
      <c r="F179" s="95">
        <v>1</v>
      </c>
      <c r="G179" s="91" t="s">
        <v>2026</v>
      </c>
      <c r="H179" s="87">
        <v>764.43709899999999</v>
      </c>
      <c r="I179" s="12">
        <v>28.368276000000002</v>
      </c>
      <c r="J179" s="12">
        <v>0</v>
      </c>
      <c r="K179" s="12">
        <v>0.3367</v>
      </c>
      <c r="L179" s="12">
        <v>6.4000000000000001E-2</v>
      </c>
      <c r="M179" s="12">
        <v>0</v>
      </c>
      <c r="N179" s="12">
        <v>2</v>
      </c>
      <c r="O179" s="12">
        <v>0.72600299999999995</v>
      </c>
      <c r="P179" s="12">
        <v>2.6159999999999998E-3</v>
      </c>
      <c r="Q179" s="12">
        <v>0</v>
      </c>
      <c r="R179" s="12">
        <v>0</v>
      </c>
    </row>
    <row r="180" spans="1:18" ht="12.95" customHeight="1">
      <c r="A180" s="100">
        <v>7117</v>
      </c>
      <c r="B180" s="101" t="s">
        <v>1075</v>
      </c>
      <c r="C180" s="101" t="s">
        <v>1076</v>
      </c>
      <c r="D180" s="98">
        <v>38.703420000000001</v>
      </c>
      <c r="E180" s="98">
        <v>-105.51233000000001</v>
      </c>
      <c r="F180" s="95">
        <v>1</v>
      </c>
      <c r="G180" s="91" t="s">
        <v>2026</v>
      </c>
      <c r="H180" s="87">
        <v>197.557568</v>
      </c>
      <c r="I180" s="12">
        <v>22.909749000000001</v>
      </c>
      <c r="J180" s="12">
        <v>0</v>
      </c>
      <c r="K180" s="12">
        <v>6.3799999999999996E-2</v>
      </c>
      <c r="L180" s="12">
        <v>0.13489999999999999</v>
      </c>
      <c r="M180" s="12">
        <v>0</v>
      </c>
      <c r="N180" s="12">
        <v>0</v>
      </c>
      <c r="O180" s="12">
        <v>1.4412830000000001</v>
      </c>
      <c r="P180" s="12">
        <v>1.0123999999999999E-2</v>
      </c>
      <c r="Q180" s="12">
        <v>0</v>
      </c>
      <c r="R180" s="12">
        <v>0</v>
      </c>
    </row>
    <row r="181" spans="1:18" ht="12.95" customHeight="1">
      <c r="A181" s="100">
        <v>7118</v>
      </c>
      <c r="B181" s="101" t="s">
        <v>1077</v>
      </c>
      <c r="C181" s="101" t="s">
        <v>1078</v>
      </c>
      <c r="D181" s="98">
        <v>38.407649999999997</v>
      </c>
      <c r="E181" s="98">
        <v>-105.32628</v>
      </c>
      <c r="F181" s="95">
        <v>1</v>
      </c>
      <c r="G181" s="91" t="s">
        <v>2026</v>
      </c>
      <c r="H181" s="87">
        <v>1342.7366</v>
      </c>
      <c r="I181" s="12">
        <v>20.356466000000001</v>
      </c>
      <c r="J181" s="12">
        <v>7.3099999999999998E-2</v>
      </c>
      <c r="K181" s="12">
        <v>4.6065000000000005</v>
      </c>
      <c r="L181" s="12">
        <v>0.10829999999999999</v>
      </c>
      <c r="M181" s="12">
        <v>0</v>
      </c>
      <c r="N181" s="12">
        <v>0</v>
      </c>
      <c r="O181" s="12">
        <v>3.1963999999999999E-2</v>
      </c>
      <c r="P181" s="12">
        <v>8.9370000000000005E-3</v>
      </c>
      <c r="Q181" s="12">
        <v>0</v>
      </c>
      <c r="R181" s="12">
        <v>0</v>
      </c>
    </row>
    <row r="182" spans="1:18" ht="12.95" customHeight="1">
      <c r="A182" s="100">
        <v>7120</v>
      </c>
      <c r="B182" s="101" t="s">
        <v>1077</v>
      </c>
      <c r="C182" s="101" t="s">
        <v>1079</v>
      </c>
      <c r="D182" s="98">
        <v>38.18618</v>
      </c>
      <c r="E182" s="98">
        <v>-105.483968</v>
      </c>
      <c r="F182" s="95">
        <v>1</v>
      </c>
      <c r="G182" s="91" t="s">
        <v>2026</v>
      </c>
      <c r="H182" s="87">
        <v>859.83423700000003</v>
      </c>
      <c r="I182" s="12">
        <v>33.181235999999998</v>
      </c>
      <c r="J182" s="12">
        <v>0.10629999999999999</v>
      </c>
      <c r="K182" s="12">
        <v>7.1669</v>
      </c>
      <c r="L182" s="12">
        <v>0.14779999999999999</v>
      </c>
      <c r="M182" s="12">
        <v>0</v>
      </c>
      <c r="N182" s="12">
        <v>19</v>
      </c>
      <c r="O182" s="12">
        <v>1.9646429999999999</v>
      </c>
      <c r="P182" s="12">
        <v>1.3956E-2</v>
      </c>
      <c r="Q182" s="12">
        <v>0</v>
      </c>
      <c r="R182" s="12">
        <v>0</v>
      </c>
    </row>
    <row r="183" spans="1:18" ht="12.95" customHeight="1">
      <c r="A183" s="100">
        <v>7121</v>
      </c>
      <c r="B183" s="101" t="s">
        <v>1086</v>
      </c>
      <c r="C183" s="101" t="s">
        <v>1087</v>
      </c>
      <c r="D183" s="98">
        <v>38.167599000000003</v>
      </c>
      <c r="E183" s="98">
        <v>-105.574669</v>
      </c>
      <c r="F183" s="95">
        <v>1</v>
      </c>
      <c r="G183" s="91" t="s">
        <v>2026</v>
      </c>
      <c r="H183" s="87">
        <v>12.155393999999999</v>
      </c>
      <c r="I183" s="12">
        <v>2.4920930000000001</v>
      </c>
      <c r="J183" s="12">
        <v>0</v>
      </c>
      <c r="K183" s="12">
        <v>0</v>
      </c>
      <c r="L183" s="12">
        <v>0</v>
      </c>
      <c r="M183" s="12">
        <v>0</v>
      </c>
      <c r="N183" s="12">
        <v>1</v>
      </c>
      <c r="O183" s="12">
        <v>0.67141399999999996</v>
      </c>
      <c r="P183" s="12">
        <v>0</v>
      </c>
      <c r="Q183" s="12">
        <v>0</v>
      </c>
      <c r="R183" s="12">
        <v>0</v>
      </c>
    </row>
    <row r="184" spans="1:18" ht="12.95" customHeight="1">
      <c r="A184" s="100">
        <v>7122</v>
      </c>
      <c r="B184" s="101" t="s">
        <v>1088</v>
      </c>
      <c r="C184" s="101" t="s">
        <v>1089</v>
      </c>
      <c r="D184" s="98">
        <v>38.465733</v>
      </c>
      <c r="E184" s="98">
        <v>-105.86111699999999</v>
      </c>
      <c r="F184" s="95">
        <v>1</v>
      </c>
      <c r="G184" s="91" t="s">
        <v>2026</v>
      </c>
      <c r="H184" s="87">
        <v>545.78124400000002</v>
      </c>
      <c r="I184" s="12">
        <v>17.132247</v>
      </c>
      <c r="J184" s="12">
        <v>0</v>
      </c>
      <c r="K184" s="12">
        <v>2.8499999999999998E-2</v>
      </c>
      <c r="L184" s="12">
        <v>3.5600000000000007E-2</v>
      </c>
      <c r="M184" s="12">
        <v>0</v>
      </c>
      <c r="N184" s="12">
        <v>1</v>
      </c>
      <c r="O184" s="12">
        <v>0.216422</v>
      </c>
      <c r="P184" s="12">
        <v>0</v>
      </c>
      <c r="Q184" s="12">
        <v>0</v>
      </c>
      <c r="R184" s="12">
        <v>0</v>
      </c>
    </row>
    <row r="185" spans="1:18" ht="12.95" customHeight="1">
      <c r="A185" s="100">
        <v>7123</v>
      </c>
      <c r="B185" s="101" t="s">
        <v>1090</v>
      </c>
      <c r="C185" s="101" t="s">
        <v>1091</v>
      </c>
      <c r="D185" s="98">
        <v>38.260599999999997</v>
      </c>
      <c r="E185" s="98">
        <v>-105.6747</v>
      </c>
      <c r="F185" s="95">
        <v>2</v>
      </c>
      <c r="G185" s="91" t="s">
        <v>2026</v>
      </c>
      <c r="H185" s="87">
        <v>15.147356</v>
      </c>
      <c r="I185" s="12">
        <v>7.0509649999999997</v>
      </c>
      <c r="J185" s="12">
        <v>0</v>
      </c>
      <c r="K185" s="12">
        <v>0</v>
      </c>
      <c r="L185" s="12">
        <v>0</v>
      </c>
      <c r="M185" s="12">
        <v>0</v>
      </c>
      <c r="N185" s="12">
        <v>2</v>
      </c>
      <c r="O185" s="12">
        <v>1.4306190000000001</v>
      </c>
      <c r="P185" s="12">
        <v>0</v>
      </c>
      <c r="Q185" s="12">
        <v>0</v>
      </c>
      <c r="R185" s="12">
        <v>0</v>
      </c>
    </row>
    <row r="186" spans="1:18" ht="12.95" customHeight="1">
      <c r="A186" s="100">
        <v>7124</v>
      </c>
      <c r="B186" s="101" t="s">
        <v>1092</v>
      </c>
      <c r="C186" s="101" t="s">
        <v>1093</v>
      </c>
      <c r="D186" s="98">
        <v>38.24118</v>
      </c>
      <c r="E186" s="98">
        <v>-105.66882</v>
      </c>
      <c r="F186" s="95">
        <v>2</v>
      </c>
      <c r="G186" s="91" t="s">
        <v>2026</v>
      </c>
      <c r="H186" s="87">
        <v>3.9043420000000002</v>
      </c>
      <c r="I186" s="12">
        <v>3.9043420000000002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1.5157609999999999</v>
      </c>
      <c r="P186" s="12">
        <v>0</v>
      </c>
      <c r="Q186" s="12">
        <v>0</v>
      </c>
      <c r="R186" s="12">
        <v>0</v>
      </c>
    </row>
    <row r="187" spans="1:18" ht="12.95" customHeight="1">
      <c r="A187" s="100">
        <v>7125</v>
      </c>
      <c r="B187" s="101" t="s">
        <v>28</v>
      </c>
      <c r="C187" s="101" t="s">
        <v>1094</v>
      </c>
      <c r="D187" s="98">
        <v>38.408749999999998</v>
      </c>
      <c r="E187" s="98">
        <v>-105.58373</v>
      </c>
      <c r="F187" s="95">
        <v>1</v>
      </c>
      <c r="G187" s="91" t="s">
        <v>2026</v>
      </c>
      <c r="H187" s="87">
        <v>303.11924800000003</v>
      </c>
      <c r="I187" s="12">
        <v>15.699564000000001</v>
      </c>
      <c r="J187" s="12">
        <v>9.3800000000000008E-2</v>
      </c>
      <c r="K187" s="12">
        <v>3.8880999999999997</v>
      </c>
      <c r="L187" s="12">
        <v>0.13009999999999999</v>
      </c>
      <c r="M187" s="12">
        <v>0</v>
      </c>
      <c r="N187" s="12">
        <v>1</v>
      </c>
      <c r="O187" s="12">
        <v>0.61859399999999998</v>
      </c>
      <c r="P187" s="12">
        <v>0</v>
      </c>
      <c r="Q187" s="12">
        <v>0</v>
      </c>
      <c r="R187" s="12">
        <v>0</v>
      </c>
    </row>
    <row r="188" spans="1:18" ht="12.95" customHeight="1">
      <c r="A188" s="100">
        <v>7129</v>
      </c>
      <c r="B188" s="101" t="s">
        <v>747</v>
      </c>
      <c r="C188" s="101" t="s">
        <v>1095</v>
      </c>
      <c r="D188" s="98">
        <v>38.455550000000002</v>
      </c>
      <c r="E188" s="98">
        <v>-105.50032</v>
      </c>
      <c r="F188" s="95">
        <v>1</v>
      </c>
      <c r="G188" s="91" t="s">
        <v>2026</v>
      </c>
      <c r="H188" s="87">
        <v>5522.4815239999998</v>
      </c>
      <c r="I188" s="12">
        <v>29.540303000000002</v>
      </c>
      <c r="J188" s="12">
        <v>0.1077</v>
      </c>
      <c r="K188" s="12">
        <v>1.2070000000000001</v>
      </c>
      <c r="L188" s="12">
        <v>0.48139999999999999</v>
      </c>
      <c r="M188" s="12">
        <v>0</v>
      </c>
      <c r="N188" s="12">
        <v>0</v>
      </c>
      <c r="O188" s="12">
        <v>0.338536</v>
      </c>
      <c r="P188" s="12">
        <v>5.2693999999999998E-2</v>
      </c>
      <c r="Q188" s="12">
        <v>0</v>
      </c>
      <c r="R188" s="12">
        <v>0</v>
      </c>
    </row>
    <row r="189" spans="1:18" ht="12.95" customHeight="1">
      <c r="A189" s="100">
        <v>7130</v>
      </c>
      <c r="B189" s="101" t="s">
        <v>1096</v>
      </c>
      <c r="C189" s="101" t="s">
        <v>1097</v>
      </c>
      <c r="D189" s="98">
        <v>38.33558</v>
      </c>
      <c r="E189" s="98">
        <v>-105.8022</v>
      </c>
      <c r="F189" s="95">
        <v>1</v>
      </c>
      <c r="G189" s="91" t="s">
        <v>2026</v>
      </c>
      <c r="H189" s="87">
        <v>46.488107999999997</v>
      </c>
      <c r="I189" s="12">
        <v>28.122207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0.31694499999999998</v>
      </c>
      <c r="P189" s="12">
        <v>0</v>
      </c>
      <c r="Q189" s="12">
        <v>0</v>
      </c>
      <c r="R189" s="12">
        <v>0</v>
      </c>
    </row>
    <row r="190" spans="1:18" ht="12.95" customHeight="1">
      <c r="A190" s="100">
        <v>7132</v>
      </c>
      <c r="B190" s="101" t="s">
        <v>1098</v>
      </c>
      <c r="C190" s="101" t="s">
        <v>675</v>
      </c>
      <c r="D190" s="98">
        <v>38.117959999999997</v>
      </c>
      <c r="E190" s="98">
        <v>-105.59753000000001</v>
      </c>
      <c r="F190" s="95">
        <v>2</v>
      </c>
      <c r="G190" s="91" t="s">
        <v>2026</v>
      </c>
      <c r="H190" s="87">
        <v>8.6356129999999993</v>
      </c>
      <c r="I190" s="12">
        <v>7.2117959999999997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1.8641840000000001</v>
      </c>
      <c r="P190" s="12">
        <v>0</v>
      </c>
      <c r="Q190" s="12">
        <v>0</v>
      </c>
      <c r="R190" s="12">
        <v>0</v>
      </c>
    </row>
    <row r="191" spans="1:18" ht="12.95" customHeight="1">
      <c r="A191" s="100">
        <v>7133</v>
      </c>
      <c r="B191" s="101" t="s">
        <v>1099</v>
      </c>
      <c r="C191" s="101" t="s">
        <v>1100</v>
      </c>
      <c r="D191" s="98">
        <v>37.975470000000001</v>
      </c>
      <c r="E191" s="98">
        <v>-105.50821999999999</v>
      </c>
      <c r="F191" s="95">
        <v>2</v>
      </c>
      <c r="G191" s="91" t="s">
        <v>2026</v>
      </c>
      <c r="H191" s="87">
        <v>13.131059</v>
      </c>
      <c r="I191" s="12">
        <v>10.606087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0.52483000000000002</v>
      </c>
      <c r="P191" s="12">
        <v>0</v>
      </c>
      <c r="Q191" s="12">
        <v>0</v>
      </c>
      <c r="R191" s="12">
        <v>0</v>
      </c>
    </row>
    <row r="192" spans="1:18" ht="12.95" customHeight="1">
      <c r="A192" s="100">
        <v>7135</v>
      </c>
      <c r="B192" s="101" t="s">
        <v>1101</v>
      </c>
      <c r="C192" s="101" t="s">
        <v>1102</v>
      </c>
      <c r="D192" s="98">
        <v>38.527659999999997</v>
      </c>
      <c r="E192" s="98">
        <v>-106.15349999999999</v>
      </c>
      <c r="F192" s="95">
        <v>1</v>
      </c>
      <c r="G192" s="91" t="s">
        <v>2026</v>
      </c>
      <c r="H192" s="87">
        <v>199.818962</v>
      </c>
      <c r="I192" s="12">
        <v>16.325937</v>
      </c>
      <c r="J192" s="12">
        <v>0</v>
      </c>
      <c r="K192" s="12">
        <v>0.36299999999999999</v>
      </c>
      <c r="L192" s="12">
        <v>0.56520000000000004</v>
      </c>
      <c r="M192" s="12">
        <v>0</v>
      </c>
      <c r="N192" s="12">
        <v>37</v>
      </c>
      <c r="O192" s="12">
        <v>3.047641</v>
      </c>
      <c r="P192" s="12">
        <v>0.17515900000000001</v>
      </c>
      <c r="Q192" s="12">
        <v>0</v>
      </c>
      <c r="R192" s="12">
        <v>0</v>
      </c>
    </row>
    <row r="193" spans="1:18" ht="12.95" customHeight="1">
      <c r="A193" s="100">
        <v>7137</v>
      </c>
      <c r="B193" s="101" t="s">
        <v>1103</v>
      </c>
      <c r="C193" s="101" t="s">
        <v>1104</v>
      </c>
      <c r="D193" s="98">
        <v>38.419817000000002</v>
      </c>
      <c r="E193" s="98">
        <v>-106.1317</v>
      </c>
      <c r="F193" s="95">
        <v>1</v>
      </c>
      <c r="G193" s="91" t="s">
        <v>2026</v>
      </c>
      <c r="H193" s="87">
        <v>47.54898</v>
      </c>
      <c r="I193" s="12">
        <v>15.056557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0.94541399999999998</v>
      </c>
      <c r="P193" s="12">
        <v>0</v>
      </c>
      <c r="Q193" s="12">
        <v>0</v>
      </c>
      <c r="R193" s="12">
        <v>0</v>
      </c>
    </row>
    <row r="194" spans="1:18" ht="12.95" customHeight="1">
      <c r="A194" s="100">
        <v>7140</v>
      </c>
      <c r="B194" s="101" t="s">
        <v>747</v>
      </c>
      <c r="C194" s="101" t="s">
        <v>1105</v>
      </c>
      <c r="D194" s="98">
        <v>38.54466</v>
      </c>
      <c r="E194" s="98">
        <v>-106.00700000000001</v>
      </c>
      <c r="F194" s="95">
        <v>1</v>
      </c>
      <c r="G194" s="91" t="s">
        <v>2026</v>
      </c>
      <c r="H194" s="87">
        <v>3051.7172439999999</v>
      </c>
      <c r="I194" s="12">
        <v>37.570619000000001</v>
      </c>
      <c r="J194" s="12">
        <v>0.15690000000000001</v>
      </c>
      <c r="K194" s="12">
        <v>1.1934</v>
      </c>
      <c r="L194" s="12">
        <v>0.51800000000000002</v>
      </c>
      <c r="M194" s="12">
        <v>3</v>
      </c>
      <c r="N194" s="12">
        <v>10</v>
      </c>
      <c r="O194" s="12">
        <v>3.2117830000000001</v>
      </c>
      <c r="P194" s="12">
        <v>8.2575999999999997E-2</v>
      </c>
      <c r="Q194" s="12">
        <v>0</v>
      </c>
      <c r="R194" s="12">
        <v>0</v>
      </c>
    </row>
    <row r="195" spans="1:18" ht="12.95" customHeight="1">
      <c r="A195" s="100">
        <v>7162</v>
      </c>
      <c r="B195" s="101" t="s">
        <v>203</v>
      </c>
      <c r="C195" s="101" t="s">
        <v>1106</v>
      </c>
      <c r="D195" s="98">
        <v>38.843381000000001</v>
      </c>
      <c r="E195" s="98">
        <v>-106.134799</v>
      </c>
      <c r="F195" s="95">
        <v>1</v>
      </c>
      <c r="G195" s="91" t="s">
        <v>2026</v>
      </c>
      <c r="H195" s="87">
        <v>297.90070200000002</v>
      </c>
      <c r="I195" s="12">
        <v>24.017113999999999</v>
      </c>
      <c r="J195" s="12">
        <v>0.11180000000000001</v>
      </c>
      <c r="K195" s="12">
        <v>0.9395</v>
      </c>
      <c r="L195" s="12">
        <v>0.52289999999999992</v>
      </c>
      <c r="M195" s="12">
        <v>0</v>
      </c>
      <c r="N195" s="12">
        <v>27</v>
      </c>
      <c r="O195" s="12">
        <v>5.92903</v>
      </c>
      <c r="P195" s="12">
        <v>0</v>
      </c>
      <c r="Q195" s="12">
        <v>0</v>
      </c>
      <c r="R195" s="12">
        <v>0</v>
      </c>
    </row>
    <row r="196" spans="1:18" ht="12.95" customHeight="1">
      <c r="A196" s="100">
        <v>7164</v>
      </c>
      <c r="B196" s="101" t="s">
        <v>1107</v>
      </c>
      <c r="C196" s="101" t="s">
        <v>1108</v>
      </c>
      <c r="D196" s="98">
        <v>38.668999999999997</v>
      </c>
      <c r="E196" s="98">
        <v>-106.161</v>
      </c>
      <c r="F196" s="95">
        <v>2</v>
      </c>
      <c r="G196" s="91" t="s">
        <v>2026</v>
      </c>
      <c r="H196" s="87">
        <v>27.185578</v>
      </c>
      <c r="I196" s="12">
        <v>5.5893170000000003</v>
      </c>
      <c r="J196" s="12">
        <v>0</v>
      </c>
      <c r="K196" s="12">
        <v>0</v>
      </c>
      <c r="L196" s="12">
        <v>0</v>
      </c>
      <c r="M196" s="12">
        <v>0</v>
      </c>
      <c r="N196" s="12">
        <v>1</v>
      </c>
      <c r="O196" s="12">
        <v>5.2909999999999999E-2</v>
      </c>
      <c r="P196" s="12">
        <v>0</v>
      </c>
      <c r="Q196" s="12">
        <v>0</v>
      </c>
      <c r="R196" s="12">
        <v>0</v>
      </c>
    </row>
    <row r="197" spans="1:18" ht="12.95" customHeight="1">
      <c r="A197" s="100">
        <v>7166</v>
      </c>
      <c r="B197" s="101" t="s">
        <v>1112</v>
      </c>
      <c r="C197" s="101" t="s">
        <v>1113</v>
      </c>
      <c r="D197" s="98">
        <v>38.781332999999997</v>
      </c>
      <c r="E197" s="98">
        <v>-106.276517</v>
      </c>
      <c r="F197" s="95">
        <v>2</v>
      </c>
      <c r="G197" s="91" t="s">
        <v>2026</v>
      </c>
      <c r="H197" s="87">
        <v>69.867632</v>
      </c>
      <c r="I197" s="12">
        <v>23.850781000000001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0.98057000000000005</v>
      </c>
      <c r="P197" s="12">
        <v>0</v>
      </c>
      <c r="Q197" s="12">
        <v>0</v>
      </c>
      <c r="R197" s="12">
        <v>0</v>
      </c>
    </row>
    <row r="198" spans="1:18" ht="12.95" customHeight="1">
      <c r="A198" s="100">
        <v>7170</v>
      </c>
      <c r="B198" s="101" t="s">
        <v>41</v>
      </c>
      <c r="C198" s="101" t="s">
        <v>1114</v>
      </c>
      <c r="D198" s="98">
        <v>38.998832999999998</v>
      </c>
      <c r="E198" s="98">
        <v>-106.231767</v>
      </c>
      <c r="F198" s="95">
        <v>2</v>
      </c>
      <c r="G198" s="91" t="s">
        <v>2026</v>
      </c>
      <c r="H198" s="87">
        <v>55.838543000000001</v>
      </c>
      <c r="I198" s="12">
        <v>7.2207889999999999</v>
      </c>
      <c r="J198" s="12">
        <v>0</v>
      </c>
      <c r="K198" s="12">
        <v>0</v>
      </c>
      <c r="L198" s="12">
        <v>0</v>
      </c>
      <c r="M198" s="12">
        <v>0</v>
      </c>
      <c r="N198" s="12">
        <v>3</v>
      </c>
      <c r="O198" s="12">
        <v>0.324849</v>
      </c>
      <c r="P198" s="12">
        <v>0</v>
      </c>
      <c r="Q198" s="12">
        <v>0</v>
      </c>
      <c r="R198" s="12">
        <v>0</v>
      </c>
    </row>
    <row r="199" spans="1:18" ht="12.95" customHeight="1">
      <c r="A199" s="100">
        <v>7171</v>
      </c>
      <c r="B199" s="101" t="s">
        <v>267</v>
      </c>
      <c r="C199" s="101" t="s">
        <v>1115</v>
      </c>
      <c r="D199" s="98">
        <v>39.016939999999998</v>
      </c>
      <c r="E199" s="98">
        <v>-106.29694000000001</v>
      </c>
      <c r="F199" s="95">
        <v>1</v>
      </c>
      <c r="G199" s="91" t="s">
        <v>2026</v>
      </c>
      <c r="H199" s="87">
        <v>169.98975799999999</v>
      </c>
      <c r="I199" s="12">
        <v>23.17623</v>
      </c>
      <c r="J199" s="12">
        <v>0</v>
      </c>
      <c r="K199" s="12">
        <v>0.21280000000000002</v>
      </c>
      <c r="L199" s="12">
        <v>0</v>
      </c>
      <c r="M199" s="12">
        <v>0</v>
      </c>
      <c r="N199" s="12">
        <v>7</v>
      </c>
      <c r="O199" s="12">
        <v>0.51452799999999999</v>
      </c>
      <c r="P199" s="12">
        <v>5.8826999999999997E-2</v>
      </c>
      <c r="Q199" s="12">
        <v>0</v>
      </c>
      <c r="R199" s="12">
        <v>0</v>
      </c>
    </row>
    <row r="200" spans="1:18" ht="12.95" customHeight="1">
      <c r="A200" s="100">
        <v>7182</v>
      </c>
      <c r="B200" s="101" t="s">
        <v>747</v>
      </c>
      <c r="C200" s="101" t="s">
        <v>1116</v>
      </c>
      <c r="D200" s="98">
        <v>39.164499999999997</v>
      </c>
      <c r="E200" s="98">
        <v>-106.32016</v>
      </c>
      <c r="F200" s="95">
        <v>1</v>
      </c>
      <c r="G200" s="91" t="s">
        <v>2026</v>
      </c>
      <c r="H200" s="87">
        <v>615.01320799999996</v>
      </c>
      <c r="I200" s="12">
        <v>33.687863</v>
      </c>
      <c r="J200" s="12">
        <v>0</v>
      </c>
      <c r="K200" s="12">
        <v>2.1399999999999999E-2</v>
      </c>
      <c r="L200" s="12">
        <v>0.6764</v>
      </c>
      <c r="M200" s="12">
        <v>0</v>
      </c>
      <c r="N200" s="12">
        <v>16</v>
      </c>
      <c r="O200" s="12">
        <v>1.919672</v>
      </c>
      <c r="P200" s="12">
        <v>9.1054999999999997E-2</v>
      </c>
      <c r="Q200" s="12">
        <v>0</v>
      </c>
      <c r="R200" s="12">
        <v>0</v>
      </c>
    </row>
    <row r="201" spans="1:18" ht="12.95" customHeight="1">
      <c r="A201" s="100">
        <v>7183</v>
      </c>
      <c r="B201" s="101" t="s">
        <v>1117</v>
      </c>
      <c r="C201" s="101" t="s">
        <v>84</v>
      </c>
      <c r="D201" s="98">
        <v>39.170830000000002</v>
      </c>
      <c r="E201" s="98">
        <v>-106.3875</v>
      </c>
      <c r="F201" s="95">
        <v>2</v>
      </c>
      <c r="G201" s="91" t="s">
        <v>2026</v>
      </c>
      <c r="H201" s="87">
        <v>61.237442000000001</v>
      </c>
      <c r="I201" s="12">
        <v>10.007873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1.093548</v>
      </c>
      <c r="P201" s="12">
        <v>3.2660000000000002E-2</v>
      </c>
      <c r="Q201" s="12">
        <v>0</v>
      </c>
      <c r="R201" s="12">
        <v>0</v>
      </c>
    </row>
    <row r="202" spans="1:18" ht="12.95" customHeight="1">
      <c r="A202" s="100">
        <v>7185</v>
      </c>
      <c r="B202" s="101" t="s">
        <v>1118</v>
      </c>
      <c r="C202" s="101" t="s">
        <v>1119</v>
      </c>
      <c r="D202" s="98">
        <v>39.188920000000003</v>
      </c>
      <c r="E202" s="98">
        <v>-106.331</v>
      </c>
      <c r="F202" s="95">
        <v>1</v>
      </c>
      <c r="G202" s="91" t="s">
        <v>2026</v>
      </c>
      <c r="H202" s="87">
        <v>25.027318999999999</v>
      </c>
      <c r="I202" s="12">
        <v>5.5159349999999998</v>
      </c>
      <c r="J202" s="12">
        <v>0</v>
      </c>
      <c r="K202" s="12">
        <v>0.1908</v>
      </c>
      <c r="L202" s="12">
        <v>2.52E-2</v>
      </c>
      <c r="M202" s="12">
        <v>0</v>
      </c>
      <c r="N202" s="12">
        <v>10</v>
      </c>
      <c r="O202" s="12">
        <v>1.8173539999999999</v>
      </c>
      <c r="P202" s="12">
        <v>0</v>
      </c>
      <c r="Q202" s="12">
        <v>0</v>
      </c>
      <c r="R202" s="12">
        <v>0</v>
      </c>
    </row>
    <row r="203" spans="1:18" ht="12.95" customHeight="1">
      <c r="A203" s="100">
        <v>7186</v>
      </c>
      <c r="B203" s="101" t="s">
        <v>747</v>
      </c>
      <c r="C203" s="101" t="s">
        <v>1120</v>
      </c>
      <c r="D203" s="98">
        <v>39.195149999999998</v>
      </c>
      <c r="E203" s="98">
        <v>-106.34892000000001</v>
      </c>
      <c r="F203" s="95">
        <v>1</v>
      </c>
      <c r="G203" s="91" t="s">
        <v>2026</v>
      </c>
      <c r="H203" s="87">
        <v>525.46731199999999</v>
      </c>
      <c r="I203" s="12">
        <v>32.684080000000002</v>
      </c>
      <c r="J203" s="12">
        <v>0</v>
      </c>
      <c r="K203" s="12">
        <v>1.2799999999999999E-2</v>
      </c>
      <c r="L203" s="12">
        <v>0.75619999999999998</v>
      </c>
      <c r="M203" s="12">
        <v>4</v>
      </c>
      <c r="N203" s="12">
        <v>26</v>
      </c>
      <c r="O203" s="12">
        <v>2.184869</v>
      </c>
      <c r="P203" s="12">
        <v>0.106572</v>
      </c>
      <c r="Q203" s="12">
        <v>0</v>
      </c>
      <c r="R203" s="12">
        <v>0</v>
      </c>
    </row>
    <row r="204" spans="1:18" ht="12.95" customHeight="1">
      <c r="A204" s="100">
        <v>7187</v>
      </c>
      <c r="B204" s="101" t="s">
        <v>1123</v>
      </c>
      <c r="C204" s="101" t="s">
        <v>1124</v>
      </c>
      <c r="D204" s="98">
        <v>39.20223</v>
      </c>
      <c r="E204" s="98">
        <v>-106.35405</v>
      </c>
      <c r="F204" s="95">
        <v>1</v>
      </c>
      <c r="G204" s="91" t="s">
        <v>2026</v>
      </c>
      <c r="H204" s="87">
        <v>229.330274</v>
      </c>
      <c r="I204" s="12">
        <v>27.799489999999999</v>
      </c>
      <c r="J204" s="12">
        <v>0</v>
      </c>
      <c r="K204" s="12">
        <v>2.5500000000000002E-2</v>
      </c>
      <c r="L204" s="12">
        <v>0</v>
      </c>
      <c r="M204" s="12">
        <v>0</v>
      </c>
      <c r="N204" s="12">
        <v>24</v>
      </c>
      <c r="O204" s="12">
        <v>1.8396380000000001</v>
      </c>
      <c r="P204" s="12">
        <v>0.13081599999999999</v>
      </c>
      <c r="Q204" s="12">
        <v>0</v>
      </c>
      <c r="R204" s="12">
        <v>0</v>
      </c>
    </row>
    <row r="205" spans="1:18" ht="12.95" customHeight="1">
      <c r="A205" s="100">
        <v>7188</v>
      </c>
      <c r="B205" s="101" t="s">
        <v>1118</v>
      </c>
      <c r="C205" s="101" t="s">
        <v>1139</v>
      </c>
      <c r="D205" s="98">
        <v>39.222233000000003</v>
      </c>
      <c r="E205" s="98">
        <v>-106.24305</v>
      </c>
      <c r="F205" s="95">
        <v>2</v>
      </c>
      <c r="G205" s="91" t="s">
        <v>2026</v>
      </c>
      <c r="H205" s="87">
        <v>15.224145999999999</v>
      </c>
      <c r="I205" s="12">
        <v>11.362935999999999</v>
      </c>
      <c r="J205" s="12">
        <v>0</v>
      </c>
      <c r="K205" s="12">
        <v>0</v>
      </c>
      <c r="L205" s="12">
        <v>0</v>
      </c>
      <c r="M205" s="12">
        <v>0</v>
      </c>
      <c r="N205" s="12">
        <v>1</v>
      </c>
      <c r="O205" s="12">
        <v>2.4940440000000001</v>
      </c>
      <c r="P205" s="12">
        <v>0</v>
      </c>
      <c r="Q205" s="12">
        <v>0</v>
      </c>
      <c r="R205" s="12">
        <v>0</v>
      </c>
    </row>
    <row r="206" spans="1:18" ht="12.95" customHeight="1">
      <c r="A206" s="100">
        <v>7191</v>
      </c>
      <c r="B206" s="101" t="s">
        <v>1140</v>
      </c>
      <c r="C206" s="101" t="s">
        <v>1141</v>
      </c>
      <c r="D206" s="98">
        <v>39.326667</v>
      </c>
      <c r="E206" s="98">
        <v>-106.33541700000001</v>
      </c>
      <c r="F206" s="95">
        <v>2</v>
      </c>
      <c r="G206" s="91" t="s">
        <v>2026</v>
      </c>
      <c r="H206" s="87">
        <v>37.945911000000002</v>
      </c>
      <c r="I206" s="12">
        <v>20.860413000000001</v>
      </c>
      <c r="J206" s="12">
        <v>0</v>
      </c>
      <c r="K206" s="12">
        <v>0</v>
      </c>
      <c r="L206" s="12">
        <v>0.24659999999999999</v>
      </c>
      <c r="M206" s="12">
        <v>0</v>
      </c>
      <c r="N206" s="12">
        <v>5</v>
      </c>
      <c r="O206" s="12">
        <v>1.877643</v>
      </c>
      <c r="P206" s="12">
        <v>7.9060000000000005E-2</v>
      </c>
      <c r="Q206" s="12">
        <v>0</v>
      </c>
      <c r="R206" s="12">
        <v>0</v>
      </c>
    </row>
    <row r="207" spans="1:18" ht="12.95" customHeight="1">
      <c r="A207" s="100">
        <v>7192</v>
      </c>
      <c r="B207" s="101" t="s">
        <v>1142</v>
      </c>
      <c r="C207" s="101" t="s">
        <v>1143</v>
      </c>
      <c r="D207" s="98">
        <v>39.312910000000002</v>
      </c>
      <c r="E207" s="98">
        <v>-106.22591</v>
      </c>
      <c r="F207" s="95">
        <v>2</v>
      </c>
      <c r="G207" s="91" t="s">
        <v>2026</v>
      </c>
      <c r="H207" s="87">
        <v>50.649225000000001</v>
      </c>
      <c r="I207" s="12">
        <v>25.36589</v>
      </c>
      <c r="J207" s="12">
        <v>0</v>
      </c>
      <c r="K207" s="12">
        <v>0</v>
      </c>
      <c r="L207" s="12">
        <v>0.14749999999999999</v>
      </c>
      <c r="M207" s="12">
        <v>0</v>
      </c>
      <c r="N207" s="12">
        <v>0</v>
      </c>
      <c r="O207" s="12">
        <v>0.52602599999999999</v>
      </c>
      <c r="P207" s="12">
        <v>7.8975000000000004E-2</v>
      </c>
      <c r="Q207" s="12">
        <v>0</v>
      </c>
      <c r="R207" s="12">
        <v>0</v>
      </c>
    </row>
    <row r="208" spans="1:18" ht="12.95" customHeight="1">
      <c r="A208" s="100">
        <v>7199</v>
      </c>
      <c r="B208" s="101" t="s">
        <v>1142</v>
      </c>
      <c r="C208" s="101" t="s">
        <v>1144</v>
      </c>
      <c r="D208" s="98">
        <v>39.351669999999999</v>
      </c>
      <c r="E208" s="98">
        <v>-106.167</v>
      </c>
      <c r="F208" s="95">
        <v>2</v>
      </c>
      <c r="G208" s="91" t="s">
        <v>2026</v>
      </c>
      <c r="H208" s="87">
        <v>9.4254359999999995</v>
      </c>
      <c r="I208" s="12">
        <v>9.4254350000000002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0.24424000000000001</v>
      </c>
      <c r="P208" s="12">
        <v>0.106096</v>
      </c>
      <c r="Q208" s="12">
        <v>0</v>
      </c>
      <c r="R208" s="12">
        <v>0</v>
      </c>
    </row>
    <row r="209" spans="1:18" ht="12.95" customHeight="1">
      <c r="A209" s="100">
        <v>7217</v>
      </c>
      <c r="B209" s="101" t="s">
        <v>1145</v>
      </c>
      <c r="C209" s="101" t="s">
        <v>1146</v>
      </c>
      <c r="D209" s="98">
        <v>37.920499999999997</v>
      </c>
      <c r="E209" s="98">
        <v>-104.95666</v>
      </c>
      <c r="F209" s="95">
        <v>1</v>
      </c>
      <c r="G209" s="91" t="s">
        <v>2026</v>
      </c>
      <c r="H209" s="87">
        <v>25.153659999999999</v>
      </c>
      <c r="I209" s="12">
        <v>10.804064</v>
      </c>
      <c r="J209" s="12">
        <v>0</v>
      </c>
      <c r="K209" s="12">
        <v>4.2999999999999997E-2</v>
      </c>
      <c r="L209" s="12">
        <v>1.43E-2</v>
      </c>
      <c r="M209" s="12">
        <v>0</v>
      </c>
      <c r="N209" s="12">
        <v>9</v>
      </c>
      <c r="O209" s="12">
        <v>0.32705499999999998</v>
      </c>
      <c r="P209" s="12">
        <v>0</v>
      </c>
      <c r="Q209" s="12">
        <v>0</v>
      </c>
      <c r="R209" s="12">
        <v>0</v>
      </c>
    </row>
    <row r="210" spans="1:18" ht="12.95" customHeight="1">
      <c r="A210" s="100">
        <v>7220</v>
      </c>
      <c r="B210" s="101" t="s">
        <v>142</v>
      </c>
      <c r="C210" s="101" t="s">
        <v>1147</v>
      </c>
      <c r="D210" s="98">
        <v>38.300620000000002</v>
      </c>
      <c r="E210" s="98">
        <v>-105.25763000000001</v>
      </c>
      <c r="F210" s="95">
        <v>2</v>
      </c>
      <c r="G210" s="91" t="s">
        <v>2026</v>
      </c>
      <c r="H210" s="87">
        <v>122.86174200000001</v>
      </c>
      <c r="I210" s="12">
        <v>24.141923999999999</v>
      </c>
      <c r="J210" s="12">
        <v>1.7600000000000001E-2</v>
      </c>
      <c r="K210" s="12">
        <v>0.1048</v>
      </c>
      <c r="L210" s="12">
        <v>1.7600000000000001E-2</v>
      </c>
      <c r="M210" s="12">
        <v>0</v>
      </c>
      <c r="N210" s="12">
        <v>4</v>
      </c>
      <c r="O210" s="12">
        <v>1.421559</v>
      </c>
      <c r="P210" s="12">
        <v>0</v>
      </c>
      <c r="Q210" s="12">
        <v>0</v>
      </c>
      <c r="R210" s="12">
        <v>0</v>
      </c>
    </row>
    <row r="211" spans="1:18" ht="12.95" customHeight="1">
      <c r="A211" s="100">
        <v>7222</v>
      </c>
      <c r="B211" s="101" t="s">
        <v>1148</v>
      </c>
      <c r="C211" s="101" t="s">
        <v>1149</v>
      </c>
      <c r="D211" s="98">
        <v>38.212269999999997</v>
      </c>
      <c r="E211" s="98">
        <v>-105.09563</v>
      </c>
      <c r="F211" s="95">
        <v>3</v>
      </c>
      <c r="G211" s="91" t="s">
        <v>2025</v>
      </c>
      <c r="H211" s="87">
        <v>225.227633</v>
      </c>
      <c r="I211" s="12">
        <v>22.761485</v>
      </c>
      <c r="J211" s="12">
        <v>0</v>
      </c>
      <c r="K211" s="12">
        <v>0.19499999999999998</v>
      </c>
      <c r="L211" s="12">
        <v>0.17460000000000001</v>
      </c>
      <c r="M211" s="12">
        <v>0</v>
      </c>
      <c r="N211" s="12">
        <v>12</v>
      </c>
      <c r="O211" s="12">
        <v>1.1636660000000001</v>
      </c>
      <c r="P211" s="12">
        <v>0</v>
      </c>
      <c r="Q211" s="12">
        <v>0</v>
      </c>
      <c r="R211" s="12">
        <v>0</v>
      </c>
    </row>
    <row r="212" spans="1:18" ht="12.95" customHeight="1">
      <c r="A212" s="100">
        <v>7224</v>
      </c>
      <c r="B212" s="101" t="s">
        <v>1155</v>
      </c>
      <c r="C212" s="101" t="s">
        <v>1156</v>
      </c>
      <c r="D212" s="98">
        <v>38.123849999999997</v>
      </c>
      <c r="E212" s="98">
        <v>-105.13617000000001</v>
      </c>
      <c r="F212" s="95">
        <v>2</v>
      </c>
      <c r="G212" s="91" t="s">
        <v>2026</v>
      </c>
      <c r="H212" s="87">
        <v>41.420363000000002</v>
      </c>
      <c r="I212" s="12">
        <v>18.015236000000002</v>
      </c>
      <c r="J212" s="12">
        <v>0</v>
      </c>
      <c r="K212" s="12">
        <v>0</v>
      </c>
      <c r="L212" s="12">
        <v>0.13250000000000001</v>
      </c>
      <c r="M212" s="12">
        <v>0</v>
      </c>
      <c r="N212" s="12">
        <v>0</v>
      </c>
      <c r="O212" s="12">
        <v>1.682412</v>
      </c>
      <c r="P212" s="12">
        <v>0</v>
      </c>
      <c r="Q212" s="12">
        <v>0</v>
      </c>
      <c r="R212" s="12">
        <v>0</v>
      </c>
    </row>
    <row r="213" spans="1:18" ht="12.95" customHeight="1">
      <c r="A213" s="100">
        <v>7226</v>
      </c>
      <c r="B213" s="101" t="s">
        <v>1148</v>
      </c>
      <c r="C213" s="101" t="s">
        <v>1157</v>
      </c>
      <c r="D213" s="98">
        <v>38.343429999999998</v>
      </c>
      <c r="E213" s="98">
        <v>-105.06824</v>
      </c>
      <c r="F213" s="95">
        <v>3</v>
      </c>
      <c r="G213" s="91" t="s">
        <v>2025</v>
      </c>
      <c r="H213" s="87">
        <v>384.873558</v>
      </c>
      <c r="I213" s="12">
        <v>19.386064000000001</v>
      </c>
      <c r="J213" s="12">
        <v>2.9000000000000001E-2</v>
      </c>
      <c r="K213" s="12">
        <v>0.28600000000000003</v>
      </c>
      <c r="L213" s="12">
        <v>0.12809999999999999</v>
      </c>
      <c r="M213" s="12">
        <v>0</v>
      </c>
      <c r="N213" s="12">
        <v>4</v>
      </c>
      <c r="O213" s="12">
        <v>1.884331</v>
      </c>
      <c r="P213" s="12">
        <v>0</v>
      </c>
      <c r="Q213" s="12">
        <v>10</v>
      </c>
      <c r="R213" s="12">
        <v>0</v>
      </c>
    </row>
    <row r="214" spans="1:18" ht="12.95" customHeight="1">
      <c r="A214" s="100">
        <v>7227</v>
      </c>
      <c r="B214" s="101" t="s">
        <v>1158</v>
      </c>
      <c r="C214" s="101" t="s">
        <v>1159</v>
      </c>
      <c r="D214" s="98">
        <v>37.979444000000001</v>
      </c>
      <c r="E214" s="98">
        <v>-105.071111</v>
      </c>
      <c r="F214" s="95">
        <v>2</v>
      </c>
      <c r="G214" s="91" t="s">
        <v>2026</v>
      </c>
      <c r="H214" s="87">
        <v>38.881112000000002</v>
      </c>
      <c r="I214" s="12">
        <v>26.650845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0.125275</v>
      </c>
      <c r="P214" s="12">
        <v>5.1438999999999999E-2</v>
      </c>
      <c r="Q214" s="12">
        <v>0</v>
      </c>
      <c r="R214" s="12">
        <v>0</v>
      </c>
    </row>
    <row r="215" spans="1:18" ht="12.95" customHeight="1">
      <c r="A215" s="100">
        <v>7241</v>
      </c>
      <c r="B215" s="101" t="s">
        <v>526</v>
      </c>
      <c r="C215" s="101" t="s">
        <v>1162</v>
      </c>
      <c r="D215" s="98">
        <v>38.536580000000001</v>
      </c>
      <c r="E215" s="98">
        <v>-105.22153</v>
      </c>
      <c r="F215" s="95">
        <v>1</v>
      </c>
      <c r="G215" s="91" t="s">
        <v>2026</v>
      </c>
      <c r="H215" s="87">
        <v>921.51313500000003</v>
      </c>
      <c r="I215" s="12">
        <v>27.588456999999998</v>
      </c>
      <c r="J215" s="12">
        <v>7.4099999999999999E-2</v>
      </c>
      <c r="K215" s="12">
        <v>0.49890000000000001</v>
      </c>
      <c r="L215" s="12">
        <v>0.1961</v>
      </c>
      <c r="M215" s="12">
        <v>0</v>
      </c>
      <c r="N215" s="12">
        <v>10</v>
      </c>
      <c r="O215" s="12">
        <v>1.0067299999999999</v>
      </c>
      <c r="P215" s="12">
        <v>1.085E-3</v>
      </c>
      <c r="Q215" s="12">
        <v>0</v>
      </c>
      <c r="R215" s="12">
        <v>0</v>
      </c>
    </row>
    <row r="216" spans="1:18" ht="12.95" customHeight="1">
      <c r="A216" s="100">
        <v>7243</v>
      </c>
      <c r="B216" s="101" t="s">
        <v>526</v>
      </c>
      <c r="C216" s="101" t="s">
        <v>1163</v>
      </c>
      <c r="D216" s="98">
        <v>38.66283</v>
      </c>
      <c r="E216" s="98">
        <v>-105.22450000000001</v>
      </c>
      <c r="F216" s="95">
        <v>1</v>
      </c>
      <c r="G216" s="91" t="s">
        <v>2026</v>
      </c>
      <c r="H216" s="87">
        <v>702.26495999999997</v>
      </c>
      <c r="I216" s="12">
        <v>27.170473000000001</v>
      </c>
      <c r="J216" s="12">
        <v>0</v>
      </c>
      <c r="K216" s="12">
        <v>0.65459999999999996</v>
      </c>
      <c r="L216" s="12">
        <v>0.1888</v>
      </c>
      <c r="M216" s="12">
        <v>1</v>
      </c>
      <c r="N216" s="12">
        <v>2</v>
      </c>
      <c r="O216" s="12">
        <v>0.768459</v>
      </c>
      <c r="P216" s="12">
        <v>1.4239999999999999E-3</v>
      </c>
      <c r="Q216" s="12">
        <v>0</v>
      </c>
      <c r="R216" s="12">
        <v>0</v>
      </c>
    </row>
    <row r="217" spans="1:18" ht="12.95" customHeight="1">
      <c r="A217" s="100">
        <v>7250</v>
      </c>
      <c r="B217" s="101" t="s">
        <v>1164</v>
      </c>
      <c r="C217" s="101" t="s">
        <v>1165</v>
      </c>
      <c r="D217" s="98">
        <v>38.66527</v>
      </c>
      <c r="E217" s="98">
        <v>-105.22623</v>
      </c>
      <c r="F217" s="95">
        <v>1</v>
      </c>
      <c r="G217" s="91" t="s">
        <v>2026</v>
      </c>
      <c r="H217" s="87">
        <v>30.34451</v>
      </c>
      <c r="I217" s="12">
        <v>6.6275719999999998</v>
      </c>
      <c r="J217" s="12">
        <v>0</v>
      </c>
      <c r="K217" s="12">
        <v>0</v>
      </c>
      <c r="L217" s="12">
        <v>1.9192</v>
      </c>
      <c r="M217" s="12">
        <v>0</v>
      </c>
      <c r="N217" s="12">
        <v>0</v>
      </c>
      <c r="O217" s="12">
        <v>1.2134769999999999</v>
      </c>
      <c r="P217" s="12">
        <v>0</v>
      </c>
      <c r="Q217" s="12">
        <v>0</v>
      </c>
      <c r="R217" s="12">
        <v>0</v>
      </c>
    </row>
    <row r="218" spans="1:18" ht="12.95" customHeight="1">
      <c r="A218" s="100">
        <v>7252</v>
      </c>
      <c r="B218" s="101" t="s">
        <v>1164</v>
      </c>
      <c r="C218" s="101" t="s">
        <v>1166</v>
      </c>
      <c r="D218" s="98">
        <v>38.711660000000002</v>
      </c>
      <c r="E218" s="98">
        <v>-105.18389999999999</v>
      </c>
      <c r="F218" s="95">
        <v>1</v>
      </c>
      <c r="G218" s="91" t="s">
        <v>2026</v>
      </c>
      <c r="H218" s="87">
        <v>21.024999999999999</v>
      </c>
      <c r="I218" s="12">
        <v>17.957189</v>
      </c>
      <c r="J218" s="12">
        <v>0</v>
      </c>
      <c r="K218" s="12">
        <v>0</v>
      </c>
      <c r="L218" s="12">
        <v>2.7824</v>
      </c>
      <c r="M218" s="12">
        <v>5</v>
      </c>
      <c r="N218" s="12">
        <v>0</v>
      </c>
      <c r="O218" s="12">
        <v>6.0635120000000002</v>
      </c>
      <c r="P218" s="12">
        <v>0</v>
      </c>
      <c r="Q218" s="12">
        <v>0</v>
      </c>
      <c r="R218" s="12">
        <v>0</v>
      </c>
    </row>
    <row r="219" spans="1:18" ht="12.95" customHeight="1">
      <c r="A219" s="100">
        <v>7263</v>
      </c>
      <c r="B219" s="101" t="s">
        <v>1164</v>
      </c>
      <c r="C219" s="101" t="s">
        <v>1167</v>
      </c>
      <c r="D219" s="98">
        <v>38.720300000000002</v>
      </c>
      <c r="E219" s="98">
        <v>-105.178</v>
      </c>
      <c r="F219" s="95">
        <v>2</v>
      </c>
      <c r="G219" s="91" t="s">
        <v>2026</v>
      </c>
      <c r="H219" s="87">
        <v>13.731847999999999</v>
      </c>
      <c r="I219" s="12">
        <v>13.732476999999999</v>
      </c>
      <c r="J219" s="12">
        <v>0</v>
      </c>
      <c r="K219" s="12">
        <v>0</v>
      </c>
      <c r="L219" s="12">
        <v>3.4740000000000006</v>
      </c>
      <c r="M219" s="12">
        <v>4</v>
      </c>
      <c r="N219" s="12">
        <v>0</v>
      </c>
      <c r="O219" s="12">
        <v>5.9996520000000002</v>
      </c>
      <c r="P219" s="12">
        <v>0</v>
      </c>
      <c r="Q219" s="12">
        <v>0</v>
      </c>
      <c r="R219" s="12">
        <v>0</v>
      </c>
    </row>
    <row r="220" spans="1:18" ht="12.95" customHeight="1">
      <c r="A220" s="100">
        <v>7265</v>
      </c>
      <c r="B220" s="101" t="s">
        <v>1164</v>
      </c>
      <c r="C220" s="101" t="s">
        <v>1168</v>
      </c>
      <c r="D220" s="98">
        <v>38.737833000000002</v>
      </c>
      <c r="E220" s="98">
        <v>-105.177944</v>
      </c>
      <c r="F220" s="95">
        <v>2</v>
      </c>
      <c r="G220" s="91" t="s">
        <v>2026</v>
      </c>
      <c r="H220" s="87">
        <v>7.502561</v>
      </c>
      <c r="I220" s="12">
        <v>7.5016999999999996</v>
      </c>
      <c r="J220" s="12">
        <v>0</v>
      </c>
      <c r="K220" s="12">
        <v>0</v>
      </c>
      <c r="L220" s="12">
        <v>5.2675999999999989</v>
      </c>
      <c r="M220" s="12">
        <v>3</v>
      </c>
      <c r="N220" s="12">
        <v>0</v>
      </c>
      <c r="O220" s="12">
        <v>7.8020129999999996</v>
      </c>
      <c r="P220" s="12">
        <v>0</v>
      </c>
      <c r="Q220" s="12">
        <v>0</v>
      </c>
      <c r="R220" s="12">
        <v>0</v>
      </c>
    </row>
    <row r="221" spans="1:18" ht="12.95" customHeight="1">
      <c r="A221" s="100">
        <v>7284</v>
      </c>
      <c r="B221" s="101" t="s">
        <v>378</v>
      </c>
      <c r="C221" s="101" t="s">
        <v>1169</v>
      </c>
      <c r="D221" s="98">
        <v>38.207970000000003</v>
      </c>
      <c r="E221" s="98">
        <v>-104.79312</v>
      </c>
      <c r="F221" s="95">
        <v>3</v>
      </c>
      <c r="G221" s="91" t="s">
        <v>2025</v>
      </c>
      <c r="H221" s="87">
        <v>138.032489</v>
      </c>
      <c r="I221" s="12">
        <v>14.581422999999999</v>
      </c>
      <c r="J221" s="12">
        <v>8.3500000000000005E-2</v>
      </c>
      <c r="K221" s="12">
        <v>0</v>
      </c>
      <c r="L221" s="12">
        <v>3.85E-2</v>
      </c>
      <c r="M221" s="12">
        <v>0</v>
      </c>
      <c r="N221" s="12">
        <v>0</v>
      </c>
      <c r="O221" s="12">
        <v>0.93458300000000005</v>
      </c>
      <c r="P221" s="12">
        <v>0</v>
      </c>
      <c r="Q221" s="12">
        <v>0</v>
      </c>
      <c r="R221" s="12">
        <v>0</v>
      </c>
    </row>
    <row r="222" spans="1:18" ht="12.95" customHeight="1">
      <c r="A222" s="100">
        <v>7285</v>
      </c>
      <c r="B222" s="101" t="s">
        <v>1170</v>
      </c>
      <c r="C222" s="101" t="s">
        <v>1171</v>
      </c>
      <c r="D222" s="98">
        <v>38.229399999999998</v>
      </c>
      <c r="E222" s="98">
        <v>-104.7462</v>
      </c>
      <c r="F222" s="95">
        <v>3</v>
      </c>
      <c r="G222" s="91" t="s">
        <v>2025</v>
      </c>
      <c r="H222" s="87">
        <v>61.971698000000004</v>
      </c>
      <c r="I222" s="12">
        <v>23.457115000000002</v>
      </c>
      <c r="J222" s="12">
        <v>1.8723000000000001</v>
      </c>
      <c r="K222" s="12">
        <v>0</v>
      </c>
      <c r="L222" s="12">
        <v>0.28179999999999999</v>
      </c>
      <c r="M222" s="12">
        <v>0</v>
      </c>
      <c r="N222" s="12">
        <v>0</v>
      </c>
      <c r="O222" s="12">
        <v>0.844781</v>
      </c>
      <c r="P222" s="12">
        <v>0</v>
      </c>
      <c r="Q222" s="12">
        <v>0</v>
      </c>
      <c r="R222" s="12">
        <v>0</v>
      </c>
    </row>
    <row r="223" spans="1:18" ht="12.95" customHeight="1">
      <c r="A223" s="100">
        <v>7293</v>
      </c>
      <c r="B223" s="101" t="s">
        <v>1172</v>
      </c>
      <c r="C223" s="101" t="s">
        <v>1173</v>
      </c>
      <c r="D223" s="98">
        <v>38.272883</v>
      </c>
      <c r="E223" s="98">
        <v>-104.63786</v>
      </c>
      <c r="F223" s="95">
        <v>3</v>
      </c>
      <c r="G223" s="91" t="s">
        <v>2025</v>
      </c>
      <c r="H223" s="87">
        <v>212.807481</v>
      </c>
      <c r="I223" s="12">
        <v>15.691122</v>
      </c>
      <c r="J223" s="12">
        <v>0.10189999999999999</v>
      </c>
      <c r="K223" s="12">
        <v>0</v>
      </c>
      <c r="L223" s="12">
        <v>8.3592999999999993</v>
      </c>
      <c r="M223" s="12">
        <v>1</v>
      </c>
      <c r="N223" s="12">
        <v>0</v>
      </c>
      <c r="O223" s="12">
        <v>8.4992780000000003</v>
      </c>
      <c r="P223" s="12">
        <v>0</v>
      </c>
      <c r="Q223" s="12">
        <v>0</v>
      </c>
      <c r="R223" s="12">
        <v>0</v>
      </c>
    </row>
    <row r="224" spans="1:18" ht="12.95" customHeight="1">
      <c r="A224" s="100">
        <v>7301</v>
      </c>
      <c r="B224" s="101" t="s">
        <v>1189</v>
      </c>
      <c r="C224" s="101" t="s">
        <v>1190</v>
      </c>
      <c r="D224" s="98">
        <v>39.030720000000002</v>
      </c>
      <c r="E224" s="98">
        <v>-104.84786</v>
      </c>
      <c r="F224" s="95">
        <v>1</v>
      </c>
      <c r="G224" s="91" t="s">
        <v>2026</v>
      </c>
      <c r="H224" s="87">
        <v>211.97483199999999</v>
      </c>
      <c r="I224" s="12">
        <v>33.617770999999998</v>
      </c>
      <c r="J224" s="12">
        <v>0</v>
      </c>
      <c r="K224" s="12">
        <v>0</v>
      </c>
      <c r="L224" s="12">
        <v>3.6591</v>
      </c>
      <c r="M224" s="12">
        <v>3</v>
      </c>
      <c r="N224" s="12">
        <v>8</v>
      </c>
      <c r="O224" s="12">
        <v>3.9320789999999999</v>
      </c>
      <c r="P224" s="12">
        <v>4.718E-3</v>
      </c>
      <c r="Q224" s="12">
        <v>1</v>
      </c>
      <c r="R224" s="12">
        <v>0</v>
      </c>
    </row>
    <row r="225" spans="1:18" ht="12.95" customHeight="1">
      <c r="A225" s="100">
        <v>7302</v>
      </c>
      <c r="B225" s="101" t="s">
        <v>1191</v>
      </c>
      <c r="C225" s="101" t="s">
        <v>1192</v>
      </c>
      <c r="D225" s="98">
        <v>39.11542</v>
      </c>
      <c r="E225" s="98">
        <v>-104.91280999999999</v>
      </c>
      <c r="F225" s="95">
        <v>1</v>
      </c>
      <c r="G225" s="91" t="s">
        <v>2026</v>
      </c>
      <c r="H225" s="87">
        <v>41.106636000000002</v>
      </c>
      <c r="I225" s="12">
        <v>14.77351</v>
      </c>
      <c r="J225" s="12">
        <v>0</v>
      </c>
      <c r="K225" s="12">
        <v>0</v>
      </c>
      <c r="L225" s="12">
        <v>0.12040000000000002</v>
      </c>
      <c r="M225" s="12">
        <v>0</v>
      </c>
      <c r="N225" s="12">
        <v>0</v>
      </c>
      <c r="O225" s="12">
        <v>0.92899200000000004</v>
      </c>
      <c r="P225" s="12">
        <v>2.4327000000000001E-2</v>
      </c>
      <c r="Q225" s="12">
        <v>0</v>
      </c>
      <c r="R225" s="12">
        <v>0</v>
      </c>
    </row>
    <row r="226" spans="1:18" ht="12.95" customHeight="1">
      <c r="A226" s="100">
        <v>7304</v>
      </c>
      <c r="B226" s="101" t="s">
        <v>1189</v>
      </c>
      <c r="C226" s="101" t="s">
        <v>1193</v>
      </c>
      <c r="D226" s="98">
        <v>39.068716999999999</v>
      </c>
      <c r="E226" s="98">
        <v>-104.87305000000001</v>
      </c>
      <c r="F226" s="95">
        <v>1</v>
      </c>
      <c r="G226" s="91" t="s">
        <v>2026</v>
      </c>
      <c r="H226" s="87">
        <v>103.792856</v>
      </c>
      <c r="I226" s="12">
        <v>28.770489999999999</v>
      </c>
      <c r="J226" s="12">
        <v>0</v>
      </c>
      <c r="K226" s="12">
        <v>0</v>
      </c>
      <c r="L226" s="12">
        <v>3.0305999999999997</v>
      </c>
      <c r="M226" s="12">
        <v>3</v>
      </c>
      <c r="N226" s="12">
        <v>1</v>
      </c>
      <c r="O226" s="12">
        <v>7.7000640000000002</v>
      </c>
      <c r="P226" s="12">
        <v>9.6349999999999995E-3</v>
      </c>
      <c r="Q226" s="12">
        <v>1</v>
      </c>
      <c r="R226" s="12">
        <v>0</v>
      </c>
    </row>
    <row r="227" spans="1:18" ht="12.95" customHeight="1">
      <c r="A227" s="100">
        <v>7306</v>
      </c>
      <c r="B227" s="101" t="s">
        <v>1194</v>
      </c>
      <c r="C227" s="101" t="s">
        <v>1195</v>
      </c>
      <c r="D227" s="98">
        <v>38.816265000000001</v>
      </c>
      <c r="E227" s="98">
        <v>-104.82259999999999</v>
      </c>
      <c r="F227" s="95">
        <v>3</v>
      </c>
      <c r="G227" s="91" t="s">
        <v>2025</v>
      </c>
      <c r="H227" s="87">
        <v>951.61365999999998</v>
      </c>
      <c r="I227" s="12">
        <v>23.253682999999999</v>
      </c>
      <c r="J227" s="12">
        <v>0</v>
      </c>
      <c r="K227" s="12">
        <v>9.1999999999999998E-3</v>
      </c>
      <c r="L227" s="12">
        <v>12.869900000000001</v>
      </c>
      <c r="M227" s="12">
        <v>17</v>
      </c>
      <c r="N227" s="12">
        <v>2</v>
      </c>
      <c r="O227" s="12">
        <v>14.576884</v>
      </c>
      <c r="P227" s="12">
        <v>4.2030000000000001E-3</v>
      </c>
      <c r="Q227" s="12">
        <v>1</v>
      </c>
      <c r="R227" s="12">
        <v>0</v>
      </c>
    </row>
    <row r="228" spans="1:18" ht="12.95" customHeight="1">
      <c r="A228" s="100">
        <v>7309</v>
      </c>
      <c r="B228" s="101" t="s">
        <v>788</v>
      </c>
      <c r="C228" s="101" t="s">
        <v>1196</v>
      </c>
      <c r="D228" s="98">
        <v>38.81006</v>
      </c>
      <c r="E228" s="98">
        <v>-104.74803</v>
      </c>
      <c r="F228" s="95">
        <v>3</v>
      </c>
      <c r="G228" s="91" t="s">
        <v>2025</v>
      </c>
      <c r="H228" s="87">
        <v>68.983305999999999</v>
      </c>
      <c r="I228" s="12">
        <v>5.5814209999999997</v>
      </c>
      <c r="J228" s="12">
        <v>0.18259999999999998</v>
      </c>
      <c r="K228" s="12">
        <v>0</v>
      </c>
      <c r="L228" s="12">
        <v>16.253799999999998</v>
      </c>
      <c r="M228" s="12">
        <v>1</v>
      </c>
      <c r="N228" s="12">
        <v>0</v>
      </c>
      <c r="O228" s="12">
        <v>9.9099690000000002</v>
      </c>
      <c r="P228" s="12">
        <v>0</v>
      </c>
      <c r="Q228" s="12">
        <v>0</v>
      </c>
      <c r="R228" s="12">
        <v>0</v>
      </c>
    </row>
    <row r="229" spans="1:18" ht="12.95" customHeight="1">
      <c r="A229" s="100">
        <v>7310</v>
      </c>
      <c r="B229" s="101" t="s">
        <v>1197</v>
      </c>
      <c r="C229" s="101" t="s">
        <v>1198</v>
      </c>
      <c r="D229" s="98">
        <v>38.822282999999999</v>
      </c>
      <c r="E229" s="98">
        <v>-104.7265</v>
      </c>
      <c r="F229" s="95">
        <v>3</v>
      </c>
      <c r="G229" s="91" t="s">
        <v>2025</v>
      </c>
      <c r="H229" s="87">
        <v>62.295392999999997</v>
      </c>
      <c r="I229" s="12">
        <v>4.7616940000000003</v>
      </c>
      <c r="J229" s="12">
        <v>0.20230000000000001</v>
      </c>
      <c r="K229" s="12">
        <v>0</v>
      </c>
      <c r="L229" s="12">
        <v>11.6767</v>
      </c>
      <c r="M229" s="12">
        <v>0</v>
      </c>
      <c r="N229" s="12">
        <v>0</v>
      </c>
      <c r="O229" s="12">
        <v>11.226863</v>
      </c>
      <c r="P229" s="12">
        <v>0</v>
      </c>
      <c r="Q229" s="12">
        <v>0</v>
      </c>
      <c r="R229" s="12">
        <v>0</v>
      </c>
    </row>
    <row r="230" spans="1:18" ht="12.95" customHeight="1">
      <c r="A230" s="100">
        <v>7312</v>
      </c>
      <c r="B230" s="101" t="s">
        <v>788</v>
      </c>
      <c r="C230" s="101" t="s">
        <v>1199</v>
      </c>
      <c r="D230" s="98">
        <v>38.787030000000001</v>
      </c>
      <c r="E230" s="98">
        <v>-104.77561</v>
      </c>
      <c r="F230" s="95">
        <v>3</v>
      </c>
      <c r="G230" s="91" t="s">
        <v>2025</v>
      </c>
      <c r="H230" s="87">
        <v>136.07385199999999</v>
      </c>
      <c r="I230" s="12">
        <v>8.2034269999999996</v>
      </c>
      <c r="J230" s="12">
        <v>9.2600000000000002E-2</v>
      </c>
      <c r="K230" s="12">
        <v>0</v>
      </c>
      <c r="L230" s="12">
        <v>31.930500000000002</v>
      </c>
      <c r="M230" s="12">
        <v>4</v>
      </c>
      <c r="N230" s="12">
        <v>0</v>
      </c>
      <c r="O230" s="12">
        <v>13.558700999999999</v>
      </c>
      <c r="P230" s="12">
        <v>0</v>
      </c>
      <c r="Q230" s="12">
        <v>0</v>
      </c>
      <c r="R230" s="12">
        <v>0</v>
      </c>
    </row>
    <row r="231" spans="1:18" ht="12.95" customHeight="1">
      <c r="A231" s="100">
        <v>7313</v>
      </c>
      <c r="B231" s="101" t="s">
        <v>1194</v>
      </c>
      <c r="C231" s="101" t="s">
        <v>1200</v>
      </c>
      <c r="D231" s="98">
        <v>38.938690000000001</v>
      </c>
      <c r="E231" s="98">
        <v>-105.01555999999999</v>
      </c>
      <c r="F231" s="95">
        <v>1</v>
      </c>
      <c r="G231" s="91" t="s">
        <v>2026</v>
      </c>
      <c r="H231" s="87">
        <v>42.885581000000002</v>
      </c>
      <c r="I231" s="12">
        <v>24.588778999999999</v>
      </c>
      <c r="J231" s="12">
        <v>0</v>
      </c>
      <c r="K231" s="12">
        <v>8.4000000000000005E-2</v>
      </c>
      <c r="L231" s="12">
        <v>4.2286999999999999</v>
      </c>
      <c r="M231" s="12">
        <v>0</v>
      </c>
      <c r="N231" s="12">
        <v>0</v>
      </c>
      <c r="O231" s="12">
        <v>3.8063060000000002</v>
      </c>
      <c r="P231" s="12">
        <v>2.3317999999999998E-2</v>
      </c>
      <c r="Q231" s="12">
        <v>0</v>
      </c>
      <c r="R231" s="12">
        <v>0</v>
      </c>
    </row>
    <row r="232" spans="1:18" ht="12.95" customHeight="1">
      <c r="A232" s="100">
        <v>7314</v>
      </c>
      <c r="B232" s="101" t="s">
        <v>1194</v>
      </c>
      <c r="C232" s="101" t="s">
        <v>1201</v>
      </c>
      <c r="D232" s="98">
        <v>38.881810000000002</v>
      </c>
      <c r="E232" s="98">
        <v>-104.95056</v>
      </c>
      <c r="F232" s="95">
        <v>1</v>
      </c>
      <c r="G232" s="91" t="s">
        <v>2026</v>
      </c>
      <c r="H232" s="87">
        <v>166.986041</v>
      </c>
      <c r="I232" s="12">
        <v>30.400569999999998</v>
      </c>
      <c r="J232" s="12">
        <v>0</v>
      </c>
      <c r="K232" s="12">
        <v>5.2299999999999999E-2</v>
      </c>
      <c r="L232" s="12">
        <v>1.4251000000000003</v>
      </c>
      <c r="M232" s="12">
        <v>1</v>
      </c>
      <c r="N232" s="12">
        <v>0</v>
      </c>
      <c r="O232" s="12">
        <v>2.0982479999999999</v>
      </c>
      <c r="P232" s="12">
        <v>1.7965999999999999E-2</v>
      </c>
      <c r="Q232" s="12">
        <v>0</v>
      </c>
      <c r="R232" s="12">
        <v>0</v>
      </c>
    </row>
    <row r="233" spans="1:18" ht="12.95" customHeight="1">
      <c r="A233" s="100">
        <v>7316</v>
      </c>
      <c r="B233" s="101" t="s">
        <v>1194</v>
      </c>
      <c r="C233" s="101" t="s">
        <v>1202</v>
      </c>
      <c r="D233" s="98">
        <v>38.797499999999999</v>
      </c>
      <c r="E233" s="98">
        <v>-104.78615000000001</v>
      </c>
      <c r="F233" s="95">
        <v>3</v>
      </c>
      <c r="G233" s="91" t="s">
        <v>2025</v>
      </c>
      <c r="H233" s="87">
        <v>1070.992475</v>
      </c>
      <c r="I233" s="12">
        <v>32.206693000000001</v>
      </c>
      <c r="J233" s="12">
        <v>3.8000000000000004E-3</v>
      </c>
      <c r="K233" s="12">
        <v>8.2000000000000007E-3</v>
      </c>
      <c r="L233" s="12">
        <v>15.5138</v>
      </c>
      <c r="M233" s="12">
        <v>43</v>
      </c>
      <c r="N233" s="12">
        <v>12</v>
      </c>
      <c r="O233" s="12">
        <v>15.588348999999999</v>
      </c>
      <c r="P233" s="12">
        <v>9.3369999999999998E-3</v>
      </c>
      <c r="Q233" s="12">
        <v>0</v>
      </c>
      <c r="R233" s="12">
        <v>0</v>
      </c>
    </row>
    <row r="234" spans="1:18" ht="12.95" customHeight="1">
      <c r="A234" s="100">
        <v>7320</v>
      </c>
      <c r="B234" s="101" t="s">
        <v>1194</v>
      </c>
      <c r="C234" s="101" t="s">
        <v>1203</v>
      </c>
      <c r="D234" s="98">
        <v>38.677433000000001</v>
      </c>
      <c r="E234" s="98">
        <v>-104.705367</v>
      </c>
      <c r="F234" s="95">
        <v>3</v>
      </c>
      <c r="G234" s="91" t="s">
        <v>2025</v>
      </c>
      <c r="H234" s="87">
        <v>1397.378688</v>
      </c>
      <c r="I234" s="12">
        <v>23.952186000000001</v>
      </c>
      <c r="J234" s="12">
        <v>3.6699999999999997E-2</v>
      </c>
      <c r="K234" s="12">
        <v>1.0799999999999999E-2</v>
      </c>
      <c r="L234" s="12">
        <v>19.069400000000002</v>
      </c>
      <c r="M234" s="12">
        <v>1</v>
      </c>
      <c r="N234" s="12">
        <v>12</v>
      </c>
      <c r="O234" s="12">
        <v>3.4926879999999998</v>
      </c>
      <c r="P234" s="12">
        <v>7.156E-3</v>
      </c>
      <c r="Q234" s="12">
        <v>0</v>
      </c>
      <c r="R234" s="12">
        <v>0</v>
      </c>
    </row>
    <row r="235" spans="1:18" ht="12.95" customHeight="1">
      <c r="A235" s="100">
        <v>7335</v>
      </c>
      <c r="B235" s="101" t="s">
        <v>154</v>
      </c>
      <c r="C235" s="101" t="s">
        <v>1204</v>
      </c>
      <c r="D235" s="98">
        <v>38.828859999999999</v>
      </c>
      <c r="E235" s="98">
        <v>-104.75933000000001</v>
      </c>
      <c r="F235" s="95">
        <v>3</v>
      </c>
      <c r="G235" s="91" t="s">
        <v>2025</v>
      </c>
      <c r="H235" s="87">
        <v>4.5435990000000004</v>
      </c>
      <c r="I235" s="12">
        <v>4.5435990000000004</v>
      </c>
      <c r="J235" s="12">
        <v>0</v>
      </c>
      <c r="K235" s="12">
        <v>0</v>
      </c>
      <c r="L235" s="12">
        <v>93.51</v>
      </c>
      <c r="M235" s="12">
        <v>0</v>
      </c>
      <c r="N235" s="12">
        <v>0</v>
      </c>
      <c r="O235" s="12">
        <v>16.396160999999999</v>
      </c>
      <c r="P235" s="12">
        <v>0</v>
      </c>
      <c r="Q235" s="12">
        <v>0</v>
      </c>
      <c r="R235" s="12">
        <v>0</v>
      </c>
    </row>
    <row r="236" spans="1:18" ht="12.95" customHeight="1">
      <c r="A236" s="100">
        <v>7336</v>
      </c>
      <c r="B236" s="101" t="s">
        <v>154</v>
      </c>
      <c r="C236" s="101" t="s">
        <v>1205</v>
      </c>
      <c r="D236" s="98">
        <v>38.807780000000001</v>
      </c>
      <c r="E236" s="98">
        <v>-104.79541999999999</v>
      </c>
      <c r="F236" s="95">
        <v>3</v>
      </c>
      <c r="G236" s="91" t="s">
        <v>2025</v>
      </c>
      <c r="H236" s="87">
        <v>17.531735000000001</v>
      </c>
      <c r="I236" s="12">
        <v>14.036733</v>
      </c>
      <c r="J236" s="12">
        <v>0</v>
      </c>
      <c r="K236" s="12">
        <v>0</v>
      </c>
      <c r="L236" s="12">
        <v>81.761200000000002</v>
      </c>
      <c r="M236" s="12">
        <v>1</v>
      </c>
      <c r="N236" s="12">
        <v>0</v>
      </c>
      <c r="O236" s="12">
        <v>14.499271999999999</v>
      </c>
      <c r="P236" s="12">
        <v>0</v>
      </c>
      <c r="Q236" s="12">
        <v>0</v>
      </c>
      <c r="R236" s="12">
        <v>0</v>
      </c>
    </row>
    <row r="237" spans="1:18" ht="12.95" customHeight="1">
      <c r="A237" s="100">
        <v>7350</v>
      </c>
      <c r="B237" s="101" t="s">
        <v>1194</v>
      </c>
      <c r="C237" s="101" t="s">
        <v>1206</v>
      </c>
      <c r="D237" s="98">
        <v>38.307667000000002</v>
      </c>
      <c r="E237" s="98">
        <v>-104.60421700000001</v>
      </c>
      <c r="F237" s="95">
        <v>3</v>
      </c>
      <c r="G237" s="91" t="s">
        <v>2025</v>
      </c>
      <c r="H237" s="87">
        <v>2382.680832</v>
      </c>
      <c r="I237" s="12">
        <v>17.667591000000002</v>
      </c>
      <c r="J237" s="12">
        <v>0.56610000000000005</v>
      </c>
      <c r="K237" s="12">
        <v>6.3E-3</v>
      </c>
      <c r="L237" s="12">
        <v>12.0143</v>
      </c>
      <c r="M237" s="12">
        <v>1</v>
      </c>
      <c r="N237" s="12">
        <v>0</v>
      </c>
      <c r="O237" s="12">
        <v>2.8906529999999999</v>
      </c>
      <c r="P237" s="12">
        <v>4.6169999999999996E-3</v>
      </c>
      <c r="Q237" s="12">
        <v>0</v>
      </c>
      <c r="R237" s="12">
        <v>0</v>
      </c>
    </row>
    <row r="238" spans="1:18" ht="12.95" customHeight="1">
      <c r="A238" s="100">
        <v>7370</v>
      </c>
      <c r="B238" s="101" t="s">
        <v>1207</v>
      </c>
      <c r="C238" s="101" t="s">
        <v>1208</v>
      </c>
      <c r="D238" s="98">
        <v>38.683689999999999</v>
      </c>
      <c r="E238" s="98">
        <v>-104.68969</v>
      </c>
      <c r="F238" s="95">
        <v>3</v>
      </c>
      <c r="G238" s="91" t="s">
        <v>2025</v>
      </c>
      <c r="H238" s="87">
        <v>169.6788</v>
      </c>
      <c r="I238" s="12">
        <v>20.719605000000001</v>
      </c>
      <c r="J238" s="12">
        <v>0.40629999999999999</v>
      </c>
      <c r="K238" s="12">
        <v>0</v>
      </c>
      <c r="L238" s="12">
        <v>4.1967999999999996</v>
      </c>
      <c r="M238" s="12">
        <v>0</v>
      </c>
      <c r="N238" s="12">
        <v>0</v>
      </c>
      <c r="O238" s="12">
        <v>3.966018</v>
      </c>
      <c r="P238" s="12">
        <v>0</v>
      </c>
      <c r="Q238" s="12">
        <v>0</v>
      </c>
      <c r="R238" s="12">
        <v>0</v>
      </c>
    </row>
    <row r="239" spans="1:18" ht="12.95" customHeight="1">
      <c r="A239" s="100">
        <v>7376</v>
      </c>
      <c r="B239" s="101" t="s">
        <v>1209</v>
      </c>
      <c r="C239" s="101" t="s">
        <v>1210</v>
      </c>
      <c r="D239" s="98">
        <v>38.856059999999999</v>
      </c>
      <c r="E239" s="98">
        <v>-104.93011</v>
      </c>
      <c r="F239" s="95">
        <v>1</v>
      </c>
      <c r="G239" s="91" t="s">
        <v>2026</v>
      </c>
      <c r="H239" s="87">
        <v>43.839433999999997</v>
      </c>
      <c r="I239" s="12">
        <v>14.283125999999999</v>
      </c>
      <c r="J239" s="12">
        <v>0</v>
      </c>
      <c r="K239" s="12">
        <v>0</v>
      </c>
      <c r="L239" s="12">
        <v>3.6900000000000002E-2</v>
      </c>
      <c r="M239" s="12">
        <v>0</v>
      </c>
      <c r="N239" s="12">
        <v>1</v>
      </c>
      <c r="O239" s="12">
        <v>0.63239100000000004</v>
      </c>
      <c r="P239" s="12">
        <v>0</v>
      </c>
      <c r="Q239" s="12">
        <v>0</v>
      </c>
      <c r="R239" s="12">
        <v>0</v>
      </c>
    </row>
    <row r="240" spans="1:18" ht="12.95" customHeight="1">
      <c r="A240" s="100">
        <v>7380</v>
      </c>
      <c r="B240" s="101" t="s">
        <v>378</v>
      </c>
      <c r="C240" s="101" t="s">
        <v>1211</v>
      </c>
      <c r="D240" s="98">
        <v>38.707500000000003</v>
      </c>
      <c r="E240" s="98">
        <v>-104.84611</v>
      </c>
      <c r="F240" s="95">
        <v>2</v>
      </c>
      <c r="G240" s="91" t="s">
        <v>2026</v>
      </c>
      <c r="H240" s="87">
        <v>17.523195000000001</v>
      </c>
      <c r="I240" s="12">
        <v>15.262230000000001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0.96043400000000001</v>
      </c>
      <c r="P240" s="12">
        <v>5.7067E-2</v>
      </c>
      <c r="Q240" s="12">
        <v>0</v>
      </c>
      <c r="R240" s="12">
        <v>0</v>
      </c>
    </row>
    <row r="241" spans="1:18" ht="12.95" customHeight="1">
      <c r="A241" s="100">
        <v>7385</v>
      </c>
      <c r="B241" s="101" t="s">
        <v>1213</v>
      </c>
      <c r="C241" s="101" t="s">
        <v>1214</v>
      </c>
      <c r="D241" s="98">
        <v>38.681669999999997</v>
      </c>
      <c r="E241" s="98">
        <v>-104.85805999999999</v>
      </c>
      <c r="F241" s="95">
        <v>1</v>
      </c>
      <c r="G241" s="91" t="s">
        <v>2026</v>
      </c>
      <c r="H241" s="87">
        <v>28.403092999999998</v>
      </c>
      <c r="I241" s="12">
        <v>8.5401179999999997</v>
      </c>
      <c r="J241" s="12">
        <v>0</v>
      </c>
      <c r="K241" s="12">
        <v>0</v>
      </c>
      <c r="L241" s="12">
        <v>0</v>
      </c>
      <c r="M241" s="12">
        <v>0</v>
      </c>
      <c r="N241" s="12">
        <v>1</v>
      </c>
      <c r="O241" s="12">
        <v>0</v>
      </c>
      <c r="P241" s="12">
        <v>0</v>
      </c>
      <c r="Q241" s="12">
        <v>0</v>
      </c>
      <c r="R241" s="12">
        <v>0</v>
      </c>
    </row>
    <row r="242" spans="1:18" ht="12.95" customHeight="1">
      <c r="A242" s="100">
        <v>7390</v>
      </c>
      <c r="B242" s="101" t="s">
        <v>1194</v>
      </c>
      <c r="C242" s="101" t="s">
        <v>1215</v>
      </c>
      <c r="D242" s="98">
        <v>38.285310000000003</v>
      </c>
      <c r="E242" s="98">
        <v>-104.60336</v>
      </c>
      <c r="F242" s="95">
        <v>3</v>
      </c>
      <c r="G242" s="91" t="s">
        <v>2025</v>
      </c>
      <c r="H242" s="87">
        <v>2401.9588469999999</v>
      </c>
      <c r="I242" s="12">
        <v>20.139084</v>
      </c>
      <c r="J242" s="12">
        <v>0.5615</v>
      </c>
      <c r="K242" s="12">
        <v>6.3E-3</v>
      </c>
      <c r="L242" s="12">
        <v>12.414099999999999</v>
      </c>
      <c r="M242" s="12">
        <v>2</v>
      </c>
      <c r="N242" s="12">
        <v>0</v>
      </c>
      <c r="O242" s="12">
        <v>11.742724000000001</v>
      </c>
      <c r="P242" s="12">
        <v>4.5799999999999999E-3</v>
      </c>
      <c r="Q242" s="12">
        <v>0</v>
      </c>
      <c r="R242" s="12">
        <v>0</v>
      </c>
    </row>
    <row r="243" spans="1:18" ht="12.95" customHeight="1">
      <c r="A243" s="100">
        <v>7392</v>
      </c>
      <c r="B243" s="101" t="s">
        <v>1216</v>
      </c>
      <c r="C243" s="101" t="s">
        <v>114</v>
      </c>
      <c r="D243" s="98">
        <v>38.897651000000003</v>
      </c>
      <c r="E243" s="98">
        <v>-104.98808</v>
      </c>
      <c r="F243" s="95">
        <v>2</v>
      </c>
      <c r="G243" s="91" t="s">
        <v>2026</v>
      </c>
      <c r="H243" s="87">
        <v>8.7733120000000007</v>
      </c>
      <c r="I243" s="12">
        <v>5.893961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0.20621</v>
      </c>
      <c r="P243" s="12">
        <v>0</v>
      </c>
      <c r="Q243" s="12">
        <v>0</v>
      </c>
      <c r="R243" s="12">
        <v>0</v>
      </c>
    </row>
    <row r="244" spans="1:18" ht="12.95" customHeight="1">
      <c r="A244" s="100">
        <v>7501</v>
      </c>
      <c r="B244" s="101" t="s">
        <v>1217</v>
      </c>
      <c r="C244" s="101" t="s">
        <v>1218</v>
      </c>
      <c r="D244" s="98">
        <v>37.954444000000002</v>
      </c>
      <c r="E244" s="98">
        <v>-103.719444</v>
      </c>
      <c r="F244" s="95">
        <v>3</v>
      </c>
      <c r="G244" s="91" t="s">
        <v>2025</v>
      </c>
      <c r="H244" s="87">
        <v>1240.3407199999999</v>
      </c>
      <c r="I244" s="12">
        <v>29.352988</v>
      </c>
      <c r="J244" s="12">
        <v>0.751</v>
      </c>
      <c r="K244" s="12">
        <v>0</v>
      </c>
      <c r="L244" s="12">
        <v>3.6400000000000002E-2</v>
      </c>
      <c r="M244" s="12">
        <v>0</v>
      </c>
      <c r="N244" s="12">
        <v>0</v>
      </c>
      <c r="O244" s="12">
        <v>1.125343</v>
      </c>
      <c r="P244" s="12">
        <v>0</v>
      </c>
      <c r="Q244" s="12">
        <v>0</v>
      </c>
      <c r="R244" s="12">
        <v>0</v>
      </c>
    </row>
    <row r="245" spans="1:18" ht="12.95" customHeight="1">
      <c r="A245" s="100">
        <v>7503</v>
      </c>
      <c r="B245" s="101" t="s">
        <v>1158</v>
      </c>
      <c r="C245" s="101" t="s">
        <v>1219</v>
      </c>
      <c r="D245" s="98">
        <v>38.248049999999999</v>
      </c>
      <c r="E245" s="98">
        <v>-104.48967</v>
      </c>
      <c r="F245" s="95">
        <v>3</v>
      </c>
      <c r="G245" s="91" t="s">
        <v>2025</v>
      </c>
      <c r="H245" s="87">
        <v>1233.4575460000001</v>
      </c>
      <c r="I245" s="12">
        <v>12.974895999999999</v>
      </c>
      <c r="J245" s="12">
        <v>0.90690000000000004</v>
      </c>
      <c r="K245" s="12">
        <v>0.45139999999999997</v>
      </c>
      <c r="L245" s="12">
        <v>0.61099999999999999</v>
      </c>
      <c r="M245" s="12">
        <v>0</v>
      </c>
      <c r="N245" s="12">
        <v>7</v>
      </c>
      <c r="O245" s="12">
        <v>4.6456169999999997</v>
      </c>
      <c r="P245" s="12">
        <v>1.621E-3</v>
      </c>
      <c r="Q245" s="12">
        <v>0</v>
      </c>
      <c r="R245" s="12">
        <v>0</v>
      </c>
    </row>
    <row r="246" spans="1:18" ht="12.95" customHeight="1">
      <c r="A246" s="100">
        <v>7512</v>
      </c>
      <c r="B246" s="101" t="s">
        <v>1220</v>
      </c>
      <c r="C246" s="101" t="s">
        <v>1221</v>
      </c>
      <c r="D246" s="98">
        <v>38.357700000000001</v>
      </c>
      <c r="E246" s="98">
        <v>-104.3873</v>
      </c>
      <c r="F246" s="95">
        <v>3</v>
      </c>
      <c r="G246" s="91" t="s">
        <v>2025</v>
      </c>
      <c r="H246" s="87">
        <v>1704.0871830000001</v>
      </c>
      <c r="I246" s="12">
        <v>13.893748</v>
      </c>
      <c r="J246" s="12">
        <v>1.3192999999999999</v>
      </c>
      <c r="K246" s="12">
        <v>2.4199999999999999E-2</v>
      </c>
      <c r="L246" s="12">
        <v>0.37929999999999997</v>
      </c>
      <c r="M246" s="12">
        <v>0</v>
      </c>
      <c r="N246" s="12">
        <v>0</v>
      </c>
      <c r="O246" s="12">
        <v>7.4000999999999997E-2</v>
      </c>
      <c r="P246" s="12">
        <v>0</v>
      </c>
      <c r="Q246" s="12">
        <v>0</v>
      </c>
      <c r="R246" s="12">
        <v>0</v>
      </c>
    </row>
    <row r="247" spans="1:18" ht="12.95" customHeight="1">
      <c r="A247" s="100">
        <v>7527</v>
      </c>
      <c r="B247" s="101" t="s">
        <v>1222</v>
      </c>
      <c r="C247" s="101" t="s">
        <v>1223</v>
      </c>
      <c r="D247" s="98">
        <v>38.69699</v>
      </c>
      <c r="E247" s="98">
        <v>-103.86784</v>
      </c>
      <c r="F247" s="95">
        <v>3</v>
      </c>
      <c r="G247" s="91" t="s">
        <v>2025</v>
      </c>
      <c r="H247" s="87">
        <v>372.71522099999999</v>
      </c>
      <c r="I247" s="12">
        <v>22.128107</v>
      </c>
      <c r="J247" s="12">
        <v>4.0107999999999997</v>
      </c>
      <c r="K247" s="12">
        <v>0</v>
      </c>
      <c r="L247" s="12">
        <v>1.09E-2</v>
      </c>
      <c r="M247" s="12">
        <v>0</v>
      </c>
      <c r="N247" s="12">
        <v>0</v>
      </c>
      <c r="O247" s="12">
        <v>0.43677500000000002</v>
      </c>
      <c r="P247" s="12">
        <v>0</v>
      </c>
      <c r="Q247" s="12">
        <v>0</v>
      </c>
      <c r="R247" s="12">
        <v>0</v>
      </c>
    </row>
    <row r="248" spans="1:18" ht="12.95" customHeight="1">
      <c r="A248" s="100">
        <v>7545</v>
      </c>
      <c r="B248" s="101" t="s">
        <v>1224</v>
      </c>
      <c r="C248" s="101" t="s">
        <v>1225</v>
      </c>
      <c r="D248" s="98">
        <v>37.132199999999997</v>
      </c>
      <c r="E248" s="98">
        <v>-104.8528</v>
      </c>
      <c r="F248" s="95">
        <v>1</v>
      </c>
      <c r="G248" s="91" t="s">
        <v>2026</v>
      </c>
      <c r="H248" s="87">
        <v>447.75512800000001</v>
      </c>
      <c r="I248" s="12">
        <v>10.601027</v>
      </c>
      <c r="J248" s="12">
        <v>5.8699999999999995E-2</v>
      </c>
      <c r="K248" s="12">
        <v>2.7418</v>
      </c>
      <c r="L248" s="12">
        <v>2.9899999999999999E-2</v>
      </c>
      <c r="M248" s="12">
        <v>16</v>
      </c>
      <c r="N248" s="12">
        <v>2</v>
      </c>
      <c r="O248" s="12">
        <v>1.20855</v>
      </c>
      <c r="P248" s="12">
        <v>0</v>
      </c>
      <c r="Q248" s="12">
        <v>53</v>
      </c>
      <c r="R248" s="12">
        <v>0</v>
      </c>
    </row>
    <row r="249" spans="1:18" ht="12.95" customHeight="1">
      <c r="A249" s="100">
        <v>7547</v>
      </c>
      <c r="B249" s="101" t="s">
        <v>1228</v>
      </c>
      <c r="C249" s="101" t="s">
        <v>1229</v>
      </c>
      <c r="D249" s="98">
        <v>37.076949999999997</v>
      </c>
      <c r="E249" s="98">
        <v>-105.050033</v>
      </c>
      <c r="F249" s="95">
        <v>1</v>
      </c>
      <c r="G249" s="91" t="s">
        <v>2026</v>
      </c>
      <c r="H249" s="87">
        <v>93.354656000000006</v>
      </c>
      <c r="I249" s="12">
        <v>22.075699</v>
      </c>
      <c r="J249" s="12">
        <v>0</v>
      </c>
      <c r="K249" s="12">
        <v>1.5203</v>
      </c>
      <c r="L249" s="12">
        <v>0</v>
      </c>
      <c r="M249" s="12">
        <v>0</v>
      </c>
      <c r="N249" s="12">
        <v>7</v>
      </c>
      <c r="O249" s="12">
        <v>1.5708869999999999</v>
      </c>
      <c r="P249" s="12">
        <v>0</v>
      </c>
      <c r="Q249" s="12">
        <v>0</v>
      </c>
      <c r="R249" s="12">
        <v>0</v>
      </c>
    </row>
    <row r="250" spans="1:18" ht="12.95" customHeight="1">
      <c r="A250" s="100">
        <v>7548</v>
      </c>
      <c r="B250" s="101" t="s">
        <v>1230</v>
      </c>
      <c r="C250" s="101" t="s">
        <v>1231</v>
      </c>
      <c r="D250" s="98">
        <v>37.180999999999997</v>
      </c>
      <c r="E250" s="98">
        <v>-104.9631</v>
      </c>
      <c r="F250" s="95">
        <v>1</v>
      </c>
      <c r="G250" s="91" t="s">
        <v>2026</v>
      </c>
      <c r="H250" s="87">
        <v>226.70752899999999</v>
      </c>
      <c r="I250" s="12">
        <v>36.717567000000003</v>
      </c>
      <c r="J250" s="12">
        <v>7.4999999999999997E-3</v>
      </c>
      <c r="K250" s="12">
        <v>1.4209000000000001</v>
      </c>
      <c r="L250" s="12">
        <v>3.1399999999999997E-2</v>
      </c>
      <c r="M250" s="12">
        <v>3</v>
      </c>
      <c r="N250" s="12">
        <v>6</v>
      </c>
      <c r="O250" s="12">
        <v>1.2089760000000001</v>
      </c>
      <c r="P250" s="12">
        <v>0</v>
      </c>
      <c r="Q250" s="12">
        <v>75</v>
      </c>
      <c r="R250" s="12">
        <v>0</v>
      </c>
    </row>
    <row r="251" spans="1:18" ht="12.95" customHeight="1">
      <c r="A251" s="100">
        <v>7549</v>
      </c>
      <c r="B251" s="101" t="s">
        <v>1224</v>
      </c>
      <c r="C251" s="101" t="s">
        <v>1232</v>
      </c>
      <c r="D251" s="98">
        <v>38.032629999999997</v>
      </c>
      <c r="E251" s="98">
        <v>-103.1969</v>
      </c>
      <c r="F251" s="95">
        <v>3</v>
      </c>
      <c r="G251" s="91" t="s">
        <v>2025</v>
      </c>
      <c r="H251" s="87">
        <v>8942.8129659999995</v>
      </c>
      <c r="I251" s="12">
        <v>30.550153000000002</v>
      </c>
      <c r="J251" s="12">
        <v>0.94669999999999999</v>
      </c>
      <c r="K251" s="12">
        <v>0.25929999999999997</v>
      </c>
      <c r="L251" s="12">
        <v>0.1406</v>
      </c>
      <c r="M251" s="12">
        <v>0</v>
      </c>
      <c r="N251" s="12">
        <v>0</v>
      </c>
      <c r="O251" s="12">
        <v>1.189225</v>
      </c>
      <c r="P251" s="12">
        <v>0</v>
      </c>
      <c r="Q251" s="12">
        <v>0</v>
      </c>
      <c r="R251" s="12">
        <v>0</v>
      </c>
    </row>
    <row r="252" spans="1:18" ht="12.95" customHeight="1">
      <c r="A252" s="100">
        <v>7551</v>
      </c>
      <c r="B252" s="101" t="s">
        <v>1233</v>
      </c>
      <c r="C252" s="101" t="s">
        <v>1234</v>
      </c>
      <c r="D252" s="98">
        <v>37.051817</v>
      </c>
      <c r="E252" s="98">
        <v>-104.52283300000001</v>
      </c>
      <c r="F252" s="95">
        <v>1</v>
      </c>
      <c r="G252" s="91" t="s">
        <v>2026</v>
      </c>
      <c r="H252" s="87">
        <v>49.116267000000001</v>
      </c>
      <c r="I252" s="12">
        <v>17.097694000000001</v>
      </c>
      <c r="J252" s="12">
        <v>0</v>
      </c>
      <c r="K252" s="12">
        <v>0</v>
      </c>
      <c r="L252" s="12">
        <v>0.1943</v>
      </c>
      <c r="M252" s="12">
        <v>0</v>
      </c>
      <c r="N252" s="12">
        <v>0</v>
      </c>
      <c r="O252" s="12">
        <v>2.6068169999999999</v>
      </c>
      <c r="P252" s="12">
        <v>0</v>
      </c>
      <c r="Q252" s="12">
        <v>3</v>
      </c>
      <c r="R252" s="12">
        <v>0</v>
      </c>
    </row>
    <row r="253" spans="1:18" ht="12.95" customHeight="1">
      <c r="A253" s="100">
        <v>7560</v>
      </c>
      <c r="B253" s="101" t="s">
        <v>1235</v>
      </c>
      <c r="C253" s="101" t="s">
        <v>1236</v>
      </c>
      <c r="D253" s="98">
        <v>37.044600000000003</v>
      </c>
      <c r="E253" s="98">
        <v>-104.051</v>
      </c>
      <c r="F253" s="95">
        <v>3</v>
      </c>
      <c r="G253" s="91" t="s">
        <v>2025</v>
      </c>
      <c r="H253" s="87">
        <v>147.11147700000001</v>
      </c>
      <c r="I253" s="12">
        <v>17.571584000000001</v>
      </c>
      <c r="J253" s="12">
        <v>1.3593</v>
      </c>
      <c r="K253" s="12">
        <v>0</v>
      </c>
      <c r="L253" s="12">
        <v>3.1000000000000003E-3</v>
      </c>
      <c r="M253" s="12">
        <v>0</v>
      </c>
      <c r="N253" s="12">
        <v>3</v>
      </c>
      <c r="O253" s="12">
        <v>0.73017500000000002</v>
      </c>
      <c r="P253" s="12">
        <v>0</v>
      </c>
      <c r="Q253" s="12">
        <v>0</v>
      </c>
      <c r="R253" s="12">
        <v>0</v>
      </c>
    </row>
    <row r="254" spans="1:18" ht="12.95" customHeight="1">
      <c r="A254" s="100">
        <v>7571</v>
      </c>
      <c r="B254" s="101" t="s">
        <v>1237</v>
      </c>
      <c r="C254" s="101" t="s">
        <v>1238</v>
      </c>
      <c r="D254" s="98">
        <v>37.120617000000003</v>
      </c>
      <c r="E254" s="98">
        <v>-104.26134999999999</v>
      </c>
      <c r="F254" s="95">
        <v>3</v>
      </c>
      <c r="G254" s="91" t="s">
        <v>2025</v>
      </c>
      <c r="H254" s="87">
        <v>55.881059</v>
      </c>
      <c r="I254" s="12">
        <v>6.7942020000000003</v>
      </c>
      <c r="J254" s="12">
        <v>3.1671999999999998</v>
      </c>
      <c r="K254" s="12">
        <v>0.62339999999999995</v>
      </c>
      <c r="L254" s="12">
        <v>0</v>
      </c>
      <c r="M254" s="12">
        <v>0</v>
      </c>
      <c r="N254" s="12">
        <v>5</v>
      </c>
      <c r="O254" s="12">
        <v>1.6381220000000001</v>
      </c>
      <c r="P254" s="12">
        <v>0</v>
      </c>
      <c r="Q254" s="12">
        <v>2</v>
      </c>
      <c r="R254" s="12">
        <v>0</v>
      </c>
    </row>
    <row r="255" spans="1:18" ht="12.95" customHeight="1">
      <c r="A255" s="100">
        <v>7580</v>
      </c>
      <c r="B255" s="101" t="s">
        <v>1224</v>
      </c>
      <c r="C255" s="101" t="s">
        <v>1239</v>
      </c>
      <c r="D255" s="98">
        <v>37.184159999999999</v>
      </c>
      <c r="E255" s="98">
        <v>-104.48815999999999</v>
      </c>
      <c r="F255" s="95">
        <v>3</v>
      </c>
      <c r="G255" s="91" t="s">
        <v>2025</v>
      </c>
      <c r="H255" s="87">
        <v>1958.887346</v>
      </c>
      <c r="I255" s="12">
        <v>26.310627</v>
      </c>
      <c r="J255" s="12">
        <v>1.7899999999999999E-2</v>
      </c>
      <c r="K255" s="12">
        <v>0.91999999999999993</v>
      </c>
      <c r="L255" s="12">
        <v>0.46779999999999999</v>
      </c>
      <c r="M255" s="12">
        <v>2</v>
      </c>
      <c r="N255" s="12">
        <v>12</v>
      </c>
      <c r="O255" s="12">
        <v>9.2677139999999998</v>
      </c>
      <c r="P255" s="12">
        <v>0</v>
      </c>
      <c r="Q255" s="12">
        <v>0</v>
      </c>
      <c r="R255" s="12">
        <v>0</v>
      </c>
    </row>
    <row r="256" spans="1:18" ht="12.95" customHeight="1">
      <c r="A256" s="100">
        <v>7582</v>
      </c>
      <c r="B256" s="101" t="s">
        <v>1240</v>
      </c>
      <c r="C256" s="101" t="s">
        <v>1241</v>
      </c>
      <c r="D256" s="98">
        <v>37.115183000000002</v>
      </c>
      <c r="E256" s="98">
        <v>-104.60525</v>
      </c>
      <c r="F256" s="95">
        <v>1</v>
      </c>
      <c r="G256" s="91" t="s">
        <v>2026</v>
      </c>
      <c r="H256" s="87">
        <v>153.68066099999999</v>
      </c>
      <c r="I256" s="12">
        <v>18.051189999999998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1.677419</v>
      </c>
      <c r="P256" s="12">
        <v>0</v>
      </c>
      <c r="Q256" s="12">
        <v>43</v>
      </c>
      <c r="R256" s="12">
        <v>0</v>
      </c>
    </row>
    <row r="257" spans="1:18" ht="12.95" customHeight="1">
      <c r="A257" s="100">
        <v>7583</v>
      </c>
      <c r="B257" s="101" t="s">
        <v>1242</v>
      </c>
      <c r="C257" s="101" t="s">
        <v>1241</v>
      </c>
      <c r="D257" s="98">
        <v>37.145000000000003</v>
      </c>
      <c r="E257" s="98">
        <v>-104.61931</v>
      </c>
      <c r="F257" s="95">
        <v>1</v>
      </c>
      <c r="G257" s="91" t="s">
        <v>2026</v>
      </c>
      <c r="H257" s="87">
        <v>90.786371000000003</v>
      </c>
      <c r="I257" s="12">
        <v>15.483551</v>
      </c>
      <c r="J257" s="12">
        <v>0</v>
      </c>
      <c r="K257" s="12">
        <v>0.15460000000000002</v>
      </c>
      <c r="L257" s="12">
        <v>2.5799999999999997E-2</v>
      </c>
      <c r="M257" s="12">
        <v>0</v>
      </c>
      <c r="N257" s="12">
        <v>0</v>
      </c>
      <c r="O257" s="12">
        <v>1.998899</v>
      </c>
      <c r="P257" s="12">
        <v>0</v>
      </c>
      <c r="Q257" s="12">
        <v>15</v>
      </c>
      <c r="R257" s="12">
        <v>0</v>
      </c>
    </row>
    <row r="258" spans="1:18" ht="12.95" customHeight="1">
      <c r="A258" s="100">
        <v>7586</v>
      </c>
      <c r="B258" s="101" t="s">
        <v>1243</v>
      </c>
      <c r="C258" s="101" t="s">
        <v>114</v>
      </c>
      <c r="D258" s="98">
        <v>37.114083000000001</v>
      </c>
      <c r="E258" s="98">
        <v>-104.77979999999999</v>
      </c>
      <c r="F258" s="95">
        <v>1</v>
      </c>
      <c r="G258" s="91" t="s">
        <v>2026</v>
      </c>
      <c r="H258" s="87">
        <v>124.72681799999999</v>
      </c>
      <c r="I258" s="12">
        <v>21.570404</v>
      </c>
      <c r="J258" s="12">
        <v>0</v>
      </c>
      <c r="K258" s="12">
        <v>9.5200000000000007E-2</v>
      </c>
      <c r="L258" s="12">
        <v>0</v>
      </c>
      <c r="M258" s="12">
        <v>5</v>
      </c>
      <c r="N258" s="12">
        <v>1</v>
      </c>
      <c r="O258" s="12">
        <v>0.342617</v>
      </c>
      <c r="P258" s="12">
        <v>0</v>
      </c>
      <c r="Q258" s="12">
        <v>58</v>
      </c>
      <c r="R258" s="12">
        <v>0</v>
      </c>
    </row>
    <row r="259" spans="1:18" ht="12.95" customHeight="1">
      <c r="A259" s="100">
        <v>7587</v>
      </c>
      <c r="B259" s="101" t="s">
        <v>1244</v>
      </c>
      <c r="C259" s="101" t="s">
        <v>1245</v>
      </c>
      <c r="D259" s="98">
        <v>37.148739999999997</v>
      </c>
      <c r="E259" s="98">
        <v>-104.92195</v>
      </c>
      <c r="F259" s="95">
        <v>1</v>
      </c>
      <c r="G259" s="91" t="s">
        <v>2026</v>
      </c>
      <c r="H259" s="87">
        <v>30.382701999999998</v>
      </c>
      <c r="I259" s="12">
        <v>10.74784</v>
      </c>
      <c r="J259" s="12">
        <v>0</v>
      </c>
      <c r="K259" s="12">
        <v>3.56E-2</v>
      </c>
      <c r="L259" s="12">
        <v>0</v>
      </c>
      <c r="M259" s="12">
        <v>11</v>
      </c>
      <c r="N259" s="12">
        <v>0</v>
      </c>
      <c r="O259" s="12">
        <v>1.932382</v>
      </c>
      <c r="P259" s="12">
        <v>0</v>
      </c>
      <c r="Q259" s="12">
        <v>28</v>
      </c>
      <c r="R259" s="12">
        <v>0</v>
      </c>
    </row>
    <row r="260" spans="1:18" ht="12.95" customHeight="1">
      <c r="A260" s="100">
        <v>7588</v>
      </c>
      <c r="B260" s="101" t="s">
        <v>1246</v>
      </c>
      <c r="C260" s="101" t="s">
        <v>114</v>
      </c>
      <c r="D260" s="98">
        <v>37.132333000000003</v>
      </c>
      <c r="E260" s="98">
        <v>-104.8472</v>
      </c>
      <c r="F260" s="95">
        <v>1</v>
      </c>
      <c r="G260" s="91" t="s">
        <v>2026</v>
      </c>
      <c r="H260" s="87">
        <v>111.225489</v>
      </c>
      <c r="I260" s="12">
        <v>10.859024</v>
      </c>
      <c r="J260" s="12">
        <v>0</v>
      </c>
      <c r="K260" s="12">
        <v>0.66670000000000007</v>
      </c>
      <c r="L260" s="12">
        <v>7.9999999999999993E-4</v>
      </c>
      <c r="M260" s="12">
        <v>5</v>
      </c>
      <c r="N260" s="12">
        <v>0</v>
      </c>
      <c r="O260" s="12">
        <v>1.584411</v>
      </c>
      <c r="P260" s="12">
        <v>0</v>
      </c>
      <c r="Q260" s="12">
        <v>58</v>
      </c>
      <c r="R260" s="12">
        <v>0</v>
      </c>
    </row>
    <row r="261" spans="1:18" ht="12.95" customHeight="1">
      <c r="A261" s="100">
        <v>7590</v>
      </c>
      <c r="B261" s="101" t="s">
        <v>1247</v>
      </c>
      <c r="C261" s="101" t="s">
        <v>1248</v>
      </c>
      <c r="D261" s="98">
        <v>37.304532999999999</v>
      </c>
      <c r="E261" s="98">
        <v>-104.46676600000001</v>
      </c>
      <c r="F261" s="95">
        <v>3</v>
      </c>
      <c r="G261" s="91" t="s">
        <v>2025</v>
      </c>
      <c r="H261" s="87">
        <v>134.23538600000001</v>
      </c>
      <c r="I261" s="12">
        <v>10.672094</v>
      </c>
      <c r="J261" s="12">
        <v>0</v>
      </c>
      <c r="K261" s="12">
        <v>2.1499999999999998E-2</v>
      </c>
      <c r="L261" s="12">
        <v>0.10659999999999999</v>
      </c>
      <c r="M261" s="12">
        <v>0</v>
      </c>
      <c r="N261" s="12">
        <v>0</v>
      </c>
      <c r="O261" s="12">
        <v>0.25392100000000001</v>
      </c>
      <c r="P261" s="12">
        <v>0</v>
      </c>
      <c r="Q261" s="12">
        <v>0</v>
      </c>
      <c r="R261" s="12">
        <v>0</v>
      </c>
    </row>
    <row r="262" spans="1:18" ht="12.95" customHeight="1">
      <c r="A262" s="100">
        <v>7595</v>
      </c>
      <c r="B262" s="101" t="s">
        <v>1249</v>
      </c>
      <c r="C262" s="101" t="s">
        <v>1250</v>
      </c>
      <c r="D262" s="98">
        <v>37.34722</v>
      </c>
      <c r="E262" s="98">
        <v>-104.57424</v>
      </c>
      <c r="F262" s="95">
        <v>3</v>
      </c>
      <c r="G262" s="91" t="s">
        <v>2025</v>
      </c>
      <c r="H262" s="87">
        <v>53.835774000000001</v>
      </c>
      <c r="I262" s="12">
        <v>13.124498000000001</v>
      </c>
      <c r="J262" s="12">
        <v>0</v>
      </c>
      <c r="K262" s="12">
        <v>5.8500000000000003E-2</v>
      </c>
      <c r="L262" s="12">
        <v>0</v>
      </c>
      <c r="M262" s="12">
        <v>0</v>
      </c>
      <c r="N262" s="12">
        <v>1</v>
      </c>
      <c r="O262" s="12">
        <v>1.2502150000000001</v>
      </c>
      <c r="P262" s="12">
        <v>0</v>
      </c>
      <c r="Q262" s="12">
        <v>4</v>
      </c>
      <c r="R262" s="12">
        <v>0</v>
      </c>
    </row>
    <row r="263" spans="1:18" ht="12.95" customHeight="1">
      <c r="A263" s="100">
        <v>7603</v>
      </c>
      <c r="B263" s="101" t="s">
        <v>1251</v>
      </c>
      <c r="C263" s="101" t="s">
        <v>1252</v>
      </c>
      <c r="D263" s="98">
        <v>37.692016000000002</v>
      </c>
      <c r="E263" s="98">
        <v>-105.23455</v>
      </c>
      <c r="F263" s="95">
        <v>1</v>
      </c>
      <c r="G263" s="91" t="s">
        <v>2026</v>
      </c>
      <c r="H263" s="87">
        <v>28.741731000000001</v>
      </c>
      <c r="I263" s="12">
        <v>14.116409000000001</v>
      </c>
      <c r="J263" s="12">
        <v>0</v>
      </c>
      <c r="K263" s="12">
        <v>5.3200000000000004E-2</v>
      </c>
      <c r="L263" s="12">
        <v>0</v>
      </c>
      <c r="M263" s="12">
        <v>0</v>
      </c>
      <c r="N263" s="12">
        <v>8</v>
      </c>
      <c r="O263" s="12">
        <v>0.92853300000000005</v>
      </c>
      <c r="P263" s="12">
        <v>0</v>
      </c>
      <c r="Q263" s="12">
        <v>0</v>
      </c>
      <c r="R263" s="12">
        <v>0</v>
      </c>
    </row>
    <row r="264" spans="1:18" ht="12.95" customHeight="1">
      <c r="A264" s="100">
        <v>7609</v>
      </c>
      <c r="B264" s="101" t="s">
        <v>1253</v>
      </c>
      <c r="C264" s="101" t="s">
        <v>1254</v>
      </c>
      <c r="D264" s="98">
        <v>37.700029999999998</v>
      </c>
      <c r="E264" s="98">
        <v>-105.37761</v>
      </c>
      <c r="F264" s="95">
        <v>2</v>
      </c>
      <c r="G264" s="91" t="s">
        <v>2026</v>
      </c>
      <c r="H264" s="87">
        <v>86.661703000000003</v>
      </c>
      <c r="I264" s="12">
        <v>13.520091000000001</v>
      </c>
      <c r="J264" s="12">
        <v>0</v>
      </c>
      <c r="K264" s="12">
        <v>1.35E-2</v>
      </c>
      <c r="L264" s="12">
        <v>0</v>
      </c>
      <c r="M264" s="12">
        <v>0</v>
      </c>
      <c r="N264" s="12">
        <v>2</v>
      </c>
      <c r="O264" s="12">
        <v>1.2594160000000001</v>
      </c>
      <c r="P264" s="12">
        <v>0</v>
      </c>
      <c r="Q264" s="12">
        <v>0</v>
      </c>
      <c r="R264" s="12">
        <v>0</v>
      </c>
    </row>
    <row r="265" spans="1:18" ht="12.95" customHeight="1">
      <c r="A265" s="100">
        <v>7620</v>
      </c>
      <c r="B265" s="101" t="s">
        <v>1255</v>
      </c>
      <c r="C265" s="101" t="s">
        <v>1256</v>
      </c>
      <c r="D265" s="98">
        <v>37.510066000000002</v>
      </c>
      <c r="E265" s="98">
        <v>-104.9811</v>
      </c>
      <c r="F265" s="95">
        <v>3</v>
      </c>
      <c r="G265" s="91" t="s">
        <v>2025</v>
      </c>
      <c r="H265" s="87">
        <v>52.781916000000002</v>
      </c>
      <c r="I265" s="12">
        <v>8.1458130000000004</v>
      </c>
      <c r="J265" s="12">
        <v>0</v>
      </c>
      <c r="K265" s="12">
        <v>0.73650000000000004</v>
      </c>
      <c r="L265" s="12">
        <v>0</v>
      </c>
      <c r="M265" s="12">
        <v>0</v>
      </c>
      <c r="N265" s="12">
        <v>16</v>
      </c>
      <c r="O265" s="12">
        <v>2.7163930000000001</v>
      </c>
      <c r="P265" s="12">
        <v>1.8946000000000001E-2</v>
      </c>
      <c r="Q265" s="12">
        <v>0</v>
      </c>
      <c r="R265" s="12">
        <v>0</v>
      </c>
    </row>
    <row r="266" spans="1:18" ht="12.95" customHeight="1">
      <c r="A266" s="100">
        <v>7622</v>
      </c>
      <c r="B266" s="101" t="s">
        <v>1257</v>
      </c>
      <c r="C266" s="101" t="s">
        <v>1258</v>
      </c>
      <c r="D266" s="98">
        <v>37.378</v>
      </c>
      <c r="E266" s="98">
        <v>-105.1009</v>
      </c>
      <c r="F266" s="95">
        <v>2</v>
      </c>
      <c r="G266" s="91" t="s">
        <v>2026</v>
      </c>
      <c r="H266" s="87">
        <v>54.232906</v>
      </c>
      <c r="I266" s="12">
        <v>18.759291000000001</v>
      </c>
      <c r="J266" s="12">
        <v>0</v>
      </c>
      <c r="K266" s="12">
        <v>0.14270000000000002</v>
      </c>
      <c r="L266" s="12">
        <v>0.10790000000000001</v>
      </c>
      <c r="M266" s="12">
        <v>0</v>
      </c>
      <c r="N266" s="12">
        <v>8</v>
      </c>
      <c r="O266" s="12">
        <v>2.6769530000000001</v>
      </c>
      <c r="P266" s="12">
        <v>0</v>
      </c>
      <c r="Q266" s="12">
        <v>0</v>
      </c>
      <c r="R266" s="12">
        <v>0</v>
      </c>
    </row>
    <row r="267" spans="1:18" ht="12.95" customHeight="1">
      <c r="A267" s="100">
        <v>7630</v>
      </c>
      <c r="B267" s="101" t="s">
        <v>412</v>
      </c>
      <c r="C267" s="101" t="s">
        <v>1259</v>
      </c>
      <c r="D267" s="98">
        <v>37.613799999999998</v>
      </c>
      <c r="E267" s="98">
        <v>-104.77379999999999</v>
      </c>
      <c r="F267" s="95">
        <v>3</v>
      </c>
      <c r="G267" s="91" t="s">
        <v>2025</v>
      </c>
      <c r="H267" s="87">
        <v>111.581357</v>
      </c>
      <c r="I267" s="12">
        <v>9.9459359999999997</v>
      </c>
      <c r="J267" s="12">
        <v>0</v>
      </c>
      <c r="K267" s="12">
        <v>4.5999999999999999E-2</v>
      </c>
      <c r="L267" s="12">
        <v>2.4000000000000002E-3</v>
      </c>
      <c r="M267" s="12">
        <v>0</v>
      </c>
      <c r="N267" s="12">
        <v>1</v>
      </c>
      <c r="O267" s="12">
        <v>2.0804230000000001</v>
      </c>
      <c r="P267" s="12">
        <v>0</v>
      </c>
      <c r="Q267" s="12">
        <v>6</v>
      </c>
      <c r="R267" s="12">
        <v>0</v>
      </c>
    </row>
    <row r="268" spans="1:18" ht="12.95" customHeight="1">
      <c r="A268" s="100">
        <v>7635</v>
      </c>
      <c r="B268" s="101" t="s">
        <v>1260</v>
      </c>
      <c r="C268" s="101" t="s">
        <v>1261</v>
      </c>
      <c r="D268" s="98">
        <v>37.517119999999998</v>
      </c>
      <c r="E268" s="98">
        <v>-104.69353</v>
      </c>
      <c r="F268" s="95">
        <v>3</v>
      </c>
      <c r="G268" s="91" t="s">
        <v>2025</v>
      </c>
      <c r="H268" s="87">
        <v>180.14051799999999</v>
      </c>
      <c r="I268" s="12">
        <v>19.364993999999999</v>
      </c>
      <c r="J268" s="12">
        <v>0</v>
      </c>
      <c r="K268" s="12">
        <v>0.49360000000000004</v>
      </c>
      <c r="L268" s="12">
        <v>3.5500000000000004E-2</v>
      </c>
      <c r="M268" s="12">
        <v>0</v>
      </c>
      <c r="N268" s="12">
        <v>1</v>
      </c>
      <c r="O268" s="12">
        <v>3.2263489999999999</v>
      </c>
      <c r="P268" s="12">
        <v>0</v>
      </c>
      <c r="Q268" s="12">
        <v>0</v>
      </c>
      <c r="R268" s="12">
        <v>0</v>
      </c>
    </row>
    <row r="269" spans="1:18" ht="12.95" customHeight="1">
      <c r="A269" s="100">
        <v>7650</v>
      </c>
      <c r="B269" s="101" t="s">
        <v>1257</v>
      </c>
      <c r="C269" s="101" t="s">
        <v>1262</v>
      </c>
      <c r="D269" s="98">
        <v>37.618015999999997</v>
      </c>
      <c r="E269" s="98">
        <v>-104.78865</v>
      </c>
      <c r="F269" s="95">
        <v>3</v>
      </c>
      <c r="G269" s="91" t="s">
        <v>2025</v>
      </c>
      <c r="H269" s="87">
        <v>708.91810599999997</v>
      </c>
      <c r="I269" s="12">
        <v>8.9896399999999996</v>
      </c>
      <c r="J269" s="12">
        <v>0</v>
      </c>
      <c r="K269" s="12">
        <v>0.74650000000000005</v>
      </c>
      <c r="L269" s="12">
        <v>0.32130000000000003</v>
      </c>
      <c r="M269" s="12">
        <v>0</v>
      </c>
      <c r="N269" s="12">
        <v>0</v>
      </c>
      <c r="O269" s="12">
        <v>3.320738</v>
      </c>
      <c r="P269" s="12">
        <v>1.4109999999999999E-3</v>
      </c>
      <c r="Q269" s="12">
        <v>4</v>
      </c>
      <c r="R269" s="12">
        <v>0</v>
      </c>
    </row>
    <row r="270" spans="1:18" ht="12.95" customHeight="1">
      <c r="A270" s="100">
        <v>7655</v>
      </c>
      <c r="B270" s="101" t="s">
        <v>1257</v>
      </c>
      <c r="C270" s="101" t="s">
        <v>1263</v>
      </c>
      <c r="D270" s="98">
        <v>37.751916000000001</v>
      </c>
      <c r="E270" s="98">
        <v>-104.598266</v>
      </c>
      <c r="F270" s="95">
        <v>3</v>
      </c>
      <c r="G270" s="91" t="s">
        <v>2025</v>
      </c>
      <c r="H270" s="87">
        <v>1674.481808</v>
      </c>
      <c r="I270" s="12">
        <v>35.944716999999997</v>
      </c>
      <c r="J270" s="12">
        <v>1.6E-2</v>
      </c>
      <c r="K270" s="12">
        <v>0.50770000000000004</v>
      </c>
      <c r="L270" s="12">
        <v>0.43540000000000001</v>
      </c>
      <c r="M270" s="12">
        <v>0</v>
      </c>
      <c r="N270" s="12">
        <v>0</v>
      </c>
      <c r="O270" s="12">
        <v>0.27088499999999999</v>
      </c>
      <c r="P270" s="12">
        <v>5.9699999999999998E-4</v>
      </c>
      <c r="Q270" s="12">
        <v>1</v>
      </c>
      <c r="R270" s="12">
        <v>0</v>
      </c>
    </row>
    <row r="271" spans="1:18" ht="12.95" customHeight="1">
      <c r="A271" s="100">
        <v>7701</v>
      </c>
      <c r="B271" s="101" t="s">
        <v>1264</v>
      </c>
      <c r="C271" s="101" t="s">
        <v>1265</v>
      </c>
      <c r="D271" s="98">
        <v>38.095829999999999</v>
      </c>
      <c r="E271" s="98">
        <v>-103.98472</v>
      </c>
      <c r="F271" s="95">
        <v>3</v>
      </c>
      <c r="G271" s="91" t="s">
        <v>2025</v>
      </c>
      <c r="H271" s="87">
        <v>2774.8374229999999</v>
      </c>
      <c r="I271" s="12">
        <v>28.305933</v>
      </c>
      <c r="J271" s="12">
        <v>0.21110000000000001</v>
      </c>
      <c r="K271" s="12">
        <v>0.28360000000000002</v>
      </c>
      <c r="L271" s="12">
        <v>4.8599999999999997E-2</v>
      </c>
      <c r="M271" s="12">
        <v>0</v>
      </c>
      <c r="N271" s="12">
        <v>0</v>
      </c>
      <c r="O271" s="12">
        <v>1.8294539999999999</v>
      </c>
      <c r="P271" s="12">
        <v>0</v>
      </c>
      <c r="Q271" s="12">
        <v>1</v>
      </c>
      <c r="R271" s="12">
        <v>1</v>
      </c>
    </row>
    <row r="272" spans="1:18" ht="12.95" customHeight="1">
      <c r="A272" s="100">
        <v>7805</v>
      </c>
      <c r="B272" s="101" t="s">
        <v>747</v>
      </c>
      <c r="C272" s="101" t="s">
        <v>1266</v>
      </c>
      <c r="D272" s="98">
        <v>38.085717000000002</v>
      </c>
      <c r="E272" s="98">
        <v>-102.869833</v>
      </c>
      <c r="F272" s="95">
        <v>3</v>
      </c>
      <c r="G272" s="91" t="s">
        <v>2025</v>
      </c>
      <c r="H272" s="87">
        <v>48511.740360999996</v>
      </c>
      <c r="I272" s="12">
        <v>21.031873000000001</v>
      </c>
      <c r="J272" s="12">
        <v>2.0137</v>
      </c>
      <c r="K272" s="12">
        <v>0.41809999999999997</v>
      </c>
      <c r="L272" s="12">
        <v>1.1476</v>
      </c>
      <c r="M272" s="12">
        <v>0</v>
      </c>
      <c r="N272" s="12">
        <v>5</v>
      </c>
      <c r="O272" s="12">
        <v>1.9748939999999999</v>
      </c>
      <c r="P272" s="12">
        <v>6.679E-3</v>
      </c>
      <c r="Q272" s="12">
        <v>3</v>
      </c>
      <c r="R272" s="12">
        <v>0</v>
      </c>
    </row>
    <row r="273" spans="1:18" ht="12.95" customHeight="1">
      <c r="A273" s="100">
        <v>7808</v>
      </c>
      <c r="B273" s="101" t="s">
        <v>747</v>
      </c>
      <c r="C273" s="101" t="s">
        <v>1267</v>
      </c>
      <c r="D273" s="98">
        <v>38.096333000000001</v>
      </c>
      <c r="E273" s="98">
        <v>-102.51955599999999</v>
      </c>
      <c r="F273" s="95">
        <v>3</v>
      </c>
      <c r="G273" s="91" t="s">
        <v>2025</v>
      </c>
      <c r="H273" s="87">
        <v>51158.526091</v>
      </c>
      <c r="I273" s="12">
        <v>23.957674000000001</v>
      </c>
      <c r="J273" s="12">
        <v>3.3806999999999996</v>
      </c>
      <c r="K273" s="12">
        <v>0.40720000000000001</v>
      </c>
      <c r="L273" s="12">
        <v>1.0999999999999999</v>
      </c>
      <c r="M273" s="12">
        <v>0</v>
      </c>
      <c r="N273" s="12">
        <v>5</v>
      </c>
      <c r="O273" s="12">
        <v>2.4551530000000001</v>
      </c>
      <c r="P273" s="12">
        <v>6.3330000000000001E-3</v>
      </c>
      <c r="Q273" s="12">
        <v>3</v>
      </c>
      <c r="R273" s="12">
        <v>0</v>
      </c>
    </row>
    <row r="274" spans="1:18" ht="12.95" customHeight="1">
      <c r="A274" s="100">
        <v>7845</v>
      </c>
      <c r="B274" s="101" t="s">
        <v>1268</v>
      </c>
      <c r="C274" s="101" t="s">
        <v>1269</v>
      </c>
      <c r="D274" s="98">
        <v>37.635117000000001</v>
      </c>
      <c r="E274" s="98">
        <v>-102.53536699999999</v>
      </c>
      <c r="F274" s="95">
        <v>3</v>
      </c>
      <c r="G274" s="91" t="s">
        <v>2025</v>
      </c>
      <c r="H274" s="87">
        <v>1220.7408780000001</v>
      </c>
      <c r="I274" s="12">
        <v>25.270512</v>
      </c>
      <c r="J274" s="12">
        <v>1.8617999999999999</v>
      </c>
      <c r="K274" s="12">
        <v>0.38319999999999999</v>
      </c>
      <c r="L274" s="12">
        <v>1.5799999999999998E-2</v>
      </c>
      <c r="M274" s="12">
        <v>0</v>
      </c>
      <c r="N274" s="12">
        <v>0</v>
      </c>
      <c r="O274" s="12">
        <v>2.7050329999999998</v>
      </c>
      <c r="P274" s="12">
        <v>0</v>
      </c>
      <c r="Q274" s="12">
        <v>0</v>
      </c>
      <c r="R274" s="12">
        <v>0</v>
      </c>
    </row>
    <row r="275" spans="1:18" ht="12.95" customHeight="1">
      <c r="A275" s="100">
        <v>7850</v>
      </c>
      <c r="B275" s="101" t="s">
        <v>1270</v>
      </c>
      <c r="C275" s="101" t="s">
        <v>1271</v>
      </c>
      <c r="D275" s="98">
        <v>38.091830000000002</v>
      </c>
      <c r="E275" s="98">
        <v>-102.53017</v>
      </c>
      <c r="F275" s="95">
        <v>3</v>
      </c>
      <c r="G275" s="91" t="s">
        <v>2025</v>
      </c>
      <c r="H275" s="87">
        <v>598.97638400000005</v>
      </c>
      <c r="I275" s="12">
        <v>13.660295</v>
      </c>
      <c r="J275" s="12">
        <v>9.2756000000000007</v>
      </c>
      <c r="K275" s="12">
        <v>0.34650000000000003</v>
      </c>
      <c r="L275" s="12">
        <v>5.8599999999999992E-2</v>
      </c>
      <c r="M275" s="12">
        <v>0</v>
      </c>
      <c r="N275" s="12">
        <v>0</v>
      </c>
      <c r="O275" s="12">
        <v>2.3528120000000001</v>
      </c>
      <c r="P275" s="12">
        <v>0</v>
      </c>
      <c r="Q275" s="12">
        <v>3</v>
      </c>
      <c r="R275" s="12">
        <v>0</v>
      </c>
    </row>
    <row r="276" spans="1:18" ht="12.95" customHeight="1">
      <c r="A276" s="100">
        <v>7853</v>
      </c>
      <c r="B276" s="101" t="s">
        <v>1270</v>
      </c>
      <c r="C276" s="101" t="s">
        <v>1272</v>
      </c>
      <c r="D276" s="98">
        <v>37.892749999999999</v>
      </c>
      <c r="E276" s="98">
        <v>-102.61271600000001</v>
      </c>
      <c r="F276" s="95">
        <v>3</v>
      </c>
      <c r="G276" s="91" t="s">
        <v>2025</v>
      </c>
      <c r="H276" s="87">
        <v>421.06347</v>
      </c>
      <c r="I276" s="12">
        <v>39.371296999999998</v>
      </c>
      <c r="J276" s="12">
        <v>4.2914000000000003</v>
      </c>
      <c r="K276" s="12">
        <v>0.46849999999999997</v>
      </c>
      <c r="L276" s="12">
        <v>5.9000000000000004E-2</v>
      </c>
      <c r="M276" s="12">
        <v>0</v>
      </c>
      <c r="N276" s="12">
        <v>0</v>
      </c>
      <c r="O276" s="12">
        <v>0.60757499999999998</v>
      </c>
      <c r="P276" s="12">
        <v>0</v>
      </c>
      <c r="Q276" s="12">
        <v>1</v>
      </c>
      <c r="R276" s="12">
        <v>0</v>
      </c>
    </row>
    <row r="277" spans="1:18" ht="12.95" customHeight="1">
      <c r="A277" s="100">
        <v>7998</v>
      </c>
      <c r="B277" s="101" t="s">
        <v>1277</v>
      </c>
      <c r="C277" s="101" t="s">
        <v>1278</v>
      </c>
      <c r="D277" s="98">
        <v>38.894399999999997</v>
      </c>
      <c r="E277" s="98">
        <v>-103.7004</v>
      </c>
      <c r="F277" s="95">
        <v>3</v>
      </c>
      <c r="G277" s="91" t="s">
        <v>2025</v>
      </c>
      <c r="H277" s="87">
        <v>236.156868</v>
      </c>
      <c r="I277" s="12">
        <v>14.985833</v>
      </c>
      <c r="J277" s="12">
        <v>26.010299999999997</v>
      </c>
      <c r="K277" s="12">
        <v>6.4000000000000001E-2</v>
      </c>
      <c r="L277" s="12">
        <v>3.0000000000000001E-3</v>
      </c>
      <c r="M277" s="12">
        <v>0</v>
      </c>
      <c r="N277" s="12">
        <v>0</v>
      </c>
      <c r="O277" s="12">
        <v>0.28465499999999999</v>
      </c>
      <c r="P277" s="12">
        <v>0</v>
      </c>
      <c r="Q277" s="12">
        <v>3</v>
      </c>
      <c r="R277" s="12">
        <v>0</v>
      </c>
    </row>
    <row r="278" spans="1:18" ht="12.95" customHeight="1">
      <c r="A278" s="100">
        <v>8103</v>
      </c>
      <c r="B278" s="101" t="s">
        <v>1281</v>
      </c>
      <c r="C278" s="101" t="s">
        <v>1282</v>
      </c>
      <c r="D278" s="98">
        <v>37.765833000000001</v>
      </c>
      <c r="E278" s="98">
        <v>-106.818167</v>
      </c>
      <c r="F278" s="95">
        <v>2</v>
      </c>
      <c r="G278" s="91" t="s">
        <v>2026</v>
      </c>
      <c r="H278" s="87">
        <v>2234.062872</v>
      </c>
      <c r="I278" s="12">
        <v>54.705846000000001</v>
      </c>
      <c r="J278" s="12">
        <v>0</v>
      </c>
      <c r="K278" s="12">
        <v>4.1100000000000005E-2</v>
      </c>
      <c r="L278" s="12">
        <v>5.0899999999999987E-2</v>
      </c>
      <c r="M278" s="12">
        <v>0</v>
      </c>
      <c r="N278" s="12">
        <v>8</v>
      </c>
      <c r="O278" s="12">
        <v>1.511906</v>
      </c>
      <c r="P278" s="12">
        <v>2.9543E-2</v>
      </c>
      <c r="Q278" s="12">
        <v>0</v>
      </c>
      <c r="R278" s="12">
        <v>0</v>
      </c>
    </row>
    <row r="279" spans="1:18" ht="12.95" customHeight="1">
      <c r="A279" s="100">
        <v>8105</v>
      </c>
      <c r="B279" s="101" t="s">
        <v>43</v>
      </c>
      <c r="C279" s="101" t="s">
        <v>1283</v>
      </c>
      <c r="D279" s="98">
        <v>37.848388</v>
      </c>
      <c r="E279" s="98">
        <v>-106.924528</v>
      </c>
      <c r="F279" s="95">
        <v>1</v>
      </c>
      <c r="G279" s="91" t="s">
        <v>2026</v>
      </c>
      <c r="H279" s="87">
        <v>95.853471999999996</v>
      </c>
      <c r="I279" s="12">
        <v>17.980684</v>
      </c>
      <c r="J279" s="12">
        <v>0</v>
      </c>
      <c r="K279" s="12">
        <v>0</v>
      </c>
      <c r="L279" s="12">
        <v>0.18880000000000002</v>
      </c>
      <c r="M279" s="12">
        <v>0</v>
      </c>
      <c r="N279" s="12">
        <v>2</v>
      </c>
      <c r="O279" s="12">
        <v>2.9558249999999999</v>
      </c>
      <c r="P279" s="12">
        <v>0.30254500000000001</v>
      </c>
      <c r="Q279" s="12">
        <v>0</v>
      </c>
      <c r="R279" s="12">
        <v>0</v>
      </c>
    </row>
    <row r="280" spans="1:18" ht="12.95" customHeight="1">
      <c r="A280" s="100">
        <v>8106</v>
      </c>
      <c r="B280" s="101" t="s">
        <v>1281</v>
      </c>
      <c r="C280" s="101" t="s">
        <v>1288</v>
      </c>
      <c r="D280" s="98">
        <v>37.792499999999997</v>
      </c>
      <c r="E280" s="98">
        <v>-106.9813</v>
      </c>
      <c r="F280" s="95">
        <v>1</v>
      </c>
      <c r="G280" s="91" t="s">
        <v>2026</v>
      </c>
      <c r="H280" s="87">
        <v>1612.2626990000001</v>
      </c>
      <c r="I280" s="12">
        <v>71.177248000000006</v>
      </c>
      <c r="J280" s="12">
        <v>0</v>
      </c>
      <c r="K280" s="12">
        <v>1.72E-2</v>
      </c>
      <c r="L280" s="12">
        <v>3.4599999999999999E-2</v>
      </c>
      <c r="M280" s="12">
        <v>0</v>
      </c>
      <c r="N280" s="12">
        <v>6</v>
      </c>
      <c r="O280" s="12">
        <v>1.619402</v>
      </c>
      <c r="P280" s="12">
        <v>2.0468E-2</v>
      </c>
      <c r="Q280" s="12">
        <v>0</v>
      </c>
      <c r="R280" s="12">
        <v>0</v>
      </c>
    </row>
    <row r="281" spans="1:18" ht="12.95" customHeight="1">
      <c r="A281" s="100">
        <v>8116</v>
      </c>
      <c r="B281" s="101" t="s">
        <v>1289</v>
      </c>
      <c r="C281" s="101" t="s">
        <v>1290</v>
      </c>
      <c r="D281" s="98">
        <v>37.704999999999998</v>
      </c>
      <c r="E281" s="98">
        <v>-106.6478</v>
      </c>
      <c r="F281" s="95">
        <v>1</v>
      </c>
      <c r="G281" s="91" t="s">
        <v>2026</v>
      </c>
      <c r="H281" s="87">
        <v>74.048592999999997</v>
      </c>
      <c r="I281" s="12">
        <v>19.975259000000001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0.57557400000000003</v>
      </c>
      <c r="P281" s="12">
        <v>0</v>
      </c>
      <c r="Q281" s="12">
        <v>0</v>
      </c>
      <c r="R281" s="12">
        <v>0</v>
      </c>
    </row>
    <row r="282" spans="1:18" ht="12.95" customHeight="1">
      <c r="A282" s="100">
        <v>8120</v>
      </c>
      <c r="B282" s="101" t="s">
        <v>1291</v>
      </c>
      <c r="C282" s="101" t="s">
        <v>1292</v>
      </c>
      <c r="D282" s="98">
        <v>37.669333000000002</v>
      </c>
      <c r="E282" s="98">
        <v>-106.635167</v>
      </c>
      <c r="F282" s="95">
        <v>1</v>
      </c>
      <c r="G282" s="91" t="s">
        <v>2026</v>
      </c>
      <c r="H282" s="87">
        <v>548.12404600000002</v>
      </c>
      <c r="I282" s="12">
        <v>23.711970000000001</v>
      </c>
      <c r="J282" s="12">
        <v>0</v>
      </c>
      <c r="K282" s="12">
        <v>4.9299999999999997E-2</v>
      </c>
      <c r="L282" s="12">
        <v>0.24969999999999998</v>
      </c>
      <c r="M282" s="12">
        <v>0</v>
      </c>
      <c r="N282" s="12">
        <v>11</v>
      </c>
      <c r="O282" s="12">
        <v>1.638998</v>
      </c>
      <c r="P282" s="12">
        <v>5.4730000000000004E-3</v>
      </c>
      <c r="Q282" s="12">
        <v>0</v>
      </c>
      <c r="R282" s="12">
        <v>0</v>
      </c>
    </row>
    <row r="283" spans="1:18" ht="12.95" customHeight="1">
      <c r="A283" s="100">
        <v>8136</v>
      </c>
      <c r="B283" s="101" t="s">
        <v>65</v>
      </c>
      <c r="C283" s="101" t="s">
        <v>1296</v>
      </c>
      <c r="D283" s="98">
        <v>37.619138</v>
      </c>
      <c r="E283" s="98">
        <v>-106.681138</v>
      </c>
      <c r="F283" s="95">
        <v>1</v>
      </c>
      <c r="G283" s="91" t="s">
        <v>2026</v>
      </c>
      <c r="H283" s="87">
        <v>131.26961</v>
      </c>
      <c r="I283" s="12">
        <v>14.230456999999999</v>
      </c>
      <c r="J283" s="12">
        <v>0</v>
      </c>
      <c r="K283" s="12">
        <v>7.1300000000000002E-2</v>
      </c>
      <c r="L283" s="12">
        <v>0</v>
      </c>
      <c r="M283" s="12">
        <v>0</v>
      </c>
      <c r="N283" s="12">
        <v>0</v>
      </c>
      <c r="O283" s="12">
        <v>0.89095299999999999</v>
      </c>
      <c r="P283" s="12">
        <v>0</v>
      </c>
      <c r="Q283" s="12">
        <v>0</v>
      </c>
      <c r="R283" s="12">
        <v>0</v>
      </c>
    </row>
    <row r="284" spans="1:18" ht="12.95" customHeight="1">
      <c r="A284" s="100">
        <v>8138</v>
      </c>
      <c r="B284" s="101" t="s">
        <v>65</v>
      </c>
      <c r="C284" s="101" t="s">
        <v>1297</v>
      </c>
      <c r="D284" s="98">
        <v>37.498699999999999</v>
      </c>
      <c r="E284" s="98">
        <v>-106.61799999999999</v>
      </c>
      <c r="F284" s="95">
        <v>2</v>
      </c>
      <c r="G284" s="91" t="s">
        <v>2026</v>
      </c>
      <c r="H284" s="87">
        <v>13.378052</v>
      </c>
      <c r="I284" s="12">
        <v>11.303395999999999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0.514567</v>
      </c>
      <c r="P284" s="12">
        <v>0</v>
      </c>
      <c r="Q284" s="12">
        <v>0</v>
      </c>
      <c r="R284" s="12">
        <v>0</v>
      </c>
    </row>
    <row r="285" spans="1:18" ht="12.95" customHeight="1">
      <c r="A285" s="100">
        <v>8147</v>
      </c>
      <c r="B285" s="101" t="s">
        <v>1305</v>
      </c>
      <c r="C285" s="101" t="s">
        <v>1306</v>
      </c>
      <c r="D285" s="98">
        <v>37.580500000000001</v>
      </c>
      <c r="E285" s="98">
        <v>-106.6497</v>
      </c>
      <c r="F285" s="95">
        <v>1</v>
      </c>
      <c r="G285" s="91" t="s">
        <v>2026</v>
      </c>
      <c r="H285" s="87">
        <v>25.654271999999999</v>
      </c>
      <c r="I285" s="12">
        <v>13.9125</v>
      </c>
      <c r="J285" s="12">
        <v>0</v>
      </c>
      <c r="K285" s="12">
        <v>4.2099999999999999E-2</v>
      </c>
      <c r="L285" s="12">
        <v>0</v>
      </c>
      <c r="M285" s="12">
        <v>0</v>
      </c>
      <c r="N285" s="12">
        <v>0</v>
      </c>
      <c r="O285" s="12">
        <v>0.68294600000000005</v>
      </c>
      <c r="P285" s="12">
        <v>0</v>
      </c>
      <c r="Q285" s="12">
        <v>0</v>
      </c>
      <c r="R285" s="12">
        <v>0</v>
      </c>
    </row>
    <row r="286" spans="1:18" ht="12.95" customHeight="1">
      <c r="A286" s="100">
        <v>8148</v>
      </c>
      <c r="B286" s="101" t="s">
        <v>1307</v>
      </c>
      <c r="C286" s="101" t="s">
        <v>1308</v>
      </c>
      <c r="D286" s="98">
        <v>37.714100000000002</v>
      </c>
      <c r="E286" s="98">
        <v>-106.9845</v>
      </c>
      <c r="F286" s="95">
        <v>1</v>
      </c>
      <c r="G286" s="91" t="s">
        <v>2026</v>
      </c>
      <c r="H286" s="87">
        <v>36.870809999999999</v>
      </c>
      <c r="I286" s="12">
        <v>23.021820000000002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1.6004640000000001</v>
      </c>
      <c r="P286" s="12">
        <v>5.4243E-2</v>
      </c>
      <c r="Q286" s="12">
        <v>0</v>
      </c>
      <c r="R286" s="12">
        <v>0</v>
      </c>
    </row>
    <row r="287" spans="1:18" ht="12.95" customHeight="1">
      <c r="A287" s="100">
        <v>8150</v>
      </c>
      <c r="B287" s="101" t="s">
        <v>147</v>
      </c>
      <c r="C287" s="101" t="s">
        <v>1309</v>
      </c>
      <c r="D287" s="98">
        <v>37.683216999999999</v>
      </c>
      <c r="E287" s="98">
        <v>-107.003083</v>
      </c>
      <c r="F287" s="95">
        <v>1</v>
      </c>
      <c r="G287" s="91" t="s">
        <v>2026</v>
      </c>
      <c r="H287" s="87">
        <v>43.368254</v>
      </c>
      <c r="I287" s="12">
        <v>8.8443970000000007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0.95427200000000001</v>
      </c>
      <c r="P287" s="12">
        <v>4.6116999999999998E-2</v>
      </c>
      <c r="Q287" s="12">
        <v>0</v>
      </c>
      <c r="R287" s="12">
        <v>0</v>
      </c>
    </row>
    <row r="288" spans="1:18" ht="12.95" customHeight="1">
      <c r="A288" s="100">
        <v>8155</v>
      </c>
      <c r="B288" s="101" t="s">
        <v>1310</v>
      </c>
      <c r="C288" s="101" t="s">
        <v>1311</v>
      </c>
      <c r="D288" s="98">
        <v>37.83005</v>
      </c>
      <c r="E288" s="98">
        <v>-107.16323300000001</v>
      </c>
      <c r="F288" s="95">
        <v>2</v>
      </c>
      <c r="G288" s="91" t="s">
        <v>2026</v>
      </c>
      <c r="H288" s="87">
        <v>57.500317000000003</v>
      </c>
      <c r="I288" s="12">
        <v>19.563314999999999</v>
      </c>
      <c r="J288" s="12">
        <v>0</v>
      </c>
      <c r="K288" s="12">
        <v>0</v>
      </c>
      <c r="L288" s="12">
        <v>1.5699999999999999E-2</v>
      </c>
      <c r="M288" s="12">
        <v>0</v>
      </c>
      <c r="N288" s="12">
        <v>5</v>
      </c>
      <c r="O288" s="12">
        <v>0.70559799999999995</v>
      </c>
      <c r="P288" s="12">
        <v>0</v>
      </c>
      <c r="Q288" s="12">
        <v>0</v>
      </c>
      <c r="R288" s="12">
        <v>0</v>
      </c>
    </row>
    <row r="289" spans="1:18" ht="12.95" customHeight="1">
      <c r="A289" s="100">
        <v>8300</v>
      </c>
      <c r="B289" s="101" t="s">
        <v>1281</v>
      </c>
      <c r="C289" s="101" t="s">
        <v>1312</v>
      </c>
      <c r="D289" s="98">
        <v>37.078266999999997</v>
      </c>
      <c r="E289" s="98">
        <v>-105.75646500000001</v>
      </c>
      <c r="F289" s="95">
        <v>1</v>
      </c>
      <c r="G289" s="91" t="s">
        <v>2024</v>
      </c>
      <c r="H289" s="87">
        <v>19387.847535000001</v>
      </c>
      <c r="I289" s="12">
        <v>50.946513000000003</v>
      </c>
      <c r="J289" s="12">
        <v>0.21619999999999998</v>
      </c>
      <c r="K289" s="12">
        <v>8.9045000000000005</v>
      </c>
      <c r="L289" s="12">
        <v>0.64300000000000002</v>
      </c>
      <c r="M289" s="12">
        <v>0</v>
      </c>
      <c r="N289" s="12">
        <v>0</v>
      </c>
      <c r="O289" s="12">
        <v>4.325996</v>
      </c>
      <c r="P289" s="12">
        <v>1.7278999999999999E-2</v>
      </c>
      <c r="Q289" s="12">
        <v>0</v>
      </c>
      <c r="R289" s="12">
        <v>0</v>
      </c>
    </row>
    <row r="290" spans="1:18" ht="12.95" customHeight="1">
      <c r="A290" s="100">
        <v>8315</v>
      </c>
      <c r="B290" s="101" t="s">
        <v>1313</v>
      </c>
      <c r="C290" s="101" t="s">
        <v>1314</v>
      </c>
      <c r="D290" s="98">
        <v>37.183819999999997</v>
      </c>
      <c r="E290" s="98">
        <v>-105.42585</v>
      </c>
      <c r="F290" s="95">
        <v>1</v>
      </c>
      <c r="G290" s="91" t="s">
        <v>2024</v>
      </c>
      <c r="H290" s="87">
        <v>667.32311600000003</v>
      </c>
      <c r="I290" s="12">
        <v>33.615639000000002</v>
      </c>
      <c r="J290" s="12">
        <v>8.9099999999999999E-2</v>
      </c>
      <c r="K290" s="12">
        <v>4.5469999999999997</v>
      </c>
      <c r="L290" s="12">
        <v>0</v>
      </c>
      <c r="M290" s="12">
        <v>1</v>
      </c>
      <c r="N290" s="12">
        <v>10</v>
      </c>
      <c r="O290" s="12">
        <v>3.2542089999999999</v>
      </c>
      <c r="P290" s="12">
        <v>0</v>
      </c>
      <c r="Q290" s="12">
        <v>1</v>
      </c>
      <c r="R290" s="12">
        <v>0</v>
      </c>
    </row>
    <row r="291" spans="1:18" ht="12.95" customHeight="1">
      <c r="A291" s="100">
        <v>8328</v>
      </c>
      <c r="B291" s="101" t="s">
        <v>1315</v>
      </c>
      <c r="C291" s="101" t="s">
        <v>1316</v>
      </c>
      <c r="D291" s="98">
        <v>37.246499999999997</v>
      </c>
      <c r="E291" s="98">
        <v>-105.37366</v>
      </c>
      <c r="F291" s="95">
        <v>1</v>
      </c>
      <c r="G291" s="91" t="s">
        <v>2026</v>
      </c>
      <c r="H291" s="87">
        <v>58.577178000000004</v>
      </c>
      <c r="I291" s="12">
        <v>22.845839999999999</v>
      </c>
      <c r="J291" s="12">
        <v>0</v>
      </c>
      <c r="K291" s="12">
        <v>0</v>
      </c>
      <c r="L291" s="12">
        <v>0</v>
      </c>
      <c r="M291" s="12">
        <v>1</v>
      </c>
      <c r="N291" s="12">
        <v>0</v>
      </c>
      <c r="O291" s="12">
        <v>2.9425859999999999</v>
      </c>
      <c r="P291" s="12">
        <v>0</v>
      </c>
      <c r="Q291" s="12">
        <v>0</v>
      </c>
      <c r="R291" s="12">
        <v>0</v>
      </c>
    </row>
    <row r="292" spans="1:18" ht="12.95" customHeight="1">
      <c r="A292" s="100">
        <v>8329</v>
      </c>
      <c r="B292" s="101" t="s">
        <v>1315</v>
      </c>
      <c r="C292" s="101" t="s">
        <v>1317</v>
      </c>
      <c r="D292" s="98">
        <v>37.253430000000002</v>
      </c>
      <c r="E292" s="98">
        <v>-105.31878</v>
      </c>
      <c r="F292" s="95">
        <v>2</v>
      </c>
      <c r="G292" s="91" t="s">
        <v>2026</v>
      </c>
      <c r="H292" s="87">
        <v>31.385446999999999</v>
      </c>
      <c r="I292" s="12">
        <v>20.417017000000001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4.1955910000000003</v>
      </c>
      <c r="P292" s="12">
        <v>0</v>
      </c>
      <c r="Q292" s="12">
        <v>0</v>
      </c>
      <c r="R292" s="12">
        <v>0</v>
      </c>
    </row>
    <row r="293" spans="1:18" ht="12.95" customHeight="1">
      <c r="A293" s="100">
        <v>8337</v>
      </c>
      <c r="B293" s="101" t="s">
        <v>1318</v>
      </c>
      <c r="C293" s="101" t="s">
        <v>1319</v>
      </c>
      <c r="D293" s="98">
        <v>37.174199999999999</v>
      </c>
      <c r="E293" s="98">
        <v>-106.210883</v>
      </c>
      <c r="F293" s="95">
        <v>1</v>
      </c>
      <c r="G293" s="91" t="s">
        <v>2026</v>
      </c>
      <c r="H293" s="87">
        <v>230.25365300000001</v>
      </c>
      <c r="I293" s="12">
        <v>20.250181000000001</v>
      </c>
      <c r="J293" s="12">
        <v>0</v>
      </c>
      <c r="K293" s="12">
        <v>3.0099999999999998E-2</v>
      </c>
      <c r="L293" s="12">
        <v>0</v>
      </c>
      <c r="M293" s="12">
        <v>0</v>
      </c>
      <c r="N293" s="12">
        <v>0</v>
      </c>
      <c r="O293" s="12">
        <v>0.71263500000000002</v>
      </c>
      <c r="P293" s="12">
        <v>0</v>
      </c>
      <c r="Q293" s="12">
        <v>0</v>
      </c>
      <c r="R293" s="12">
        <v>0</v>
      </c>
    </row>
    <row r="294" spans="1:18" ht="12.95" customHeight="1">
      <c r="A294" s="100">
        <v>8348</v>
      </c>
      <c r="B294" s="101" t="s">
        <v>1320</v>
      </c>
      <c r="C294" s="101" t="s">
        <v>1321</v>
      </c>
      <c r="D294" s="98">
        <v>37.331667000000003</v>
      </c>
      <c r="E294" s="98">
        <v>-106.230278</v>
      </c>
      <c r="F294" s="95">
        <v>1</v>
      </c>
      <c r="G294" s="91" t="s">
        <v>2026</v>
      </c>
      <c r="H294" s="87">
        <v>310.28734100000003</v>
      </c>
      <c r="I294" s="12">
        <v>13.193322999999999</v>
      </c>
      <c r="J294" s="12">
        <v>0</v>
      </c>
      <c r="K294" s="12">
        <v>4.0899999999999999E-2</v>
      </c>
      <c r="L294" s="12">
        <v>0.22569999999999998</v>
      </c>
      <c r="M294" s="12">
        <v>0</v>
      </c>
      <c r="N294" s="12">
        <v>1</v>
      </c>
      <c r="O294" s="12">
        <v>1.28782</v>
      </c>
      <c r="P294" s="12">
        <v>0.183701</v>
      </c>
      <c r="Q294" s="12">
        <v>0</v>
      </c>
      <c r="R294" s="12">
        <v>0</v>
      </c>
    </row>
    <row r="295" spans="1:18" ht="12.95" customHeight="1">
      <c r="A295" s="100">
        <v>8351</v>
      </c>
      <c r="B295" s="101" t="s">
        <v>1322</v>
      </c>
      <c r="C295" s="101" t="s">
        <v>1323</v>
      </c>
      <c r="D295" s="98">
        <v>37.387183</v>
      </c>
      <c r="E295" s="98">
        <v>-106.243833</v>
      </c>
      <c r="F295" s="95">
        <v>1</v>
      </c>
      <c r="G295" s="91" t="s">
        <v>2026</v>
      </c>
      <c r="H295" s="87">
        <v>77.545477000000005</v>
      </c>
      <c r="I295" s="12">
        <v>22.624102000000001</v>
      </c>
      <c r="J295" s="12">
        <v>0</v>
      </c>
      <c r="K295" s="12">
        <v>0</v>
      </c>
      <c r="L295" s="12">
        <v>0</v>
      </c>
      <c r="M295" s="12">
        <v>0</v>
      </c>
      <c r="N295" s="12">
        <v>2</v>
      </c>
      <c r="O295" s="12">
        <v>1.5825370000000001</v>
      </c>
      <c r="P295" s="12">
        <v>0.14185200000000001</v>
      </c>
      <c r="Q295" s="12">
        <v>0</v>
      </c>
      <c r="R295" s="12">
        <v>0</v>
      </c>
    </row>
    <row r="296" spans="1:18" ht="12.95" customHeight="1">
      <c r="A296" s="100">
        <v>8355</v>
      </c>
      <c r="B296" s="101" t="s">
        <v>1326</v>
      </c>
      <c r="C296" s="101" t="s">
        <v>1327</v>
      </c>
      <c r="D296" s="98">
        <v>37.286250000000003</v>
      </c>
      <c r="E296" s="98">
        <v>-106.22028</v>
      </c>
      <c r="F296" s="95">
        <v>1</v>
      </c>
      <c r="G296" s="91" t="s">
        <v>2024</v>
      </c>
      <c r="H296" s="87">
        <v>52.796689999999998</v>
      </c>
      <c r="I296" s="12">
        <v>16.231701000000001</v>
      </c>
      <c r="J296" s="12">
        <v>0</v>
      </c>
      <c r="K296" s="12">
        <v>9.8900000000000002E-2</v>
      </c>
      <c r="L296" s="12">
        <v>0</v>
      </c>
      <c r="M296" s="12">
        <v>0</v>
      </c>
      <c r="N296" s="12">
        <v>0</v>
      </c>
      <c r="O296" s="12">
        <v>1.0311319999999999</v>
      </c>
      <c r="P296" s="12">
        <v>0</v>
      </c>
      <c r="Q296" s="12">
        <v>0</v>
      </c>
      <c r="R296" s="12">
        <v>0</v>
      </c>
    </row>
    <row r="297" spans="1:18" ht="12.95" customHeight="1">
      <c r="A297" s="100">
        <v>8367</v>
      </c>
      <c r="B297" s="101" t="s">
        <v>1235</v>
      </c>
      <c r="C297" s="101" t="s">
        <v>1328</v>
      </c>
      <c r="D297" s="98">
        <v>37.394329999999997</v>
      </c>
      <c r="E297" s="98">
        <v>-105.36833</v>
      </c>
      <c r="F297" s="95">
        <v>1</v>
      </c>
      <c r="G297" s="91" t="s">
        <v>2026</v>
      </c>
      <c r="H297" s="87">
        <v>168.319176</v>
      </c>
      <c r="I297" s="12">
        <v>14.134857999999999</v>
      </c>
      <c r="J297" s="12">
        <v>0</v>
      </c>
      <c r="K297" s="12">
        <v>1.5956000000000001</v>
      </c>
      <c r="L297" s="12">
        <v>0</v>
      </c>
      <c r="M297" s="12">
        <v>0</v>
      </c>
      <c r="N297" s="12">
        <v>81</v>
      </c>
      <c r="O297" s="12">
        <v>4.2651950000000003</v>
      </c>
      <c r="P297" s="12">
        <v>0</v>
      </c>
      <c r="Q297" s="12">
        <v>0</v>
      </c>
      <c r="R297" s="12">
        <v>0</v>
      </c>
    </row>
    <row r="298" spans="1:18" ht="12.95" customHeight="1">
      <c r="A298" s="100">
        <v>8375</v>
      </c>
      <c r="B298" s="101" t="s">
        <v>1329</v>
      </c>
      <c r="C298" s="101" t="s">
        <v>1330</v>
      </c>
      <c r="D298" s="98">
        <v>37.424999999999997</v>
      </c>
      <c r="E298" s="98">
        <v>-105.414722</v>
      </c>
      <c r="F298" s="95">
        <v>1</v>
      </c>
      <c r="G298" s="91" t="s">
        <v>2026</v>
      </c>
      <c r="H298" s="87">
        <v>825.50924599999996</v>
      </c>
      <c r="I298" s="12">
        <v>38.868850000000002</v>
      </c>
      <c r="J298" s="12">
        <v>0.6522</v>
      </c>
      <c r="K298" s="12">
        <v>1.2539</v>
      </c>
      <c r="L298" s="12">
        <v>0.12809999999999999</v>
      </c>
      <c r="M298" s="12">
        <v>0</v>
      </c>
      <c r="N298" s="12">
        <v>82</v>
      </c>
      <c r="O298" s="12">
        <v>4.721082</v>
      </c>
      <c r="P298" s="12">
        <v>0</v>
      </c>
      <c r="Q298" s="12">
        <v>0</v>
      </c>
      <c r="R298" s="12">
        <v>0</v>
      </c>
    </row>
    <row r="299" spans="1:18" ht="12.95" customHeight="1">
      <c r="A299" s="100">
        <v>8395</v>
      </c>
      <c r="B299" s="101" t="s">
        <v>378</v>
      </c>
      <c r="C299" s="101" t="s">
        <v>1331</v>
      </c>
      <c r="D299" s="98">
        <v>37.490299999999998</v>
      </c>
      <c r="E299" s="98">
        <v>-106.2589</v>
      </c>
      <c r="F299" s="95">
        <v>1</v>
      </c>
      <c r="G299" s="91" t="s">
        <v>2026</v>
      </c>
      <c r="H299" s="87">
        <v>85.360207000000003</v>
      </c>
      <c r="I299" s="12">
        <v>16.681234</v>
      </c>
      <c r="J299" s="12">
        <v>0</v>
      </c>
      <c r="K299" s="12">
        <v>0</v>
      </c>
      <c r="L299" s="12">
        <v>0</v>
      </c>
      <c r="M299" s="12">
        <v>0</v>
      </c>
      <c r="N299" s="12">
        <v>4</v>
      </c>
      <c r="O299" s="12">
        <v>1.553493</v>
      </c>
      <c r="P299" s="12">
        <v>0</v>
      </c>
      <c r="Q299" s="12">
        <v>0</v>
      </c>
      <c r="R299" s="12">
        <v>0</v>
      </c>
    </row>
    <row r="300" spans="1:18" ht="12.95" customHeight="1">
      <c r="A300" s="100">
        <v>8405</v>
      </c>
      <c r="B300" s="101" t="s">
        <v>1237</v>
      </c>
      <c r="C300" s="101" t="s">
        <v>1332</v>
      </c>
      <c r="D300" s="98">
        <v>37.578888999999997</v>
      </c>
      <c r="E300" s="98">
        <v>-106.369722</v>
      </c>
      <c r="F300" s="95">
        <v>1</v>
      </c>
      <c r="G300" s="91" t="s">
        <v>2026</v>
      </c>
      <c r="H300" s="87">
        <v>30.333110000000001</v>
      </c>
      <c r="I300" s="12">
        <v>11.037247000000001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0.71928800000000004</v>
      </c>
      <c r="P300" s="12">
        <v>0</v>
      </c>
      <c r="Q300" s="12">
        <v>0</v>
      </c>
      <c r="R300" s="12">
        <v>0</v>
      </c>
    </row>
    <row r="301" spans="1:18" ht="12.95" customHeight="1">
      <c r="A301" s="100">
        <v>8415</v>
      </c>
      <c r="B301" s="101" t="s">
        <v>1333</v>
      </c>
      <c r="C301" s="101" t="s">
        <v>1332</v>
      </c>
      <c r="D301" s="98">
        <v>37.587800000000001</v>
      </c>
      <c r="E301" s="98">
        <v>-106.4498</v>
      </c>
      <c r="F301" s="95">
        <v>1</v>
      </c>
      <c r="G301" s="91" t="s">
        <v>2026</v>
      </c>
      <c r="H301" s="87">
        <v>136.066215</v>
      </c>
      <c r="I301" s="12">
        <v>18.719398000000002</v>
      </c>
      <c r="J301" s="12">
        <v>0</v>
      </c>
      <c r="K301" s="12">
        <v>0</v>
      </c>
      <c r="L301" s="12">
        <v>0.15670000000000001</v>
      </c>
      <c r="M301" s="12">
        <v>0</v>
      </c>
      <c r="N301" s="12">
        <v>8</v>
      </c>
      <c r="O301" s="12">
        <v>0.63466100000000003</v>
      </c>
      <c r="P301" s="12">
        <v>7.3489999999999996E-3</v>
      </c>
      <c r="Q301" s="12">
        <v>0</v>
      </c>
      <c r="R301" s="12">
        <v>0</v>
      </c>
    </row>
    <row r="302" spans="1:18" ht="12.95" customHeight="1">
      <c r="A302" s="100">
        <v>8520</v>
      </c>
      <c r="B302" s="101" t="s">
        <v>1334</v>
      </c>
      <c r="C302" s="101" t="s">
        <v>1335</v>
      </c>
      <c r="D302" s="98">
        <v>38.131867</v>
      </c>
      <c r="E302" s="98">
        <v>-105.788</v>
      </c>
      <c r="F302" s="95">
        <v>1</v>
      </c>
      <c r="G302" s="91" t="s">
        <v>2024</v>
      </c>
      <c r="H302" s="87">
        <v>35.606915999999998</v>
      </c>
      <c r="I302" s="12">
        <v>9.9066089999999996</v>
      </c>
      <c r="J302" s="12">
        <v>0</v>
      </c>
      <c r="K302" s="12">
        <v>0</v>
      </c>
      <c r="L302" s="12">
        <v>0</v>
      </c>
      <c r="M302" s="12">
        <v>0</v>
      </c>
      <c r="N302" s="12">
        <v>12</v>
      </c>
      <c r="O302" s="12">
        <v>0.84677899999999995</v>
      </c>
      <c r="P302" s="12">
        <v>0.11233799999999999</v>
      </c>
      <c r="Q302" s="12">
        <v>0</v>
      </c>
      <c r="R302" s="12">
        <v>0</v>
      </c>
    </row>
    <row r="303" spans="1:18" ht="12.95" customHeight="1">
      <c r="A303" s="100">
        <v>8529</v>
      </c>
      <c r="B303" s="101" t="s">
        <v>762</v>
      </c>
      <c r="C303" s="101" t="s">
        <v>1336</v>
      </c>
      <c r="D303" s="98">
        <v>37.797716999999999</v>
      </c>
      <c r="E303" s="98">
        <v>-105.502685</v>
      </c>
      <c r="F303" s="95">
        <v>1</v>
      </c>
      <c r="G303" s="91" t="s">
        <v>2026</v>
      </c>
      <c r="H303" s="87">
        <v>39.967683999999998</v>
      </c>
      <c r="I303" s="12">
        <v>12.767842999999999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0.63352600000000003</v>
      </c>
      <c r="P303" s="12">
        <v>0</v>
      </c>
      <c r="Q303" s="12">
        <v>0</v>
      </c>
      <c r="R303" s="12">
        <v>0</v>
      </c>
    </row>
    <row r="304" spans="1:18" ht="12.95" customHeight="1">
      <c r="A304" s="100">
        <v>8530</v>
      </c>
      <c r="B304" s="101" t="s">
        <v>788</v>
      </c>
      <c r="C304" s="101" t="s">
        <v>1337</v>
      </c>
      <c r="D304" s="98">
        <v>37.842930000000003</v>
      </c>
      <c r="E304" s="98">
        <v>-105.58335</v>
      </c>
      <c r="F304" s="95">
        <v>1</v>
      </c>
      <c r="G304" s="91" t="s">
        <v>2024</v>
      </c>
      <c r="H304" s="87">
        <v>61.731923000000002</v>
      </c>
      <c r="I304" s="12">
        <v>12.074897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</row>
    <row r="305" spans="1:18" ht="12.95" customHeight="1">
      <c r="A305" s="100">
        <v>8565</v>
      </c>
      <c r="B305" s="101" t="s">
        <v>1338</v>
      </c>
      <c r="C305" s="101" t="s">
        <v>1339</v>
      </c>
      <c r="D305" s="98">
        <v>38.018667000000001</v>
      </c>
      <c r="E305" s="98">
        <v>-105.68553300000001</v>
      </c>
      <c r="F305" s="95">
        <v>2</v>
      </c>
      <c r="G305" s="91" t="s">
        <v>2026</v>
      </c>
      <c r="H305" s="87">
        <v>33.382590999999998</v>
      </c>
      <c r="I305" s="12">
        <v>17.042211000000002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0.25709500000000002</v>
      </c>
      <c r="P305" s="12">
        <v>5.9910999999999999E-2</v>
      </c>
      <c r="Q305" s="12">
        <v>0</v>
      </c>
      <c r="R305" s="12">
        <v>0</v>
      </c>
    </row>
    <row r="306" spans="1:18" ht="12.95" customHeight="1">
      <c r="A306" s="100">
        <v>8625</v>
      </c>
      <c r="B306" s="101" t="s">
        <v>1343</v>
      </c>
      <c r="C306" s="101" t="s">
        <v>1344</v>
      </c>
      <c r="D306" s="98">
        <v>37.859720000000003</v>
      </c>
      <c r="E306" s="98">
        <v>-106.31944</v>
      </c>
      <c r="F306" s="95">
        <v>1</v>
      </c>
      <c r="G306" s="91" t="s">
        <v>2026</v>
      </c>
      <c r="H306" s="87">
        <v>275.16686399999998</v>
      </c>
      <c r="I306" s="12">
        <v>15.186726</v>
      </c>
      <c r="J306" s="12">
        <v>0</v>
      </c>
      <c r="K306" s="12">
        <v>6.409999999999999E-2</v>
      </c>
      <c r="L306" s="12">
        <v>0.14230000000000001</v>
      </c>
      <c r="M306" s="12">
        <v>0</v>
      </c>
      <c r="N306" s="12">
        <v>6</v>
      </c>
      <c r="O306" s="12">
        <v>1.119083</v>
      </c>
      <c r="P306" s="12">
        <v>3.6340000000000001E-3</v>
      </c>
      <c r="Q306" s="12">
        <v>0</v>
      </c>
      <c r="R306" s="12">
        <v>0</v>
      </c>
    </row>
    <row r="307" spans="1:18" ht="12.95" customHeight="1">
      <c r="A307" s="100">
        <v>8627</v>
      </c>
      <c r="B307" s="101" t="s">
        <v>1345</v>
      </c>
      <c r="C307" s="101" t="s">
        <v>1346</v>
      </c>
      <c r="D307" s="98">
        <v>37.933889000000001</v>
      </c>
      <c r="E307" s="98">
        <v>-106.388333</v>
      </c>
      <c r="F307" s="95">
        <v>1</v>
      </c>
      <c r="G307" s="91" t="s">
        <v>2026</v>
      </c>
      <c r="H307" s="87">
        <v>59.724532000000004</v>
      </c>
      <c r="I307" s="12">
        <v>27.281300999999999</v>
      </c>
      <c r="J307" s="12">
        <v>0</v>
      </c>
      <c r="K307" s="12">
        <v>8.14E-2</v>
      </c>
      <c r="L307" s="12">
        <v>0</v>
      </c>
      <c r="M307" s="12">
        <v>0</v>
      </c>
      <c r="N307" s="12">
        <v>0</v>
      </c>
      <c r="O307" s="12">
        <v>0.374388</v>
      </c>
      <c r="P307" s="12">
        <v>0</v>
      </c>
      <c r="Q307" s="12">
        <v>0</v>
      </c>
      <c r="R307" s="12">
        <v>0</v>
      </c>
    </row>
    <row r="308" spans="1:18" ht="12.95" customHeight="1">
      <c r="A308" s="100">
        <v>8629</v>
      </c>
      <c r="B308" s="101" t="s">
        <v>1347</v>
      </c>
      <c r="C308" s="101" t="s">
        <v>1348</v>
      </c>
      <c r="D308" s="98">
        <v>37.908099999999997</v>
      </c>
      <c r="E308" s="98">
        <v>-106.428017</v>
      </c>
      <c r="F308" s="95">
        <v>1</v>
      </c>
      <c r="G308" s="91" t="s">
        <v>2026</v>
      </c>
      <c r="H308" s="87">
        <v>58.908628999999998</v>
      </c>
      <c r="I308" s="12">
        <v>4.8724540000000003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0.93106</v>
      </c>
      <c r="P308" s="12">
        <v>0</v>
      </c>
      <c r="Q308" s="12">
        <v>0</v>
      </c>
      <c r="R308" s="12">
        <v>0</v>
      </c>
    </row>
    <row r="309" spans="1:18" ht="12.95" customHeight="1">
      <c r="A309" s="100">
        <v>8635</v>
      </c>
      <c r="B309" s="101" t="s">
        <v>1349</v>
      </c>
      <c r="C309" s="101" t="s">
        <v>1350</v>
      </c>
      <c r="D309" s="98">
        <v>38.163333000000002</v>
      </c>
      <c r="E309" s="98">
        <v>-106.29</v>
      </c>
      <c r="F309" s="95">
        <v>1</v>
      </c>
      <c r="G309" s="91" t="s">
        <v>2026</v>
      </c>
      <c r="H309" s="87">
        <v>1339.83619</v>
      </c>
      <c r="I309" s="12">
        <v>38.155346000000002</v>
      </c>
      <c r="J309" s="12">
        <v>1.1000000000000001E-3</v>
      </c>
      <c r="K309" s="12">
        <v>0.92090000000000005</v>
      </c>
      <c r="L309" s="12">
        <v>8.8400000000000006E-2</v>
      </c>
      <c r="M309" s="12">
        <v>0</v>
      </c>
      <c r="N309" s="12">
        <v>25</v>
      </c>
      <c r="O309" s="12">
        <v>1.017868</v>
      </c>
      <c r="P309" s="12">
        <v>0</v>
      </c>
      <c r="Q309" s="12">
        <v>0</v>
      </c>
      <c r="R309" s="12">
        <v>0</v>
      </c>
    </row>
    <row r="310" spans="1:18" ht="12.95" customHeight="1">
      <c r="A310" s="100">
        <v>8650</v>
      </c>
      <c r="B310" s="101" t="s">
        <v>1351</v>
      </c>
      <c r="C310" s="101" t="s">
        <v>1352</v>
      </c>
      <c r="D310" s="98">
        <v>38.25</v>
      </c>
      <c r="E310" s="98">
        <v>-105.94983000000001</v>
      </c>
      <c r="F310" s="95">
        <v>1</v>
      </c>
      <c r="G310" s="91" t="s">
        <v>2024</v>
      </c>
      <c r="H310" s="87">
        <v>232.81012000000001</v>
      </c>
      <c r="I310" s="12">
        <v>4.7754260000000004</v>
      </c>
      <c r="J310" s="12">
        <v>0</v>
      </c>
      <c r="K310" s="12">
        <v>1.0600999999999998</v>
      </c>
      <c r="L310" s="12">
        <v>2.3E-3</v>
      </c>
      <c r="M310" s="12">
        <v>0</v>
      </c>
      <c r="N310" s="12">
        <v>10</v>
      </c>
      <c r="O310" s="12">
        <v>1.2715099999999999</v>
      </c>
      <c r="P310" s="12">
        <v>0.31785600000000003</v>
      </c>
      <c r="Q310" s="12">
        <v>0</v>
      </c>
      <c r="R310" s="12">
        <v>0</v>
      </c>
    </row>
    <row r="311" spans="1:18" ht="12.95" customHeight="1">
      <c r="A311" s="100">
        <v>8698</v>
      </c>
      <c r="B311" s="101" t="s">
        <v>1351</v>
      </c>
      <c r="C311" s="101" t="s">
        <v>1353</v>
      </c>
      <c r="D311" s="98">
        <v>38.308666000000002</v>
      </c>
      <c r="E311" s="98">
        <v>-106.14661599999999</v>
      </c>
      <c r="F311" s="95">
        <v>2</v>
      </c>
      <c r="G311" s="91" t="s">
        <v>2026</v>
      </c>
      <c r="H311" s="87">
        <v>11.922285</v>
      </c>
      <c r="I311" s="12">
        <v>10.231914</v>
      </c>
      <c r="J311" s="12">
        <v>0</v>
      </c>
      <c r="K311" s="12">
        <v>0</v>
      </c>
      <c r="L311" s="12">
        <v>1.4999999999999999E-2</v>
      </c>
      <c r="M311" s="12">
        <v>0</v>
      </c>
      <c r="N311" s="12">
        <v>0</v>
      </c>
      <c r="O311" s="12">
        <v>1.605807</v>
      </c>
      <c r="P311" s="12">
        <v>0.92264199999999996</v>
      </c>
      <c r="Q311" s="12">
        <v>0</v>
      </c>
      <c r="R311" s="12">
        <v>0</v>
      </c>
    </row>
    <row r="312" spans="1:18" ht="12.95" customHeight="1">
      <c r="A312" s="100">
        <v>8704</v>
      </c>
      <c r="B312" s="101" t="s">
        <v>1354</v>
      </c>
      <c r="C312" s="101" t="s">
        <v>1355</v>
      </c>
      <c r="D312" s="98">
        <v>37.060555999999998</v>
      </c>
      <c r="E312" s="98">
        <v>-106.096667</v>
      </c>
      <c r="F312" s="95">
        <v>1</v>
      </c>
      <c r="G312" s="91" t="s">
        <v>2024</v>
      </c>
      <c r="H312" s="87">
        <v>795.04019100000005</v>
      </c>
      <c r="I312" s="12">
        <v>6.2553660000000004</v>
      </c>
      <c r="J312" s="12">
        <v>4.3E-3</v>
      </c>
      <c r="K312" s="12">
        <v>0.39989999999999998</v>
      </c>
      <c r="L312" s="12">
        <v>0.1371</v>
      </c>
      <c r="M312" s="12">
        <v>0</v>
      </c>
      <c r="N312" s="12">
        <v>5</v>
      </c>
      <c r="O312" s="12">
        <v>1.6227739999999999</v>
      </c>
      <c r="P312" s="12">
        <v>1.5094E-2</v>
      </c>
      <c r="Q312" s="12">
        <v>0</v>
      </c>
      <c r="R312" s="12">
        <v>0</v>
      </c>
    </row>
    <row r="313" spans="1:18" ht="12.95" customHeight="1">
      <c r="A313" s="100">
        <v>8705</v>
      </c>
      <c r="B313" s="101" t="s">
        <v>405</v>
      </c>
      <c r="C313" s="101" t="s">
        <v>1358</v>
      </c>
      <c r="D313" s="98">
        <v>37.123849999999997</v>
      </c>
      <c r="E313" s="98">
        <v>-106.3694</v>
      </c>
      <c r="F313" s="95">
        <v>2</v>
      </c>
      <c r="G313" s="91" t="s">
        <v>2026</v>
      </c>
      <c r="H313" s="87">
        <v>109.417101</v>
      </c>
      <c r="I313" s="12">
        <v>22.908221999999999</v>
      </c>
      <c r="J313" s="12">
        <v>0</v>
      </c>
      <c r="K313" s="12">
        <v>1.7299999999999999E-2</v>
      </c>
      <c r="L313" s="12">
        <v>3.8599999999999995E-2</v>
      </c>
      <c r="M313" s="12">
        <v>0</v>
      </c>
      <c r="N313" s="12">
        <v>0</v>
      </c>
      <c r="O313" s="12">
        <v>0.61192599999999997</v>
      </c>
      <c r="P313" s="12">
        <v>0</v>
      </c>
      <c r="Q313" s="12">
        <v>0</v>
      </c>
      <c r="R313" s="12">
        <v>0</v>
      </c>
    </row>
    <row r="314" spans="1:18" ht="12.95" customHeight="1">
      <c r="A314" s="100">
        <v>8715</v>
      </c>
      <c r="B314" s="101" t="s">
        <v>1359</v>
      </c>
      <c r="C314" s="101" t="s">
        <v>1360</v>
      </c>
      <c r="D314" s="98">
        <v>37.116390000000003</v>
      </c>
      <c r="E314" s="98">
        <v>-106.37783</v>
      </c>
      <c r="F314" s="95">
        <v>2</v>
      </c>
      <c r="G314" s="91" t="s">
        <v>2026</v>
      </c>
      <c r="H314" s="87">
        <v>22.031210999999999</v>
      </c>
      <c r="I314" s="12">
        <v>13.763626</v>
      </c>
      <c r="J314" s="12">
        <v>0</v>
      </c>
      <c r="K314" s="12">
        <v>8.5800000000000001E-2</v>
      </c>
      <c r="L314" s="12">
        <v>0.17169999999999999</v>
      </c>
      <c r="M314" s="12">
        <v>0</v>
      </c>
      <c r="N314" s="12">
        <v>0</v>
      </c>
      <c r="O314" s="12">
        <v>0.58203800000000006</v>
      </c>
      <c r="P314" s="12">
        <v>0</v>
      </c>
      <c r="Q314" s="12">
        <v>0</v>
      </c>
      <c r="R314" s="12">
        <v>0</v>
      </c>
    </row>
    <row r="315" spans="1:18" ht="12.95" customHeight="1">
      <c r="A315" s="100">
        <v>9105</v>
      </c>
      <c r="B315" s="101" t="s">
        <v>738</v>
      </c>
      <c r="C315" s="101" t="s">
        <v>1370</v>
      </c>
      <c r="D315" s="98">
        <v>37.018000000000001</v>
      </c>
      <c r="E315" s="98">
        <v>-107.21599999999999</v>
      </c>
      <c r="F315" s="95">
        <v>1</v>
      </c>
      <c r="G315" s="91" t="s">
        <v>2026</v>
      </c>
      <c r="H315" s="87">
        <v>3073.4635090000002</v>
      </c>
      <c r="I315" s="12">
        <v>36.844940999999999</v>
      </c>
      <c r="J315" s="12">
        <v>1.4100000000000001E-2</v>
      </c>
      <c r="K315" s="12">
        <v>1.3893</v>
      </c>
      <c r="L315" s="12">
        <v>0.21010000000000001</v>
      </c>
      <c r="M315" s="12">
        <v>0</v>
      </c>
      <c r="N315" s="12">
        <v>3</v>
      </c>
      <c r="O315" s="12">
        <v>0.661188</v>
      </c>
      <c r="P315" s="12">
        <v>3.2539999999999999E-3</v>
      </c>
      <c r="Q315" s="12">
        <v>3</v>
      </c>
      <c r="R315" s="12">
        <v>0</v>
      </c>
    </row>
    <row r="316" spans="1:18" ht="12.95" customHeight="1">
      <c r="A316" s="100">
        <v>9110</v>
      </c>
      <c r="B316" s="101" t="s">
        <v>738</v>
      </c>
      <c r="C316" s="101" t="s">
        <v>1371</v>
      </c>
      <c r="D316" s="98">
        <v>37.028700000000001</v>
      </c>
      <c r="E316" s="98">
        <v>-107.1568</v>
      </c>
      <c r="F316" s="95">
        <v>1</v>
      </c>
      <c r="G316" s="91" t="s">
        <v>2026</v>
      </c>
      <c r="H316" s="87">
        <v>1613.488171</v>
      </c>
      <c r="I316" s="12">
        <v>17.710905</v>
      </c>
      <c r="J316" s="12">
        <v>2.4899999999999999E-2</v>
      </c>
      <c r="K316" s="12">
        <v>1.7316000000000003</v>
      </c>
      <c r="L316" s="12">
        <v>0.24979999999999997</v>
      </c>
      <c r="M316" s="12">
        <v>0</v>
      </c>
      <c r="N316" s="12">
        <v>2</v>
      </c>
      <c r="O316" s="12">
        <v>0.63056599999999996</v>
      </c>
      <c r="P316" s="12">
        <v>6.1980000000000004E-3</v>
      </c>
      <c r="Q316" s="12">
        <v>0</v>
      </c>
      <c r="R316" s="12">
        <v>0</v>
      </c>
    </row>
    <row r="317" spans="1:18" ht="12.95" customHeight="1">
      <c r="A317" s="100">
        <v>9113</v>
      </c>
      <c r="B317" s="101" t="s">
        <v>738</v>
      </c>
      <c r="C317" s="101" t="s">
        <v>1373</v>
      </c>
      <c r="D317" s="98">
        <v>37.165795000000003</v>
      </c>
      <c r="E317" s="98">
        <v>-107.037105</v>
      </c>
      <c r="F317" s="95">
        <v>1</v>
      </c>
      <c r="G317" s="91" t="s">
        <v>2026</v>
      </c>
      <c r="H317" s="87">
        <v>937.81455300000005</v>
      </c>
      <c r="I317" s="12">
        <v>21.684519999999999</v>
      </c>
      <c r="J317" s="12">
        <v>2.6699999999999998E-2</v>
      </c>
      <c r="K317" s="12">
        <v>2.4060999999999999</v>
      </c>
      <c r="L317" s="12">
        <v>0.36730000000000002</v>
      </c>
      <c r="M317" s="12">
        <v>0</v>
      </c>
      <c r="N317" s="12">
        <v>12</v>
      </c>
      <c r="O317" s="12">
        <v>0.52529599999999999</v>
      </c>
      <c r="P317" s="12">
        <v>1.0663000000000001E-2</v>
      </c>
      <c r="Q317" s="12">
        <v>1</v>
      </c>
      <c r="R317" s="12">
        <v>0</v>
      </c>
    </row>
    <row r="318" spans="1:18" ht="12.95" customHeight="1">
      <c r="A318" s="100">
        <v>9121</v>
      </c>
      <c r="B318" s="101" t="s">
        <v>67</v>
      </c>
      <c r="C318" s="101" t="s">
        <v>1377</v>
      </c>
      <c r="D318" s="98">
        <v>37.24559</v>
      </c>
      <c r="E318" s="98">
        <v>-107.00433200000001</v>
      </c>
      <c r="F318" s="95">
        <v>1</v>
      </c>
      <c r="G318" s="91" t="s">
        <v>2026</v>
      </c>
      <c r="H318" s="87">
        <v>59.961204000000002</v>
      </c>
      <c r="I318" s="12">
        <v>17.173853000000001</v>
      </c>
      <c r="J318" s="12">
        <v>0</v>
      </c>
      <c r="K318" s="12">
        <v>4.7062999999999997</v>
      </c>
      <c r="L318" s="12">
        <v>0.21610000000000001</v>
      </c>
      <c r="M318" s="12">
        <v>2</v>
      </c>
      <c r="N318" s="12">
        <v>15</v>
      </c>
      <c r="O318" s="12">
        <v>2.0716540000000001</v>
      </c>
      <c r="P318" s="12">
        <v>0</v>
      </c>
      <c r="Q318" s="12">
        <v>2</v>
      </c>
      <c r="R318" s="12">
        <v>0</v>
      </c>
    </row>
    <row r="319" spans="1:18" ht="12.95" customHeight="1">
      <c r="A319" s="100">
        <v>9160</v>
      </c>
      <c r="B319" s="101" t="s">
        <v>985</v>
      </c>
      <c r="C319" s="101" t="s">
        <v>1384</v>
      </c>
      <c r="D319" s="98">
        <v>37.351500000000001</v>
      </c>
      <c r="E319" s="98">
        <v>-106.92137</v>
      </c>
      <c r="F319" s="95">
        <v>1</v>
      </c>
      <c r="G319" s="91" t="s">
        <v>2026</v>
      </c>
      <c r="H319" s="87">
        <v>71.612312000000003</v>
      </c>
      <c r="I319" s="12">
        <v>17.111508000000001</v>
      </c>
      <c r="J319" s="12">
        <v>0</v>
      </c>
      <c r="K319" s="12">
        <v>0.62839999999999996</v>
      </c>
      <c r="L319" s="12">
        <v>1.8800000000000001E-2</v>
      </c>
      <c r="M319" s="12">
        <v>0</v>
      </c>
      <c r="N319" s="12">
        <v>1</v>
      </c>
      <c r="O319" s="12">
        <v>0.57735199999999998</v>
      </c>
      <c r="P319" s="12">
        <v>0</v>
      </c>
      <c r="Q319" s="12">
        <v>0</v>
      </c>
      <c r="R319" s="12">
        <v>0</v>
      </c>
    </row>
    <row r="320" spans="1:18" ht="12.95" customHeight="1">
      <c r="A320" s="100">
        <v>9165</v>
      </c>
      <c r="B320" s="101" t="s">
        <v>788</v>
      </c>
      <c r="C320" s="101" t="s">
        <v>1386</v>
      </c>
      <c r="D320" s="98">
        <v>37.387650000000001</v>
      </c>
      <c r="E320" s="98">
        <v>-106.846583</v>
      </c>
      <c r="F320" s="95">
        <v>2</v>
      </c>
      <c r="G320" s="91" t="s">
        <v>2026</v>
      </c>
      <c r="H320" s="87">
        <v>170.03243399999999</v>
      </c>
      <c r="I320" s="12">
        <v>25.195208999999998</v>
      </c>
      <c r="J320" s="12">
        <v>0</v>
      </c>
      <c r="K320" s="12">
        <v>0.27150000000000002</v>
      </c>
      <c r="L320" s="12">
        <v>0</v>
      </c>
      <c r="M320" s="12">
        <v>0</v>
      </c>
      <c r="N320" s="12">
        <v>1</v>
      </c>
      <c r="O320" s="12">
        <v>0.35078300000000001</v>
      </c>
      <c r="P320" s="12">
        <v>5.8812000000000003E-2</v>
      </c>
      <c r="Q320" s="12">
        <v>0</v>
      </c>
      <c r="R320" s="12">
        <v>0</v>
      </c>
    </row>
    <row r="321" spans="1:18" ht="12.95" customHeight="1">
      <c r="A321" s="100">
        <v>9190</v>
      </c>
      <c r="B321" s="101" t="s">
        <v>1387</v>
      </c>
      <c r="C321" s="101" t="s">
        <v>1388</v>
      </c>
      <c r="D321" s="98">
        <v>37.380467000000003</v>
      </c>
      <c r="E321" s="98">
        <v>-106.863433</v>
      </c>
      <c r="F321" s="95">
        <v>2</v>
      </c>
      <c r="G321" s="91" t="s">
        <v>2026</v>
      </c>
      <c r="H321" s="87">
        <v>224.91823400000001</v>
      </c>
      <c r="I321" s="12">
        <v>35.940750999999999</v>
      </c>
      <c r="J321" s="12">
        <v>0</v>
      </c>
      <c r="K321" s="12">
        <v>0.20530000000000001</v>
      </c>
      <c r="L321" s="12">
        <v>0</v>
      </c>
      <c r="M321" s="12">
        <v>0</v>
      </c>
      <c r="N321" s="12">
        <v>0</v>
      </c>
      <c r="O321" s="12">
        <v>0.26539000000000001</v>
      </c>
      <c r="P321" s="12">
        <v>4.4461000000000001E-2</v>
      </c>
      <c r="Q321" s="12">
        <v>0</v>
      </c>
      <c r="R321" s="12">
        <v>0</v>
      </c>
    </row>
    <row r="322" spans="1:18" ht="12.95" customHeight="1">
      <c r="A322" s="100">
        <v>9194</v>
      </c>
      <c r="B322" s="101" t="s">
        <v>103</v>
      </c>
      <c r="C322" s="101" t="s">
        <v>1389</v>
      </c>
      <c r="D322" s="98">
        <v>37.388902999999999</v>
      </c>
      <c r="E322" s="98">
        <v>-106.750783</v>
      </c>
      <c r="F322" s="95">
        <v>2</v>
      </c>
      <c r="G322" s="91" t="s">
        <v>2026</v>
      </c>
      <c r="H322" s="87">
        <v>43.071078999999997</v>
      </c>
      <c r="I322" s="12">
        <v>26.868655</v>
      </c>
      <c r="J322" s="12">
        <v>0</v>
      </c>
      <c r="K322" s="12">
        <v>3.3399999999999999E-2</v>
      </c>
      <c r="L322" s="12">
        <v>0</v>
      </c>
      <c r="M322" s="12">
        <v>0</v>
      </c>
      <c r="N322" s="12">
        <v>0</v>
      </c>
      <c r="O322" s="12">
        <v>2.3694E-2</v>
      </c>
      <c r="P322" s="12">
        <v>0</v>
      </c>
      <c r="Q322" s="12">
        <v>1</v>
      </c>
      <c r="R322" s="12">
        <v>0</v>
      </c>
    </row>
    <row r="323" spans="1:18" ht="12.95" customHeight="1">
      <c r="A323" s="100">
        <v>9195</v>
      </c>
      <c r="B323" s="101" t="s">
        <v>1390</v>
      </c>
      <c r="C323" s="101" t="s">
        <v>1391</v>
      </c>
      <c r="D323" s="98">
        <v>37.449959999999997</v>
      </c>
      <c r="E323" s="98">
        <v>-106.91128</v>
      </c>
      <c r="F323" s="95">
        <v>1</v>
      </c>
      <c r="G323" s="91" t="s">
        <v>2026</v>
      </c>
      <c r="H323" s="87">
        <v>131.185698</v>
      </c>
      <c r="I323" s="12">
        <v>27.443079999999998</v>
      </c>
      <c r="J323" s="12">
        <v>0</v>
      </c>
      <c r="K323" s="12">
        <v>0</v>
      </c>
      <c r="L323" s="12">
        <v>0</v>
      </c>
      <c r="M323" s="12">
        <v>0</v>
      </c>
      <c r="N323" s="12">
        <v>2</v>
      </c>
      <c r="O323" s="12">
        <v>0.14832200000000001</v>
      </c>
      <c r="P323" s="12">
        <v>0</v>
      </c>
      <c r="Q323" s="12">
        <v>0</v>
      </c>
      <c r="R323" s="12">
        <v>0</v>
      </c>
    </row>
    <row r="324" spans="1:18" ht="12.95" customHeight="1">
      <c r="A324" s="100">
        <v>9240</v>
      </c>
      <c r="B324" s="101" t="s">
        <v>1393</v>
      </c>
      <c r="C324" s="101" t="s">
        <v>114</v>
      </c>
      <c r="D324" s="98">
        <v>37.35351</v>
      </c>
      <c r="E324" s="98">
        <v>-107.32458</v>
      </c>
      <c r="F324" s="95">
        <v>2</v>
      </c>
      <c r="G324" s="91" t="s">
        <v>2026</v>
      </c>
      <c r="H324" s="87">
        <v>696.76828999999998</v>
      </c>
      <c r="I324" s="12">
        <v>27.756328</v>
      </c>
      <c r="J324" s="12">
        <v>1.8200000000000001E-2</v>
      </c>
      <c r="K324" s="12">
        <v>2.5683000000000002</v>
      </c>
      <c r="L324" s="12">
        <v>0</v>
      </c>
      <c r="M324" s="12">
        <v>0</v>
      </c>
      <c r="N324" s="12">
        <v>0</v>
      </c>
      <c r="O324" s="12">
        <v>2.8448999999999999E-2</v>
      </c>
      <c r="P324" s="12">
        <v>0</v>
      </c>
      <c r="Q324" s="12">
        <v>0</v>
      </c>
      <c r="R324" s="12">
        <v>0</v>
      </c>
    </row>
    <row r="325" spans="1:18" ht="12.95" customHeight="1">
      <c r="A325" s="100">
        <v>9245</v>
      </c>
      <c r="B325" s="101" t="s">
        <v>1394</v>
      </c>
      <c r="C325" s="101" t="s">
        <v>1395</v>
      </c>
      <c r="D325" s="98">
        <v>37.172522999999998</v>
      </c>
      <c r="E325" s="98">
        <v>-107.295287</v>
      </c>
      <c r="F325" s="95">
        <v>1</v>
      </c>
      <c r="G325" s="91" t="s">
        <v>2026</v>
      </c>
      <c r="H325" s="87">
        <v>317.260648</v>
      </c>
      <c r="I325" s="12">
        <v>53.365023999999998</v>
      </c>
      <c r="J325" s="12">
        <v>1.8200000000000001E-2</v>
      </c>
      <c r="K325" s="12">
        <v>0.77790000000000004</v>
      </c>
      <c r="L325" s="12">
        <v>0.6490999999999999</v>
      </c>
      <c r="M325" s="12">
        <v>0</v>
      </c>
      <c r="N325" s="12">
        <v>7</v>
      </c>
      <c r="O325" s="12">
        <v>1.004394</v>
      </c>
      <c r="P325" s="12">
        <v>0</v>
      </c>
      <c r="Q325" s="12">
        <v>2</v>
      </c>
      <c r="R325" s="12">
        <v>0</v>
      </c>
    </row>
    <row r="326" spans="1:18" ht="12.95" customHeight="1">
      <c r="A326" s="100">
        <v>9247</v>
      </c>
      <c r="B326" s="101" t="s">
        <v>1396</v>
      </c>
      <c r="C326" s="101" t="s">
        <v>1397</v>
      </c>
      <c r="D326" s="98">
        <v>37.112699999999997</v>
      </c>
      <c r="E326" s="98">
        <v>-107.3849</v>
      </c>
      <c r="F326" s="95">
        <v>1</v>
      </c>
      <c r="G326" s="91" t="s">
        <v>2026</v>
      </c>
      <c r="H326" s="87">
        <v>1678.2021159999999</v>
      </c>
      <c r="I326" s="12">
        <v>46.011073000000003</v>
      </c>
      <c r="J326" s="12">
        <v>1.44E-2</v>
      </c>
      <c r="K326" s="12">
        <v>1.6046</v>
      </c>
      <c r="L326" s="12">
        <v>0.16360000000000002</v>
      </c>
      <c r="M326" s="12">
        <v>0</v>
      </c>
      <c r="N326" s="12">
        <v>10</v>
      </c>
      <c r="O326" s="12">
        <v>1.639073</v>
      </c>
      <c r="P326" s="12">
        <v>0</v>
      </c>
      <c r="Q326" s="12">
        <v>12</v>
      </c>
      <c r="R326" s="12">
        <v>0</v>
      </c>
    </row>
    <row r="327" spans="1:18" ht="12.95" customHeight="1">
      <c r="A327" s="100">
        <v>9250</v>
      </c>
      <c r="B327" s="101" t="s">
        <v>1396</v>
      </c>
      <c r="C327" s="101" t="s">
        <v>1304</v>
      </c>
      <c r="D327" s="98">
        <v>37.230882999999999</v>
      </c>
      <c r="E327" s="98">
        <v>-107.34265000000001</v>
      </c>
      <c r="F327" s="95">
        <v>1</v>
      </c>
      <c r="G327" s="91" t="s">
        <v>2026</v>
      </c>
      <c r="H327" s="87">
        <v>958.95437400000003</v>
      </c>
      <c r="I327" s="12">
        <v>20.548819999999999</v>
      </c>
      <c r="J327" s="12">
        <v>1.3200000000000002E-2</v>
      </c>
      <c r="K327" s="12">
        <v>1.8804999999999998</v>
      </c>
      <c r="L327" s="12">
        <v>0</v>
      </c>
      <c r="M327" s="12">
        <v>0</v>
      </c>
      <c r="N327" s="12">
        <v>8</v>
      </c>
      <c r="O327" s="12">
        <v>1.300691</v>
      </c>
      <c r="P327" s="12">
        <v>0</v>
      </c>
      <c r="Q327" s="12">
        <v>0</v>
      </c>
      <c r="R327" s="12">
        <v>0</v>
      </c>
    </row>
    <row r="328" spans="1:18" ht="12.95" customHeight="1">
      <c r="A328" s="100">
        <v>9274</v>
      </c>
      <c r="B328" s="101" t="s">
        <v>1398</v>
      </c>
      <c r="C328" s="101" t="s">
        <v>1399</v>
      </c>
      <c r="D328" s="98">
        <v>37.455877000000001</v>
      </c>
      <c r="E328" s="98">
        <v>-107.198972</v>
      </c>
      <c r="F328" s="95">
        <v>1</v>
      </c>
      <c r="G328" s="91" t="s">
        <v>2026</v>
      </c>
      <c r="H328" s="87">
        <v>116.652692</v>
      </c>
      <c r="I328" s="12">
        <v>14.675006</v>
      </c>
      <c r="J328" s="12">
        <v>0</v>
      </c>
      <c r="K328" s="12">
        <v>1.8007</v>
      </c>
      <c r="L328" s="12">
        <v>0</v>
      </c>
      <c r="M328" s="12">
        <v>0</v>
      </c>
      <c r="N328" s="12">
        <v>0</v>
      </c>
      <c r="O328" s="12">
        <v>1.3523419999999999</v>
      </c>
      <c r="P328" s="12">
        <v>0</v>
      </c>
      <c r="Q328" s="12">
        <v>0</v>
      </c>
      <c r="R328" s="12">
        <v>0</v>
      </c>
    </row>
    <row r="329" spans="1:18" ht="12.95" customHeight="1">
      <c r="A329" s="100">
        <v>9275</v>
      </c>
      <c r="B329" s="101" t="s">
        <v>1398</v>
      </c>
      <c r="C329" s="101" t="s">
        <v>1400</v>
      </c>
      <c r="D329" s="98">
        <v>37.463717000000003</v>
      </c>
      <c r="E329" s="98">
        <v>-107.196433</v>
      </c>
      <c r="F329" s="95">
        <v>1</v>
      </c>
      <c r="G329" s="91" t="s">
        <v>2026</v>
      </c>
      <c r="H329" s="87">
        <v>117.060068</v>
      </c>
      <c r="I329" s="12">
        <v>16.113182999999999</v>
      </c>
      <c r="J329" s="12">
        <v>0</v>
      </c>
      <c r="K329" s="12">
        <v>1.6511999999999998</v>
      </c>
      <c r="L329" s="12">
        <v>0</v>
      </c>
      <c r="M329" s="12">
        <v>0</v>
      </c>
      <c r="N329" s="12">
        <v>0</v>
      </c>
      <c r="O329" s="12">
        <v>1.1612720000000001</v>
      </c>
      <c r="P329" s="12">
        <v>0</v>
      </c>
      <c r="Q329" s="12">
        <v>0</v>
      </c>
      <c r="R329" s="12">
        <v>0</v>
      </c>
    </row>
    <row r="330" spans="1:18" ht="12.95" customHeight="1">
      <c r="A330" s="100">
        <v>9280</v>
      </c>
      <c r="B330" s="101" t="s">
        <v>1401</v>
      </c>
      <c r="C330" s="101" t="s">
        <v>131</v>
      </c>
      <c r="D330" s="98">
        <v>37.217616999999997</v>
      </c>
      <c r="E330" s="98">
        <v>-107.29476699999999</v>
      </c>
      <c r="F330" s="95">
        <v>1</v>
      </c>
      <c r="G330" s="91" t="s">
        <v>2026</v>
      </c>
      <c r="H330" s="87">
        <v>168.667959</v>
      </c>
      <c r="I330" s="12">
        <v>21.037295</v>
      </c>
      <c r="J330" s="12">
        <v>0</v>
      </c>
      <c r="K330" s="12">
        <v>0.50749999999999995</v>
      </c>
      <c r="L330" s="12">
        <v>0</v>
      </c>
      <c r="M330" s="12">
        <v>0</v>
      </c>
      <c r="N330" s="12">
        <v>1</v>
      </c>
      <c r="O330" s="12">
        <v>1.3654820000000001</v>
      </c>
      <c r="P330" s="12">
        <v>0</v>
      </c>
      <c r="Q330" s="12">
        <v>0</v>
      </c>
      <c r="R330" s="12">
        <v>0</v>
      </c>
    </row>
    <row r="331" spans="1:18" ht="12.95" customHeight="1">
      <c r="A331" s="100">
        <v>9285</v>
      </c>
      <c r="B331" s="101" t="s">
        <v>1402</v>
      </c>
      <c r="C331" s="101" t="s">
        <v>1403</v>
      </c>
      <c r="D331" s="98">
        <v>37.542479999999998</v>
      </c>
      <c r="E331" s="98">
        <v>-107.27558999999999</v>
      </c>
      <c r="F331" s="95">
        <v>2</v>
      </c>
      <c r="G331" s="91" t="s">
        <v>2026</v>
      </c>
      <c r="H331" s="87">
        <v>63.273161000000002</v>
      </c>
      <c r="I331" s="12">
        <v>19.828492000000001</v>
      </c>
      <c r="J331" s="12">
        <v>0</v>
      </c>
      <c r="K331" s="12">
        <v>2.8499999999999998E-2</v>
      </c>
      <c r="L331" s="12">
        <v>0</v>
      </c>
      <c r="M331" s="12">
        <v>0</v>
      </c>
      <c r="N331" s="12">
        <v>2</v>
      </c>
      <c r="O331" s="12">
        <v>0</v>
      </c>
      <c r="P331" s="12">
        <v>0</v>
      </c>
      <c r="Q331" s="12">
        <v>0</v>
      </c>
      <c r="R331" s="12">
        <v>0</v>
      </c>
    </row>
    <row r="332" spans="1:18" ht="12.95" customHeight="1">
      <c r="A332" s="100">
        <v>9294</v>
      </c>
      <c r="B332" s="101" t="s">
        <v>1404</v>
      </c>
      <c r="C332" s="101" t="s">
        <v>1405</v>
      </c>
      <c r="D332" s="98">
        <v>37.512219999999999</v>
      </c>
      <c r="E332" s="98">
        <v>-107.14564</v>
      </c>
      <c r="F332" s="95">
        <v>2</v>
      </c>
      <c r="G332" s="91" t="s">
        <v>2026</v>
      </c>
      <c r="H332" s="87">
        <v>60.410711999999997</v>
      </c>
      <c r="I332" s="12">
        <v>23.402958999999999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</row>
    <row r="333" spans="1:18" ht="12.95" customHeight="1">
      <c r="A333" s="100">
        <v>9372</v>
      </c>
      <c r="B333" s="101" t="s">
        <v>1406</v>
      </c>
      <c r="C333" s="101" t="s">
        <v>1407</v>
      </c>
      <c r="D333" s="98">
        <v>37.473984999999999</v>
      </c>
      <c r="E333" s="98">
        <v>-107.546542</v>
      </c>
      <c r="F333" s="95">
        <v>2</v>
      </c>
      <c r="G333" s="91" t="s">
        <v>2026</v>
      </c>
      <c r="H333" s="87">
        <v>209.32425000000001</v>
      </c>
      <c r="I333" s="12">
        <v>23.589569999999998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0.37689099999999998</v>
      </c>
      <c r="P333" s="12">
        <v>8.1213999999999995E-2</v>
      </c>
      <c r="Q333" s="12">
        <v>0</v>
      </c>
      <c r="R333" s="12">
        <v>0</v>
      </c>
    </row>
    <row r="334" spans="1:18" ht="12.95" customHeight="1">
      <c r="A334" s="100">
        <v>9380</v>
      </c>
      <c r="B334" s="101" t="s">
        <v>1408</v>
      </c>
      <c r="C334" s="101" t="s">
        <v>1409</v>
      </c>
      <c r="D334" s="98">
        <v>37.407200000000003</v>
      </c>
      <c r="E334" s="98">
        <v>-107.5299</v>
      </c>
      <c r="F334" s="95">
        <v>1</v>
      </c>
      <c r="G334" s="91" t="s">
        <v>2026</v>
      </c>
      <c r="H334" s="87">
        <v>353.61416100000002</v>
      </c>
      <c r="I334" s="12">
        <v>28.573225999999998</v>
      </c>
      <c r="J334" s="12">
        <v>0</v>
      </c>
      <c r="K334" s="12">
        <v>0.34589999999999999</v>
      </c>
      <c r="L334" s="12">
        <v>0</v>
      </c>
      <c r="M334" s="12">
        <v>0</v>
      </c>
      <c r="N334" s="12">
        <v>7</v>
      </c>
      <c r="O334" s="12">
        <v>0.45639099999999999</v>
      </c>
      <c r="P334" s="12">
        <v>0</v>
      </c>
      <c r="Q334" s="12">
        <v>0</v>
      </c>
      <c r="R334" s="12">
        <v>0</v>
      </c>
    </row>
    <row r="335" spans="1:18" ht="12.95" customHeight="1">
      <c r="A335" s="100">
        <v>9415</v>
      </c>
      <c r="B335" s="101" t="s">
        <v>1175</v>
      </c>
      <c r="C335" s="101" t="s">
        <v>1410</v>
      </c>
      <c r="D335" s="98">
        <v>37.139600000000002</v>
      </c>
      <c r="E335" s="98">
        <v>-107.75024999999999</v>
      </c>
      <c r="F335" s="95">
        <v>1</v>
      </c>
      <c r="G335" s="91" t="s">
        <v>2024</v>
      </c>
      <c r="H335" s="87">
        <v>45.339522000000002</v>
      </c>
      <c r="I335" s="12">
        <v>18.868580000000001</v>
      </c>
      <c r="J335" s="12">
        <v>0.49240000000000006</v>
      </c>
      <c r="K335" s="12">
        <v>28.139099999999999</v>
      </c>
      <c r="L335" s="12">
        <v>1.9079999999999999</v>
      </c>
      <c r="M335" s="12">
        <v>0</v>
      </c>
      <c r="N335" s="12">
        <v>24</v>
      </c>
      <c r="O335" s="12">
        <v>2.864576</v>
      </c>
      <c r="P335" s="12">
        <v>0</v>
      </c>
      <c r="Q335" s="12">
        <v>47</v>
      </c>
      <c r="R335" s="12">
        <v>0</v>
      </c>
    </row>
    <row r="336" spans="1:18" ht="12.95" customHeight="1">
      <c r="A336" s="100">
        <v>9426</v>
      </c>
      <c r="B336" s="101" t="s">
        <v>1411</v>
      </c>
      <c r="C336" s="101" t="s">
        <v>1412</v>
      </c>
      <c r="D336" s="98">
        <v>37.384599999999999</v>
      </c>
      <c r="E336" s="98">
        <v>-107.83839999999999</v>
      </c>
      <c r="F336" s="95">
        <v>1</v>
      </c>
      <c r="G336" s="91" t="s">
        <v>2026</v>
      </c>
      <c r="H336" s="87">
        <v>1635.460718</v>
      </c>
      <c r="I336" s="12">
        <v>43.195538999999997</v>
      </c>
      <c r="J336" s="12">
        <v>1.6999999999999999E-3</v>
      </c>
      <c r="K336" s="12">
        <v>0.62080000000000002</v>
      </c>
      <c r="L336" s="12">
        <v>0.23449999999999999</v>
      </c>
      <c r="M336" s="12">
        <v>2</v>
      </c>
      <c r="N336" s="12">
        <v>62</v>
      </c>
      <c r="O336" s="12">
        <v>2.6281080000000001</v>
      </c>
      <c r="P336" s="12">
        <v>8.9271000000000003E-2</v>
      </c>
      <c r="Q336" s="12">
        <v>0</v>
      </c>
      <c r="R336" s="12">
        <v>0</v>
      </c>
    </row>
    <row r="337" spans="1:18" ht="12.95" customHeight="1">
      <c r="A337" s="100">
        <v>9427</v>
      </c>
      <c r="B337" s="101" t="s">
        <v>1411</v>
      </c>
      <c r="C337" s="101" t="s">
        <v>1413</v>
      </c>
      <c r="D337" s="98">
        <v>37.419699999999999</v>
      </c>
      <c r="E337" s="98">
        <v>-107.8146</v>
      </c>
      <c r="F337" s="95">
        <v>1</v>
      </c>
      <c r="G337" s="91" t="s">
        <v>2026</v>
      </c>
      <c r="H337" s="87">
        <v>1142.528681</v>
      </c>
      <c r="I337" s="12">
        <v>26.976873999999999</v>
      </c>
      <c r="J337" s="12">
        <v>0</v>
      </c>
      <c r="K337" s="12">
        <v>0.35469999999999996</v>
      </c>
      <c r="L337" s="12">
        <v>0.23750000000000004</v>
      </c>
      <c r="M337" s="12">
        <v>2</v>
      </c>
      <c r="N337" s="12">
        <v>56</v>
      </c>
      <c r="O337" s="12">
        <v>3.0440999999999998</v>
      </c>
      <c r="P337" s="12">
        <v>0.107656</v>
      </c>
      <c r="Q337" s="12">
        <v>0</v>
      </c>
      <c r="R337" s="12">
        <v>0</v>
      </c>
    </row>
    <row r="338" spans="1:18" ht="12.95" customHeight="1">
      <c r="A338" s="100">
        <v>9431</v>
      </c>
      <c r="B338" s="101" t="s">
        <v>1414</v>
      </c>
      <c r="C338" s="101" t="s">
        <v>1415</v>
      </c>
      <c r="D338" s="98">
        <v>37.306100000000001</v>
      </c>
      <c r="E338" s="98">
        <v>-107.9755</v>
      </c>
      <c r="F338" s="95">
        <v>1</v>
      </c>
      <c r="G338" s="91" t="s">
        <v>2026</v>
      </c>
      <c r="H338" s="87">
        <v>64.677468000000005</v>
      </c>
      <c r="I338" s="12">
        <v>23.417617</v>
      </c>
      <c r="J338" s="12">
        <v>0</v>
      </c>
      <c r="K338" s="12">
        <v>0.31169999999999998</v>
      </c>
      <c r="L338" s="12">
        <v>0</v>
      </c>
      <c r="M338" s="12">
        <v>0</v>
      </c>
      <c r="N338" s="12">
        <v>12</v>
      </c>
      <c r="O338" s="12">
        <v>0.85193200000000002</v>
      </c>
      <c r="P338" s="12">
        <v>3.0922999999999999E-2</v>
      </c>
      <c r="Q338" s="12">
        <v>0</v>
      </c>
      <c r="R338" s="12">
        <v>0</v>
      </c>
    </row>
    <row r="339" spans="1:18" ht="12.95" customHeight="1">
      <c r="A339" s="100">
        <v>9432</v>
      </c>
      <c r="B339" s="101" t="s">
        <v>1416</v>
      </c>
      <c r="C339" s="101" t="s">
        <v>1417</v>
      </c>
      <c r="D339" s="98">
        <v>37.331378000000001</v>
      </c>
      <c r="E339" s="98">
        <v>-107.902967</v>
      </c>
      <c r="F339" s="95">
        <v>1</v>
      </c>
      <c r="G339" s="91" t="s">
        <v>2026</v>
      </c>
      <c r="H339" s="87">
        <v>66.974716999999998</v>
      </c>
      <c r="I339" s="12">
        <v>10.093023000000001</v>
      </c>
      <c r="J339" s="12">
        <v>0</v>
      </c>
      <c r="K339" s="12">
        <v>0</v>
      </c>
      <c r="L339" s="12">
        <v>0</v>
      </c>
      <c r="M339" s="12">
        <v>0</v>
      </c>
      <c r="N339" s="12">
        <v>7</v>
      </c>
      <c r="O339" s="12">
        <v>2.6195719999999998</v>
      </c>
      <c r="P339" s="12">
        <v>7.4654999999999999E-2</v>
      </c>
      <c r="Q339" s="12">
        <v>0</v>
      </c>
      <c r="R339" s="12">
        <v>0</v>
      </c>
    </row>
    <row r="340" spans="1:18" ht="12.95" customHeight="1">
      <c r="A340" s="100">
        <v>9435</v>
      </c>
      <c r="B340" s="101" t="s">
        <v>1418</v>
      </c>
      <c r="C340" s="101" t="s">
        <v>1335</v>
      </c>
      <c r="D340" s="98">
        <v>37.421550000000003</v>
      </c>
      <c r="E340" s="98">
        <v>-107.84439999999999</v>
      </c>
      <c r="F340" s="95">
        <v>2</v>
      </c>
      <c r="G340" s="91" t="s">
        <v>2026</v>
      </c>
      <c r="H340" s="87">
        <v>436.74367100000001</v>
      </c>
      <c r="I340" s="12">
        <v>25.531046</v>
      </c>
      <c r="J340" s="12">
        <v>0</v>
      </c>
      <c r="K340" s="12">
        <v>6.7799999999999999E-2</v>
      </c>
      <c r="L340" s="12">
        <v>0</v>
      </c>
      <c r="M340" s="12">
        <v>0</v>
      </c>
      <c r="N340" s="12">
        <v>6</v>
      </c>
      <c r="O340" s="12">
        <v>0.46123999999999998</v>
      </c>
      <c r="P340" s="12">
        <v>5.2662E-2</v>
      </c>
      <c r="Q340" s="12">
        <v>0</v>
      </c>
      <c r="R340" s="12">
        <v>0</v>
      </c>
    </row>
    <row r="341" spans="1:18" ht="12.95" customHeight="1">
      <c r="A341" s="100">
        <v>9490</v>
      </c>
      <c r="B341" s="101" t="s">
        <v>1411</v>
      </c>
      <c r="C341" s="101" t="s">
        <v>1419</v>
      </c>
      <c r="D341" s="98">
        <v>37.859929000000001</v>
      </c>
      <c r="E341" s="98">
        <v>-107.575756</v>
      </c>
      <c r="F341" s="95">
        <v>2</v>
      </c>
      <c r="G341" s="91" t="s">
        <v>2026</v>
      </c>
      <c r="H341" s="87">
        <v>84.868763000000001</v>
      </c>
      <c r="I341" s="12">
        <v>41.570979000000001</v>
      </c>
      <c r="J341" s="12">
        <v>0</v>
      </c>
      <c r="K341" s="12">
        <v>0</v>
      </c>
      <c r="L341" s="12">
        <v>0.1835</v>
      </c>
      <c r="M341" s="12">
        <v>0</v>
      </c>
      <c r="N341" s="12">
        <v>2</v>
      </c>
      <c r="O341" s="12">
        <v>0.77493999999999996</v>
      </c>
      <c r="P341" s="12">
        <v>0</v>
      </c>
      <c r="Q341" s="12">
        <v>0</v>
      </c>
      <c r="R341" s="12">
        <v>0</v>
      </c>
    </row>
    <row r="342" spans="1:18" ht="12.95" customHeight="1">
      <c r="A342" s="100">
        <v>9605</v>
      </c>
      <c r="B342" s="101" t="s">
        <v>801</v>
      </c>
      <c r="C342" s="101" t="s">
        <v>1420</v>
      </c>
      <c r="D342" s="98">
        <v>37.12285</v>
      </c>
      <c r="E342" s="98">
        <v>-108.197233</v>
      </c>
      <c r="F342" s="95">
        <v>1</v>
      </c>
      <c r="G342" s="91" t="s">
        <v>2024</v>
      </c>
      <c r="H342" s="87">
        <v>190.58398399999999</v>
      </c>
      <c r="I342" s="12">
        <v>13.685375000000001</v>
      </c>
      <c r="J342" s="12">
        <v>0.21629999999999999</v>
      </c>
      <c r="K342" s="12">
        <v>4.9896000000000003</v>
      </c>
      <c r="L342" s="12">
        <v>0.28139999999999998</v>
      </c>
      <c r="M342" s="12">
        <v>0</v>
      </c>
      <c r="N342" s="12">
        <v>1</v>
      </c>
      <c r="O342" s="12">
        <v>1.252956</v>
      </c>
      <c r="P342" s="12">
        <v>0</v>
      </c>
      <c r="Q342" s="12">
        <v>7</v>
      </c>
      <c r="R342" s="12">
        <v>0</v>
      </c>
    </row>
    <row r="343" spans="1:18" ht="12.95" customHeight="1">
      <c r="A343" s="100">
        <v>9672</v>
      </c>
      <c r="B343" s="101" t="s">
        <v>1421</v>
      </c>
      <c r="C343" s="101" t="s">
        <v>1422</v>
      </c>
      <c r="D343" s="98">
        <v>37.168557</v>
      </c>
      <c r="E343" s="98">
        <v>-108.119602</v>
      </c>
      <c r="F343" s="95">
        <v>1</v>
      </c>
      <c r="G343" s="91" t="s">
        <v>2024</v>
      </c>
      <c r="H343" s="87">
        <v>128.22222400000001</v>
      </c>
      <c r="I343" s="12">
        <v>8.0449020000000004</v>
      </c>
      <c r="J343" s="12">
        <v>0.193</v>
      </c>
      <c r="K343" s="12">
        <v>12.386200000000001</v>
      </c>
      <c r="L343" s="12">
        <v>0.39300000000000002</v>
      </c>
      <c r="M343" s="12">
        <v>0</v>
      </c>
      <c r="N343" s="12">
        <v>7</v>
      </c>
      <c r="O343" s="12">
        <v>2.2304029999999999</v>
      </c>
      <c r="P343" s="12">
        <v>0.41334500000000002</v>
      </c>
      <c r="Q343" s="12">
        <v>0</v>
      </c>
      <c r="R343" s="12">
        <v>0</v>
      </c>
    </row>
    <row r="344" spans="1:18" ht="12.95" customHeight="1">
      <c r="A344" s="100">
        <v>9676</v>
      </c>
      <c r="B344" s="101" t="s">
        <v>1421</v>
      </c>
      <c r="C344" s="101" t="s">
        <v>1423</v>
      </c>
      <c r="D344" s="98">
        <v>37.201000000000001</v>
      </c>
      <c r="E344" s="98">
        <v>-108.078</v>
      </c>
      <c r="F344" s="95">
        <v>1</v>
      </c>
      <c r="G344" s="91" t="s">
        <v>2024</v>
      </c>
      <c r="H344" s="87">
        <v>105.09388300000001</v>
      </c>
      <c r="I344" s="12">
        <v>5.0114919999999996</v>
      </c>
      <c r="J344" s="12">
        <v>0.10529999999999999</v>
      </c>
      <c r="K344" s="12">
        <v>6.6267999999999994</v>
      </c>
      <c r="L344" s="12">
        <v>0.35360000000000003</v>
      </c>
      <c r="M344" s="12">
        <v>0</v>
      </c>
      <c r="N344" s="12">
        <v>8</v>
      </c>
      <c r="O344" s="12">
        <v>3.4282219999999999</v>
      </c>
      <c r="P344" s="12">
        <v>0.50431099999999995</v>
      </c>
      <c r="Q344" s="12">
        <v>1</v>
      </c>
      <c r="R344" s="12">
        <v>0</v>
      </c>
    </row>
    <row r="345" spans="1:18" ht="12.95" customHeight="1">
      <c r="A345" s="100">
        <v>9678</v>
      </c>
      <c r="B345" s="101" t="s">
        <v>1421</v>
      </c>
      <c r="C345" s="101" t="s">
        <v>1424</v>
      </c>
      <c r="D345" s="98">
        <v>37.251109999999997</v>
      </c>
      <c r="E345" s="98">
        <v>-108.034055</v>
      </c>
      <c r="F345" s="95">
        <v>1</v>
      </c>
      <c r="G345" s="91" t="s">
        <v>2024</v>
      </c>
      <c r="H345" s="87">
        <v>96.642674</v>
      </c>
      <c r="I345" s="12">
        <v>7.6024839999999996</v>
      </c>
      <c r="J345" s="12">
        <v>0</v>
      </c>
      <c r="K345" s="12">
        <v>3.6524000000000001</v>
      </c>
      <c r="L345" s="12">
        <v>0.26069999999999993</v>
      </c>
      <c r="M345" s="12">
        <v>0</v>
      </c>
      <c r="N345" s="12">
        <v>18</v>
      </c>
      <c r="O345" s="12">
        <v>3.7762739999999999</v>
      </c>
      <c r="P345" s="12">
        <v>0.54841200000000001</v>
      </c>
      <c r="Q345" s="12">
        <v>0</v>
      </c>
      <c r="R345" s="12">
        <v>0</v>
      </c>
    </row>
    <row r="346" spans="1:18" ht="12.95" customHeight="1">
      <c r="A346" s="100">
        <v>9680</v>
      </c>
      <c r="B346" s="101" t="s">
        <v>1421</v>
      </c>
      <c r="C346" s="101" t="s">
        <v>1425</v>
      </c>
      <c r="D346" s="98">
        <v>37.292033000000004</v>
      </c>
      <c r="E346" s="98">
        <v>-108.041616</v>
      </c>
      <c r="F346" s="95">
        <v>1</v>
      </c>
      <c r="G346" s="91" t="s">
        <v>2026</v>
      </c>
      <c r="H346" s="87">
        <v>89.130949999999999</v>
      </c>
      <c r="I346" s="12">
        <v>14.474621000000001</v>
      </c>
      <c r="J346" s="12">
        <v>0</v>
      </c>
      <c r="K346" s="12">
        <v>2.0110999999999999</v>
      </c>
      <c r="L346" s="12">
        <v>0.11100000000000002</v>
      </c>
      <c r="M346" s="12">
        <v>0</v>
      </c>
      <c r="N346" s="12">
        <v>9</v>
      </c>
      <c r="O346" s="12">
        <v>1.221846</v>
      </c>
      <c r="P346" s="12">
        <v>0.59463100000000002</v>
      </c>
      <c r="Q346" s="12">
        <v>0</v>
      </c>
      <c r="R346" s="12">
        <v>0</v>
      </c>
    </row>
    <row r="347" spans="1:18" ht="12.95" customHeight="1">
      <c r="A347" s="100">
        <v>9683</v>
      </c>
      <c r="B347" s="101" t="s">
        <v>1421</v>
      </c>
      <c r="C347" s="101" t="s">
        <v>1426</v>
      </c>
      <c r="D347" s="98">
        <v>37.329248</v>
      </c>
      <c r="E347" s="98">
        <v>-108.060357</v>
      </c>
      <c r="F347" s="95">
        <v>2</v>
      </c>
      <c r="G347" s="91" t="s">
        <v>2026</v>
      </c>
      <c r="H347" s="87">
        <v>74.833021000000002</v>
      </c>
      <c r="I347" s="12">
        <v>18.951091999999999</v>
      </c>
      <c r="J347" s="12">
        <v>0</v>
      </c>
      <c r="K347" s="12">
        <v>0</v>
      </c>
      <c r="L347" s="12">
        <v>0</v>
      </c>
      <c r="M347" s="12">
        <v>0</v>
      </c>
      <c r="N347" s="12">
        <v>6</v>
      </c>
      <c r="O347" s="12">
        <v>0.74971200000000005</v>
      </c>
      <c r="P347" s="12">
        <v>0.70824299999999996</v>
      </c>
      <c r="Q347" s="12">
        <v>0</v>
      </c>
      <c r="R347" s="12">
        <v>0</v>
      </c>
    </row>
    <row r="348" spans="1:18" ht="12.95" customHeight="1">
      <c r="A348" s="100">
        <v>9687</v>
      </c>
      <c r="B348" s="101" t="s">
        <v>1421</v>
      </c>
      <c r="C348" s="101" t="s">
        <v>1427</v>
      </c>
      <c r="D348" s="98">
        <v>37.356104999999999</v>
      </c>
      <c r="E348" s="98">
        <v>-108.07762700000001</v>
      </c>
      <c r="F348" s="95">
        <v>2</v>
      </c>
      <c r="G348" s="91" t="s">
        <v>2026</v>
      </c>
      <c r="H348" s="87">
        <v>58.976807000000001</v>
      </c>
      <c r="I348" s="12">
        <v>21.118731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0.85814500000000005</v>
      </c>
      <c r="P348" s="12">
        <v>0.88170300000000001</v>
      </c>
      <c r="Q348" s="12">
        <v>0</v>
      </c>
      <c r="R348" s="12">
        <v>0</v>
      </c>
    </row>
    <row r="349" spans="1:18" ht="12.95" customHeight="1">
      <c r="A349" s="100">
        <v>9690</v>
      </c>
      <c r="B349" s="101" t="s">
        <v>1421</v>
      </c>
      <c r="C349" s="101" t="s">
        <v>1428</v>
      </c>
      <c r="D349" s="98">
        <v>37.393127</v>
      </c>
      <c r="E349" s="98">
        <v>-108.068893</v>
      </c>
      <c r="F349" s="95">
        <v>2</v>
      </c>
      <c r="G349" s="91" t="s">
        <v>2026</v>
      </c>
      <c r="H349" s="87">
        <v>36.415300000000002</v>
      </c>
      <c r="I349" s="12">
        <v>24.890160000000002</v>
      </c>
      <c r="J349" s="12">
        <v>0</v>
      </c>
      <c r="K349" s="12">
        <v>0</v>
      </c>
      <c r="L349" s="12">
        <v>0</v>
      </c>
      <c r="M349" s="12">
        <v>0</v>
      </c>
      <c r="N349" s="12">
        <v>2</v>
      </c>
      <c r="O349" s="12">
        <v>0.89529199999999998</v>
      </c>
      <c r="P349" s="12">
        <v>0.96113400000000004</v>
      </c>
      <c r="Q349" s="12">
        <v>0</v>
      </c>
      <c r="R349" s="12">
        <v>0</v>
      </c>
    </row>
    <row r="350" spans="1:18" ht="12.95" customHeight="1">
      <c r="A350" s="100">
        <v>9706</v>
      </c>
      <c r="B350" s="101" t="s">
        <v>1429</v>
      </c>
      <c r="C350" s="101" t="s">
        <v>1430</v>
      </c>
      <c r="D350" s="98">
        <v>37.255000000000003</v>
      </c>
      <c r="E350" s="98">
        <v>-108.357</v>
      </c>
      <c r="F350" s="95">
        <v>1</v>
      </c>
      <c r="G350" s="91" t="s">
        <v>2024</v>
      </c>
      <c r="H350" s="87">
        <v>413.28201200000001</v>
      </c>
      <c r="I350" s="12">
        <v>22.144251000000001</v>
      </c>
      <c r="J350" s="12">
        <v>9.4700000000000006E-2</v>
      </c>
      <c r="K350" s="12">
        <v>9.8240999999999996</v>
      </c>
      <c r="L350" s="12">
        <v>0.5633999999999999</v>
      </c>
      <c r="M350" s="12">
        <v>0</v>
      </c>
      <c r="N350" s="12">
        <v>1</v>
      </c>
      <c r="O350" s="12">
        <v>0.72943999999999998</v>
      </c>
      <c r="P350" s="12">
        <v>2.6616000000000001E-2</v>
      </c>
      <c r="Q350" s="12">
        <v>9</v>
      </c>
      <c r="R350" s="12">
        <v>0</v>
      </c>
    </row>
    <row r="351" spans="1:18" ht="12.95" customHeight="1">
      <c r="A351" s="100">
        <v>9708</v>
      </c>
      <c r="B351" s="101" t="s">
        <v>1429</v>
      </c>
      <c r="C351" s="101" t="s">
        <v>1431</v>
      </c>
      <c r="D351" s="98">
        <v>37.295000000000002</v>
      </c>
      <c r="E351" s="98">
        <v>-108.36499999999999</v>
      </c>
      <c r="F351" s="95">
        <v>1</v>
      </c>
      <c r="G351" s="91" t="s">
        <v>2024</v>
      </c>
      <c r="H351" s="87">
        <v>290.79929800000002</v>
      </c>
      <c r="I351" s="12">
        <v>12.854015</v>
      </c>
      <c r="J351" s="12">
        <v>1.0500000000000001E-2</v>
      </c>
      <c r="K351" s="12">
        <v>10.384599999999999</v>
      </c>
      <c r="L351" s="12">
        <v>0.60130000000000006</v>
      </c>
      <c r="M351" s="12">
        <v>0</v>
      </c>
      <c r="N351" s="12">
        <v>13</v>
      </c>
      <c r="O351" s="12">
        <v>1.7366189999999999</v>
      </c>
      <c r="P351" s="12">
        <v>3.7827E-2</v>
      </c>
      <c r="Q351" s="12">
        <v>73</v>
      </c>
      <c r="R351" s="12">
        <v>0</v>
      </c>
    </row>
    <row r="352" spans="1:18" ht="12.95" customHeight="1">
      <c r="A352" s="100">
        <v>9711</v>
      </c>
      <c r="B352" s="101" t="s">
        <v>1432</v>
      </c>
      <c r="C352" s="101" t="s">
        <v>1433</v>
      </c>
      <c r="D352" s="98">
        <v>37.295000000000002</v>
      </c>
      <c r="E352" s="98">
        <v>-108.366</v>
      </c>
      <c r="F352" s="95">
        <v>1</v>
      </c>
      <c r="G352" s="91" t="s">
        <v>2024</v>
      </c>
      <c r="H352" s="87">
        <v>100.76756899999999</v>
      </c>
      <c r="I352" s="12">
        <v>24.711818000000001</v>
      </c>
      <c r="J352" s="12">
        <v>0.29389999999999999</v>
      </c>
      <c r="K352" s="12">
        <v>8.805200000000001</v>
      </c>
      <c r="L352" s="12">
        <v>0.57540000000000002</v>
      </c>
      <c r="M352" s="12">
        <v>0</v>
      </c>
      <c r="N352" s="12">
        <v>3</v>
      </c>
      <c r="O352" s="12">
        <v>2.1493099999999998</v>
      </c>
      <c r="P352" s="12">
        <v>0</v>
      </c>
      <c r="Q352" s="12">
        <v>22</v>
      </c>
      <c r="R352" s="12">
        <v>0</v>
      </c>
    </row>
    <row r="353" spans="1:18" ht="12.95" customHeight="1">
      <c r="A353" s="100">
        <v>9713</v>
      </c>
      <c r="B353" s="101" t="s">
        <v>1434</v>
      </c>
      <c r="C353" s="101" t="s">
        <v>1433</v>
      </c>
      <c r="D353" s="98">
        <v>37.33211</v>
      </c>
      <c r="E353" s="98">
        <v>-108.325789</v>
      </c>
      <c r="F353" s="95">
        <v>1</v>
      </c>
      <c r="G353" s="91" t="s">
        <v>2024</v>
      </c>
      <c r="H353" s="87">
        <v>64.075999999999993</v>
      </c>
      <c r="I353" s="12">
        <v>8.5588719999999991</v>
      </c>
      <c r="J353" s="12">
        <v>0</v>
      </c>
      <c r="K353" s="12">
        <v>8.9001000000000001</v>
      </c>
      <c r="L353" s="12">
        <v>1.1352000000000002</v>
      </c>
      <c r="M353" s="12">
        <v>0</v>
      </c>
      <c r="N353" s="12">
        <v>19</v>
      </c>
      <c r="O353" s="12">
        <v>5.4472630000000004</v>
      </c>
      <c r="P353" s="12">
        <v>0</v>
      </c>
      <c r="Q353" s="12">
        <v>3</v>
      </c>
      <c r="R353" s="12">
        <v>0</v>
      </c>
    </row>
    <row r="354" spans="1:18" ht="12.95" customHeight="1">
      <c r="A354" s="100">
        <v>9715</v>
      </c>
      <c r="B354" s="101" t="s">
        <v>1434</v>
      </c>
      <c r="C354" s="101" t="s">
        <v>1435</v>
      </c>
      <c r="D354" s="98">
        <v>37.362349999999999</v>
      </c>
      <c r="E354" s="98">
        <v>-108.297466</v>
      </c>
      <c r="F354" s="95">
        <v>1</v>
      </c>
      <c r="G354" s="91" t="s">
        <v>2024</v>
      </c>
      <c r="H354" s="87">
        <v>53.518770000000004</v>
      </c>
      <c r="I354" s="12">
        <v>11.346018000000001</v>
      </c>
      <c r="J354" s="12">
        <v>0</v>
      </c>
      <c r="K354" s="12">
        <v>6.16</v>
      </c>
      <c r="L354" s="12">
        <v>0.3044</v>
      </c>
      <c r="M354" s="12">
        <v>1</v>
      </c>
      <c r="N354" s="12">
        <v>2</v>
      </c>
      <c r="O354" s="12">
        <v>2.8955139999999999</v>
      </c>
      <c r="P354" s="12">
        <v>0</v>
      </c>
      <c r="Q354" s="12">
        <v>3</v>
      </c>
      <c r="R354" s="12">
        <v>0</v>
      </c>
    </row>
    <row r="355" spans="1:18" ht="12.95" customHeight="1">
      <c r="A355" s="100">
        <v>9717</v>
      </c>
      <c r="B355" s="101" t="s">
        <v>1429</v>
      </c>
      <c r="C355" s="101" t="s">
        <v>1445</v>
      </c>
      <c r="D355" s="98">
        <v>37.304149000000002</v>
      </c>
      <c r="E355" s="98">
        <v>-108.357838</v>
      </c>
      <c r="F355" s="95">
        <v>1</v>
      </c>
      <c r="G355" s="91" t="s">
        <v>2024</v>
      </c>
      <c r="H355" s="87">
        <v>291.096788</v>
      </c>
      <c r="I355" s="12">
        <v>15.286362</v>
      </c>
      <c r="J355" s="12">
        <v>1.0500000000000001E-2</v>
      </c>
      <c r="K355" s="12">
        <v>9.9916</v>
      </c>
      <c r="L355" s="12">
        <v>0.60510000000000008</v>
      </c>
      <c r="M355" s="12">
        <v>0</v>
      </c>
      <c r="N355" s="12">
        <v>41</v>
      </c>
      <c r="O355" s="12">
        <v>2.0807470000000001</v>
      </c>
      <c r="P355" s="12">
        <v>3.7788000000000002E-2</v>
      </c>
      <c r="Q355" s="12">
        <v>103</v>
      </c>
      <c r="R355" s="12">
        <v>0</v>
      </c>
    </row>
    <row r="356" spans="1:18" ht="12.95" customHeight="1">
      <c r="A356" s="100">
        <v>9721</v>
      </c>
      <c r="B356" s="101" t="s">
        <v>1448</v>
      </c>
      <c r="C356" s="101" t="s">
        <v>1449</v>
      </c>
      <c r="D356" s="98">
        <v>37.371650000000002</v>
      </c>
      <c r="E356" s="98">
        <v>-108.233233</v>
      </c>
      <c r="F356" s="95">
        <v>1</v>
      </c>
      <c r="G356" s="91" t="s">
        <v>2024</v>
      </c>
      <c r="H356" s="87">
        <v>32.095843000000002</v>
      </c>
      <c r="I356" s="12">
        <v>9.55091</v>
      </c>
      <c r="J356" s="12">
        <v>0</v>
      </c>
      <c r="K356" s="12">
        <v>1.7364000000000002</v>
      </c>
      <c r="L356" s="12">
        <v>2.8E-3</v>
      </c>
      <c r="M356" s="12">
        <v>0</v>
      </c>
      <c r="N356" s="12">
        <v>14</v>
      </c>
      <c r="O356" s="12">
        <v>0.89501399999999998</v>
      </c>
      <c r="P356" s="12">
        <v>6.2313E-2</v>
      </c>
      <c r="Q356" s="12">
        <v>0</v>
      </c>
      <c r="R356" s="12">
        <v>0</v>
      </c>
    </row>
    <row r="357" spans="1:18" ht="12.95" customHeight="1">
      <c r="A357" s="100">
        <v>9722</v>
      </c>
      <c r="B357" s="101" t="s">
        <v>1429</v>
      </c>
      <c r="C357" s="101" t="s">
        <v>1450</v>
      </c>
      <c r="D357" s="98">
        <v>37.345115999999997</v>
      </c>
      <c r="E357" s="98">
        <v>-108.286033</v>
      </c>
      <c r="F357" s="95">
        <v>1</v>
      </c>
      <c r="G357" s="91" t="s">
        <v>2024</v>
      </c>
      <c r="H357" s="87">
        <v>200.67823200000001</v>
      </c>
      <c r="I357" s="12">
        <v>22.027486</v>
      </c>
      <c r="J357" s="12">
        <v>1.5200000000000002E-2</v>
      </c>
      <c r="K357" s="12">
        <v>5.3346</v>
      </c>
      <c r="L357" s="12">
        <v>0.28340000000000004</v>
      </c>
      <c r="M357" s="12">
        <v>0</v>
      </c>
      <c r="N357" s="12">
        <v>59</v>
      </c>
      <c r="O357" s="12">
        <v>1.821968</v>
      </c>
      <c r="P357" s="12">
        <v>5.4814000000000002E-2</v>
      </c>
      <c r="Q357" s="12">
        <v>11</v>
      </c>
      <c r="R357" s="12">
        <v>0</v>
      </c>
    </row>
    <row r="358" spans="1:18" ht="12.95" customHeight="1">
      <c r="A358" s="100">
        <v>9723</v>
      </c>
      <c r="B358" s="101" t="s">
        <v>1451</v>
      </c>
      <c r="C358" s="101" t="s">
        <v>1452</v>
      </c>
      <c r="D358" s="98">
        <v>37.371000000000002</v>
      </c>
      <c r="E358" s="98">
        <v>-108.233</v>
      </c>
      <c r="F358" s="95">
        <v>1</v>
      </c>
      <c r="G358" s="91" t="s">
        <v>2024</v>
      </c>
      <c r="H358" s="87">
        <v>30.786382</v>
      </c>
      <c r="I358" s="12">
        <v>8.7999179999999999</v>
      </c>
      <c r="J358" s="12">
        <v>0</v>
      </c>
      <c r="K358" s="12">
        <v>0.49990000000000001</v>
      </c>
      <c r="L358" s="12">
        <v>5.5500000000000008E-2</v>
      </c>
      <c r="M358" s="12">
        <v>0</v>
      </c>
      <c r="N358" s="12">
        <v>7</v>
      </c>
      <c r="O358" s="12">
        <v>0.66356499999999996</v>
      </c>
      <c r="P358" s="12">
        <v>9.7446000000000005E-2</v>
      </c>
      <c r="Q358" s="12">
        <v>1</v>
      </c>
      <c r="R358" s="12">
        <v>0</v>
      </c>
    </row>
    <row r="359" spans="1:18" ht="12.95" customHeight="1">
      <c r="A359" s="100">
        <v>9728</v>
      </c>
      <c r="B359" s="101" t="s">
        <v>1429</v>
      </c>
      <c r="C359" s="101" t="s">
        <v>1453</v>
      </c>
      <c r="D359" s="98">
        <v>37.357999999999997</v>
      </c>
      <c r="E359" s="98">
        <v>-108.254</v>
      </c>
      <c r="F359" s="95">
        <v>1</v>
      </c>
      <c r="G359" s="91" t="s">
        <v>2024</v>
      </c>
      <c r="H359" s="87">
        <v>73.054201000000006</v>
      </c>
      <c r="I359" s="12">
        <v>17.530434</v>
      </c>
      <c r="J359" s="12">
        <v>0</v>
      </c>
      <c r="K359" s="12">
        <v>3.4344999999999999</v>
      </c>
      <c r="L359" s="12">
        <v>0.29210000000000003</v>
      </c>
      <c r="M359" s="12">
        <v>0</v>
      </c>
      <c r="N359" s="12">
        <v>17</v>
      </c>
      <c r="O359" s="12">
        <v>1.607194</v>
      </c>
      <c r="P359" s="12">
        <v>6.8442000000000003E-2</v>
      </c>
      <c r="Q359" s="12">
        <v>8</v>
      </c>
      <c r="R359" s="12">
        <v>0</v>
      </c>
    </row>
    <row r="360" spans="1:18" ht="12.95" customHeight="1">
      <c r="A360" s="100">
        <v>9730</v>
      </c>
      <c r="B360" s="101" t="s">
        <v>1454</v>
      </c>
      <c r="C360" s="101" t="s">
        <v>1433</v>
      </c>
      <c r="D360" s="98">
        <v>37.357999999999997</v>
      </c>
      <c r="E360" s="98">
        <v>-108.255</v>
      </c>
      <c r="F360" s="95">
        <v>1</v>
      </c>
      <c r="G360" s="91" t="s">
        <v>2024</v>
      </c>
      <c r="H360" s="87">
        <v>110.09079</v>
      </c>
      <c r="I360" s="12">
        <v>11.316138</v>
      </c>
      <c r="J360" s="12">
        <v>0</v>
      </c>
      <c r="K360" s="12">
        <v>3.0975999999999999</v>
      </c>
      <c r="L360" s="12">
        <v>0.1242</v>
      </c>
      <c r="M360" s="12">
        <v>0</v>
      </c>
      <c r="N360" s="12">
        <v>8</v>
      </c>
      <c r="O360" s="12">
        <v>1.9025369999999999</v>
      </c>
      <c r="P360" s="12">
        <v>5.45E-2</v>
      </c>
      <c r="Q360" s="12">
        <v>1</v>
      </c>
      <c r="R360" s="12">
        <v>0</v>
      </c>
    </row>
    <row r="361" spans="1:18" ht="12.95" customHeight="1">
      <c r="A361" s="100">
        <v>9738</v>
      </c>
      <c r="B361" s="101" t="s">
        <v>1429</v>
      </c>
      <c r="C361" s="101" t="s">
        <v>1455</v>
      </c>
      <c r="D361" s="98">
        <v>37.332999999999998</v>
      </c>
      <c r="E361" s="98">
        <v>-108.324</v>
      </c>
      <c r="F361" s="95">
        <v>1</v>
      </c>
      <c r="G361" s="91" t="s">
        <v>2024</v>
      </c>
      <c r="H361" s="87">
        <v>205.504132</v>
      </c>
      <c r="I361" s="12">
        <v>7.8795299999999999</v>
      </c>
      <c r="J361" s="12">
        <v>1.4899999999999998E-2</v>
      </c>
      <c r="K361" s="12">
        <v>6.5329999999999995</v>
      </c>
      <c r="L361" s="12">
        <v>0.49709999999999999</v>
      </c>
      <c r="M361" s="12">
        <v>1</v>
      </c>
      <c r="N361" s="12">
        <v>48</v>
      </c>
      <c r="O361" s="12">
        <v>5.1810039999999997</v>
      </c>
      <c r="P361" s="12">
        <v>5.3526999999999998E-2</v>
      </c>
      <c r="Q361" s="12">
        <v>9</v>
      </c>
      <c r="R361" s="12">
        <v>0</v>
      </c>
    </row>
    <row r="362" spans="1:18" ht="12.95" customHeight="1">
      <c r="A362" s="100">
        <v>9830</v>
      </c>
      <c r="B362" s="101" t="s">
        <v>1456</v>
      </c>
      <c r="C362" s="101" t="s">
        <v>114</v>
      </c>
      <c r="D362" s="98">
        <v>37.328015999999998</v>
      </c>
      <c r="E362" s="98">
        <v>-109.04466600000001</v>
      </c>
      <c r="F362" s="95">
        <v>3</v>
      </c>
      <c r="G362" s="91" t="s">
        <v>2024</v>
      </c>
      <c r="H362" s="87">
        <v>643.17069200000003</v>
      </c>
      <c r="I362" s="12">
        <v>15.416532</v>
      </c>
      <c r="J362" s="12">
        <v>17.677699999999998</v>
      </c>
      <c r="K362" s="12">
        <v>5.7183999999999999</v>
      </c>
      <c r="L362" s="12">
        <v>0.1696</v>
      </c>
      <c r="M362" s="12">
        <v>0</v>
      </c>
      <c r="N362" s="12">
        <v>1</v>
      </c>
      <c r="O362" s="12">
        <v>0.63407800000000003</v>
      </c>
      <c r="P362" s="12">
        <v>0</v>
      </c>
      <c r="Q362" s="12">
        <v>2</v>
      </c>
      <c r="R362" s="12">
        <v>0</v>
      </c>
    </row>
    <row r="363" spans="1:18" ht="12.95" customHeight="1">
      <c r="A363" s="100">
        <v>9853</v>
      </c>
      <c r="B363" s="101" t="s">
        <v>87</v>
      </c>
      <c r="C363" s="101" t="s">
        <v>1457</v>
      </c>
      <c r="D363" s="98">
        <v>37.060502999999997</v>
      </c>
      <c r="E363" s="98">
        <v>-106.693152</v>
      </c>
      <c r="F363" s="95">
        <v>1</v>
      </c>
      <c r="G363" s="91" t="s">
        <v>2026</v>
      </c>
      <c r="H363" s="87">
        <v>200.39501300000001</v>
      </c>
      <c r="I363" s="12">
        <v>29.518505000000001</v>
      </c>
      <c r="J363" s="12">
        <v>0</v>
      </c>
      <c r="K363" s="12">
        <v>1.0531999999999999</v>
      </c>
      <c r="L363" s="12">
        <v>0</v>
      </c>
      <c r="M363" s="12">
        <v>0</v>
      </c>
      <c r="N363" s="12">
        <v>11</v>
      </c>
      <c r="O363" s="12">
        <v>1.7208300000000001</v>
      </c>
      <c r="P363" s="12">
        <v>0</v>
      </c>
      <c r="Q363" s="12">
        <v>82</v>
      </c>
      <c r="R363" s="12">
        <v>0</v>
      </c>
    </row>
    <row r="364" spans="1:18" ht="12.95" customHeight="1">
      <c r="A364" s="100">
        <v>9860</v>
      </c>
      <c r="B364" s="101" t="s">
        <v>1458</v>
      </c>
      <c r="C364" s="101" t="s">
        <v>1459</v>
      </c>
      <c r="D364" s="98">
        <v>37.161160000000002</v>
      </c>
      <c r="E364" s="98">
        <v>-106.94833</v>
      </c>
      <c r="F364" s="95">
        <v>1</v>
      </c>
      <c r="G364" s="91" t="s">
        <v>2026</v>
      </c>
      <c r="H364" s="87">
        <v>118.452375</v>
      </c>
      <c r="I364" s="12">
        <v>17.596526999999998</v>
      </c>
      <c r="J364" s="12">
        <v>0</v>
      </c>
      <c r="K364" s="12">
        <v>0.54100000000000004</v>
      </c>
      <c r="L364" s="12">
        <v>0.16420000000000001</v>
      </c>
      <c r="M364" s="12">
        <v>0</v>
      </c>
      <c r="N364" s="12">
        <v>1</v>
      </c>
      <c r="O364" s="12">
        <v>2.2332800000000002</v>
      </c>
      <c r="P364" s="12">
        <v>0</v>
      </c>
      <c r="Q364" s="12">
        <v>2</v>
      </c>
      <c r="R364" s="12">
        <v>0</v>
      </c>
    </row>
    <row r="365" spans="1:18" ht="12.95" customHeight="1">
      <c r="A365" s="100">
        <v>9861</v>
      </c>
      <c r="B365" s="101" t="s">
        <v>1460</v>
      </c>
      <c r="C365" s="101" t="s">
        <v>114</v>
      </c>
      <c r="D365" s="98">
        <v>37.15925</v>
      </c>
      <c r="E365" s="98">
        <v>-106.94878300000001</v>
      </c>
      <c r="F365" s="95">
        <v>1</v>
      </c>
      <c r="G365" s="91" t="s">
        <v>2026</v>
      </c>
      <c r="H365" s="87">
        <v>275.46742799999998</v>
      </c>
      <c r="I365" s="12">
        <v>19.366313000000002</v>
      </c>
      <c r="J365" s="12">
        <v>4.2099999999999999E-2</v>
      </c>
      <c r="K365" s="12">
        <v>1.2788999999999999</v>
      </c>
      <c r="L365" s="12">
        <v>2.06E-2</v>
      </c>
      <c r="M365" s="12">
        <v>0</v>
      </c>
      <c r="N365" s="12">
        <v>10</v>
      </c>
      <c r="O365" s="12">
        <v>1.6449990000000001</v>
      </c>
      <c r="P365" s="12">
        <v>0</v>
      </c>
      <c r="Q365" s="12">
        <v>1</v>
      </c>
      <c r="R365" s="12">
        <v>0</v>
      </c>
    </row>
    <row r="366" spans="1:18" ht="12.95" customHeight="1">
      <c r="A366" s="100">
        <v>9862</v>
      </c>
      <c r="B366" s="101" t="s">
        <v>1460</v>
      </c>
      <c r="C366" s="101" t="s">
        <v>1461</v>
      </c>
      <c r="D366" s="98">
        <v>37.143698000000001</v>
      </c>
      <c r="E366" s="98">
        <v>-106.88550600000001</v>
      </c>
      <c r="F366" s="95">
        <v>1</v>
      </c>
      <c r="G366" s="91" t="s">
        <v>2026</v>
      </c>
      <c r="H366" s="87">
        <v>240.73706300000001</v>
      </c>
      <c r="I366" s="12">
        <v>26.984331999999998</v>
      </c>
      <c r="J366" s="12">
        <v>4.82E-2</v>
      </c>
      <c r="K366" s="12">
        <v>1.452</v>
      </c>
      <c r="L366" s="12">
        <v>0</v>
      </c>
      <c r="M366" s="12">
        <v>0</v>
      </c>
      <c r="N366" s="12">
        <v>3</v>
      </c>
      <c r="O366" s="12">
        <v>0.63959100000000002</v>
      </c>
      <c r="P366" s="12">
        <v>0</v>
      </c>
      <c r="Q366" s="12">
        <v>0</v>
      </c>
      <c r="R366" s="12">
        <v>0</v>
      </c>
    </row>
    <row r="367" spans="1:18" ht="12.95" customHeight="1">
      <c r="A367" s="100">
        <v>9871</v>
      </c>
      <c r="B367" s="101" t="s">
        <v>1462</v>
      </c>
      <c r="C367" s="101" t="s">
        <v>1463</v>
      </c>
      <c r="D367" s="98">
        <v>37.327717</v>
      </c>
      <c r="E367" s="98">
        <v>-108.701667</v>
      </c>
      <c r="F367" s="95">
        <v>1</v>
      </c>
      <c r="G367" s="91" t="s">
        <v>2024</v>
      </c>
      <c r="H367" s="87">
        <v>606.99779999999998</v>
      </c>
      <c r="I367" s="12">
        <v>43.946364000000003</v>
      </c>
      <c r="J367" s="12">
        <v>1.9425999999999999</v>
      </c>
      <c r="K367" s="12">
        <v>21.7044</v>
      </c>
      <c r="L367" s="12">
        <v>2.1412</v>
      </c>
      <c r="M367" s="12">
        <v>0</v>
      </c>
      <c r="N367" s="12">
        <v>1</v>
      </c>
      <c r="O367" s="12">
        <v>1.4483820000000001</v>
      </c>
      <c r="P367" s="12">
        <v>0</v>
      </c>
      <c r="Q367" s="12">
        <v>2</v>
      </c>
      <c r="R367" s="12">
        <v>0</v>
      </c>
    </row>
    <row r="368" spans="1:18" ht="12.95" customHeight="1">
      <c r="A368" s="100">
        <v>10102</v>
      </c>
      <c r="B368" s="101" t="s">
        <v>6</v>
      </c>
      <c r="C368" s="101" t="s">
        <v>7</v>
      </c>
      <c r="D368" s="98">
        <v>38.727440000000001</v>
      </c>
      <c r="E368" s="98">
        <v>-106.76173</v>
      </c>
      <c r="F368" s="95">
        <v>1</v>
      </c>
      <c r="G368" s="91" t="s">
        <v>2026</v>
      </c>
      <c r="H368" s="87">
        <v>932.08461</v>
      </c>
      <c r="I368" s="12">
        <v>28.581223999999999</v>
      </c>
      <c r="J368" s="12">
        <v>0</v>
      </c>
      <c r="K368" s="12">
        <v>1.1000000000000001E-2</v>
      </c>
      <c r="L368" s="12">
        <v>3.8600000000000002E-2</v>
      </c>
      <c r="M368" s="12">
        <v>0</v>
      </c>
      <c r="N368" s="12">
        <v>0</v>
      </c>
      <c r="O368" s="12">
        <v>0.42384699999999997</v>
      </c>
      <c r="P368" s="12">
        <v>2.6821999999999999E-2</v>
      </c>
      <c r="Q368" s="12">
        <v>0</v>
      </c>
      <c r="R368" s="12">
        <v>0</v>
      </c>
    </row>
    <row r="369" spans="1:18" ht="12.95" customHeight="1">
      <c r="A369" s="100">
        <v>10103</v>
      </c>
      <c r="B369" s="101" t="s">
        <v>6</v>
      </c>
      <c r="C369" s="101" t="s">
        <v>8</v>
      </c>
      <c r="D369" s="98">
        <v>38.762549999999997</v>
      </c>
      <c r="E369" s="98">
        <v>-106.66203</v>
      </c>
      <c r="F369" s="95">
        <v>2</v>
      </c>
      <c r="G369" s="91" t="s">
        <v>2026</v>
      </c>
      <c r="H369" s="87">
        <v>796.49039000000005</v>
      </c>
      <c r="I369" s="12">
        <v>29.413523000000001</v>
      </c>
      <c r="J369" s="12">
        <v>0</v>
      </c>
      <c r="K369" s="12">
        <v>1.5999999999999999E-3</v>
      </c>
      <c r="L369" s="12">
        <v>4.1700000000000001E-2</v>
      </c>
      <c r="M369" s="12">
        <v>0</v>
      </c>
      <c r="N369" s="12">
        <v>0</v>
      </c>
      <c r="O369" s="12">
        <v>0.689558</v>
      </c>
      <c r="P369" s="12">
        <v>3.1387999999999999E-2</v>
      </c>
      <c r="Q369" s="12">
        <v>0</v>
      </c>
      <c r="R369" s="12">
        <v>0</v>
      </c>
    </row>
    <row r="370" spans="1:18" ht="12.95" customHeight="1">
      <c r="A370" s="100">
        <v>10104</v>
      </c>
      <c r="B370" s="101" t="s">
        <v>6</v>
      </c>
      <c r="C370" s="101" t="s">
        <v>9</v>
      </c>
      <c r="D370" s="98">
        <v>38.775509999999997</v>
      </c>
      <c r="E370" s="98">
        <v>-106.63396</v>
      </c>
      <c r="F370" s="95">
        <v>2</v>
      </c>
      <c r="G370" s="91" t="s">
        <v>2026</v>
      </c>
      <c r="H370" s="87">
        <v>785.63476200000002</v>
      </c>
      <c r="I370" s="12">
        <v>45.096128999999998</v>
      </c>
      <c r="J370" s="12">
        <v>0</v>
      </c>
      <c r="K370" s="12">
        <v>1.5999999999999999E-3</v>
      </c>
      <c r="L370" s="12">
        <v>3.8600000000000002E-2</v>
      </c>
      <c r="M370" s="12">
        <v>0</v>
      </c>
      <c r="N370" s="12">
        <v>1</v>
      </c>
      <c r="O370" s="12">
        <v>0.51395900000000005</v>
      </c>
      <c r="P370" s="12">
        <v>3.1821000000000002E-2</v>
      </c>
      <c r="Q370" s="12">
        <v>0</v>
      </c>
      <c r="R370" s="12">
        <v>0</v>
      </c>
    </row>
    <row r="371" spans="1:18" ht="12.95" customHeight="1">
      <c r="A371" s="100">
        <v>10105</v>
      </c>
      <c r="B371" s="101" t="s">
        <v>6</v>
      </c>
      <c r="C371" s="101" t="s">
        <v>10</v>
      </c>
      <c r="D371" s="98">
        <v>38.803190000000001</v>
      </c>
      <c r="E371" s="98">
        <v>-106.6283</v>
      </c>
      <c r="F371" s="95">
        <v>2</v>
      </c>
      <c r="G371" s="91" t="s">
        <v>2026</v>
      </c>
      <c r="H371" s="87">
        <v>665.17423299999996</v>
      </c>
      <c r="I371" s="12">
        <v>26.370604</v>
      </c>
      <c r="J371" s="12">
        <v>0</v>
      </c>
      <c r="K371" s="12">
        <v>1.9000000000000002E-3</v>
      </c>
      <c r="L371" s="12">
        <v>3.6999999999999998E-2</v>
      </c>
      <c r="M371" s="12">
        <v>0</v>
      </c>
      <c r="N371" s="12">
        <v>0</v>
      </c>
      <c r="O371" s="12">
        <v>0.58519299999999996</v>
      </c>
      <c r="P371" s="12">
        <v>3.7583999999999999E-2</v>
      </c>
      <c r="Q371" s="12">
        <v>0</v>
      </c>
      <c r="R371" s="12">
        <v>0</v>
      </c>
    </row>
    <row r="372" spans="1:18" ht="12.95" customHeight="1">
      <c r="A372" s="100">
        <v>10106</v>
      </c>
      <c r="B372" s="101" t="s">
        <v>6</v>
      </c>
      <c r="C372" s="101" t="s">
        <v>11</v>
      </c>
      <c r="D372" s="98">
        <v>38.812440000000002</v>
      </c>
      <c r="E372" s="98">
        <v>-106.61532</v>
      </c>
      <c r="F372" s="95">
        <v>2</v>
      </c>
      <c r="G372" s="91" t="s">
        <v>2026</v>
      </c>
      <c r="H372" s="87">
        <v>657.36481200000003</v>
      </c>
      <c r="I372" s="12">
        <v>30.820654000000001</v>
      </c>
      <c r="J372" s="12">
        <v>0</v>
      </c>
      <c r="K372" s="12">
        <v>1.9000000000000002E-3</v>
      </c>
      <c r="L372" s="12">
        <v>3.3600000000000005E-2</v>
      </c>
      <c r="M372" s="12">
        <v>0</v>
      </c>
      <c r="N372" s="12">
        <v>0</v>
      </c>
      <c r="O372" s="12">
        <v>0.76431099999999996</v>
      </c>
      <c r="P372" s="12">
        <v>3.8031000000000002E-2</v>
      </c>
      <c r="Q372" s="12">
        <v>0</v>
      </c>
      <c r="R372" s="12">
        <v>0</v>
      </c>
    </row>
    <row r="373" spans="1:18" ht="12.95" customHeight="1">
      <c r="A373" s="100">
        <v>10107</v>
      </c>
      <c r="B373" s="101" t="s">
        <v>6</v>
      </c>
      <c r="C373" s="101" t="s">
        <v>12</v>
      </c>
      <c r="D373" s="98">
        <v>38.817309999999999</v>
      </c>
      <c r="E373" s="98">
        <v>-106.61031</v>
      </c>
      <c r="F373" s="95">
        <v>2</v>
      </c>
      <c r="G373" s="91" t="s">
        <v>2026</v>
      </c>
      <c r="H373" s="87">
        <v>654.06556899999998</v>
      </c>
      <c r="I373" s="12">
        <v>33.815483999999998</v>
      </c>
      <c r="J373" s="12">
        <v>0</v>
      </c>
      <c r="K373" s="12">
        <v>1.9000000000000002E-3</v>
      </c>
      <c r="L373" s="12">
        <v>3.2399999999999998E-2</v>
      </c>
      <c r="M373" s="12">
        <v>0</v>
      </c>
      <c r="N373" s="12">
        <v>0</v>
      </c>
      <c r="O373" s="12">
        <v>0.84572000000000003</v>
      </c>
      <c r="P373" s="12">
        <v>3.8221999999999999E-2</v>
      </c>
      <c r="Q373" s="12">
        <v>0</v>
      </c>
      <c r="R373" s="12">
        <v>0</v>
      </c>
    </row>
    <row r="374" spans="1:18" ht="12.95" customHeight="1">
      <c r="A374" s="100">
        <v>10109</v>
      </c>
      <c r="B374" s="101" t="s">
        <v>6</v>
      </c>
      <c r="C374" s="101" t="s">
        <v>13</v>
      </c>
      <c r="D374" s="98">
        <v>38.900799999999997</v>
      </c>
      <c r="E374" s="98">
        <v>-106.58466</v>
      </c>
      <c r="F374" s="95">
        <v>1</v>
      </c>
      <c r="G374" s="91" t="s">
        <v>2026</v>
      </c>
      <c r="H374" s="87">
        <v>242.49351899999999</v>
      </c>
      <c r="I374" s="12">
        <v>30.181417</v>
      </c>
      <c r="J374" s="12">
        <v>0</v>
      </c>
      <c r="K374" s="12">
        <v>0</v>
      </c>
      <c r="L374" s="12">
        <v>6.9999999999999999E-4</v>
      </c>
      <c r="M374" s="12">
        <v>0</v>
      </c>
      <c r="N374" s="12">
        <v>0</v>
      </c>
      <c r="O374" s="12">
        <v>1.496248</v>
      </c>
      <c r="P374" s="12">
        <v>9.0723999999999999E-2</v>
      </c>
      <c r="Q374" s="12">
        <v>0</v>
      </c>
      <c r="R374" s="12">
        <v>0</v>
      </c>
    </row>
    <row r="375" spans="1:18" ht="12.95" customHeight="1">
      <c r="A375" s="100">
        <v>10115</v>
      </c>
      <c r="B375" s="101" t="s">
        <v>14</v>
      </c>
      <c r="C375" s="101" t="s">
        <v>15</v>
      </c>
      <c r="D375" s="98">
        <v>38.871200000000002</v>
      </c>
      <c r="E375" s="98">
        <v>-106.98578999999999</v>
      </c>
      <c r="F375" s="95">
        <v>1</v>
      </c>
      <c r="G375" s="91" t="s">
        <v>2026</v>
      </c>
      <c r="H375" s="87">
        <v>52.921163</v>
      </c>
      <c r="I375" s="12">
        <v>21.091359000000001</v>
      </c>
      <c r="J375" s="12">
        <v>0</v>
      </c>
      <c r="K375" s="12">
        <v>0</v>
      </c>
      <c r="L375" s="12">
        <v>0.30270000000000002</v>
      </c>
      <c r="M375" s="12">
        <v>2</v>
      </c>
      <c r="N375" s="12">
        <v>5</v>
      </c>
      <c r="O375" s="12">
        <v>2.0405880000000001</v>
      </c>
      <c r="P375" s="12">
        <v>1.0770740000000001</v>
      </c>
      <c r="Q375" s="12">
        <v>0</v>
      </c>
      <c r="R375" s="12">
        <v>0</v>
      </c>
    </row>
    <row r="376" spans="1:18" ht="12.95" customHeight="1">
      <c r="A376" s="100">
        <v>10118</v>
      </c>
      <c r="B376" s="101" t="s">
        <v>16</v>
      </c>
      <c r="C376" s="101" t="s">
        <v>17</v>
      </c>
      <c r="D376" s="98">
        <v>38.963317000000004</v>
      </c>
      <c r="E376" s="98">
        <v>-106.994384</v>
      </c>
      <c r="F376" s="95">
        <v>2</v>
      </c>
      <c r="G376" s="91" t="s">
        <v>2026</v>
      </c>
      <c r="H376" s="87">
        <v>36.838323000000003</v>
      </c>
      <c r="I376" s="12">
        <v>19.207028000000001</v>
      </c>
      <c r="J376" s="12">
        <v>0</v>
      </c>
      <c r="K376" s="12">
        <v>0</v>
      </c>
      <c r="L376" s="12">
        <v>7.3200000000000001E-2</v>
      </c>
      <c r="M376" s="12">
        <v>0</v>
      </c>
      <c r="N376" s="12">
        <v>1</v>
      </c>
      <c r="O376" s="12">
        <v>0.75224199999999997</v>
      </c>
      <c r="P376" s="12">
        <v>0.65149500000000005</v>
      </c>
      <c r="Q376" s="12">
        <v>0</v>
      </c>
      <c r="R376" s="12">
        <v>0</v>
      </c>
    </row>
    <row r="377" spans="1:18" ht="12.95" customHeight="1">
      <c r="A377" s="100">
        <v>10121</v>
      </c>
      <c r="B377" s="101" t="s">
        <v>18</v>
      </c>
      <c r="C377" s="101" t="s">
        <v>19</v>
      </c>
      <c r="D377" s="98">
        <v>38.828609999999998</v>
      </c>
      <c r="E377" s="98">
        <v>-106.82917</v>
      </c>
      <c r="F377" s="95">
        <v>2</v>
      </c>
      <c r="G377" s="91" t="s">
        <v>2026</v>
      </c>
      <c r="H377" s="87">
        <v>71.362112999999994</v>
      </c>
      <c r="I377" s="12">
        <v>19.794432</v>
      </c>
      <c r="J377" s="12">
        <v>0</v>
      </c>
      <c r="K377" s="12">
        <v>0</v>
      </c>
      <c r="L377" s="12">
        <v>0</v>
      </c>
      <c r="M377" s="12">
        <v>0</v>
      </c>
      <c r="N377" s="12">
        <v>11</v>
      </c>
      <c r="O377" s="12">
        <v>0.93640900000000005</v>
      </c>
      <c r="P377" s="12">
        <v>4.2039E-2</v>
      </c>
      <c r="Q377" s="12">
        <v>0</v>
      </c>
      <c r="R377" s="12">
        <v>0</v>
      </c>
    </row>
    <row r="378" spans="1:18" ht="12.95" customHeight="1">
      <c r="A378" s="100">
        <v>10123</v>
      </c>
      <c r="B378" s="101" t="s">
        <v>20</v>
      </c>
      <c r="C378" s="101" t="s">
        <v>21</v>
      </c>
      <c r="D378" s="98">
        <v>38.896329999999999</v>
      </c>
      <c r="E378" s="98">
        <v>-106.96733</v>
      </c>
      <c r="F378" s="95">
        <v>1</v>
      </c>
      <c r="G378" s="91" t="s">
        <v>2026</v>
      </c>
      <c r="H378" s="87">
        <v>3.1643720000000002</v>
      </c>
      <c r="I378" s="12">
        <v>3.1643720000000002</v>
      </c>
      <c r="J378" s="12">
        <v>0</v>
      </c>
      <c r="K378" s="12">
        <v>0</v>
      </c>
      <c r="L378" s="12">
        <v>9.7637999999999998</v>
      </c>
      <c r="M378" s="12">
        <v>0</v>
      </c>
      <c r="N378" s="12">
        <v>2</v>
      </c>
      <c r="O378" s="12">
        <v>4.2000209999999996</v>
      </c>
      <c r="P378" s="12">
        <v>0</v>
      </c>
      <c r="Q378" s="12">
        <v>0</v>
      </c>
      <c r="R378" s="12">
        <v>0</v>
      </c>
    </row>
    <row r="379" spans="1:18" ht="12.95" customHeight="1">
      <c r="A379" s="100">
        <v>10125</v>
      </c>
      <c r="B379" s="101" t="s">
        <v>24</v>
      </c>
      <c r="C379" s="101" t="s">
        <v>25</v>
      </c>
      <c r="D379" s="98">
        <v>38.727460000000001</v>
      </c>
      <c r="E379" s="98">
        <v>-107.50615000000001</v>
      </c>
      <c r="F379" s="95">
        <v>1</v>
      </c>
      <c r="G379" s="91" t="s">
        <v>2026</v>
      </c>
      <c r="H379" s="87">
        <v>155.88187300000001</v>
      </c>
      <c r="I379" s="12">
        <v>60.264730999999998</v>
      </c>
      <c r="J379" s="12">
        <v>1.6199999999999999E-2</v>
      </c>
      <c r="K379" s="12">
        <v>1.4120000000000001</v>
      </c>
      <c r="L379" s="12">
        <v>3.7499999999999999E-2</v>
      </c>
      <c r="M379" s="12">
        <v>0</v>
      </c>
      <c r="N379" s="12">
        <v>64</v>
      </c>
      <c r="O379" s="12">
        <v>0.554427</v>
      </c>
      <c r="P379" s="12">
        <v>0</v>
      </c>
      <c r="Q379" s="12">
        <v>1</v>
      </c>
      <c r="R379" s="12">
        <v>0</v>
      </c>
    </row>
    <row r="380" spans="1:18" ht="12.95" customHeight="1">
      <c r="A380" s="100">
        <v>10128</v>
      </c>
      <c r="B380" s="101" t="s">
        <v>26</v>
      </c>
      <c r="C380" s="101" t="s">
        <v>27</v>
      </c>
      <c r="D380" s="98">
        <v>38.836539999999999</v>
      </c>
      <c r="E380" s="98">
        <v>-106.9367</v>
      </c>
      <c r="F380" s="95">
        <v>1</v>
      </c>
      <c r="G380" s="91" t="s">
        <v>2026</v>
      </c>
      <c r="H380" s="87">
        <v>207.95238800000001</v>
      </c>
      <c r="I380" s="12">
        <v>28.480183</v>
      </c>
      <c r="J380" s="12">
        <v>0</v>
      </c>
      <c r="K380" s="12">
        <v>0.36480000000000001</v>
      </c>
      <c r="L380" s="12">
        <v>0.92739999999999989</v>
      </c>
      <c r="M380" s="12">
        <v>2</v>
      </c>
      <c r="N380" s="12">
        <v>25</v>
      </c>
      <c r="O380" s="12">
        <v>1.5620540000000001</v>
      </c>
      <c r="P380" s="12">
        <v>0.87519999999999998</v>
      </c>
      <c r="Q380" s="12">
        <v>0</v>
      </c>
      <c r="R380" s="12">
        <v>0</v>
      </c>
    </row>
    <row r="381" spans="1:18" ht="12.95" customHeight="1">
      <c r="A381" s="100">
        <v>10160</v>
      </c>
      <c r="B381" s="101" t="s">
        <v>28</v>
      </c>
      <c r="C381" s="101" t="s">
        <v>29</v>
      </c>
      <c r="D381" s="98">
        <v>38.846670000000003</v>
      </c>
      <c r="E381" s="98">
        <v>-106.55694</v>
      </c>
      <c r="F381" s="95">
        <v>1</v>
      </c>
      <c r="G381" s="91" t="s">
        <v>2026</v>
      </c>
      <c r="H381" s="87">
        <v>105.209321</v>
      </c>
      <c r="I381" s="12">
        <v>9.1005099999999999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1.0127379999999999</v>
      </c>
      <c r="P381" s="12">
        <v>0</v>
      </c>
      <c r="Q381" s="12">
        <v>0</v>
      </c>
      <c r="R381" s="12">
        <v>0</v>
      </c>
    </row>
    <row r="382" spans="1:18" ht="12.95" customHeight="1">
      <c r="A382" s="100">
        <v>10212</v>
      </c>
      <c r="B382" s="101" t="s">
        <v>24</v>
      </c>
      <c r="C382" s="101" t="s">
        <v>30</v>
      </c>
      <c r="D382" s="98">
        <v>38.7074</v>
      </c>
      <c r="E382" s="98">
        <v>-107.7101</v>
      </c>
      <c r="F382" s="95">
        <v>1</v>
      </c>
      <c r="G382" s="91" t="s">
        <v>2024</v>
      </c>
      <c r="H382" s="87">
        <v>434.45975700000002</v>
      </c>
      <c r="I382" s="12">
        <v>19.047442</v>
      </c>
      <c r="J382" s="12">
        <v>0.11789999999999999</v>
      </c>
      <c r="K382" s="12">
        <v>10.831100000000001</v>
      </c>
      <c r="L382" s="12">
        <v>0.21439999999999995</v>
      </c>
      <c r="M382" s="12">
        <v>0</v>
      </c>
      <c r="N382" s="12">
        <v>26</v>
      </c>
      <c r="O382" s="12">
        <v>1.193068</v>
      </c>
      <c r="P382" s="12">
        <v>0</v>
      </c>
      <c r="Q382" s="12">
        <v>0</v>
      </c>
      <c r="R382" s="12">
        <v>0</v>
      </c>
    </row>
    <row r="383" spans="1:18" ht="12.95" customHeight="1">
      <c r="A383" s="100">
        <v>10215</v>
      </c>
      <c r="B383" s="101" t="s">
        <v>24</v>
      </c>
      <c r="C383" s="101" t="s">
        <v>31</v>
      </c>
      <c r="D383" s="98">
        <v>38.728299999999997</v>
      </c>
      <c r="E383" s="98">
        <v>-107.50724</v>
      </c>
      <c r="F383" s="95">
        <v>1</v>
      </c>
      <c r="G383" s="91" t="s">
        <v>2026</v>
      </c>
      <c r="H383" s="87">
        <v>111.45773</v>
      </c>
      <c r="I383" s="12">
        <v>28.651819</v>
      </c>
      <c r="J383" s="12">
        <v>0</v>
      </c>
      <c r="K383" s="12">
        <v>0.2382</v>
      </c>
      <c r="L383" s="12">
        <v>0</v>
      </c>
      <c r="M383" s="12">
        <v>0</v>
      </c>
      <c r="N383" s="12">
        <v>9</v>
      </c>
      <c r="O383" s="12">
        <v>0.52692600000000001</v>
      </c>
      <c r="P383" s="12">
        <v>0</v>
      </c>
      <c r="Q383" s="12">
        <v>0</v>
      </c>
      <c r="R383" s="12">
        <v>0</v>
      </c>
    </row>
    <row r="384" spans="1:18" ht="12.95" customHeight="1">
      <c r="A384" s="100">
        <v>10227</v>
      </c>
      <c r="B384" s="101" t="s">
        <v>32</v>
      </c>
      <c r="C384" s="101" t="s">
        <v>33</v>
      </c>
      <c r="D384" s="98">
        <v>38.540779999999998</v>
      </c>
      <c r="E384" s="98">
        <v>-107.38117</v>
      </c>
      <c r="F384" s="95">
        <v>1</v>
      </c>
      <c r="G384" s="91" t="s">
        <v>2026</v>
      </c>
      <c r="H384" s="87">
        <v>59.973841999999998</v>
      </c>
      <c r="I384" s="12">
        <v>15.157475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0.65965099999999999</v>
      </c>
      <c r="P384" s="12">
        <v>0</v>
      </c>
      <c r="Q384" s="12">
        <v>0</v>
      </c>
      <c r="R384" s="12">
        <v>0</v>
      </c>
    </row>
    <row r="385" spans="1:18" ht="12.95" customHeight="1">
      <c r="A385" s="100">
        <v>10230</v>
      </c>
      <c r="B385" s="101" t="s">
        <v>34</v>
      </c>
      <c r="C385" s="101" t="s">
        <v>35</v>
      </c>
      <c r="D385" s="98">
        <v>38.418500000000002</v>
      </c>
      <c r="E385" s="98">
        <v>-107.53</v>
      </c>
      <c r="F385" s="95">
        <v>1</v>
      </c>
      <c r="G385" s="91" t="s">
        <v>2024</v>
      </c>
      <c r="H385" s="87">
        <v>532.47830899999997</v>
      </c>
      <c r="I385" s="12">
        <v>36.514968000000003</v>
      </c>
      <c r="J385" s="12">
        <v>0</v>
      </c>
      <c r="K385" s="12">
        <v>2.085</v>
      </c>
      <c r="L385" s="12">
        <v>7.5199999999999989E-2</v>
      </c>
      <c r="M385" s="12">
        <v>0</v>
      </c>
      <c r="N385" s="12">
        <v>42</v>
      </c>
      <c r="O385" s="12">
        <v>1.6404380000000001</v>
      </c>
      <c r="P385" s="12">
        <v>0</v>
      </c>
      <c r="Q385" s="12">
        <v>0</v>
      </c>
      <c r="R385" s="12">
        <v>0</v>
      </c>
    </row>
    <row r="386" spans="1:18" ht="12.95" customHeight="1">
      <c r="A386" s="100">
        <v>10231</v>
      </c>
      <c r="B386" s="101" t="s">
        <v>39</v>
      </c>
      <c r="C386" s="101" t="s">
        <v>40</v>
      </c>
      <c r="D386" s="98">
        <v>38.405278000000003</v>
      </c>
      <c r="E386" s="98">
        <v>-107.408333</v>
      </c>
      <c r="F386" s="95">
        <v>1</v>
      </c>
      <c r="G386" s="91" t="s">
        <v>2026</v>
      </c>
      <c r="H386" s="87">
        <v>238.393046</v>
      </c>
      <c r="I386" s="12">
        <v>24.177146</v>
      </c>
      <c r="J386" s="12">
        <v>0</v>
      </c>
      <c r="K386" s="12">
        <v>0.13589999999999999</v>
      </c>
      <c r="L386" s="12">
        <v>3.4699999999999995E-2</v>
      </c>
      <c r="M386" s="12">
        <v>0</v>
      </c>
      <c r="N386" s="12">
        <v>8</v>
      </c>
      <c r="O386" s="12">
        <v>3.284116</v>
      </c>
      <c r="P386" s="12">
        <v>0</v>
      </c>
      <c r="Q386" s="12">
        <v>0</v>
      </c>
      <c r="R386" s="12">
        <v>0</v>
      </c>
    </row>
    <row r="387" spans="1:18" ht="12.95" customHeight="1">
      <c r="A387" s="100">
        <v>10232</v>
      </c>
      <c r="B387" s="101" t="s">
        <v>41</v>
      </c>
      <c r="C387" s="101" t="s">
        <v>42</v>
      </c>
      <c r="D387" s="98">
        <v>38.446510000000004</v>
      </c>
      <c r="E387" s="98">
        <v>-107.344228</v>
      </c>
      <c r="F387" s="95">
        <v>1</v>
      </c>
      <c r="G387" s="91" t="s">
        <v>2024</v>
      </c>
      <c r="H387" s="87">
        <v>69.947892999999993</v>
      </c>
      <c r="I387" s="12">
        <v>14.889454000000001</v>
      </c>
      <c r="J387" s="12">
        <v>0</v>
      </c>
      <c r="K387" s="12">
        <v>3.9899999999999998E-2</v>
      </c>
      <c r="L387" s="12">
        <v>0.18780000000000002</v>
      </c>
      <c r="M387" s="12">
        <v>0</v>
      </c>
      <c r="N387" s="12">
        <v>2</v>
      </c>
      <c r="O387" s="12">
        <v>2.4975160000000001</v>
      </c>
      <c r="P387" s="12">
        <v>0</v>
      </c>
      <c r="Q387" s="12">
        <v>0</v>
      </c>
      <c r="R387" s="12">
        <v>0</v>
      </c>
    </row>
    <row r="388" spans="1:18" ht="12.95" customHeight="1">
      <c r="A388" s="100">
        <v>10235</v>
      </c>
      <c r="B388" s="101" t="s">
        <v>43</v>
      </c>
      <c r="C388" s="101" t="s">
        <v>44</v>
      </c>
      <c r="D388" s="98">
        <v>38.375</v>
      </c>
      <c r="E388" s="98">
        <v>-107.3</v>
      </c>
      <c r="F388" s="95">
        <v>1</v>
      </c>
      <c r="G388" s="91" t="s">
        <v>2026</v>
      </c>
      <c r="H388" s="87">
        <v>50.099414000000003</v>
      </c>
      <c r="I388" s="12">
        <v>11.210929</v>
      </c>
      <c r="J388" s="12">
        <v>0</v>
      </c>
      <c r="K388" s="12">
        <v>5.0299999999999997E-2</v>
      </c>
      <c r="L388" s="12">
        <v>0</v>
      </c>
      <c r="M388" s="12">
        <v>0</v>
      </c>
      <c r="N388" s="12">
        <v>2</v>
      </c>
      <c r="O388" s="12">
        <v>2.3413719999999998</v>
      </c>
      <c r="P388" s="12">
        <v>0</v>
      </c>
      <c r="Q388" s="12">
        <v>0</v>
      </c>
      <c r="R388" s="12">
        <v>0</v>
      </c>
    </row>
    <row r="389" spans="1:18" ht="12.95" customHeight="1">
      <c r="A389" s="100">
        <v>10236</v>
      </c>
      <c r="B389" s="101" t="s">
        <v>45</v>
      </c>
      <c r="C389" s="101" t="s">
        <v>46</v>
      </c>
      <c r="D389" s="98">
        <v>38.21951</v>
      </c>
      <c r="E389" s="98">
        <v>-107.46508</v>
      </c>
      <c r="F389" s="95">
        <v>2</v>
      </c>
      <c r="G389" s="91" t="s">
        <v>2026</v>
      </c>
      <c r="H389" s="87">
        <v>12.407799000000001</v>
      </c>
      <c r="I389" s="12">
        <v>7.8432409999999999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1.1552709999999999</v>
      </c>
      <c r="P389" s="12">
        <v>0</v>
      </c>
      <c r="Q389" s="12">
        <v>0</v>
      </c>
      <c r="R389" s="12">
        <v>0</v>
      </c>
    </row>
    <row r="390" spans="1:18" ht="12.95" customHeight="1">
      <c r="A390" s="100">
        <v>10237</v>
      </c>
      <c r="B390" s="101" t="s">
        <v>37</v>
      </c>
      <c r="C390" s="101" t="s">
        <v>47</v>
      </c>
      <c r="D390" s="98">
        <v>38.224440000000001</v>
      </c>
      <c r="E390" s="98">
        <v>-107.46778</v>
      </c>
      <c r="F390" s="95">
        <v>2</v>
      </c>
      <c r="G390" s="91" t="s">
        <v>2026</v>
      </c>
      <c r="H390" s="87">
        <v>43.389203000000002</v>
      </c>
      <c r="I390" s="12">
        <v>19.234041000000001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0.653254</v>
      </c>
      <c r="P390" s="12">
        <v>0</v>
      </c>
      <c r="Q390" s="12">
        <v>0</v>
      </c>
      <c r="R390" s="12">
        <v>0</v>
      </c>
    </row>
    <row r="391" spans="1:18" ht="12.95" customHeight="1">
      <c r="A391" s="100">
        <v>10238</v>
      </c>
      <c r="B391" s="101" t="s">
        <v>51</v>
      </c>
      <c r="C391" s="101" t="s">
        <v>52</v>
      </c>
      <c r="D391" s="98">
        <v>38.211939999999998</v>
      </c>
      <c r="E391" s="98">
        <v>-107.38667</v>
      </c>
      <c r="F391" s="95">
        <v>2</v>
      </c>
      <c r="G391" s="91" t="s">
        <v>2026</v>
      </c>
      <c r="H391" s="87">
        <v>69.663302999999999</v>
      </c>
      <c r="I391" s="12">
        <v>13.992813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0.59426299999999999</v>
      </c>
      <c r="P391" s="12">
        <v>0</v>
      </c>
      <c r="Q391" s="12">
        <v>0</v>
      </c>
      <c r="R391" s="12">
        <v>0</v>
      </c>
    </row>
    <row r="392" spans="1:18" ht="12.95" customHeight="1">
      <c r="A392" s="100">
        <v>10239</v>
      </c>
      <c r="B392" s="101" t="s">
        <v>37</v>
      </c>
      <c r="C392" s="101" t="s">
        <v>46</v>
      </c>
      <c r="D392" s="98">
        <v>38.213261000000003</v>
      </c>
      <c r="E392" s="98">
        <v>-107.46518500000001</v>
      </c>
      <c r="F392" s="95">
        <v>2</v>
      </c>
      <c r="G392" s="91" t="s">
        <v>2026</v>
      </c>
      <c r="H392" s="87">
        <v>26.354942999999999</v>
      </c>
      <c r="I392" s="12">
        <v>11.56305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</row>
    <row r="393" spans="1:18" ht="12.95" customHeight="1">
      <c r="A393" s="100">
        <v>10240</v>
      </c>
      <c r="B393" s="101" t="s">
        <v>53</v>
      </c>
      <c r="C393" s="101" t="s">
        <v>54</v>
      </c>
      <c r="D393" s="98">
        <v>38.351807000000001</v>
      </c>
      <c r="E393" s="98">
        <v>-107.23636500000001</v>
      </c>
      <c r="F393" s="95">
        <v>1</v>
      </c>
      <c r="G393" s="91" t="s">
        <v>2024</v>
      </c>
      <c r="H393" s="87">
        <v>962.94015000000002</v>
      </c>
      <c r="I393" s="12">
        <v>20.067112999999999</v>
      </c>
      <c r="J393" s="12">
        <v>0</v>
      </c>
      <c r="K393" s="12">
        <v>0.1842</v>
      </c>
      <c r="L393" s="12">
        <v>0.20200000000000001</v>
      </c>
      <c r="M393" s="12">
        <v>0</v>
      </c>
      <c r="N393" s="12">
        <v>6</v>
      </c>
      <c r="O393" s="12">
        <v>2.1075710000000001</v>
      </c>
      <c r="P393" s="12">
        <v>1.1423000000000001E-2</v>
      </c>
      <c r="Q393" s="12">
        <v>0</v>
      </c>
      <c r="R393" s="12">
        <v>0</v>
      </c>
    </row>
    <row r="394" spans="1:18" ht="12.95" customHeight="1">
      <c r="A394" s="100">
        <v>10241</v>
      </c>
      <c r="B394" s="101" t="s">
        <v>53</v>
      </c>
      <c r="C394" s="101" t="s">
        <v>55</v>
      </c>
      <c r="D394" s="98">
        <v>38.29889</v>
      </c>
      <c r="E394" s="98">
        <v>-107.23222</v>
      </c>
      <c r="F394" s="95">
        <v>1</v>
      </c>
      <c r="G394" s="91" t="s">
        <v>2026</v>
      </c>
      <c r="H394" s="87">
        <v>876.58309199999997</v>
      </c>
      <c r="I394" s="12">
        <v>18.618009000000001</v>
      </c>
      <c r="J394" s="12">
        <v>0</v>
      </c>
      <c r="K394" s="12">
        <v>0.15959999999999999</v>
      </c>
      <c r="L394" s="12">
        <v>0.2056</v>
      </c>
      <c r="M394" s="12">
        <v>0</v>
      </c>
      <c r="N394" s="12">
        <v>10</v>
      </c>
      <c r="O394" s="12">
        <v>1.1552929999999999</v>
      </c>
      <c r="P394" s="12">
        <v>1.2548999999999999E-2</v>
      </c>
      <c r="Q394" s="12">
        <v>0</v>
      </c>
      <c r="R394" s="12">
        <v>0</v>
      </c>
    </row>
    <row r="395" spans="1:18" ht="12.95" customHeight="1">
      <c r="A395" s="100">
        <v>10243</v>
      </c>
      <c r="B395" s="101" t="s">
        <v>53</v>
      </c>
      <c r="C395" s="101" t="s">
        <v>56</v>
      </c>
      <c r="D395" s="98">
        <v>38.094946</v>
      </c>
      <c r="E395" s="98">
        <v>-107.29224600000001</v>
      </c>
      <c r="F395" s="95">
        <v>1</v>
      </c>
      <c r="G395" s="91" t="s">
        <v>2026</v>
      </c>
      <c r="H395" s="87">
        <v>628.29680299999995</v>
      </c>
      <c r="I395" s="12">
        <v>46.339863999999999</v>
      </c>
      <c r="J395" s="12">
        <v>0</v>
      </c>
      <c r="K395" s="12">
        <v>3.0099999999999998E-2</v>
      </c>
      <c r="L395" s="12">
        <v>0.1976</v>
      </c>
      <c r="M395" s="12">
        <v>0</v>
      </c>
      <c r="N395" s="12">
        <v>28</v>
      </c>
      <c r="O395" s="12">
        <v>0.695905</v>
      </c>
      <c r="P395" s="12">
        <v>1.7507999999999999E-2</v>
      </c>
      <c r="Q395" s="12">
        <v>0</v>
      </c>
      <c r="R395" s="12">
        <v>0</v>
      </c>
    </row>
    <row r="396" spans="1:18" ht="12.95" customHeight="1">
      <c r="A396" s="100">
        <v>10245</v>
      </c>
      <c r="B396" s="101" t="s">
        <v>57</v>
      </c>
      <c r="C396" s="101" t="s">
        <v>58</v>
      </c>
      <c r="D396" s="98">
        <v>38.024816000000001</v>
      </c>
      <c r="E396" s="98">
        <v>-107.32125000000001</v>
      </c>
      <c r="F396" s="95">
        <v>1</v>
      </c>
      <c r="G396" s="91" t="s">
        <v>2026</v>
      </c>
      <c r="H396" s="87">
        <v>216.341801</v>
      </c>
      <c r="I396" s="12">
        <v>21.544505999999998</v>
      </c>
      <c r="J396" s="12">
        <v>0</v>
      </c>
      <c r="K396" s="12">
        <v>0</v>
      </c>
      <c r="L396" s="12">
        <v>5.7999999999999996E-3</v>
      </c>
      <c r="M396" s="12">
        <v>0</v>
      </c>
      <c r="N396" s="12">
        <v>3</v>
      </c>
      <c r="O396" s="12">
        <v>0.69249400000000005</v>
      </c>
      <c r="P396" s="12">
        <v>9.2449999999999997E-3</v>
      </c>
      <c r="Q396" s="12">
        <v>0</v>
      </c>
      <c r="R396" s="12">
        <v>0</v>
      </c>
    </row>
    <row r="397" spans="1:18" ht="12.95" customHeight="1">
      <c r="A397" s="100">
        <v>10248</v>
      </c>
      <c r="B397" s="101" t="s">
        <v>53</v>
      </c>
      <c r="C397" s="101" t="s">
        <v>59</v>
      </c>
      <c r="D397" s="98">
        <v>37.949719999999999</v>
      </c>
      <c r="E397" s="98">
        <v>-107.30167</v>
      </c>
      <c r="F397" s="95">
        <v>1</v>
      </c>
      <c r="G397" s="91" t="s">
        <v>2026</v>
      </c>
      <c r="H397" s="87">
        <v>235.04856699999999</v>
      </c>
      <c r="I397" s="12">
        <v>28.007486</v>
      </c>
      <c r="J397" s="12">
        <v>0</v>
      </c>
      <c r="K397" s="12">
        <v>2.9899999999999999E-2</v>
      </c>
      <c r="L397" s="12">
        <v>0</v>
      </c>
      <c r="M397" s="12">
        <v>1</v>
      </c>
      <c r="N397" s="12">
        <v>8</v>
      </c>
      <c r="O397" s="12">
        <v>0.64146700000000001</v>
      </c>
      <c r="P397" s="12">
        <v>3.8289999999999998E-2</v>
      </c>
      <c r="Q397" s="12">
        <v>0</v>
      </c>
      <c r="R397" s="12">
        <v>0</v>
      </c>
    </row>
    <row r="398" spans="1:18" ht="12.95" customHeight="1">
      <c r="A398" s="100">
        <v>10249</v>
      </c>
      <c r="B398" s="101" t="s">
        <v>60</v>
      </c>
      <c r="C398" s="101" t="s">
        <v>61</v>
      </c>
      <c r="D398" s="98">
        <v>38.527050000000003</v>
      </c>
      <c r="E398" s="98">
        <v>-107.309617</v>
      </c>
      <c r="F398" s="95">
        <v>1</v>
      </c>
      <c r="G398" s="91" t="s">
        <v>2026</v>
      </c>
      <c r="H398" s="87">
        <v>193.39091500000001</v>
      </c>
      <c r="I398" s="12">
        <v>23.456831999999999</v>
      </c>
      <c r="J398" s="12">
        <v>0</v>
      </c>
      <c r="K398" s="12">
        <v>9.0300000000000005E-2</v>
      </c>
      <c r="L398" s="12">
        <v>0</v>
      </c>
      <c r="M398" s="12">
        <v>0</v>
      </c>
      <c r="N398" s="12">
        <v>1</v>
      </c>
      <c r="O398" s="12">
        <v>0.83233400000000002</v>
      </c>
      <c r="P398" s="12">
        <v>0</v>
      </c>
      <c r="Q398" s="12">
        <v>0</v>
      </c>
      <c r="R398" s="12">
        <v>0</v>
      </c>
    </row>
    <row r="399" spans="1:18" ht="12.95" customHeight="1">
      <c r="A399" s="100">
        <v>10250</v>
      </c>
      <c r="B399" s="101" t="s">
        <v>60</v>
      </c>
      <c r="C399" s="101" t="s">
        <v>62</v>
      </c>
      <c r="D399" s="98">
        <v>38.550829999999998</v>
      </c>
      <c r="E399" s="98">
        <v>-107.31917</v>
      </c>
      <c r="F399" s="95">
        <v>1</v>
      </c>
      <c r="G399" s="91" t="s">
        <v>2026</v>
      </c>
      <c r="H399" s="87">
        <v>155.31121099999999</v>
      </c>
      <c r="I399" s="12">
        <v>15.565669</v>
      </c>
      <c r="J399" s="12">
        <v>0</v>
      </c>
      <c r="K399" s="12">
        <v>0.1124</v>
      </c>
      <c r="L399" s="12">
        <v>0</v>
      </c>
      <c r="M399" s="12">
        <v>0</v>
      </c>
      <c r="N399" s="12">
        <v>0</v>
      </c>
      <c r="O399" s="12">
        <v>0.99546599999999996</v>
      </c>
      <c r="P399" s="12">
        <v>0</v>
      </c>
      <c r="Q399" s="12">
        <v>0</v>
      </c>
      <c r="R399" s="12">
        <v>0</v>
      </c>
    </row>
    <row r="400" spans="1:18" ht="12.95" customHeight="1">
      <c r="A400" s="100">
        <v>10251</v>
      </c>
      <c r="B400" s="101" t="s">
        <v>53</v>
      </c>
      <c r="C400" s="101" t="s">
        <v>63</v>
      </c>
      <c r="D400" s="98">
        <v>37.936810000000001</v>
      </c>
      <c r="E400" s="98">
        <v>-107.46205999999999</v>
      </c>
      <c r="F400" s="95">
        <v>2</v>
      </c>
      <c r="G400" s="91" t="s">
        <v>2026</v>
      </c>
      <c r="H400" s="87">
        <v>34.587000000000003</v>
      </c>
      <c r="I400" s="12">
        <v>25.611910000000002</v>
      </c>
      <c r="J400" s="12">
        <v>0</v>
      </c>
      <c r="K400" s="12">
        <v>0</v>
      </c>
      <c r="L400" s="12">
        <v>0</v>
      </c>
      <c r="M400" s="12">
        <v>0</v>
      </c>
      <c r="N400" s="12">
        <v>2</v>
      </c>
      <c r="O400" s="12">
        <v>0.59347499999999997</v>
      </c>
      <c r="P400" s="12">
        <v>0</v>
      </c>
      <c r="Q400" s="12">
        <v>0</v>
      </c>
      <c r="R400" s="12">
        <v>0</v>
      </c>
    </row>
    <row r="401" spans="1:18" ht="12.95" customHeight="1">
      <c r="A401" s="100">
        <v>10252</v>
      </c>
      <c r="B401" s="101" t="s">
        <v>53</v>
      </c>
      <c r="C401" s="101" t="s">
        <v>64</v>
      </c>
      <c r="D401" s="98">
        <v>37.943469999999998</v>
      </c>
      <c r="E401" s="98">
        <v>-107.47333</v>
      </c>
      <c r="F401" s="95">
        <v>2</v>
      </c>
      <c r="G401" s="91" t="s">
        <v>2026</v>
      </c>
      <c r="H401" s="87">
        <v>21.653324999999999</v>
      </c>
      <c r="I401" s="12">
        <v>17.319181</v>
      </c>
      <c r="J401" s="12">
        <v>0</v>
      </c>
      <c r="K401" s="12">
        <v>0</v>
      </c>
      <c r="L401" s="12">
        <v>0</v>
      </c>
      <c r="M401" s="12">
        <v>0</v>
      </c>
      <c r="N401" s="12">
        <v>2</v>
      </c>
      <c r="O401" s="12">
        <v>0.95958699999999997</v>
      </c>
      <c r="P401" s="12">
        <v>0</v>
      </c>
      <c r="Q401" s="12">
        <v>0</v>
      </c>
      <c r="R401" s="12">
        <v>0</v>
      </c>
    </row>
    <row r="402" spans="1:18" ht="12.95" customHeight="1">
      <c r="A402" s="100">
        <v>10262</v>
      </c>
      <c r="B402" s="101" t="s">
        <v>65</v>
      </c>
      <c r="C402" s="101" t="s">
        <v>66</v>
      </c>
      <c r="D402" s="98">
        <v>38.552509999999998</v>
      </c>
      <c r="E402" s="98">
        <v>-107.05304</v>
      </c>
      <c r="F402" s="95">
        <v>1</v>
      </c>
      <c r="G402" s="91" t="s">
        <v>2026</v>
      </c>
      <c r="H402" s="87">
        <v>77.101197999999997</v>
      </c>
      <c r="I402" s="12">
        <v>12.010458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0.31848199999999999</v>
      </c>
      <c r="P402" s="12">
        <v>0</v>
      </c>
      <c r="Q402" s="12">
        <v>0</v>
      </c>
      <c r="R402" s="12">
        <v>0</v>
      </c>
    </row>
    <row r="403" spans="1:18" ht="12.95" customHeight="1">
      <c r="A403" s="100">
        <v>10266</v>
      </c>
      <c r="B403" s="101" t="s">
        <v>67</v>
      </c>
      <c r="C403" s="101" t="s">
        <v>68</v>
      </c>
      <c r="D403" s="98">
        <v>38.69603</v>
      </c>
      <c r="E403" s="98">
        <v>-107.05941</v>
      </c>
      <c r="F403" s="95">
        <v>2</v>
      </c>
      <c r="G403" s="91" t="s">
        <v>2026</v>
      </c>
      <c r="H403" s="87">
        <v>26.362826999999999</v>
      </c>
      <c r="I403" s="12">
        <v>13.409962999999999</v>
      </c>
      <c r="J403" s="12">
        <v>0</v>
      </c>
      <c r="K403" s="12">
        <v>0</v>
      </c>
      <c r="L403" s="12">
        <v>0</v>
      </c>
      <c r="M403" s="12">
        <v>0</v>
      </c>
      <c r="N403" s="12">
        <v>6</v>
      </c>
      <c r="O403" s="12">
        <v>0.32078899999999999</v>
      </c>
      <c r="P403" s="12">
        <v>0</v>
      </c>
      <c r="Q403" s="12">
        <v>0</v>
      </c>
      <c r="R403" s="12">
        <v>0</v>
      </c>
    </row>
    <row r="404" spans="1:18" ht="12.95" customHeight="1">
      <c r="A404" s="100">
        <v>10267</v>
      </c>
      <c r="B404" s="101" t="s">
        <v>67</v>
      </c>
      <c r="C404" s="101" t="s">
        <v>69</v>
      </c>
      <c r="D404" s="98">
        <v>38.695279999999997</v>
      </c>
      <c r="E404" s="98">
        <v>-107.06139</v>
      </c>
      <c r="F404" s="95">
        <v>2</v>
      </c>
      <c r="G404" s="91" t="s">
        <v>2026</v>
      </c>
      <c r="H404" s="87">
        <v>26.379265</v>
      </c>
      <c r="I404" s="12">
        <v>13.894762999999999</v>
      </c>
      <c r="J404" s="12">
        <v>0</v>
      </c>
      <c r="K404" s="12">
        <v>0</v>
      </c>
      <c r="L404" s="12">
        <v>0</v>
      </c>
      <c r="M404" s="12">
        <v>0</v>
      </c>
      <c r="N404" s="12">
        <v>6</v>
      </c>
      <c r="O404" s="12">
        <v>0.29019299999999998</v>
      </c>
      <c r="P404" s="12">
        <v>0</v>
      </c>
      <c r="Q404" s="12">
        <v>0</v>
      </c>
      <c r="R404" s="12">
        <v>0</v>
      </c>
    </row>
    <row r="405" spans="1:18" ht="12.95" customHeight="1">
      <c r="A405" s="100">
        <v>10268</v>
      </c>
      <c r="B405" s="101" t="s">
        <v>72</v>
      </c>
      <c r="C405" s="101" t="s">
        <v>73</v>
      </c>
      <c r="D405" s="98">
        <v>38.771500000000003</v>
      </c>
      <c r="E405" s="98">
        <v>-107.063</v>
      </c>
      <c r="F405" s="95">
        <v>1</v>
      </c>
      <c r="G405" s="91" t="s">
        <v>2026</v>
      </c>
      <c r="H405" s="87">
        <v>20.052562999999999</v>
      </c>
      <c r="I405" s="12">
        <v>7.1327350000000003</v>
      </c>
      <c r="J405" s="12">
        <v>0</v>
      </c>
      <c r="K405" s="12">
        <v>0</v>
      </c>
      <c r="L405" s="12">
        <v>0</v>
      </c>
      <c r="M405" s="12">
        <v>0</v>
      </c>
      <c r="N405" s="12">
        <v>1</v>
      </c>
      <c r="O405" s="12">
        <v>0.65461000000000003</v>
      </c>
      <c r="P405" s="12">
        <v>0</v>
      </c>
      <c r="Q405" s="12">
        <v>0</v>
      </c>
      <c r="R405" s="12">
        <v>0</v>
      </c>
    </row>
    <row r="406" spans="1:18" ht="12.95" customHeight="1">
      <c r="A406" s="100">
        <v>10270</v>
      </c>
      <c r="B406" s="101" t="s">
        <v>72</v>
      </c>
      <c r="C406" s="101" t="s">
        <v>78</v>
      </c>
      <c r="D406" s="98">
        <v>38.588009999999997</v>
      </c>
      <c r="E406" s="98">
        <v>-106.93124</v>
      </c>
      <c r="F406" s="95">
        <v>1</v>
      </c>
      <c r="G406" s="91" t="s">
        <v>2026</v>
      </c>
      <c r="H406" s="87">
        <v>422.13238100000001</v>
      </c>
      <c r="I406" s="12">
        <v>19.395838000000001</v>
      </c>
      <c r="J406" s="12">
        <v>0</v>
      </c>
      <c r="K406" s="12">
        <v>7.3552000000000008</v>
      </c>
      <c r="L406" s="12">
        <v>4.1300000000000003E-2</v>
      </c>
      <c r="M406" s="12">
        <v>0</v>
      </c>
      <c r="N406" s="12">
        <v>32</v>
      </c>
      <c r="O406" s="12">
        <v>1.9854849999999999</v>
      </c>
      <c r="P406" s="12">
        <v>0</v>
      </c>
      <c r="Q406" s="12">
        <v>1</v>
      </c>
      <c r="R406" s="12">
        <v>0</v>
      </c>
    </row>
    <row r="407" spans="1:18" ht="12.95" customHeight="1">
      <c r="A407" s="100">
        <v>10280</v>
      </c>
      <c r="B407" s="101" t="s">
        <v>82</v>
      </c>
      <c r="C407" s="101" t="s">
        <v>83</v>
      </c>
      <c r="D407" s="98">
        <v>38.275889999999997</v>
      </c>
      <c r="E407" s="98">
        <v>-107.09706</v>
      </c>
      <c r="F407" s="95">
        <v>1</v>
      </c>
      <c r="G407" s="91" t="s">
        <v>2026</v>
      </c>
      <c r="H407" s="87">
        <v>714.44463800000005</v>
      </c>
      <c r="I407" s="12">
        <v>27.095162999999999</v>
      </c>
      <c r="J407" s="12">
        <v>0</v>
      </c>
      <c r="K407" s="12">
        <v>0.58779999999999999</v>
      </c>
      <c r="L407" s="12">
        <v>4.6900000000000004E-2</v>
      </c>
      <c r="M407" s="12">
        <v>0</v>
      </c>
      <c r="N407" s="12">
        <v>32</v>
      </c>
      <c r="O407" s="12">
        <v>2.4781309999999999</v>
      </c>
      <c r="P407" s="12">
        <v>5.5989999999999998E-3</v>
      </c>
      <c r="Q407" s="12">
        <v>0</v>
      </c>
      <c r="R407" s="12">
        <v>0</v>
      </c>
    </row>
    <row r="408" spans="1:18" ht="12.95" customHeight="1">
      <c r="A408" s="100">
        <v>10282</v>
      </c>
      <c r="B408" s="101" t="s">
        <v>82</v>
      </c>
      <c r="C408" s="101" t="s">
        <v>84</v>
      </c>
      <c r="D408" s="98">
        <v>38.227499999999999</v>
      </c>
      <c r="E408" s="98">
        <v>-107.07277999999999</v>
      </c>
      <c r="F408" s="95">
        <v>1</v>
      </c>
      <c r="G408" s="91" t="s">
        <v>2026</v>
      </c>
      <c r="H408" s="87">
        <v>634.12335499999995</v>
      </c>
      <c r="I408" s="12">
        <v>19.952428000000001</v>
      </c>
      <c r="J408" s="12">
        <v>0</v>
      </c>
      <c r="K408" s="12">
        <v>0.28500000000000003</v>
      </c>
      <c r="L408" s="12">
        <v>3.3399999999999999E-2</v>
      </c>
      <c r="M408" s="12">
        <v>0</v>
      </c>
      <c r="N408" s="12">
        <v>13</v>
      </c>
      <c r="O408" s="12">
        <v>0.759714</v>
      </c>
      <c r="P408" s="12">
        <v>6.3080000000000002E-3</v>
      </c>
      <c r="Q408" s="12">
        <v>0</v>
      </c>
      <c r="R408" s="12">
        <v>0</v>
      </c>
    </row>
    <row r="409" spans="1:18" ht="12.95" customHeight="1">
      <c r="A409" s="100">
        <v>10283</v>
      </c>
      <c r="B409" s="101" t="s">
        <v>82</v>
      </c>
      <c r="C409" s="101" t="s">
        <v>85</v>
      </c>
      <c r="D409" s="98">
        <v>38.106758999999997</v>
      </c>
      <c r="E409" s="98">
        <v>-107.03497400000001</v>
      </c>
      <c r="F409" s="95">
        <v>1</v>
      </c>
      <c r="G409" s="91" t="s">
        <v>2026</v>
      </c>
      <c r="H409" s="87">
        <v>445.19118800000001</v>
      </c>
      <c r="I409" s="12">
        <v>34.900905999999999</v>
      </c>
      <c r="J409" s="12">
        <v>0</v>
      </c>
      <c r="K409" s="12">
        <v>0.3241</v>
      </c>
      <c r="L409" s="12">
        <v>2.7300000000000001E-2</v>
      </c>
      <c r="M409" s="12">
        <v>0</v>
      </c>
      <c r="N409" s="12">
        <v>19</v>
      </c>
      <c r="O409" s="12">
        <v>0.96166399999999996</v>
      </c>
      <c r="P409" s="12">
        <v>8.9849999999999999E-3</v>
      </c>
      <c r="Q409" s="12">
        <v>0</v>
      </c>
      <c r="R409" s="12">
        <v>0</v>
      </c>
    </row>
    <row r="410" spans="1:18" ht="12.95" customHeight="1">
      <c r="A410" s="100">
        <v>10301</v>
      </c>
      <c r="B410" s="101" t="s">
        <v>89</v>
      </c>
      <c r="C410" s="101" t="s">
        <v>90</v>
      </c>
      <c r="D410" s="98">
        <v>38.520600000000002</v>
      </c>
      <c r="E410" s="98">
        <v>-106.7851</v>
      </c>
      <c r="F410" s="95">
        <v>1</v>
      </c>
      <c r="G410" s="91" t="s">
        <v>2026</v>
      </c>
      <c r="H410" s="87">
        <v>1509.7322349999999</v>
      </c>
      <c r="I410" s="12">
        <v>19.280038000000001</v>
      </c>
      <c r="J410" s="12">
        <v>0</v>
      </c>
      <c r="K410" s="12">
        <v>3.4151000000000002</v>
      </c>
      <c r="L410" s="12">
        <v>8.4999999999999992E-2</v>
      </c>
      <c r="M410" s="12">
        <v>0</v>
      </c>
      <c r="N410" s="12">
        <v>20</v>
      </c>
      <c r="O410" s="12">
        <v>1.476391</v>
      </c>
      <c r="P410" s="12">
        <v>2.1857999999999999E-2</v>
      </c>
      <c r="Q410" s="12">
        <v>0</v>
      </c>
      <c r="R410" s="12">
        <v>0</v>
      </c>
    </row>
    <row r="411" spans="1:18" ht="12.95" customHeight="1">
      <c r="A411" s="100">
        <v>10306</v>
      </c>
      <c r="B411" s="101" t="s">
        <v>89</v>
      </c>
      <c r="C411" s="101" t="s">
        <v>91</v>
      </c>
      <c r="D411" s="98">
        <v>38.411667000000001</v>
      </c>
      <c r="E411" s="98">
        <v>-106.422222</v>
      </c>
      <c r="F411" s="95">
        <v>1</v>
      </c>
      <c r="G411" s="91" t="s">
        <v>2026</v>
      </c>
      <c r="H411" s="87">
        <v>232.83841899999999</v>
      </c>
      <c r="I411" s="12">
        <v>28.999656999999999</v>
      </c>
      <c r="J411" s="12">
        <v>0</v>
      </c>
      <c r="K411" s="12">
        <v>2.1024000000000003</v>
      </c>
      <c r="L411" s="12">
        <v>0.26129999999999998</v>
      </c>
      <c r="M411" s="12">
        <v>0</v>
      </c>
      <c r="N411" s="12">
        <v>8</v>
      </c>
      <c r="O411" s="12">
        <v>1.339969</v>
      </c>
      <c r="P411" s="12">
        <v>7.3011999999999994E-2</v>
      </c>
      <c r="Q411" s="12">
        <v>0</v>
      </c>
      <c r="R411" s="12">
        <v>0</v>
      </c>
    </row>
    <row r="412" spans="1:18" ht="12.95" customHeight="1">
      <c r="A412" s="100">
        <v>10309</v>
      </c>
      <c r="B412" s="101" t="s">
        <v>89</v>
      </c>
      <c r="C412" s="101" t="s">
        <v>92</v>
      </c>
      <c r="D412" s="98">
        <v>38.54889</v>
      </c>
      <c r="E412" s="98">
        <v>-106.39139</v>
      </c>
      <c r="F412" s="95">
        <v>2</v>
      </c>
      <c r="G412" s="91" t="s">
        <v>2026</v>
      </c>
      <c r="H412" s="87">
        <v>24.319431999999999</v>
      </c>
      <c r="I412" s="12">
        <v>19.972422999999999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0.401142</v>
      </c>
      <c r="P412" s="12">
        <v>0.28783599999999998</v>
      </c>
      <c r="Q412" s="12">
        <v>0</v>
      </c>
      <c r="R412" s="12">
        <v>0</v>
      </c>
    </row>
    <row r="413" spans="1:18" ht="12.95" customHeight="1">
      <c r="A413" s="100">
        <v>10320</v>
      </c>
      <c r="B413" s="101" t="s">
        <v>93</v>
      </c>
      <c r="C413" s="101" t="s">
        <v>94</v>
      </c>
      <c r="D413" s="98">
        <v>38.517069999999997</v>
      </c>
      <c r="E413" s="98">
        <v>-106.78618</v>
      </c>
      <c r="F413" s="95">
        <v>1</v>
      </c>
      <c r="G413" s="91" t="s">
        <v>2026</v>
      </c>
      <c r="H413" s="87">
        <v>1014.695376</v>
      </c>
      <c r="I413" s="12">
        <v>14.466381</v>
      </c>
      <c r="J413" s="12">
        <v>0</v>
      </c>
      <c r="K413" s="12">
        <v>1.1375</v>
      </c>
      <c r="L413" s="12">
        <v>7.4999999999999997E-2</v>
      </c>
      <c r="M413" s="12">
        <v>0</v>
      </c>
      <c r="N413" s="12">
        <v>22</v>
      </c>
      <c r="O413" s="12">
        <v>0.74160199999999998</v>
      </c>
      <c r="P413" s="12">
        <v>0</v>
      </c>
      <c r="Q413" s="12">
        <v>0</v>
      </c>
      <c r="R413" s="12">
        <v>0</v>
      </c>
    </row>
    <row r="414" spans="1:18" ht="12.95" customHeight="1">
      <c r="A414" s="100">
        <v>10322</v>
      </c>
      <c r="B414" s="101" t="s">
        <v>93</v>
      </c>
      <c r="C414" s="101" t="s">
        <v>95</v>
      </c>
      <c r="D414" s="98">
        <v>38.437249999999999</v>
      </c>
      <c r="E414" s="98">
        <v>-106.7625</v>
      </c>
      <c r="F414" s="95">
        <v>1</v>
      </c>
      <c r="G414" s="91" t="s">
        <v>2024</v>
      </c>
      <c r="H414" s="87">
        <v>973.32609400000001</v>
      </c>
      <c r="I414" s="12">
        <v>28.969975000000002</v>
      </c>
      <c r="J414" s="12">
        <v>0</v>
      </c>
      <c r="K414" s="12">
        <v>0.94640000000000002</v>
      </c>
      <c r="L414" s="12">
        <v>7.6500000000000012E-2</v>
      </c>
      <c r="M414" s="12">
        <v>0</v>
      </c>
      <c r="N414" s="12">
        <v>19</v>
      </c>
      <c r="O414" s="12">
        <v>1.6561349999999999</v>
      </c>
      <c r="P414" s="12">
        <v>0</v>
      </c>
      <c r="Q414" s="12">
        <v>0</v>
      </c>
      <c r="R414" s="12">
        <v>0</v>
      </c>
    </row>
    <row r="415" spans="1:18" ht="12.95" customHeight="1">
      <c r="A415" s="100">
        <v>10323</v>
      </c>
      <c r="B415" s="101" t="s">
        <v>93</v>
      </c>
      <c r="C415" s="101" t="s">
        <v>96</v>
      </c>
      <c r="D415" s="98">
        <v>38.325282999999999</v>
      </c>
      <c r="E415" s="98">
        <v>-106.76961</v>
      </c>
      <c r="F415" s="95">
        <v>1</v>
      </c>
      <c r="G415" s="91" t="s">
        <v>2026</v>
      </c>
      <c r="H415" s="87">
        <v>840.25319200000001</v>
      </c>
      <c r="I415" s="12">
        <v>28.048448</v>
      </c>
      <c r="J415" s="12">
        <v>0</v>
      </c>
      <c r="K415" s="12">
        <v>1.0373999999999999</v>
      </c>
      <c r="L415" s="12">
        <v>8.8800000000000004E-2</v>
      </c>
      <c r="M415" s="12">
        <v>0</v>
      </c>
      <c r="N415" s="12">
        <v>5</v>
      </c>
      <c r="O415" s="12">
        <v>1.0289379999999999</v>
      </c>
      <c r="P415" s="12">
        <v>0</v>
      </c>
      <c r="Q415" s="12">
        <v>0</v>
      </c>
      <c r="R415" s="12">
        <v>0</v>
      </c>
    </row>
    <row r="416" spans="1:18" ht="12.95" customHeight="1">
      <c r="A416" s="100">
        <v>10324</v>
      </c>
      <c r="B416" s="101" t="s">
        <v>93</v>
      </c>
      <c r="C416" s="101" t="s">
        <v>97</v>
      </c>
      <c r="D416" s="98">
        <v>38.223889999999997</v>
      </c>
      <c r="E416" s="98">
        <v>-106.743961</v>
      </c>
      <c r="F416" s="95">
        <v>1</v>
      </c>
      <c r="G416" s="91" t="s">
        <v>2026</v>
      </c>
      <c r="H416" s="87">
        <v>420.388306</v>
      </c>
      <c r="I416" s="12">
        <v>28.013152000000002</v>
      </c>
      <c r="J416" s="12">
        <v>0</v>
      </c>
      <c r="K416" s="12">
        <v>0.60829999999999995</v>
      </c>
      <c r="L416" s="12">
        <v>9.1999999999999998E-3</v>
      </c>
      <c r="M416" s="12">
        <v>0</v>
      </c>
      <c r="N416" s="12">
        <v>9</v>
      </c>
      <c r="O416" s="12">
        <v>0.88602700000000001</v>
      </c>
      <c r="P416" s="12">
        <v>0</v>
      </c>
      <c r="Q416" s="12">
        <v>0</v>
      </c>
      <c r="R416" s="12">
        <v>0</v>
      </c>
    </row>
    <row r="417" spans="1:18" ht="12.95" customHeight="1">
      <c r="A417" s="100">
        <v>10325</v>
      </c>
      <c r="B417" s="101" t="s">
        <v>93</v>
      </c>
      <c r="C417" s="101" t="s">
        <v>98</v>
      </c>
      <c r="D417" s="98">
        <v>38.180219999999998</v>
      </c>
      <c r="E417" s="98">
        <v>-106.75196</v>
      </c>
      <c r="F417" s="95">
        <v>1</v>
      </c>
      <c r="G417" s="91" t="s">
        <v>2026</v>
      </c>
      <c r="H417" s="87">
        <v>242.02487199999999</v>
      </c>
      <c r="I417" s="12">
        <v>16.625858999999998</v>
      </c>
      <c r="J417" s="12">
        <v>0</v>
      </c>
      <c r="K417" s="12">
        <v>0.44660000000000005</v>
      </c>
      <c r="L417" s="12">
        <v>7.1000000000000004E-3</v>
      </c>
      <c r="M417" s="12">
        <v>0</v>
      </c>
      <c r="N417" s="12">
        <v>4</v>
      </c>
      <c r="O417" s="12">
        <v>1.3203450000000001</v>
      </c>
      <c r="P417" s="12">
        <v>0</v>
      </c>
      <c r="Q417" s="12">
        <v>0</v>
      </c>
      <c r="R417" s="12">
        <v>0</v>
      </c>
    </row>
    <row r="418" spans="1:18" ht="12.95" customHeight="1">
      <c r="A418" s="100">
        <v>10329</v>
      </c>
      <c r="B418" s="101" t="s">
        <v>99</v>
      </c>
      <c r="C418" s="101" t="s">
        <v>100</v>
      </c>
      <c r="D418" s="98">
        <v>38.023888999999997</v>
      </c>
      <c r="E418" s="98">
        <v>-106.841944</v>
      </c>
      <c r="F418" s="95">
        <v>2</v>
      </c>
      <c r="G418" s="91" t="s">
        <v>2026</v>
      </c>
      <c r="H418" s="87">
        <v>14.725740999999999</v>
      </c>
      <c r="I418" s="12">
        <v>8.1819059999999997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1.3822000000000001</v>
      </c>
      <c r="P418" s="12">
        <v>0</v>
      </c>
      <c r="Q418" s="12">
        <v>0</v>
      </c>
      <c r="R418" s="12">
        <v>0</v>
      </c>
    </row>
    <row r="419" spans="1:18" ht="12.95" customHeight="1">
      <c r="A419" s="100">
        <v>10334</v>
      </c>
      <c r="B419" s="101" t="s">
        <v>101</v>
      </c>
      <c r="C419" s="101" t="s">
        <v>102</v>
      </c>
      <c r="D419" s="98">
        <v>38.638582999999997</v>
      </c>
      <c r="E419" s="98">
        <v>-106.469083</v>
      </c>
      <c r="F419" s="95">
        <v>2</v>
      </c>
      <c r="G419" s="91" t="s">
        <v>2026</v>
      </c>
      <c r="H419" s="87">
        <v>44.484887000000001</v>
      </c>
      <c r="I419" s="12">
        <v>31.948408000000001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1.9917389999999999</v>
      </c>
      <c r="P419" s="12">
        <v>0.134877</v>
      </c>
      <c r="Q419" s="12">
        <v>0</v>
      </c>
      <c r="R419" s="12">
        <v>0</v>
      </c>
    </row>
    <row r="420" spans="1:18" ht="12.95" customHeight="1">
      <c r="A420" s="100">
        <v>10335</v>
      </c>
      <c r="B420" s="101" t="s">
        <v>103</v>
      </c>
      <c r="C420" s="101" t="s">
        <v>104</v>
      </c>
      <c r="D420" s="98">
        <v>38.560420000000001</v>
      </c>
      <c r="E420" s="98">
        <v>-106.63565</v>
      </c>
      <c r="F420" s="95">
        <v>2</v>
      </c>
      <c r="G420" s="91" t="s">
        <v>2026</v>
      </c>
      <c r="H420" s="87">
        <v>273.02055799999999</v>
      </c>
      <c r="I420" s="12">
        <v>28.553902000000001</v>
      </c>
      <c r="J420" s="12">
        <v>0</v>
      </c>
      <c r="K420" s="12">
        <v>0.37609999999999999</v>
      </c>
      <c r="L420" s="12">
        <v>4.1200000000000001E-2</v>
      </c>
      <c r="M420" s="12">
        <v>0</v>
      </c>
      <c r="N420" s="12">
        <v>25</v>
      </c>
      <c r="O420" s="12">
        <v>1.4203220000000001</v>
      </c>
      <c r="P420" s="12">
        <v>4.3952999999999999E-2</v>
      </c>
      <c r="Q420" s="12">
        <v>0</v>
      </c>
      <c r="R420" s="12">
        <v>0</v>
      </c>
    </row>
    <row r="421" spans="1:18" ht="12.95" customHeight="1">
      <c r="A421" s="100">
        <v>10336</v>
      </c>
      <c r="B421" s="101" t="s">
        <v>105</v>
      </c>
      <c r="C421" s="101" t="s">
        <v>106</v>
      </c>
      <c r="D421" s="98">
        <v>38.581940000000003</v>
      </c>
      <c r="E421" s="98">
        <v>-106.608333</v>
      </c>
      <c r="F421" s="95">
        <v>2</v>
      </c>
      <c r="G421" s="91" t="s">
        <v>2026</v>
      </c>
      <c r="H421" s="87">
        <v>76.762623000000005</v>
      </c>
      <c r="I421" s="12">
        <v>20.63936</v>
      </c>
      <c r="J421" s="12">
        <v>0</v>
      </c>
      <c r="K421" s="12">
        <v>0</v>
      </c>
      <c r="L421" s="12">
        <v>0</v>
      </c>
      <c r="M421" s="12">
        <v>0</v>
      </c>
      <c r="N421" s="12">
        <v>2</v>
      </c>
      <c r="O421" s="12">
        <v>1.0991599999999999</v>
      </c>
      <c r="P421" s="12">
        <v>1.3027E-2</v>
      </c>
      <c r="Q421" s="12">
        <v>0</v>
      </c>
      <c r="R421" s="12">
        <v>0</v>
      </c>
    </row>
    <row r="422" spans="1:18" ht="12.95" customHeight="1">
      <c r="A422" s="100">
        <v>10350</v>
      </c>
      <c r="B422" s="101" t="s">
        <v>107</v>
      </c>
      <c r="C422" s="101" t="s">
        <v>108</v>
      </c>
      <c r="D422" s="98">
        <v>38.384549999999997</v>
      </c>
      <c r="E422" s="98">
        <v>-106.67328000000001</v>
      </c>
      <c r="F422" s="95">
        <v>1</v>
      </c>
      <c r="G422" s="91" t="s">
        <v>2026</v>
      </c>
      <c r="H422" s="87">
        <v>135.25124700000001</v>
      </c>
      <c r="I422" s="12">
        <v>34.514133999999999</v>
      </c>
      <c r="J422" s="12">
        <v>0</v>
      </c>
      <c r="K422" s="12">
        <v>0.43920000000000003</v>
      </c>
      <c r="L422" s="12">
        <v>0</v>
      </c>
      <c r="M422" s="12">
        <v>0</v>
      </c>
      <c r="N422" s="12">
        <v>9</v>
      </c>
      <c r="O422" s="12">
        <v>1.1942410000000001</v>
      </c>
      <c r="P422" s="12">
        <v>0</v>
      </c>
      <c r="Q422" s="12">
        <v>0</v>
      </c>
      <c r="R422" s="12">
        <v>0</v>
      </c>
    </row>
    <row r="423" spans="1:18" ht="12.95" customHeight="1">
      <c r="A423" s="100">
        <v>10390</v>
      </c>
      <c r="B423" s="101" t="s">
        <v>109</v>
      </c>
      <c r="C423" s="101" t="s">
        <v>110</v>
      </c>
      <c r="D423" s="98">
        <v>38.369999999999997</v>
      </c>
      <c r="E423" s="98">
        <v>-106.35</v>
      </c>
      <c r="F423" s="95">
        <v>2</v>
      </c>
      <c r="G423" s="91" t="s">
        <v>2026</v>
      </c>
      <c r="H423" s="87">
        <v>80.341386999999997</v>
      </c>
      <c r="I423" s="12">
        <v>30.569595</v>
      </c>
      <c r="J423" s="12">
        <v>0</v>
      </c>
      <c r="K423" s="12">
        <v>0</v>
      </c>
      <c r="L423" s="12">
        <v>0</v>
      </c>
      <c r="M423" s="12">
        <v>0</v>
      </c>
      <c r="N423" s="12">
        <v>3</v>
      </c>
      <c r="O423" s="12">
        <v>1.0596380000000001</v>
      </c>
      <c r="P423" s="12">
        <v>2.4893999999999999E-2</v>
      </c>
      <c r="Q423" s="12">
        <v>0</v>
      </c>
      <c r="R423" s="12">
        <v>0</v>
      </c>
    </row>
    <row r="424" spans="1:18" ht="12.95" customHeight="1">
      <c r="A424" s="100">
        <v>10392</v>
      </c>
      <c r="B424" s="101" t="s">
        <v>111</v>
      </c>
      <c r="C424" s="101" t="s">
        <v>112</v>
      </c>
      <c r="D424" s="98">
        <v>38.376109999999997</v>
      </c>
      <c r="E424" s="98">
        <v>-106.35944000000001</v>
      </c>
      <c r="F424" s="95">
        <v>2</v>
      </c>
      <c r="G424" s="91" t="s">
        <v>2026</v>
      </c>
      <c r="H424" s="87">
        <v>23.844987</v>
      </c>
      <c r="I424" s="12">
        <v>13.749463</v>
      </c>
      <c r="J424" s="12">
        <v>0</v>
      </c>
      <c r="K424" s="12">
        <v>0</v>
      </c>
      <c r="L424" s="12">
        <v>1.89E-2</v>
      </c>
      <c r="M424" s="12">
        <v>0</v>
      </c>
      <c r="N424" s="12">
        <v>0</v>
      </c>
      <c r="O424" s="12">
        <v>1.2331350000000001</v>
      </c>
      <c r="P424" s="12">
        <v>4.1938000000000003E-2</v>
      </c>
      <c r="Q424" s="12">
        <v>0</v>
      </c>
      <c r="R424" s="12">
        <v>0</v>
      </c>
    </row>
    <row r="425" spans="1:18" ht="12.95" customHeight="1">
      <c r="A425" s="100">
        <v>10400</v>
      </c>
      <c r="B425" s="101" t="s">
        <v>113</v>
      </c>
      <c r="C425" s="101" t="s">
        <v>114</v>
      </c>
      <c r="D425" s="98">
        <v>38.783647999999999</v>
      </c>
      <c r="E425" s="98">
        <v>-107.835032</v>
      </c>
      <c r="F425" s="95">
        <v>1</v>
      </c>
      <c r="G425" s="91" t="s">
        <v>2024</v>
      </c>
      <c r="H425" s="87">
        <v>2510.4998249999999</v>
      </c>
      <c r="I425" s="12">
        <v>26.679039</v>
      </c>
      <c r="J425" s="12">
        <v>0.10020000000000001</v>
      </c>
      <c r="K425" s="12">
        <v>5.8845000000000001</v>
      </c>
      <c r="L425" s="12">
        <v>0.32840000000000003</v>
      </c>
      <c r="M425" s="12">
        <v>0</v>
      </c>
      <c r="N425" s="12">
        <v>49</v>
      </c>
      <c r="O425" s="12">
        <v>2.0962480000000001</v>
      </c>
      <c r="P425" s="12">
        <v>2.3102999999999999E-2</v>
      </c>
      <c r="Q425" s="12">
        <v>0</v>
      </c>
      <c r="R425" s="12">
        <v>0</v>
      </c>
    </row>
    <row r="426" spans="1:18" ht="12.95" customHeight="1">
      <c r="A426" s="100">
        <v>10403</v>
      </c>
      <c r="B426" s="101" t="s">
        <v>115</v>
      </c>
      <c r="C426" s="101" t="s">
        <v>116</v>
      </c>
      <c r="D426" s="98">
        <v>38.791899999999998</v>
      </c>
      <c r="E426" s="98">
        <v>-107.726</v>
      </c>
      <c r="F426" s="95">
        <v>1</v>
      </c>
      <c r="G426" s="91" t="s">
        <v>2024</v>
      </c>
      <c r="H426" s="87">
        <v>2214.5531580000002</v>
      </c>
      <c r="I426" s="12">
        <v>36.970542999999999</v>
      </c>
      <c r="J426" s="12">
        <v>6.25E-2</v>
      </c>
      <c r="K426" s="12">
        <v>3.8379999999999996</v>
      </c>
      <c r="L426" s="12">
        <v>0.30299999999999999</v>
      </c>
      <c r="M426" s="12">
        <v>2</v>
      </c>
      <c r="N426" s="12">
        <v>62</v>
      </c>
      <c r="O426" s="12">
        <v>3.274152</v>
      </c>
      <c r="P426" s="12">
        <v>2.6190000000000001E-2</v>
      </c>
      <c r="Q426" s="12">
        <v>0</v>
      </c>
      <c r="R426" s="12">
        <v>0</v>
      </c>
    </row>
    <row r="427" spans="1:18" ht="12.95" customHeight="1">
      <c r="A427" s="100">
        <v>10415</v>
      </c>
      <c r="B427" s="101" t="s">
        <v>121</v>
      </c>
      <c r="C427" s="101" t="s">
        <v>122</v>
      </c>
      <c r="D427" s="98">
        <v>38.88111</v>
      </c>
      <c r="E427" s="98">
        <v>-107.78583</v>
      </c>
      <c r="F427" s="95">
        <v>1</v>
      </c>
      <c r="G427" s="91" t="s">
        <v>2024</v>
      </c>
      <c r="H427" s="87">
        <v>144.08345499999999</v>
      </c>
      <c r="I427" s="12">
        <v>17.992253999999999</v>
      </c>
      <c r="J427" s="12">
        <v>1.1900000000000001E-2</v>
      </c>
      <c r="K427" s="12">
        <v>2.4801000000000002</v>
      </c>
      <c r="L427" s="12">
        <v>0</v>
      </c>
      <c r="M427" s="12">
        <v>0</v>
      </c>
      <c r="N427" s="12">
        <v>28</v>
      </c>
      <c r="O427" s="12">
        <v>1.0802860000000001</v>
      </c>
      <c r="P427" s="12">
        <v>0</v>
      </c>
      <c r="Q427" s="12">
        <v>1</v>
      </c>
      <c r="R427" s="12">
        <v>0</v>
      </c>
    </row>
    <row r="428" spans="1:18" ht="12.95" customHeight="1">
      <c r="A428" s="100">
        <v>10463</v>
      </c>
      <c r="B428" s="101" t="s">
        <v>123</v>
      </c>
      <c r="C428" s="101" t="s">
        <v>124</v>
      </c>
      <c r="D428" s="98">
        <v>38.863059999999997</v>
      </c>
      <c r="E428" s="98">
        <v>-107.62166999999999</v>
      </c>
      <c r="F428" s="95">
        <v>1</v>
      </c>
      <c r="G428" s="91" t="s">
        <v>2024</v>
      </c>
      <c r="H428" s="87">
        <v>43.591256999999999</v>
      </c>
      <c r="I428" s="12">
        <v>6.7601880000000003</v>
      </c>
      <c r="J428" s="12">
        <v>0</v>
      </c>
      <c r="K428" s="12">
        <v>2.2031000000000001</v>
      </c>
      <c r="L428" s="12">
        <v>8.0599999999999991E-2</v>
      </c>
      <c r="M428" s="12">
        <v>0</v>
      </c>
      <c r="N428" s="12">
        <v>11</v>
      </c>
      <c r="O428" s="12">
        <v>0.233566</v>
      </c>
      <c r="P428" s="12">
        <v>0</v>
      </c>
      <c r="Q428" s="12">
        <v>0</v>
      </c>
      <c r="R428" s="12">
        <v>0</v>
      </c>
    </row>
    <row r="429" spans="1:18" ht="12.95" customHeight="1">
      <c r="A429" s="100">
        <v>10471</v>
      </c>
      <c r="B429" s="101" t="s">
        <v>14</v>
      </c>
      <c r="C429" s="101" t="s">
        <v>125</v>
      </c>
      <c r="D429" s="98">
        <v>38.926490000000001</v>
      </c>
      <c r="E429" s="98">
        <v>-107.33907000000001</v>
      </c>
      <c r="F429" s="95">
        <v>1</v>
      </c>
      <c r="G429" s="91" t="s">
        <v>2026</v>
      </c>
      <c r="H429" s="87">
        <v>262.415548</v>
      </c>
      <c r="I429" s="12">
        <v>8.5631190000000004</v>
      </c>
      <c r="J429" s="12">
        <v>0</v>
      </c>
      <c r="K429" s="12">
        <v>6.5799999999999997E-2</v>
      </c>
      <c r="L429" s="12">
        <v>0</v>
      </c>
      <c r="M429" s="12">
        <v>0</v>
      </c>
      <c r="N429" s="12">
        <v>4</v>
      </c>
      <c r="O429" s="12">
        <v>1.0107090000000001</v>
      </c>
      <c r="P429" s="12">
        <v>0</v>
      </c>
      <c r="Q429" s="12">
        <v>0</v>
      </c>
      <c r="R429" s="12">
        <v>0</v>
      </c>
    </row>
    <row r="430" spans="1:18" ht="12.95" customHeight="1">
      <c r="A430" s="100">
        <v>10485</v>
      </c>
      <c r="B430" s="101" t="s">
        <v>126</v>
      </c>
      <c r="C430" s="101" t="s">
        <v>127</v>
      </c>
      <c r="D430" s="98">
        <v>38.956670000000003</v>
      </c>
      <c r="E430" s="98">
        <v>-107.26667</v>
      </c>
      <c r="F430" s="95">
        <v>1</v>
      </c>
      <c r="G430" s="91" t="s">
        <v>2026</v>
      </c>
      <c r="H430" s="87">
        <v>228.403412</v>
      </c>
      <c r="I430" s="12">
        <v>19.979044999999999</v>
      </c>
      <c r="J430" s="12">
        <v>0</v>
      </c>
      <c r="K430" s="12">
        <v>0</v>
      </c>
      <c r="L430" s="12">
        <v>8.2400000000000001E-2</v>
      </c>
      <c r="M430" s="12">
        <v>0</v>
      </c>
      <c r="N430" s="12">
        <v>0</v>
      </c>
      <c r="O430" s="12">
        <v>5.0070000000000002E-3</v>
      </c>
      <c r="P430" s="12">
        <v>0.25393700000000002</v>
      </c>
      <c r="Q430" s="12">
        <v>0</v>
      </c>
      <c r="R430" s="12">
        <v>0</v>
      </c>
    </row>
    <row r="431" spans="1:18" ht="12.95" customHeight="1">
      <c r="A431" s="100">
        <v>10496</v>
      </c>
      <c r="B431" s="101" t="s">
        <v>128</v>
      </c>
      <c r="C431" s="101" t="s">
        <v>129</v>
      </c>
      <c r="D431" s="98">
        <v>39.146856999999997</v>
      </c>
      <c r="E431" s="98">
        <v>-107.43833100000001</v>
      </c>
      <c r="F431" s="95">
        <v>1</v>
      </c>
      <c r="G431" s="91" t="s">
        <v>2026</v>
      </c>
      <c r="H431" s="87">
        <v>98.941327999999999</v>
      </c>
      <c r="I431" s="12">
        <v>25.935037000000001</v>
      </c>
      <c r="J431" s="12">
        <v>0</v>
      </c>
      <c r="K431" s="12">
        <v>0</v>
      </c>
      <c r="L431" s="12">
        <v>0</v>
      </c>
      <c r="M431" s="12">
        <v>0</v>
      </c>
      <c r="N431" s="12">
        <v>4</v>
      </c>
      <c r="O431" s="12">
        <v>0.21853400000000001</v>
      </c>
      <c r="P431" s="12">
        <v>0</v>
      </c>
      <c r="Q431" s="12">
        <v>3</v>
      </c>
      <c r="R431" s="12">
        <v>0</v>
      </c>
    </row>
    <row r="432" spans="1:18" ht="12.95" customHeight="1">
      <c r="A432" s="100">
        <v>10551</v>
      </c>
      <c r="B432" s="101" t="s">
        <v>130</v>
      </c>
      <c r="C432" s="101" t="s">
        <v>131</v>
      </c>
      <c r="D432" s="98">
        <v>38.717799999999997</v>
      </c>
      <c r="E432" s="98">
        <v>-108.26861</v>
      </c>
      <c r="F432" s="95">
        <v>3</v>
      </c>
      <c r="G432" s="91" t="s">
        <v>2024</v>
      </c>
      <c r="H432" s="87">
        <v>529.36933599999998</v>
      </c>
      <c r="I432" s="12">
        <v>26.348054000000001</v>
      </c>
      <c r="J432" s="12">
        <v>2.7900000000000001E-2</v>
      </c>
      <c r="K432" s="12">
        <v>0.6704</v>
      </c>
      <c r="L432" s="12">
        <v>2.2000000000000001E-3</v>
      </c>
      <c r="M432" s="12">
        <v>0</v>
      </c>
      <c r="N432" s="12">
        <v>8</v>
      </c>
      <c r="O432" s="12">
        <v>1.0159119999999999</v>
      </c>
      <c r="P432" s="12">
        <v>0</v>
      </c>
      <c r="Q432" s="12">
        <v>0</v>
      </c>
      <c r="R432" s="12">
        <v>0</v>
      </c>
    </row>
    <row r="433" spans="1:18" ht="12.95" customHeight="1">
      <c r="A433" s="100">
        <v>10558</v>
      </c>
      <c r="B433" s="101" t="s">
        <v>132</v>
      </c>
      <c r="C433" s="101" t="s">
        <v>133</v>
      </c>
      <c r="D433" s="98">
        <v>38.636890000000001</v>
      </c>
      <c r="E433" s="98">
        <v>-108.42722000000001</v>
      </c>
      <c r="F433" s="95">
        <v>1</v>
      </c>
      <c r="G433" s="91" t="s">
        <v>2024</v>
      </c>
      <c r="H433" s="87">
        <v>94.975812000000005</v>
      </c>
      <c r="I433" s="12">
        <v>19.585719999999998</v>
      </c>
      <c r="J433" s="12">
        <v>0</v>
      </c>
      <c r="K433" s="12">
        <v>0.99690000000000001</v>
      </c>
      <c r="L433" s="12">
        <v>0</v>
      </c>
      <c r="M433" s="12">
        <v>0</v>
      </c>
      <c r="N433" s="12">
        <v>11</v>
      </c>
      <c r="O433" s="12">
        <v>4.6499999999999996E-3</v>
      </c>
      <c r="P433" s="12">
        <v>0</v>
      </c>
      <c r="Q433" s="12">
        <v>0</v>
      </c>
      <c r="R433" s="12">
        <v>0</v>
      </c>
    </row>
    <row r="434" spans="1:18" ht="12.95" customHeight="1">
      <c r="A434" s="100">
        <v>10559</v>
      </c>
      <c r="B434" s="101" t="s">
        <v>134</v>
      </c>
      <c r="C434" s="101" t="s">
        <v>135</v>
      </c>
      <c r="D434" s="98">
        <v>38.581180000000003</v>
      </c>
      <c r="E434" s="98">
        <v>-108.40588</v>
      </c>
      <c r="F434" s="95">
        <v>1</v>
      </c>
      <c r="G434" s="91" t="s">
        <v>2024</v>
      </c>
      <c r="H434" s="87">
        <v>87.091436999999999</v>
      </c>
      <c r="I434" s="12">
        <v>15.061351</v>
      </c>
      <c r="J434" s="12">
        <v>0</v>
      </c>
      <c r="K434" s="12">
        <v>8.6800000000000002E-2</v>
      </c>
      <c r="L434" s="12">
        <v>5.1999999999999998E-3</v>
      </c>
      <c r="M434" s="12">
        <v>0</v>
      </c>
      <c r="N434" s="12">
        <v>0</v>
      </c>
      <c r="O434" s="12">
        <v>0.25869799999999998</v>
      </c>
      <c r="P434" s="12">
        <v>0</v>
      </c>
      <c r="Q434" s="12">
        <v>0</v>
      </c>
      <c r="R434" s="12">
        <v>0</v>
      </c>
    </row>
    <row r="435" spans="1:18" ht="12.95" customHeight="1">
      <c r="A435" s="100">
        <v>10567</v>
      </c>
      <c r="B435" s="101" t="s">
        <v>136</v>
      </c>
      <c r="C435" s="101" t="s">
        <v>114</v>
      </c>
      <c r="D435" s="98">
        <v>38.63447</v>
      </c>
      <c r="E435" s="98">
        <v>-108.19540000000001</v>
      </c>
      <c r="F435" s="95">
        <v>1</v>
      </c>
      <c r="G435" s="91" t="s">
        <v>2024</v>
      </c>
      <c r="H435" s="87">
        <v>147.49205699999999</v>
      </c>
      <c r="I435" s="12">
        <v>12.436339</v>
      </c>
      <c r="J435" s="12">
        <v>0</v>
      </c>
      <c r="K435" s="12">
        <v>0.3881</v>
      </c>
      <c r="L435" s="12">
        <v>0.161</v>
      </c>
      <c r="M435" s="12">
        <v>0</v>
      </c>
      <c r="N435" s="12">
        <v>0</v>
      </c>
      <c r="O435" s="12">
        <v>0.61643199999999998</v>
      </c>
      <c r="P435" s="12">
        <v>0</v>
      </c>
      <c r="Q435" s="12">
        <v>0</v>
      </c>
      <c r="R435" s="12">
        <v>0</v>
      </c>
    </row>
    <row r="436" spans="1:18" ht="12.95" customHeight="1">
      <c r="A436" s="100">
        <v>10570</v>
      </c>
      <c r="B436" s="101" t="s">
        <v>137</v>
      </c>
      <c r="C436" s="101" t="s">
        <v>138</v>
      </c>
      <c r="D436" s="98">
        <v>38.961210000000001</v>
      </c>
      <c r="E436" s="98">
        <v>-108.22965000000001</v>
      </c>
      <c r="F436" s="95">
        <v>1</v>
      </c>
      <c r="G436" s="91" t="s">
        <v>2024</v>
      </c>
      <c r="H436" s="87">
        <v>144.76469399999999</v>
      </c>
      <c r="I436" s="12">
        <v>25.986241</v>
      </c>
      <c r="J436" s="12">
        <v>0</v>
      </c>
      <c r="K436" s="12">
        <v>0</v>
      </c>
      <c r="L436" s="12">
        <v>5.7799999999999997E-2</v>
      </c>
      <c r="M436" s="12">
        <v>0</v>
      </c>
      <c r="N436" s="12">
        <v>4</v>
      </c>
      <c r="O436" s="12">
        <v>7.1493000000000001E-2</v>
      </c>
      <c r="P436" s="12">
        <v>0</v>
      </c>
      <c r="Q436" s="12">
        <v>0</v>
      </c>
      <c r="R436" s="12">
        <v>0</v>
      </c>
    </row>
    <row r="437" spans="1:18" ht="12.95" customHeight="1">
      <c r="A437" s="100">
        <v>10575</v>
      </c>
      <c r="B437" s="101" t="s">
        <v>137</v>
      </c>
      <c r="C437" s="101" t="s">
        <v>139</v>
      </c>
      <c r="D437" s="98">
        <v>38.963099999999997</v>
      </c>
      <c r="E437" s="98">
        <v>-108.227</v>
      </c>
      <c r="F437" s="95">
        <v>1</v>
      </c>
      <c r="G437" s="91" t="s">
        <v>2024</v>
      </c>
      <c r="H437" s="87">
        <v>144.63326799999999</v>
      </c>
      <c r="I437" s="12">
        <v>28.095770000000002</v>
      </c>
      <c r="J437" s="12">
        <v>0</v>
      </c>
      <c r="K437" s="12">
        <v>0</v>
      </c>
      <c r="L437" s="12">
        <v>5.7799999999999997E-2</v>
      </c>
      <c r="M437" s="12">
        <v>0</v>
      </c>
      <c r="N437" s="12">
        <v>4</v>
      </c>
      <c r="O437" s="12">
        <v>6.0865000000000002E-2</v>
      </c>
      <c r="P437" s="12">
        <v>0</v>
      </c>
      <c r="Q437" s="12">
        <v>0</v>
      </c>
      <c r="R437" s="12">
        <v>0</v>
      </c>
    </row>
    <row r="438" spans="1:18" ht="12.95" customHeight="1">
      <c r="A438" s="100">
        <v>10586</v>
      </c>
      <c r="B438" s="101" t="s">
        <v>140</v>
      </c>
      <c r="C438" s="101" t="s">
        <v>141</v>
      </c>
      <c r="D438" s="98">
        <v>38.969915999999998</v>
      </c>
      <c r="E438" s="98">
        <v>-107.87875</v>
      </c>
      <c r="F438" s="95">
        <v>1</v>
      </c>
      <c r="G438" s="91" t="s">
        <v>2024</v>
      </c>
      <c r="H438" s="87">
        <v>17.15175</v>
      </c>
      <c r="I438" s="12">
        <v>9.1441839999999992</v>
      </c>
      <c r="J438" s="12">
        <v>0</v>
      </c>
      <c r="K438" s="12">
        <v>0</v>
      </c>
      <c r="L438" s="12">
        <v>0</v>
      </c>
      <c r="M438" s="12">
        <v>1</v>
      </c>
      <c r="N438" s="12">
        <v>1</v>
      </c>
      <c r="O438" s="12">
        <v>1.2417640000000001</v>
      </c>
      <c r="P438" s="12">
        <v>0</v>
      </c>
      <c r="Q438" s="12">
        <v>6</v>
      </c>
      <c r="R438" s="12">
        <v>0</v>
      </c>
    </row>
    <row r="439" spans="1:18" ht="12.95" customHeight="1">
      <c r="A439" s="100">
        <v>10589</v>
      </c>
      <c r="B439" s="101" t="s">
        <v>142</v>
      </c>
      <c r="C439" s="101" t="s">
        <v>143</v>
      </c>
      <c r="D439" s="98">
        <v>38.857267999999998</v>
      </c>
      <c r="E439" s="98">
        <v>-107.994715</v>
      </c>
      <c r="F439" s="95">
        <v>1</v>
      </c>
      <c r="G439" s="91" t="s">
        <v>2024</v>
      </c>
      <c r="H439" s="87">
        <v>58.048650000000002</v>
      </c>
      <c r="I439" s="12">
        <v>14.109702</v>
      </c>
      <c r="J439" s="12">
        <v>0.39069999999999999</v>
      </c>
      <c r="K439" s="12">
        <v>1.9286999999999999</v>
      </c>
      <c r="L439" s="12">
        <v>0</v>
      </c>
      <c r="M439" s="12">
        <v>0</v>
      </c>
      <c r="N439" s="12">
        <v>4</v>
      </c>
      <c r="O439" s="12">
        <v>1.1849419999999999</v>
      </c>
      <c r="P439" s="12">
        <v>0</v>
      </c>
      <c r="Q439" s="12">
        <v>8</v>
      </c>
      <c r="R439" s="12">
        <v>0</v>
      </c>
    </row>
    <row r="440" spans="1:18" ht="12.95" customHeight="1">
      <c r="A440" s="100">
        <v>10609</v>
      </c>
      <c r="B440" s="101" t="s">
        <v>144</v>
      </c>
      <c r="C440" s="101" t="s">
        <v>145</v>
      </c>
      <c r="D440" s="98">
        <v>37.989719999999998</v>
      </c>
      <c r="E440" s="98">
        <v>-107.64749999999999</v>
      </c>
      <c r="F440" s="95">
        <v>2</v>
      </c>
      <c r="G440" s="91" t="s">
        <v>2026</v>
      </c>
      <c r="H440" s="87">
        <v>30.020779000000001</v>
      </c>
      <c r="I440" s="12">
        <v>14.983320000000001</v>
      </c>
      <c r="J440" s="12">
        <v>0</v>
      </c>
      <c r="K440" s="12">
        <v>0</v>
      </c>
      <c r="L440" s="12">
        <v>0.16489999999999999</v>
      </c>
      <c r="M440" s="12">
        <v>0</v>
      </c>
      <c r="N440" s="12">
        <v>0</v>
      </c>
      <c r="O440" s="12">
        <v>0.81139300000000003</v>
      </c>
      <c r="P440" s="12">
        <v>4.4968849999999998</v>
      </c>
      <c r="Q440" s="12">
        <v>0</v>
      </c>
      <c r="R440" s="12">
        <v>0</v>
      </c>
    </row>
    <row r="441" spans="1:18" ht="12.95" customHeight="1">
      <c r="A441" s="100">
        <v>10610</v>
      </c>
      <c r="B441" s="101" t="s">
        <v>144</v>
      </c>
      <c r="C441" s="101" t="s">
        <v>149</v>
      </c>
      <c r="D441" s="98">
        <v>38.020000000000003</v>
      </c>
      <c r="E441" s="98">
        <v>-107.675</v>
      </c>
      <c r="F441" s="95">
        <v>2</v>
      </c>
      <c r="G441" s="91" t="s">
        <v>2026</v>
      </c>
      <c r="H441" s="87">
        <v>179.962818</v>
      </c>
      <c r="I441" s="12">
        <v>38.719490999999998</v>
      </c>
      <c r="J441" s="12">
        <v>0</v>
      </c>
      <c r="K441" s="12">
        <v>0</v>
      </c>
      <c r="L441" s="12">
        <v>0.25299999999999995</v>
      </c>
      <c r="M441" s="12">
        <v>0</v>
      </c>
      <c r="N441" s="12">
        <v>3</v>
      </c>
      <c r="O441" s="12">
        <v>0.82159499999999996</v>
      </c>
      <c r="P441" s="12">
        <v>1.689238</v>
      </c>
      <c r="Q441" s="12">
        <v>0</v>
      </c>
      <c r="R441" s="12">
        <v>0</v>
      </c>
    </row>
    <row r="442" spans="1:18" ht="12.95" customHeight="1">
      <c r="A442" s="100">
        <v>10618</v>
      </c>
      <c r="B442" s="101" t="s">
        <v>150</v>
      </c>
      <c r="C442" s="101" t="s">
        <v>151</v>
      </c>
      <c r="D442" s="98">
        <v>38.357909999999997</v>
      </c>
      <c r="E442" s="98">
        <v>-108.04695</v>
      </c>
      <c r="F442" s="95">
        <v>1</v>
      </c>
      <c r="G442" s="91" t="s">
        <v>2026</v>
      </c>
      <c r="H442" s="87">
        <v>39.770049</v>
      </c>
      <c r="I442" s="12">
        <v>11.546203</v>
      </c>
      <c r="J442" s="12">
        <v>0</v>
      </c>
      <c r="K442" s="12">
        <v>0</v>
      </c>
      <c r="L442" s="12">
        <v>2.0400000000000001E-2</v>
      </c>
      <c r="M442" s="12">
        <v>0</v>
      </c>
      <c r="N442" s="12">
        <v>1</v>
      </c>
      <c r="O442" s="12">
        <v>1.1940839999999999</v>
      </c>
      <c r="P442" s="12">
        <v>0</v>
      </c>
      <c r="Q442" s="12">
        <v>0</v>
      </c>
      <c r="R442" s="12">
        <v>0</v>
      </c>
    </row>
    <row r="443" spans="1:18" ht="12.95" customHeight="1">
      <c r="A443" s="100">
        <v>10624</v>
      </c>
      <c r="B443" s="101" t="s">
        <v>152</v>
      </c>
      <c r="C443" s="101" t="s">
        <v>153</v>
      </c>
      <c r="D443" s="98">
        <v>38.485416000000001</v>
      </c>
      <c r="E443" s="98">
        <v>-107.74935000000001</v>
      </c>
      <c r="F443" s="95">
        <v>1</v>
      </c>
      <c r="G443" s="91" t="s">
        <v>2024</v>
      </c>
      <c r="H443" s="87">
        <v>103.94010400000001</v>
      </c>
      <c r="I443" s="12">
        <v>29.003786999999999</v>
      </c>
      <c r="J443" s="12">
        <v>1.47E-2</v>
      </c>
      <c r="K443" s="12">
        <v>8.2180999999999997</v>
      </c>
      <c r="L443" s="12">
        <v>1.1828999999999998</v>
      </c>
      <c r="M443" s="12">
        <v>0</v>
      </c>
      <c r="N443" s="12">
        <v>15</v>
      </c>
      <c r="O443" s="12">
        <v>2.321653</v>
      </c>
      <c r="P443" s="12">
        <v>0</v>
      </c>
      <c r="Q443" s="12">
        <v>0</v>
      </c>
      <c r="R443" s="12">
        <v>0</v>
      </c>
    </row>
    <row r="444" spans="1:18" ht="12.95" customHeight="1">
      <c r="A444" s="100">
        <v>10632</v>
      </c>
      <c r="B444" s="101" t="s">
        <v>154</v>
      </c>
      <c r="C444" s="101" t="s">
        <v>155</v>
      </c>
      <c r="D444" s="98">
        <v>38.425280000000001</v>
      </c>
      <c r="E444" s="98">
        <v>-107.93389000000001</v>
      </c>
      <c r="F444" s="95">
        <v>1</v>
      </c>
      <c r="G444" s="91" t="s">
        <v>2024</v>
      </c>
      <c r="H444" s="87">
        <v>127.33935</v>
      </c>
      <c r="I444" s="12">
        <v>11.576574000000001</v>
      </c>
      <c r="J444" s="12">
        <v>0</v>
      </c>
      <c r="K444" s="12">
        <v>0.92370000000000008</v>
      </c>
      <c r="L444" s="12">
        <v>1.34E-2</v>
      </c>
      <c r="M444" s="12">
        <v>0</v>
      </c>
      <c r="N444" s="12">
        <v>10</v>
      </c>
      <c r="O444" s="12">
        <v>3.3406910000000001</v>
      </c>
      <c r="P444" s="12">
        <v>0</v>
      </c>
      <c r="Q444" s="12">
        <v>0</v>
      </c>
      <c r="R444" s="12">
        <v>0</v>
      </c>
    </row>
    <row r="445" spans="1:18" ht="12.95" customHeight="1">
      <c r="A445" s="100">
        <v>10633</v>
      </c>
      <c r="B445" s="101" t="s">
        <v>154</v>
      </c>
      <c r="C445" s="101" t="s">
        <v>156</v>
      </c>
      <c r="D445" s="98">
        <v>38.42183</v>
      </c>
      <c r="E445" s="98">
        <v>-107.93367000000001</v>
      </c>
      <c r="F445" s="95">
        <v>1</v>
      </c>
      <c r="G445" s="91" t="s">
        <v>2024</v>
      </c>
      <c r="H445" s="87">
        <v>122.995105</v>
      </c>
      <c r="I445" s="12">
        <v>8.1349260000000001</v>
      </c>
      <c r="J445" s="12">
        <v>0</v>
      </c>
      <c r="K445" s="12">
        <v>0.73899999999999999</v>
      </c>
      <c r="L445" s="12">
        <v>1.3200000000000002E-2</v>
      </c>
      <c r="M445" s="12">
        <v>0</v>
      </c>
      <c r="N445" s="12">
        <v>10</v>
      </c>
      <c r="O445" s="12">
        <v>3.2905769999999999</v>
      </c>
      <c r="P445" s="12">
        <v>0</v>
      </c>
      <c r="Q445" s="12">
        <v>0</v>
      </c>
      <c r="R445" s="12">
        <v>0</v>
      </c>
    </row>
    <row r="446" spans="1:18" ht="12.95" customHeight="1">
      <c r="A446" s="100">
        <v>10634</v>
      </c>
      <c r="B446" s="101" t="s">
        <v>154</v>
      </c>
      <c r="C446" s="101" t="s">
        <v>157</v>
      </c>
      <c r="D446" s="98">
        <v>38.392299999999999</v>
      </c>
      <c r="E446" s="98">
        <v>-107.94519</v>
      </c>
      <c r="F446" s="95">
        <v>1</v>
      </c>
      <c r="G446" s="91" t="s">
        <v>2024</v>
      </c>
      <c r="H446" s="87">
        <v>108.99275900000001</v>
      </c>
      <c r="I446" s="12">
        <v>9.7659719999999997</v>
      </c>
      <c r="J446" s="12">
        <v>0</v>
      </c>
      <c r="K446" s="12">
        <v>0.24940000000000001</v>
      </c>
      <c r="L446" s="12">
        <v>1.3200000000000002E-2</v>
      </c>
      <c r="M446" s="12">
        <v>0</v>
      </c>
      <c r="N446" s="12">
        <v>1</v>
      </c>
      <c r="O446" s="12">
        <v>1.0466</v>
      </c>
      <c r="P446" s="12">
        <v>0</v>
      </c>
      <c r="Q446" s="12">
        <v>0</v>
      </c>
      <c r="R446" s="12">
        <v>0</v>
      </c>
    </row>
    <row r="447" spans="1:18" ht="12.95" customHeight="1">
      <c r="A447" s="100">
        <v>10649</v>
      </c>
      <c r="B447" s="101" t="s">
        <v>14</v>
      </c>
      <c r="C447" s="101" t="s">
        <v>158</v>
      </c>
      <c r="D447" s="98">
        <v>38.101016000000001</v>
      </c>
      <c r="E447" s="98">
        <v>-107.738764</v>
      </c>
      <c r="F447" s="95">
        <v>1</v>
      </c>
      <c r="G447" s="91" t="s">
        <v>2026</v>
      </c>
      <c r="H447" s="87">
        <v>16.850697</v>
      </c>
      <c r="I447" s="12">
        <v>8.6194690000000005</v>
      </c>
      <c r="J447" s="12">
        <v>0</v>
      </c>
      <c r="K447" s="12">
        <v>0</v>
      </c>
      <c r="L447" s="12">
        <v>1.6E-2</v>
      </c>
      <c r="M447" s="12">
        <v>0</v>
      </c>
      <c r="N447" s="12">
        <v>5</v>
      </c>
      <c r="O447" s="12">
        <v>3.0345550000000001</v>
      </c>
      <c r="P447" s="12">
        <v>0</v>
      </c>
      <c r="Q447" s="12">
        <v>0</v>
      </c>
      <c r="R447" s="12">
        <v>0</v>
      </c>
    </row>
    <row r="448" spans="1:18" ht="12.95" customHeight="1">
      <c r="A448" s="100">
        <v>10666</v>
      </c>
      <c r="B448" s="101" t="s">
        <v>159</v>
      </c>
      <c r="C448" s="101" t="s">
        <v>160</v>
      </c>
      <c r="D448" s="98">
        <v>38.294840000000001</v>
      </c>
      <c r="E448" s="98">
        <v>-107.70198000000001</v>
      </c>
      <c r="F448" s="95">
        <v>1</v>
      </c>
      <c r="G448" s="91" t="s">
        <v>2026</v>
      </c>
      <c r="H448" s="87">
        <v>6.557277</v>
      </c>
      <c r="I448" s="12">
        <v>6.2154879999999997</v>
      </c>
      <c r="J448" s="12">
        <v>0</v>
      </c>
      <c r="K448" s="12">
        <v>0</v>
      </c>
      <c r="L448" s="12">
        <v>0</v>
      </c>
      <c r="M448" s="12">
        <v>0</v>
      </c>
      <c r="N448" s="12">
        <v>7</v>
      </c>
      <c r="O448" s="12">
        <v>0.41794599999999998</v>
      </c>
      <c r="P448" s="12">
        <v>0</v>
      </c>
      <c r="Q448" s="12">
        <v>0</v>
      </c>
      <c r="R448" s="12">
        <v>0</v>
      </c>
    </row>
    <row r="449" spans="1:18" ht="12.95" customHeight="1">
      <c r="A449" s="100">
        <v>10672</v>
      </c>
      <c r="B449" s="101" t="s">
        <v>164</v>
      </c>
      <c r="C449" s="101" t="s">
        <v>165</v>
      </c>
      <c r="D449" s="98">
        <v>38.23413</v>
      </c>
      <c r="E449" s="98">
        <v>-107.69408</v>
      </c>
      <c r="F449" s="95">
        <v>1</v>
      </c>
      <c r="G449" s="91" t="s">
        <v>2024</v>
      </c>
      <c r="H449" s="87">
        <v>14.358393</v>
      </c>
      <c r="I449" s="12">
        <v>8.7758479999999999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0.85444399999999998</v>
      </c>
      <c r="P449" s="12">
        <v>0</v>
      </c>
      <c r="Q449" s="12">
        <v>1</v>
      </c>
      <c r="R449" s="12">
        <v>0</v>
      </c>
    </row>
    <row r="450" spans="1:18" ht="12.95" customHeight="1">
      <c r="A450" s="100">
        <v>10690</v>
      </c>
      <c r="B450" s="101" t="s">
        <v>169</v>
      </c>
      <c r="C450" s="101" t="s">
        <v>170</v>
      </c>
      <c r="D450" s="98">
        <v>37.975279999999998</v>
      </c>
      <c r="E450" s="98">
        <v>-107.72221999999999</v>
      </c>
      <c r="F450" s="95">
        <v>2</v>
      </c>
      <c r="G450" s="91" t="s">
        <v>2026</v>
      </c>
      <c r="H450" s="87">
        <v>33.406143</v>
      </c>
      <c r="I450" s="12">
        <v>28.251331</v>
      </c>
      <c r="J450" s="12">
        <v>0</v>
      </c>
      <c r="K450" s="12">
        <v>0</v>
      </c>
      <c r="L450" s="12">
        <v>0</v>
      </c>
      <c r="M450" s="12">
        <v>2</v>
      </c>
      <c r="N450" s="12">
        <v>1</v>
      </c>
      <c r="O450" s="12">
        <v>1.1081570000000001</v>
      </c>
      <c r="P450" s="12">
        <v>0.77829999999999999</v>
      </c>
      <c r="Q450" s="12">
        <v>0</v>
      </c>
      <c r="R450" s="12">
        <v>0</v>
      </c>
    </row>
    <row r="451" spans="1:18" ht="12.95" customHeight="1">
      <c r="A451" s="100">
        <v>10695</v>
      </c>
      <c r="B451" s="101" t="s">
        <v>171</v>
      </c>
      <c r="C451" s="101" t="s">
        <v>94</v>
      </c>
      <c r="D451" s="98">
        <v>37.971670000000003</v>
      </c>
      <c r="E451" s="98">
        <v>-107.72833</v>
      </c>
      <c r="F451" s="95">
        <v>2</v>
      </c>
      <c r="G451" s="91" t="s">
        <v>2026</v>
      </c>
      <c r="H451" s="87">
        <v>20.716431</v>
      </c>
      <c r="I451" s="12">
        <v>17.449059999999999</v>
      </c>
      <c r="J451" s="12">
        <v>0</v>
      </c>
      <c r="K451" s="12">
        <v>0</v>
      </c>
      <c r="L451" s="12">
        <v>0</v>
      </c>
      <c r="M451" s="12">
        <v>2</v>
      </c>
      <c r="N451" s="12">
        <v>1</v>
      </c>
      <c r="O451" s="12">
        <v>1.366133</v>
      </c>
      <c r="P451" s="12">
        <v>1.0136879999999999</v>
      </c>
      <c r="Q451" s="12">
        <v>0</v>
      </c>
      <c r="R451" s="12">
        <v>0</v>
      </c>
    </row>
    <row r="452" spans="1:18" ht="12.95" customHeight="1">
      <c r="A452" s="100">
        <v>10700</v>
      </c>
      <c r="B452" s="101" t="s">
        <v>172</v>
      </c>
      <c r="C452" s="101" t="s">
        <v>173</v>
      </c>
      <c r="D452" s="98">
        <v>38.371099999999998</v>
      </c>
      <c r="E452" s="98">
        <v>-108.80200000000001</v>
      </c>
      <c r="F452" s="95">
        <v>3</v>
      </c>
      <c r="G452" s="91" t="s">
        <v>2024</v>
      </c>
      <c r="H452" s="87">
        <v>5606.0948920000001</v>
      </c>
      <c r="I452" s="12">
        <v>29.168626</v>
      </c>
      <c r="J452" s="12">
        <v>0.47400000000000003</v>
      </c>
      <c r="K452" s="12">
        <v>1.2944</v>
      </c>
      <c r="L452" s="12">
        <v>7.959999999999999E-2</v>
      </c>
      <c r="M452" s="12">
        <v>0</v>
      </c>
      <c r="N452" s="12">
        <v>0</v>
      </c>
      <c r="O452" s="12">
        <v>1.8056639999999999</v>
      </c>
      <c r="P452" s="12">
        <v>1.32E-2</v>
      </c>
      <c r="Q452" s="12">
        <v>1</v>
      </c>
      <c r="R452" s="12">
        <v>0</v>
      </c>
    </row>
    <row r="453" spans="1:18" ht="12.95" customHeight="1">
      <c r="A453" s="100">
        <v>10742</v>
      </c>
      <c r="B453" s="101" t="s">
        <v>174</v>
      </c>
      <c r="C453" s="101" t="s">
        <v>175</v>
      </c>
      <c r="D453" s="98">
        <v>37.590820000000001</v>
      </c>
      <c r="E453" s="98">
        <v>-108.21032</v>
      </c>
      <c r="F453" s="95">
        <v>2</v>
      </c>
      <c r="G453" s="91" t="s">
        <v>2026</v>
      </c>
      <c r="H453" s="87">
        <v>7.054087</v>
      </c>
      <c r="I453" s="12">
        <v>6.7407969999999997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2.7522000000000001E-2</v>
      </c>
      <c r="P453" s="12">
        <v>0</v>
      </c>
      <c r="Q453" s="12">
        <v>0</v>
      </c>
      <c r="R453" s="12">
        <v>0</v>
      </c>
    </row>
    <row r="454" spans="1:18" ht="12.95" customHeight="1">
      <c r="A454" s="100">
        <v>10769</v>
      </c>
      <c r="B454" s="101" t="s">
        <v>178</v>
      </c>
      <c r="C454" s="101" t="s">
        <v>179</v>
      </c>
      <c r="D454" s="98">
        <v>37.746299999999998</v>
      </c>
      <c r="E454" s="98">
        <v>-108.2362</v>
      </c>
      <c r="F454" s="95">
        <v>2</v>
      </c>
      <c r="G454" s="91" t="s">
        <v>2026</v>
      </c>
      <c r="H454" s="87">
        <v>91.827674999999999</v>
      </c>
      <c r="I454" s="12">
        <v>17.942886000000001</v>
      </c>
      <c r="J454" s="12">
        <v>0</v>
      </c>
      <c r="K454" s="12">
        <v>5.8799999999999998E-2</v>
      </c>
      <c r="L454" s="12">
        <v>0</v>
      </c>
      <c r="M454" s="12">
        <v>0</v>
      </c>
      <c r="N454" s="12">
        <v>6</v>
      </c>
      <c r="O454" s="12">
        <v>0.75124299999999999</v>
      </c>
      <c r="P454" s="12">
        <v>0</v>
      </c>
      <c r="Q454" s="12">
        <v>0</v>
      </c>
      <c r="R454" s="12">
        <v>0</v>
      </c>
    </row>
    <row r="455" spans="1:18" ht="12.95" customHeight="1">
      <c r="A455" s="100">
        <v>10770</v>
      </c>
      <c r="B455" s="101" t="s">
        <v>180</v>
      </c>
      <c r="C455" s="101" t="s">
        <v>181</v>
      </c>
      <c r="D455" s="98">
        <v>37.590133000000002</v>
      </c>
      <c r="E455" s="98">
        <v>-108.35720000000001</v>
      </c>
      <c r="F455" s="95">
        <v>1</v>
      </c>
      <c r="G455" s="91" t="s">
        <v>2026</v>
      </c>
      <c r="H455" s="87">
        <v>437.917058</v>
      </c>
      <c r="I455" s="12">
        <v>12.528813</v>
      </c>
      <c r="J455" s="12">
        <v>0</v>
      </c>
      <c r="K455" s="12">
        <v>0.60829999999999995</v>
      </c>
      <c r="L455" s="12">
        <v>1.2000000000000001E-3</v>
      </c>
      <c r="M455" s="12">
        <v>0</v>
      </c>
      <c r="N455" s="12">
        <v>4</v>
      </c>
      <c r="O455" s="12">
        <v>1.5274840000000001</v>
      </c>
      <c r="P455" s="12">
        <v>4.1104000000000002E-2</v>
      </c>
      <c r="Q455" s="12">
        <v>0</v>
      </c>
      <c r="R455" s="12">
        <v>0</v>
      </c>
    </row>
    <row r="456" spans="1:18" ht="12.95" customHeight="1">
      <c r="A456" s="100">
        <v>10800</v>
      </c>
      <c r="B456" s="101" t="s">
        <v>4</v>
      </c>
      <c r="C456" s="101" t="s">
        <v>94</v>
      </c>
      <c r="D456" s="98">
        <v>38.380749999999999</v>
      </c>
      <c r="E456" s="98">
        <v>-108.802217</v>
      </c>
      <c r="F456" s="95">
        <v>3</v>
      </c>
      <c r="G456" s="91" t="s">
        <v>2024</v>
      </c>
      <c r="H456" s="87">
        <v>4025.944058</v>
      </c>
      <c r="I456" s="12">
        <v>23.946055000000001</v>
      </c>
      <c r="J456" s="12">
        <v>7.690000000000001E-2</v>
      </c>
      <c r="K456" s="12">
        <v>3.6968000000000001</v>
      </c>
      <c r="L456" s="12">
        <v>0.2195</v>
      </c>
      <c r="M456" s="12">
        <v>0</v>
      </c>
      <c r="N456" s="12">
        <v>0</v>
      </c>
      <c r="O456" s="12">
        <v>4.6008019999999998</v>
      </c>
      <c r="P456" s="12">
        <v>2.0368000000000001E-2</v>
      </c>
      <c r="Q456" s="12">
        <v>0</v>
      </c>
      <c r="R456" s="12">
        <v>0</v>
      </c>
    </row>
    <row r="457" spans="1:18" ht="12.95" customHeight="1">
      <c r="A457" s="100">
        <v>10805</v>
      </c>
      <c r="B457" s="101" t="s">
        <v>4</v>
      </c>
      <c r="C457" s="101" t="s">
        <v>187</v>
      </c>
      <c r="D457" s="98">
        <v>38.125999999999998</v>
      </c>
      <c r="E457" s="98">
        <v>-108.20766</v>
      </c>
      <c r="F457" s="95">
        <v>1</v>
      </c>
      <c r="G457" s="91" t="s">
        <v>2024</v>
      </c>
      <c r="H457" s="87">
        <v>1115.1980639999999</v>
      </c>
      <c r="I457" s="12">
        <v>17.668925999999999</v>
      </c>
      <c r="J457" s="12">
        <v>0</v>
      </c>
      <c r="K457" s="12">
        <v>0.14180000000000001</v>
      </c>
      <c r="L457" s="12">
        <v>0.24859999999999999</v>
      </c>
      <c r="M457" s="12">
        <v>0</v>
      </c>
      <c r="N457" s="12">
        <v>4</v>
      </c>
      <c r="O457" s="12">
        <v>1.200018</v>
      </c>
      <c r="P457" s="12">
        <v>7.3529999999999998E-2</v>
      </c>
      <c r="Q457" s="12">
        <v>0</v>
      </c>
      <c r="R457" s="12">
        <v>0</v>
      </c>
    </row>
    <row r="458" spans="1:18" ht="12.95" customHeight="1">
      <c r="A458" s="100">
        <v>10814</v>
      </c>
      <c r="B458" s="101" t="s">
        <v>4</v>
      </c>
      <c r="C458" s="101" t="s">
        <v>188</v>
      </c>
      <c r="D458" s="98">
        <v>37.948210000000003</v>
      </c>
      <c r="E458" s="98">
        <v>-107.87707</v>
      </c>
      <c r="F458" s="95">
        <v>2</v>
      </c>
      <c r="G458" s="91" t="s">
        <v>2026</v>
      </c>
      <c r="H458" s="87">
        <v>107.38979999999999</v>
      </c>
      <c r="I458" s="12">
        <v>25.223687999999999</v>
      </c>
      <c r="J458" s="12">
        <v>0</v>
      </c>
      <c r="K458" s="12">
        <v>0.1416</v>
      </c>
      <c r="L458" s="12">
        <v>1.0232999999999999</v>
      </c>
      <c r="M458" s="12">
        <v>3</v>
      </c>
      <c r="N458" s="12">
        <v>27</v>
      </c>
      <c r="O458" s="12">
        <v>2.7087340000000002</v>
      </c>
      <c r="P458" s="12">
        <v>0.29798000000000002</v>
      </c>
      <c r="Q458" s="12">
        <v>0</v>
      </c>
      <c r="R458" s="12">
        <v>0</v>
      </c>
    </row>
    <row r="459" spans="1:18" ht="12.95" customHeight="1">
      <c r="A459" s="100">
        <v>10815</v>
      </c>
      <c r="B459" s="101" t="s">
        <v>4</v>
      </c>
      <c r="C459" s="101" t="s">
        <v>189</v>
      </c>
      <c r="D459" s="98">
        <v>37.949719999999999</v>
      </c>
      <c r="E459" s="98">
        <v>-107.86861</v>
      </c>
      <c r="F459" s="95">
        <v>2</v>
      </c>
      <c r="G459" s="91" t="s">
        <v>2026</v>
      </c>
      <c r="H459" s="87">
        <v>109.90187400000001</v>
      </c>
      <c r="I459" s="12">
        <v>30.793057000000001</v>
      </c>
      <c r="J459" s="12">
        <v>0</v>
      </c>
      <c r="K459" s="12">
        <v>0.1384</v>
      </c>
      <c r="L459" s="12">
        <v>0.88119999999999998</v>
      </c>
      <c r="M459" s="12">
        <v>2</v>
      </c>
      <c r="N459" s="12">
        <v>29</v>
      </c>
      <c r="O459" s="12">
        <v>2.1876410000000002</v>
      </c>
      <c r="P459" s="12">
        <v>0.29116900000000001</v>
      </c>
      <c r="Q459" s="12">
        <v>0</v>
      </c>
      <c r="R459" s="12">
        <v>0</v>
      </c>
    </row>
    <row r="460" spans="1:18" ht="12.95" customHeight="1">
      <c r="A460" s="100">
        <v>10817</v>
      </c>
      <c r="B460" s="101" t="s">
        <v>192</v>
      </c>
      <c r="C460" s="101" t="s">
        <v>193</v>
      </c>
      <c r="D460" s="98">
        <v>37.940845000000003</v>
      </c>
      <c r="E460" s="98">
        <v>-107.97614299999999</v>
      </c>
      <c r="F460" s="95">
        <v>2</v>
      </c>
      <c r="G460" s="91" t="s">
        <v>2026</v>
      </c>
      <c r="H460" s="87">
        <v>42.694206000000001</v>
      </c>
      <c r="I460" s="12">
        <v>25.857603999999998</v>
      </c>
      <c r="J460" s="12">
        <v>0</v>
      </c>
      <c r="K460" s="12">
        <v>0</v>
      </c>
      <c r="L460" s="12">
        <v>0</v>
      </c>
      <c r="M460" s="12">
        <v>0</v>
      </c>
      <c r="N460" s="12">
        <v>7</v>
      </c>
      <c r="O460" s="12">
        <v>1.6238809999999999</v>
      </c>
      <c r="P460" s="12">
        <v>4.6844999999999998E-2</v>
      </c>
      <c r="Q460" s="12">
        <v>0</v>
      </c>
      <c r="R460" s="12">
        <v>0</v>
      </c>
    </row>
    <row r="461" spans="1:18" ht="12.95" customHeight="1">
      <c r="A461" s="100">
        <v>10818</v>
      </c>
      <c r="B461" s="101" t="s">
        <v>4</v>
      </c>
      <c r="C461" s="101" t="s">
        <v>194</v>
      </c>
      <c r="D461" s="98">
        <v>37.931109999999997</v>
      </c>
      <c r="E461" s="98">
        <v>-107.77889</v>
      </c>
      <c r="F461" s="95">
        <v>2</v>
      </c>
      <c r="G461" s="91" t="s">
        <v>2026</v>
      </c>
      <c r="H461" s="87">
        <v>24.229724999999998</v>
      </c>
      <c r="I461" s="12">
        <v>19.089286000000001</v>
      </c>
      <c r="J461" s="12">
        <v>0</v>
      </c>
      <c r="K461" s="12">
        <v>0</v>
      </c>
      <c r="L461" s="12">
        <v>0</v>
      </c>
      <c r="M461" s="12">
        <v>0</v>
      </c>
      <c r="N461" s="12">
        <v>1</v>
      </c>
      <c r="O461" s="12">
        <v>0.99081200000000003</v>
      </c>
      <c r="P461" s="12">
        <v>0.453988</v>
      </c>
      <c r="Q461" s="12">
        <v>0</v>
      </c>
      <c r="R461" s="12">
        <v>0</v>
      </c>
    </row>
    <row r="462" spans="1:18" ht="12.95" customHeight="1">
      <c r="A462" s="100">
        <v>10825</v>
      </c>
      <c r="B462" s="101" t="s">
        <v>195</v>
      </c>
      <c r="C462" s="101" t="s">
        <v>196</v>
      </c>
      <c r="D462" s="98">
        <v>38.035333000000001</v>
      </c>
      <c r="E462" s="98">
        <v>-108.04046700000001</v>
      </c>
      <c r="F462" s="95">
        <v>1</v>
      </c>
      <c r="G462" s="91" t="s">
        <v>2026</v>
      </c>
      <c r="H462" s="87">
        <v>160.64202800000001</v>
      </c>
      <c r="I462" s="12">
        <v>34.482346999999997</v>
      </c>
      <c r="J462" s="12">
        <v>0</v>
      </c>
      <c r="K462" s="12">
        <v>0.27339999999999998</v>
      </c>
      <c r="L462" s="12">
        <v>0.11040000000000001</v>
      </c>
      <c r="M462" s="12">
        <v>0</v>
      </c>
      <c r="N462" s="12">
        <v>2</v>
      </c>
      <c r="O462" s="12">
        <v>1.1479299999999999</v>
      </c>
      <c r="P462" s="12">
        <v>0</v>
      </c>
      <c r="Q462" s="12">
        <v>0</v>
      </c>
      <c r="R462" s="12">
        <v>0</v>
      </c>
    </row>
    <row r="463" spans="1:18" ht="12.95" customHeight="1">
      <c r="A463" s="100">
        <v>10831</v>
      </c>
      <c r="B463" s="101" t="s">
        <v>197</v>
      </c>
      <c r="C463" s="101" t="s">
        <v>198</v>
      </c>
      <c r="D463" s="98">
        <v>38.217500000000001</v>
      </c>
      <c r="E463" s="98">
        <v>-108.545</v>
      </c>
      <c r="F463" s="95">
        <v>1</v>
      </c>
      <c r="G463" s="91" t="s">
        <v>2024</v>
      </c>
      <c r="H463" s="87">
        <v>778.99975800000004</v>
      </c>
      <c r="I463" s="12">
        <v>20.595669000000001</v>
      </c>
      <c r="J463" s="12">
        <v>0.21129999999999999</v>
      </c>
      <c r="K463" s="12">
        <v>10.9963</v>
      </c>
      <c r="L463" s="12">
        <v>0.26289999999999997</v>
      </c>
      <c r="M463" s="12">
        <v>0</v>
      </c>
      <c r="N463" s="12">
        <v>4</v>
      </c>
      <c r="O463" s="12">
        <v>2.5059269999999998</v>
      </c>
      <c r="P463" s="12">
        <v>0</v>
      </c>
      <c r="Q463" s="12">
        <v>0</v>
      </c>
      <c r="R463" s="12">
        <v>0</v>
      </c>
    </row>
    <row r="464" spans="1:18" ht="12.95" customHeight="1">
      <c r="A464" s="100">
        <v>10834</v>
      </c>
      <c r="B464" s="101" t="s">
        <v>197</v>
      </c>
      <c r="C464" s="101" t="s">
        <v>199</v>
      </c>
      <c r="D464" s="98">
        <v>38.159120000000001</v>
      </c>
      <c r="E464" s="98">
        <v>-108.40304999999999</v>
      </c>
      <c r="F464" s="95">
        <v>1</v>
      </c>
      <c r="G464" s="91" t="s">
        <v>2024</v>
      </c>
      <c r="H464" s="87">
        <v>378.877228</v>
      </c>
      <c r="I464" s="12">
        <v>21.209163</v>
      </c>
      <c r="J464" s="12">
        <v>7.9100000000000004E-2</v>
      </c>
      <c r="K464" s="12">
        <v>5.7046999999999999</v>
      </c>
      <c r="L464" s="12">
        <v>0.13070000000000001</v>
      </c>
      <c r="M464" s="12">
        <v>0</v>
      </c>
      <c r="N464" s="12">
        <v>1</v>
      </c>
      <c r="O464" s="12">
        <v>0.20108500000000001</v>
      </c>
      <c r="P464" s="12">
        <v>0</v>
      </c>
      <c r="Q464" s="12">
        <v>0</v>
      </c>
      <c r="R464" s="12">
        <v>0</v>
      </c>
    </row>
    <row r="465" spans="1:18" ht="12.95" customHeight="1">
      <c r="A465" s="100">
        <v>10840</v>
      </c>
      <c r="B465" s="101" t="s">
        <v>200</v>
      </c>
      <c r="C465" s="101" t="s">
        <v>114</v>
      </c>
      <c r="D465" s="98">
        <v>38.358383000000003</v>
      </c>
      <c r="E465" s="98">
        <v>-108.710583</v>
      </c>
      <c r="F465" s="95">
        <v>3</v>
      </c>
      <c r="G465" s="91" t="s">
        <v>2024</v>
      </c>
      <c r="H465" s="87">
        <v>393.671176</v>
      </c>
      <c r="I465" s="12">
        <v>26.139765000000001</v>
      </c>
      <c r="J465" s="12">
        <v>0</v>
      </c>
      <c r="K465" s="12">
        <v>0.77660000000000007</v>
      </c>
      <c r="L465" s="12">
        <v>1.1900000000000001E-2</v>
      </c>
      <c r="M465" s="12">
        <v>0</v>
      </c>
      <c r="N465" s="12">
        <v>0</v>
      </c>
      <c r="O465" s="12">
        <v>1.3728579999999999</v>
      </c>
      <c r="P465" s="12">
        <v>0</v>
      </c>
      <c r="Q465" s="12">
        <v>0</v>
      </c>
      <c r="R465" s="12">
        <v>0</v>
      </c>
    </row>
    <row r="466" spans="1:18" ht="12.95" customHeight="1">
      <c r="A466" s="100">
        <v>10844</v>
      </c>
      <c r="B466" s="101" t="s">
        <v>201</v>
      </c>
      <c r="C466" s="101" t="s">
        <v>202</v>
      </c>
      <c r="D466" s="98">
        <v>38.206192000000001</v>
      </c>
      <c r="E466" s="98">
        <v>-108.617327</v>
      </c>
      <c r="F466" s="95">
        <v>1</v>
      </c>
      <c r="G466" s="91" t="s">
        <v>2024</v>
      </c>
      <c r="H466" s="87">
        <v>425.02724999999998</v>
      </c>
      <c r="I466" s="12">
        <v>19.255140000000001</v>
      </c>
      <c r="J466" s="12">
        <v>0.26569999999999999</v>
      </c>
      <c r="K466" s="12">
        <v>1.69</v>
      </c>
      <c r="L466" s="12">
        <v>0.10859999999999999</v>
      </c>
      <c r="M466" s="12">
        <v>0</v>
      </c>
      <c r="N466" s="12">
        <v>1</v>
      </c>
      <c r="O466" s="12">
        <v>1.639459</v>
      </c>
      <c r="P466" s="12">
        <v>0</v>
      </c>
      <c r="Q466" s="12">
        <v>3</v>
      </c>
      <c r="R466" s="12">
        <v>0</v>
      </c>
    </row>
    <row r="467" spans="1:18" ht="12.95" customHeight="1">
      <c r="A467" s="100">
        <v>10845</v>
      </c>
      <c r="B467" s="101" t="s">
        <v>203</v>
      </c>
      <c r="C467" s="101" t="s">
        <v>133</v>
      </c>
      <c r="D467" s="98">
        <v>38.271419999999999</v>
      </c>
      <c r="E467" s="98">
        <v>-108.39391000000001</v>
      </c>
      <c r="F467" s="95">
        <v>1</v>
      </c>
      <c r="G467" s="91" t="s">
        <v>2024</v>
      </c>
      <c r="H467" s="87">
        <v>125.16182499999999</v>
      </c>
      <c r="I467" s="12">
        <v>28.018229999999999</v>
      </c>
      <c r="J467" s="12">
        <v>0.13949999999999999</v>
      </c>
      <c r="K467" s="12">
        <v>5.1143000000000001</v>
      </c>
      <c r="L467" s="12">
        <v>0.26030000000000003</v>
      </c>
      <c r="M467" s="12">
        <v>0</v>
      </c>
      <c r="N467" s="12">
        <v>7</v>
      </c>
      <c r="O467" s="12">
        <v>1.0218050000000001</v>
      </c>
      <c r="P467" s="12">
        <v>0</v>
      </c>
      <c r="Q467" s="12">
        <v>1</v>
      </c>
      <c r="R467" s="12">
        <v>0</v>
      </c>
    </row>
    <row r="468" spans="1:18" ht="12.95" customHeight="1">
      <c r="A468" s="100">
        <v>10847</v>
      </c>
      <c r="B468" s="101" t="s">
        <v>204</v>
      </c>
      <c r="C468" s="101" t="s">
        <v>205</v>
      </c>
      <c r="D468" s="98">
        <v>38.192700000000002</v>
      </c>
      <c r="E468" s="98">
        <v>-108.37805</v>
      </c>
      <c r="F468" s="95">
        <v>1</v>
      </c>
      <c r="G468" s="91" t="s">
        <v>2024</v>
      </c>
      <c r="H468" s="87">
        <v>119.300055</v>
      </c>
      <c r="I468" s="12">
        <v>13.121494999999999</v>
      </c>
      <c r="J468" s="12">
        <v>0.24970000000000001</v>
      </c>
      <c r="K468" s="12">
        <v>28.413800000000002</v>
      </c>
      <c r="L468" s="12">
        <v>0.41639999999999999</v>
      </c>
      <c r="M468" s="12">
        <v>0</v>
      </c>
      <c r="N468" s="12">
        <v>14</v>
      </c>
      <c r="O468" s="12">
        <v>3.0809299999999999</v>
      </c>
      <c r="P468" s="12">
        <v>0</v>
      </c>
      <c r="Q468" s="12">
        <v>0</v>
      </c>
      <c r="R468" s="12">
        <v>0</v>
      </c>
    </row>
    <row r="469" spans="1:18" ht="12.95" customHeight="1">
      <c r="A469" s="100">
        <v>10855</v>
      </c>
      <c r="B469" s="101" t="s">
        <v>65</v>
      </c>
      <c r="C469" s="101" t="s">
        <v>206</v>
      </c>
      <c r="D469" s="98">
        <v>38.106217000000001</v>
      </c>
      <c r="E469" s="98">
        <v>-108.18728299999999</v>
      </c>
      <c r="F469" s="95">
        <v>1</v>
      </c>
      <c r="G469" s="91" t="s">
        <v>2024</v>
      </c>
      <c r="H469" s="87">
        <v>199.93353300000001</v>
      </c>
      <c r="I469" s="12">
        <v>9.0013059999999996</v>
      </c>
      <c r="J469" s="12">
        <v>0</v>
      </c>
      <c r="K469" s="12">
        <v>8.0999999999999989E-2</v>
      </c>
      <c r="L469" s="12">
        <v>0</v>
      </c>
      <c r="M469" s="12">
        <v>0</v>
      </c>
      <c r="N469" s="12">
        <v>0</v>
      </c>
      <c r="O469" s="12">
        <v>7.0773000000000003E-2</v>
      </c>
      <c r="P469" s="12">
        <v>0</v>
      </c>
      <c r="Q469" s="12">
        <v>0</v>
      </c>
      <c r="R469" s="12">
        <v>0</v>
      </c>
    </row>
    <row r="470" spans="1:18" ht="12.95" customHeight="1">
      <c r="A470" s="100">
        <v>10858</v>
      </c>
      <c r="B470" s="101" t="s">
        <v>207</v>
      </c>
      <c r="C470" s="101" t="s">
        <v>208</v>
      </c>
      <c r="D470" s="98">
        <v>37.937361000000003</v>
      </c>
      <c r="E470" s="98">
        <v>-108.037746</v>
      </c>
      <c r="F470" s="95">
        <v>2</v>
      </c>
      <c r="G470" s="91" t="s">
        <v>2026</v>
      </c>
      <c r="H470" s="87">
        <v>60.072209999999998</v>
      </c>
      <c r="I470" s="12">
        <v>23.502936999999999</v>
      </c>
      <c r="J470" s="12">
        <v>0</v>
      </c>
      <c r="K470" s="12">
        <v>0</v>
      </c>
      <c r="L470" s="12">
        <v>0</v>
      </c>
      <c r="M470" s="12">
        <v>0</v>
      </c>
      <c r="N470" s="12">
        <v>4</v>
      </c>
      <c r="O470" s="12">
        <v>1.1387339999999999</v>
      </c>
      <c r="P470" s="12">
        <v>0</v>
      </c>
      <c r="Q470" s="12">
        <v>0</v>
      </c>
      <c r="R470" s="12">
        <v>0</v>
      </c>
    </row>
    <row r="471" spans="1:18" ht="12.95" customHeight="1">
      <c r="A471" s="100">
        <v>10860</v>
      </c>
      <c r="B471" s="101" t="s">
        <v>209</v>
      </c>
      <c r="C471" s="101" t="s">
        <v>210</v>
      </c>
      <c r="D471" s="98">
        <v>38.126167000000002</v>
      </c>
      <c r="E471" s="98">
        <v>-108.207667</v>
      </c>
      <c r="F471" s="95">
        <v>1</v>
      </c>
      <c r="G471" s="91" t="s">
        <v>2024</v>
      </c>
      <c r="H471" s="87">
        <v>121.884028</v>
      </c>
      <c r="I471" s="12">
        <v>10.865593000000001</v>
      </c>
      <c r="J471" s="12">
        <v>0</v>
      </c>
      <c r="K471" s="12">
        <v>0.50649999999999995</v>
      </c>
      <c r="L471" s="12">
        <v>6.9999999999999999E-4</v>
      </c>
      <c r="M471" s="12">
        <v>0</v>
      </c>
      <c r="N471" s="12">
        <v>1</v>
      </c>
      <c r="O471" s="12">
        <v>0.24093100000000001</v>
      </c>
      <c r="P471" s="12">
        <v>0</v>
      </c>
      <c r="Q471" s="12">
        <v>0</v>
      </c>
      <c r="R471" s="12">
        <v>0</v>
      </c>
    </row>
    <row r="472" spans="1:18" ht="12.95" customHeight="1">
      <c r="A472" s="100">
        <v>10871</v>
      </c>
      <c r="B472" s="101" t="s">
        <v>214</v>
      </c>
      <c r="C472" s="101" t="s">
        <v>94</v>
      </c>
      <c r="D472" s="98">
        <v>37.940182999999998</v>
      </c>
      <c r="E472" s="98">
        <v>-107.89881699999999</v>
      </c>
      <c r="F472" s="95">
        <v>2</v>
      </c>
      <c r="G472" s="91" t="s">
        <v>2026</v>
      </c>
      <c r="H472" s="87">
        <v>150.19671299999999</v>
      </c>
      <c r="I472" s="12">
        <v>16.426054000000001</v>
      </c>
      <c r="J472" s="12">
        <v>0</v>
      </c>
      <c r="K472" s="12">
        <v>0</v>
      </c>
      <c r="L472" s="12">
        <v>5.8100000000000006E-2</v>
      </c>
      <c r="M472" s="12">
        <v>2</v>
      </c>
      <c r="N472" s="12">
        <v>13</v>
      </c>
      <c r="O472" s="12">
        <v>2.2699199999999999</v>
      </c>
      <c r="P472" s="12">
        <v>0.31292300000000001</v>
      </c>
      <c r="Q472" s="12">
        <v>0</v>
      </c>
      <c r="R472" s="12">
        <v>0</v>
      </c>
    </row>
    <row r="473" spans="1:18" ht="12.95" customHeight="1">
      <c r="A473" s="100">
        <v>10875</v>
      </c>
      <c r="B473" s="101" t="s">
        <v>217</v>
      </c>
      <c r="C473" s="101" t="s">
        <v>218</v>
      </c>
      <c r="D473" s="98">
        <v>37.85866</v>
      </c>
      <c r="E473" s="98">
        <v>-107.8661</v>
      </c>
      <c r="F473" s="95">
        <v>2</v>
      </c>
      <c r="G473" s="91" t="s">
        <v>2026</v>
      </c>
      <c r="H473" s="87">
        <v>36.993907999999998</v>
      </c>
      <c r="I473" s="12">
        <v>21.034298</v>
      </c>
      <c r="J473" s="12">
        <v>0</v>
      </c>
      <c r="K473" s="12">
        <v>0</v>
      </c>
      <c r="L473" s="12">
        <v>0</v>
      </c>
      <c r="M473" s="12">
        <v>0</v>
      </c>
      <c r="N473" s="12">
        <v>2</v>
      </c>
      <c r="O473" s="12">
        <v>0.83608499999999997</v>
      </c>
      <c r="P473" s="12">
        <v>0.70281800000000005</v>
      </c>
      <c r="Q473" s="12">
        <v>0</v>
      </c>
      <c r="R473" s="12">
        <v>0</v>
      </c>
    </row>
    <row r="474" spans="1:18" ht="12.95" customHeight="1">
      <c r="A474" s="100">
        <v>10906</v>
      </c>
      <c r="B474" s="101" t="s">
        <v>222</v>
      </c>
      <c r="C474" s="101" t="s">
        <v>223</v>
      </c>
      <c r="D474" s="98">
        <v>38.320520000000002</v>
      </c>
      <c r="E474" s="98">
        <v>-108.97699</v>
      </c>
      <c r="F474" s="95">
        <v>1</v>
      </c>
      <c r="G474" s="91" t="s">
        <v>2024</v>
      </c>
      <c r="H474" s="87">
        <v>262.755312</v>
      </c>
      <c r="I474" s="12">
        <v>29.700026000000001</v>
      </c>
      <c r="J474" s="12">
        <v>8.6E-3</v>
      </c>
      <c r="K474" s="12">
        <v>1.8359000000000001</v>
      </c>
      <c r="L474" s="12">
        <v>0.14559999999999998</v>
      </c>
      <c r="M474" s="12">
        <v>0</v>
      </c>
      <c r="N474" s="12">
        <v>5</v>
      </c>
      <c r="O474" s="12">
        <v>1.561123</v>
      </c>
      <c r="P474" s="12">
        <v>0</v>
      </c>
      <c r="Q474" s="12">
        <v>0</v>
      </c>
      <c r="R474" s="12">
        <v>0</v>
      </c>
    </row>
    <row r="475" spans="1:18" ht="12.95" customHeight="1">
      <c r="A475" s="100">
        <v>10908</v>
      </c>
      <c r="B475" s="101" t="s">
        <v>172</v>
      </c>
      <c r="C475" s="101" t="s">
        <v>224</v>
      </c>
      <c r="D475" s="98">
        <v>37.649166000000001</v>
      </c>
      <c r="E475" s="98">
        <v>-108.736216</v>
      </c>
      <c r="F475" s="95">
        <v>1</v>
      </c>
      <c r="G475" s="91" t="s">
        <v>2024</v>
      </c>
      <c r="H475" s="87">
        <v>2262.5494010000002</v>
      </c>
      <c r="I475" s="12">
        <v>29.172317</v>
      </c>
      <c r="J475" s="12">
        <v>0.55030000000000001</v>
      </c>
      <c r="K475" s="12">
        <v>1.0878000000000001</v>
      </c>
      <c r="L475" s="12">
        <v>7.5700000000000003E-2</v>
      </c>
      <c r="M475" s="12">
        <v>0</v>
      </c>
      <c r="N475" s="12">
        <v>2</v>
      </c>
      <c r="O475" s="12">
        <v>1.328606</v>
      </c>
      <c r="P475" s="12">
        <v>3.2705999999999999E-2</v>
      </c>
      <c r="Q475" s="12">
        <v>0</v>
      </c>
      <c r="R475" s="12">
        <v>0</v>
      </c>
    </row>
    <row r="476" spans="1:18" ht="12.95" customHeight="1">
      <c r="A476" s="100">
        <v>10916</v>
      </c>
      <c r="B476" s="101" t="s">
        <v>227</v>
      </c>
      <c r="C476" s="101" t="s">
        <v>228</v>
      </c>
      <c r="D476" s="98">
        <v>38.438405000000003</v>
      </c>
      <c r="E476" s="98">
        <v>-108.83777499999999</v>
      </c>
      <c r="F476" s="95">
        <v>3</v>
      </c>
      <c r="G476" s="91" t="s">
        <v>2024</v>
      </c>
      <c r="H476" s="87">
        <v>265.31723699999998</v>
      </c>
      <c r="I476" s="12">
        <v>28.806336999999999</v>
      </c>
      <c r="J476" s="12">
        <v>5.7999999999999996E-3</v>
      </c>
      <c r="K476" s="12">
        <v>0.3246</v>
      </c>
      <c r="L476" s="12">
        <v>3.1000000000000003E-3</v>
      </c>
      <c r="M476" s="12">
        <v>0</v>
      </c>
      <c r="N476" s="12">
        <v>2</v>
      </c>
      <c r="O476" s="12">
        <v>3.0517029999999998</v>
      </c>
      <c r="P476" s="12">
        <v>0</v>
      </c>
      <c r="Q476" s="12">
        <v>0</v>
      </c>
      <c r="R476" s="12">
        <v>0</v>
      </c>
    </row>
    <row r="477" spans="1:18" ht="12.95" customHeight="1">
      <c r="A477" s="100">
        <v>10917</v>
      </c>
      <c r="B477" s="101" t="s">
        <v>229</v>
      </c>
      <c r="C477" s="101" t="s">
        <v>230</v>
      </c>
      <c r="D477" s="98">
        <v>38.503189999999996</v>
      </c>
      <c r="E477" s="98">
        <v>-108.79037</v>
      </c>
      <c r="F477" s="95">
        <v>1</v>
      </c>
      <c r="G477" s="91" t="s">
        <v>2024</v>
      </c>
      <c r="H477" s="87">
        <v>71.181398999999999</v>
      </c>
      <c r="I477" s="12">
        <v>8.3747030000000002</v>
      </c>
      <c r="J477" s="12">
        <v>0</v>
      </c>
      <c r="K477" s="12">
        <v>0.3831</v>
      </c>
      <c r="L477" s="12">
        <v>0</v>
      </c>
      <c r="M477" s="12">
        <v>0</v>
      </c>
      <c r="N477" s="12">
        <v>0</v>
      </c>
      <c r="O477" s="12">
        <v>1.7387049999999999</v>
      </c>
      <c r="P477" s="12">
        <v>0</v>
      </c>
      <c r="Q477" s="12">
        <v>0</v>
      </c>
      <c r="R477" s="12">
        <v>0</v>
      </c>
    </row>
    <row r="478" spans="1:18" ht="12.95" customHeight="1">
      <c r="A478" s="100">
        <v>10922</v>
      </c>
      <c r="B478" s="101" t="s">
        <v>231</v>
      </c>
      <c r="C478" s="101" t="s">
        <v>114</v>
      </c>
      <c r="D478" s="98">
        <v>38.723700000000001</v>
      </c>
      <c r="E478" s="98">
        <v>-108.9097</v>
      </c>
      <c r="F478" s="95">
        <v>1</v>
      </c>
      <c r="G478" s="91" t="s">
        <v>2024</v>
      </c>
      <c r="H478" s="87">
        <v>40.451259</v>
      </c>
      <c r="I478" s="12">
        <v>13.584291</v>
      </c>
      <c r="J478" s="12">
        <v>0</v>
      </c>
      <c r="K478" s="12">
        <v>0.83210000000000006</v>
      </c>
      <c r="L478" s="12">
        <v>0</v>
      </c>
      <c r="M478" s="12">
        <v>0</v>
      </c>
      <c r="N478" s="12">
        <v>0</v>
      </c>
      <c r="O478" s="12">
        <v>0.27302199999999999</v>
      </c>
      <c r="P478" s="12">
        <v>0</v>
      </c>
      <c r="Q478" s="12">
        <v>0</v>
      </c>
      <c r="R478" s="12">
        <v>0</v>
      </c>
    </row>
    <row r="479" spans="1:18" ht="12.95" customHeight="1">
      <c r="A479" s="100">
        <v>10980</v>
      </c>
      <c r="B479" s="101" t="s">
        <v>232</v>
      </c>
      <c r="C479" s="101" t="s">
        <v>233</v>
      </c>
      <c r="D479" s="98">
        <v>38.441789999999997</v>
      </c>
      <c r="E479" s="98">
        <v>-108.87737</v>
      </c>
      <c r="F479" s="95">
        <v>3</v>
      </c>
      <c r="G479" s="91" t="s">
        <v>2024</v>
      </c>
      <c r="H479" s="87">
        <v>219.034245</v>
      </c>
      <c r="I479" s="12">
        <v>18.850819000000001</v>
      </c>
      <c r="J479" s="12">
        <v>0</v>
      </c>
      <c r="K479" s="12">
        <v>0.15079999999999999</v>
      </c>
      <c r="L479" s="12">
        <v>0</v>
      </c>
      <c r="M479" s="12">
        <v>0</v>
      </c>
      <c r="N479" s="12">
        <v>1</v>
      </c>
      <c r="O479" s="12">
        <v>0.45333600000000002</v>
      </c>
      <c r="P479" s="12">
        <v>0</v>
      </c>
      <c r="Q479" s="12">
        <v>0</v>
      </c>
      <c r="R479" s="12">
        <v>0</v>
      </c>
    </row>
    <row r="480" spans="1:18" ht="12.95" customHeight="1">
      <c r="A480" s="100">
        <v>10981</v>
      </c>
      <c r="B480" s="101" t="s">
        <v>234</v>
      </c>
      <c r="C480" s="101" t="s">
        <v>235</v>
      </c>
      <c r="D480" s="98">
        <v>38.386766000000001</v>
      </c>
      <c r="E480" s="98">
        <v>-108.75778699999999</v>
      </c>
      <c r="F480" s="95">
        <v>3</v>
      </c>
      <c r="G480" s="91" t="s">
        <v>2024</v>
      </c>
      <c r="H480" s="87">
        <v>87.960611</v>
      </c>
      <c r="I480" s="12">
        <v>18.080427</v>
      </c>
      <c r="J480" s="12">
        <v>0</v>
      </c>
      <c r="K480" s="12">
        <v>7.4700000000000003E-2</v>
      </c>
      <c r="L480" s="12">
        <v>6.0999999999999995E-3</v>
      </c>
      <c r="M480" s="12">
        <v>0</v>
      </c>
      <c r="N480" s="12">
        <v>0</v>
      </c>
      <c r="O480" s="12">
        <v>2.8971390000000001</v>
      </c>
      <c r="P480" s="12">
        <v>0</v>
      </c>
      <c r="Q480" s="12">
        <v>0</v>
      </c>
      <c r="R480" s="12">
        <v>0</v>
      </c>
    </row>
    <row r="481" spans="1:18" ht="12.95" customHeight="1">
      <c r="A481" s="100">
        <v>11140</v>
      </c>
      <c r="B481" s="101" t="s">
        <v>238</v>
      </c>
      <c r="C481" s="101" t="s">
        <v>239</v>
      </c>
      <c r="D481" s="98">
        <v>39.569940000000003</v>
      </c>
      <c r="E481" s="98">
        <v>-108.10939999999999</v>
      </c>
      <c r="F481" s="95">
        <v>1</v>
      </c>
      <c r="G481" s="91" t="s">
        <v>2024</v>
      </c>
      <c r="H481" s="87">
        <v>363.94745999999998</v>
      </c>
      <c r="I481" s="12">
        <v>47.644714</v>
      </c>
      <c r="J481" s="12">
        <v>0</v>
      </c>
      <c r="K481" s="12">
        <v>0.79749999999999999</v>
      </c>
      <c r="L481" s="12">
        <v>4.1299999999999996E-2</v>
      </c>
      <c r="M481" s="12">
        <v>0</v>
      </c>
      <c r="N481" s="12">
        <v>27</v>
      </c>
      <c r="O481" s="12">
        <v>1.4575309999999999</v>
      </c>
      <c r="P481" s="12">
        <v>0</v>
      </c>
      <c r="Q481" s="12">
        <v>695</v>
      </c>
      <c r="R481" s="12">
        <v>0</v>
      </c>
    </row>
    <row r="482" spans="1:18" ht="12.95" customHeight="1">
      <c r="A482" s="100">
        <v>11175</v>
      </c>
      <c r="B482" s="101" t="s">
        <v>248</v>
      </c>
      <c r="C482" s="101" t="s">
        <v>249</v>
      </c>
      <c r="D482" s="98">
        <v>39.658259999999999</v>
      </c>
      <c r="E482" s="98">
        <v>-107.78014</v>
      </c>
      <c r="F482" s="95">
        <v>1</v>
      </c>
      <c r="G482" s="91" t="s">
        <v>2024</v>
      </c>
      <c r="H482" s="87">
        <v>109.60757</v>
      </c>
      <c r="I482" s="12">
        <v>18.351127999999999</v>
      </c>
      <c r="J482" s="12">
        <v>1.8100000000000002E-2</v>
      </c>
      <c r="K482" s="12">
        <v>0.69550000000000001</v>
      </c>
      <c r="L482" s="12">
        <v>0</v>
      </c>
      <c r="M482" s="12">
        <v>0</v>
      </c>
      <c r="N482" s="12">
        <v>8</v>
      </c>
      <c r="O482" s="12">
        <v>0.86607999999999996</v>
      </c>
      <c r="P482" s="12">
        <v>0</v>
      </c>
      <c r="Q482" s="12">
        <v>0</v>
      </c>
      <c r="R482" s="12">
        <v>0</v>
      </c>
    </row>
    <row r="483" spans="1:18" ht="12.95" customHeight="1">
      <c r="A483" s="100">
        <v>11187</v>
      </c>
      <c r="B483" s="101" t="s">
        <v>250</v>
      </c>
      <c r="C483" s="101" t="s">
        <v>251</v>
      </c>
      <c r="D483" s="98">
        <v>39.435380000000002</v>
      </c>
      <c r="E483" s="98">
        <v>-107.5783</v>
      </c>
      <c r="F483" s="95">
        <v>1</v>
      </c>
      <c r="G483" s="91" t="s">
        <v>2024</v>
      </c>
      <c r="H483" s="87">
        <v>108.589906</v>
      </c>
      <c r="I483" s="12">
        <v>18.858951999999999</v>
      </c>
      <c r="J483" s="12">
        <v>0</v>
      </c>
      <c r="K483" s="12">
        <v>0.16</v>
      </c>
      <c r="L483" s="12">
        <v>0</v>
      </c>
      <c r="M483" s="12">
        <v>0</v>
      </c>
      <c r="N483" s="12">
        <v>5</v>
      </c>
      <c r="O483" s="12">
        <v>2.200135</v>
      </c>
      <c r="P483" s="12">
        <v>0</v>
      </c>
      <c r="Q483" s="12">
        <v>10</v>
      </c>
      <c r="R483" s="12">
        <v>0</v>
      </c>
    </row>
    <row r="484" spans="1:18" ht="12.95" customHeight="1">
      <c r="A484" s="100">
        <v>11189</v>
      </c>
      <c r="B484" s="101" t="s">
        <v>167</v>
      </c>
      <c r="C484" s="101" t="s">
        <v>252</v>
      </c>
      <c r="D484" s="98">
        <v>39.560333</v>
      </c>
      <c r="E484" s="98">
        <v>-107.54049999999999</v>
      </c>
      <c r="F484" s="95">
        <v>1</v>
      </c>
      <c r="G484" s="91" t="s">
        <v>2024</v>
      </c>
      <c r="H484" s="87">
        <v>38.919722999999998</v>
      </c>
      <c r="I484" s="12">
        <v>11.223176</v>
      </c>
      <c r="J484" s="12">
        <v>0.13639999999999999</v>
      </c>
      <c r="K484" s="12">
        <v>9.8846000000000007</v>
      </c>
      <c r="L484" s="12">
        <v>0.19649999999999998</v>
      </c>
      <c r="M484" s="12">
        <v>0</v>
      </c>
      <c r="N484" s="12">
        <v>2</v>
      </c>
      <c r="O484" s="12">
        <v>1.3938889999999999</v>
      </c>
      <c r="P484" s="12">
        <v>0</v>
      </c>
      <c r="Q484" s="12">
        <v>0</v>
      </c>
      <c r="R484" s="12">
        <v>0</v>
      </c>
    </row>
    <row r="485" spans="1:18" ht="12.95" customHeight="1">
      <c r="A485" s="100">
        <v>11193</v>
      </c>
      <c r="B485" s="101" t="s">
        <v>258</v>
      </c>
      <c r="C485" s="101" t="s">
        <v>259</v>
      </c>
      <c r="D485" s="98">
        <v>39.532899999999998</v>
      </c>
      <c r="E485" s="98">
        <v>-107.5532</v>
      </c>
      <c r="F485" s="95">
        <v>1</v>
      </c>
      <c r="G485" s="91" t="s">
        <v>2024</v>
      </c>
      <c r="H485" s="87">
        <v>110.25856899999999</v>
      </c>
      <c r="I485" s="12">
        <v>15.982329</v>
      </c>
      <c r="J485" s="12">
        <v>0</v>
      </c>
      <c r="K485" s="12">
        <v>3.8927000000000005</v>
      </c>
      <c r="L485" s="12">
        <v>6.7699999999999996E-2</v>
      </c>
      <c r="M485" s="12">
        <v>0</v>
      </c>
      <c r="N485" s="12">
        <v>19</v>
      </c>
      <c r="O485" s="12">
        <v>1.573976</v>
      </c>
      <c r="P485" s="12">
        <v>0</v>
      </c>
      <c r="Q485" s="12">
        <v>97</v>
      </c>
      <c r="R485" s="12">
        <v>0</v>
      </c>
    </row>
    <row r="486" spans="1:18" ht="12.95" customHeight="1">
      <c r="A486" s="100">
        <v>11205</v>
      </c>
      <c r="B486" s="101" t="s">
        <v>260</v>
      </c>
      <c r="C486" s="101" t="s">
        <v>261</v>
      </c>
      <c r="D486" s="98">
        <v>39.504170000000002</v>
      </c>
      <c r="E486" s="98">
        <v>-108.39133</v>
      </c>
      <c r="F486" s="95">
        <v>1</v>
      </c>
      <c r="G486" s="91" t="s">
        <v>2024</v>
      </c>
      <c r="H486" s="87">
        <v>377.25369799999999</v>
      </c>
      <c r="I486" s="12">
        <v>43.846887000000002</v>
      </c>
      <c r="J486" s="12">
        <v>0</v>
      </c>
      <c r="K486" s="12">
        <v>3.1350000000000002</v>
      </c>
      <c r="L486" s="12">
        <v>3.0099999999999998E-2</v>
      </c>
      <c r="M486" s="12">
        <v>0</v>
      </c>
      <c r="N486" s="12">
        <v>22</v>
      </c>
      <c r="O486" s="12">
        <v>0.51618200000000003</v>
      </c>
      <c r="P486" s="12">
        <v>0</v>
      </c>
      <c r="Q486" s="12">
        <v>28</v>
      </c>
      <c r="R486" s="12">
        <v>0</v>
      </c>
    </row>
    <row r="487" spans="1:18" ht="12.95" customHeight="1">
      <c r="A487" s="100">
        <v>11206</v>
      </c>
      <c r="B487" s="101" t="s">
        <v>262</v>
      </c>
      <c r="C487" s="101" t="s">
        <v>263</v>
      </c>
      <c r="D487" s="98">
        <v>39.566490000000002</v>
      </c>
      <c r="E487" s="98">
        <v>-108.5017</v>
      </c>
      <c r="F487" s="95">
        <v>1</v>
      </c>
      <c r="G487" s="91" t="s">
        <v>2024</v>
      </c>
      <c r="H487" s="87">
        <v>58.382463999999999</v>
      </c>
      <c r="I487" s="12">
        <v>14.686446999999999</v>
      </c>
      <c r="J487" s="12">
        <v>0</v>
      </c>
      <c r="K487" s="12">
        <v>4.1633000000000004</v>
      </c>
      <c r="L487" s="12">
        <v>0</v>
      </c>
      <c r="M487" s="12">
        <v>0</v>
      </c>
      <c r="N487" s="12">
        <v>4</v>
      </c>
      <c r="O487" s="12">
        <v>1.8907389999999999</v>
      </c>
      <c r="P487" s="12">
        <v>0</v>
      </c>
      <c r="Q487" s="12">
        <v>0</v>
      </c>
      <c r="R487" s="12">
        <v>0</v>
      </c>
    </row>
    <row r="488" spans="1:18" ht="12.95" customHeight="1">
      <c r="A488" s="100">
        <v>11207</v>
      </c>
      <c r="B488" s="101" t="s">
        <v>264</v>
      </c>
      <c r="C488" s="101" t="s">
        <v>265</v>
      </c>
      <c r="D488" s="98">
        <v>39.378639999999997</v>
      </c>
      <c r="E488" s="98">
        <v>-108.34331</v>
      </c>
      <c r="F488" s="95">
        <v>1</v>
      </c>
      <c r="G488" s="91" t="s">
        <v>2024</v>
      </c>
      <c r="H488" s="87">
        <v>237.88906900000001</v>
      </c>
      <c r="I488" s="12">
        <v>35.351033000000001</v>
      </c>
      <c r="J488" s="12">
        <v>0</v>
      </c>
      <c r="K488" s="12">
        <v>2.9070999999999998</v>
      </c>
      <c r="L488" s="12">
        <v>0</v>
      </c>
      <c r="M488" s="12">
        <v>0</v>
      </c>
      <c r="N488" s="12">
        <v>12</v>
      </c>
      <c r="O488" s="12">
        <v>0.72218599999999999</v>
      </c>
      <c r="P488" s="12">
        <v>0</v>
      </c>
      <c r="Q488" s="12">
        <v>8</v>
      </c>
      <c r="R488" s="12">
        <v>0</v>
      </c>
    </row>
    <row r="489" spans="1:18" ht="12.95" customHeight="1">
      <c r="A489" s="100">
        <v>11208</v>
      </c>
      <c r="B489" s="101" t="s">
        <v>260</v>
      </c>
      <c r="C489" s="101" t="s">
        <v>266</v>
      </c>
      <c r="D489" s="98">
        <v>39.509619999999998</v>
      </c>
      <c r="E489" s="98">
        <v>-108.52482000000001</v>
      </c>
      <c r="F489" s="95">
        <v>1</v>
      </c>
      <c r="G489" s="91" t="s">
        <v>2024</v>
      </c>
      <c r="H489" s="87">
        <v>89.525435999999999</v>
      </c>
      <c r="I489" s="12">
        <v>25.301673999999998</v>
      </c>
      <c r="J489" s="12">
        <v>0</v>
      </c>
      <c r="K489" s="12">
        <v>2.0028000000000001</v>
      </c>
      <c r="L489" s="12">
        <v>0</v>
      </c>
      <c r="M489" s="12">
        <v>0</v>
      </c>
      <c r="N489" s="12">
        <v>4</v>
      </c>
      <c r="O489" s="12">
        <v>0.992927</v>
      </c>
      <c r="P489" s="12">
        <v>0</v>
      </c>
      <c r="Q489" s="12">
        <v>23</v>
      </c>
      <c r="R489" s="12">
        <v>0</v>
      </c>
    </row>
    <row r="490" spans="1:18" ht="12.95" customHeight="1">
      <c r="A490" s="100">
        <v>11217</v>
      </c>
      <c r="B490" s="101" t="s">
        <v>267</v>
      </c>
      <c r="C490" s="101" t="s">
        <v>268</v>
      </c>
      <c r="D490" s="98">
        <v>39.548139999999997</v>
      </c>
      <c r="E490" s="98">
        <v>-108.33103</v>
      </c>
      <c r="F490" s="95">
        <v>1</v>
      </c>
      <c r="G490" s="91" t="s">
        <v>2024</v>
      </c>
      <c r="H490" s="87">
        <v>206.645297</v>
      </c>
      <c r="I490" s="12">
        <v>29.864262</v>
      </c>
      <c r="J490" s="12">
        <v>0</v>
      </c>
      <c r="K490" s="12">
        <v>1.4233</v>
      </c>
      <c r="L490" s="12">
        <v>3.9599999999999996E-2</v>
      </c>
      <c r="M490" s="12">
        <v>0</v>
      </c>
      <c r="N490" s="12">
        <v>5</v>
      </c>
      <c r="O490" s="12">
        <v>0.82153100000000001</v>
      </c>
      <c r="P490" s="12">
        <v>0</v>
      </c>
      <c r="Q490" s="12">
        <v>208</v>
      </c>
      <c r="R490" s="12">
        <v>0</v>
      </c>
    </row>
    <row r="491" spans="1:18" ht="12.95" customHeight="1">
      <c r="A491" s="100">
        <v>11250</v>
      </c>
      <c r="B491" s="101" t="s">
        <v>269</v>
      </c>
      <c r="C491" s="101" t="s">
        <v>270</v>
      </c>
      <c r="D491" s="98">
        <v>39.27223</v>
      </c>
      <c r="E491" s="98">
        <v>-107.85088</v>
      </c>
      <c r="F491" s="95">
        <v>1</v>
      </c>
      <c r="G491" s="91" t="s">
        <v>2024</v>
      </c>
      <c r="H491" s="87">
        <v>369.30157100000002</v>
      </c>
      <c r="I491" s="12">
        <v>26.123000000000001</v>
      </c>
      <c r="J491" s="12">
        <v>0</v>
      </c>
      <c r="K491" s="12">
        <v>1.4067000000000001</v>
      </c>
      <c r="L491" s="12">
        <v>9.7199999999999995E-2</v>
      </c>
      <c r="M491" s="12">
        <v>0</v>
      </c>
      <c r="N491" s="12">
        <v>11</v>
      </c>
      <c r="O491" s="12">
        <v>0.61182400000000003</v>
      </c>
      <c r="P491" s="12">
        <v>0</v>
      </c>
      <c r="Q491" s="12">
        <v>87</v>
      </c>
      <c r="R491" s="12">
        <v>0</v>
      </c>
    </row>
    <row r="492" spans="1:18" ht="12.95" customHeight="1">
      <c r="A492" s="100">
        <v>11325</v>
      </c>
      <c r="B492" s="101" t="s">
        <v>271</v>
      </c>
      <c r="C492" s="101" t="s">
        <v>272</v>
      </c>
      <c r="D492" s="98">
        <v>40.299419999999998</v>
      </c>
      <c r="E492" s="98">
        <v>-107.78485999999999</v>
      </c>
      <c r="F492" s="95">
        <v>1</v>
      </c>
      <c r="G492" s="91" t="s">
        <v>2024</v>
      </c>
      <c r="H492" s="87">
        <v>106.178732</v>
      </c>
      <c r="I492" s="12">
        <v>13.423800999999999</v>
      </c>
      <c r="J492" s="12">
        <v>1.7000000000000001E-2</v>
      </c>
      <c r="K492" s="12">
        <v>4.9976000000000003</v>
      </c>
      <c r="L492" s="12">
        <v>0.61280000000000001</v>
      </c>
      <c r="M492" s="12">
        <v>1</v>
      </c>
      <c r="N492" s="12">
        <v>6</v>
      </c>
      <c r="O492" s="12">
        <v>2.4037899999999999</v>
      </c>
      <c r="P492" s="12">
        <v>0</v>
      </c>
      <c r="Q492" s="12">
        <v>1</v>
      </c>
      <c r="R492" s="12">
        <v>0</v>
      </c>
    </row>
    <row r="493" spans="1:18" ht="12.95" customHeight="1">
      <c r="A493" s="100">
        <v>11341</v>
      </c>
      <c r="B493" s="101" t="s">
        <v>273</v>
      </c>
      <c r="C493" s="101" t="s">
        <v>274</v>
      </c>
      <c r="D493" s="98">
        <v>40.314332999999998</v>
      </c>
      <c r="E493" s="98">
        <v>-107.7975</v>
      </c>
      <c r="F493" s="95">
        <v>1</v>
      </c>
      <c r="G493" s="91" t="s">
        <v>2024</v>
      </c>
      <c r="H493" s="87">
        <v>71.253780000000006</v>
      </c>
      <c r="I493" s="12">
        <v>13.65624</v>
      </c>
      <c r="J493" s="12">
        <v>0.30070000000000002</v>
      </c>
      <c r="K493" s="12">
        <v>1.6359999999999999</v>
      </c>
      <c r="L493" s="12">
        <v>0.3019</v>
      </c>
      <c r="M493" s="12">
        <v>3</v>
      </c>
      <c r="N493" s="12">
        <v>2</v>
      </c>
      <c r="O493" s="12">
        <v>2.8359329999999998</v>
      </c>
      <c r="P493" s="12">
        <v>0</v>
      </c>
      <c r="Q493" s="12">
        <v>0</v>
      </c>
      <c r="R493" s="12">
        <v>0</v>
      </c>
    </row>
    <row r="494" spans="1:18" ht="12.95" customHeight="1">
      <c r="A494" s="100">
        <v>11345</v>
      </c>
      <c r="B494" s="101" t="s">
        <v>277</v>
      </c>
      <c r="C494" s="101" t="s">
        <v>278</v>
      </c>
      <c r="D494" s="98">
        <v>40.334699999999998</v>
      </c>
      <c r="E494" s="98">
        <v>-107.6888</v>
      </c>
      <c r="F494" s="95">
        <v>1</v>
      </c>
      <c r="G494" s="91" t="s">
        <v>2024</v>
      </c>
      <c r="H494" s="87">
        <v>67.319857999999996</v>
      </c>
      <c r="I494" s="12">
        <v>16.385746000000001</v>
      </c>
      <c r="J494" s="12">
        <v>6.7283999999999997</v>
      </c>
      <c r="K494" s="12">
        <v>9.224400000000001</v>
      </c>
      <c r="L494" s="12">
        <v>0.39570000000000005</v>
      </c>
      <c r="M494" s="12">
        <v>2</v>
      </c>
      <c r="N494" s="12">
        <v>0</v>
      </c>
      <c r="O494" s="12">
        <v>3.6119789999999998</v>
      </c>
      <c r="P494" s="12">
        <v>0</v>
      </c>
      <c r="Q494" s="12">
        <v>37</v>
      </c>
      <c r="R494" s="12">
        <v>0</v>
      </c>
    </row>
    <row r="495" spans="1:18" ht="12.95" customHeight="1">
      <c r="A495" s="100">
        <v>11368</v>
      </c>
      <c r="B495" s="101" t="s">
        <v>279</v>
      </c>
      <c r="C495" s="101" t="s">
        <v>280</v>
      </c>
      <c r="D495" s="98">
        <v>40.449399999999997</v>
      </c>
      <c r="E495" s="98">
        <v>-107.9796</v>
      </c>
      <c r="F495" s="95">
        <v>1</v>
      </c>
      <c r="G495" s="91" t="s">
        <v>2024</v>
      </c>
      <c r="H495" s="87">
        <v>68.513938999999993</v>
      </c>
      <c r="I495" s="12">
        <v>11.451720999999999</v>
      </c>
      <c r="J495" s="12">
        <v>0</v>
      </c>
      <c r="K495" s="12">
        <v>1.7323999999999999</v>
      </c>
      <c r="L495" s="12">
        <v>0</v>
      </c>
      <c r="M495" s="12">
        <v>0</v>
      </c>
      <c r="N495" s="12">
        <v>0</v>
      </c>
      <c r="O495" s="12">
        <v>1.7781359999999999</v>
      </c>
      <c r="P495" s="12">
        <v>0</v>
      </c>
      <c r="Q495" s="12">
        <v>0</v>
      </c>
      <c r="R495" s="12">
        <v>0</v>
      </c>
    </row>
    <row r="496" spans="1:18" ht="12.95" customHeight="1">
      <c r="A496" s="100">
        <v>11375</v>
      </c>
      <c r="B496" s="101" t="s">
        <v>286</v>
      </c>
      <c r="C496" s="101" t="s">
        <v>94</v>
      </c>
      <c r="D496" s="98">
        <v>40.480167000000002</v>
      </c>
      <c r="E496" s="98">
        <v>-107.61372</v>
      </c>
      <c r="F496" s="95">
        <v>1</v>
      </c>
      <c r="G496" s="91" t="s">
        <v>2024</v>
      </c>
      <c r="H496" s="87">
        <v>28.236277999999999</v>
      </c>
      <c r="I496" s="12">
        <v>14.06156</v>
      </c>
      <c r="J496" s="12">
        <v>0.4909</v>
      </c>
      <c r="K496" s="12">
        <v>3.9720999999999997</v>
      </c>
      <c r="L496" s="12">
        <v>3.2803</v>
      </c>
      <c r="M496" s="12">
        <v>5</v>
      </c>
      <c r="N496" s="12">
        <v>0</v>
      </c>
      <c r="O496" s="12">
        <v>2.3042799999999999</v>
      </c>
      <c r="P496" s="12">
        <v>0</v>
      </c>
      <c r="Q496" s="12">
        <v>5</v>
      </c>
      <c r="R496" s="12">
        <v>0</v>
      </c>
    </row>
    <row r="497" spans="1:18" ht="12.95" customHeight="1">
      <c r="A497" s="100">
        <v>11387</v>
      </c>
      <c r="B497" s="101" t="s">
        <v>287</v>
      </c>
      <c r="C497" s="101" t="s">
        <v>288</v>
      </c>
      <c r="D497" s="98">
        <v>40.622280000000003</v>
      </c>
      <c r="E497" s="98">
        <v>-107.46696</v>
      </c>
      <c r="F497" s="95">
        <v>1</v>
      </c>
      <c r="G497" s="91" t="s">
        <v>2024</v>
      </c>
      <c r="H497" s="87">
        <v>467.63752399999998</v>
      </c>
      <c r="I497" s="12">
        <v>26.569333</v>
      </c>
      <c r="J497" s="12">
        <v>2.1194000000000002</v>
      </c>
      <c r="K497" s="12">
        <v>4.4939999999999998</v>
      </c>
      <c r="L497" s="12">
        <v>0.14860000000000001</v>
      </c>
      <c r="M497" s="12">
        <v>0</v>
      </c>
      <c r="N497" s="12">
        <v>2</v>
      </c>
      <c r="O497" s="12">
        <v>1.315615</v>
      </c>
      <c r="P497" s="12">
        <v>0</v>
      </c>
      <c r="Q497" s="12">
        <v>29</v>
      </c>
      <c r="R497" s="12">
        <v>0</v>
      </c>
    </row>
    <row r="498" spans="1:18" ht="12.95" customHeight="1">
      <c r="A498" s="100">
        <v>11404</v>
      </c>
      <c r="B498" s="101" t="s">
        <v>289</v>
      </c>
      <c r="C498" s="101" t="s">
        <v>290</v>
      </c>
      <c r="D498" s="98">
        <v>40.990167</v>
      </c>
      <c r="E498" s="98">
        <v>-107.044</v>
      </c>
      <c r="F498" s="95">
        <v>1</v>
      </c>
      <c r="G498" s="91" t="s">
        <v>2026</v>
      </c>
      <c r="H498" s="87">
        <v>298.18647399999998</v>
      </c>
      <c r="I498" s="12">
        <v>26.099373</v>
      </c>
      <c r="J498" s="12">
        <v>0</v>
      </c>
      <c r="K498" s="12">
        <v>1.2356</v>
      </c>
      <c r="L498" s="12">
        <v>0</v>
      </c>
      <c r="M498" s="12">
        <v>0</v>
      </c>
      <c r="N498" s="12">
        <v>4</v>
      </c>
      <c r="O498" s="12">
        <v>0.515482</v>
      </c>
      <c r="P498" s="12">
        <v>1.6768000000000002E-2</v>
      </c>
      <c r="Q498" s="12">
        <v>0</v>
      </c>
      <c r="R498" s="12">
        <v>0</v>
      </c>
    </row>
    <row r="499" spans="1:18" ht="12.95" customHeight="1">
      <c r="A499" s="100">
        <v>11406</v>
      </c>
      <c r="B499" s="101" t="s">
        <v>291</v>
      </c>
      <c r="C499" s="101" t="s">
        <v>292</v>
      </c>
      <c r="D499" s="98">
        <v>40.989666999999997</v>
      </c>
      <c r="E499" s="98">
        <v>-107.05166699999999</v>
      </c>
      <c r="F499" s="95">
        <v>1</v>
      </c>
      <c r="G499" s="91" t="s">
        <v>2026</v>
      </c>
      <c r="H499" s="87">
        <v>115.113524</v>
      </c>
      <c r="I499" s="12">
        <v>16.532568999999999</v>
      </c>
      <c r="J499" s="12">
        <v>0</v>
      </c>
      <c r="K499" s="12">
        <v>2.5998000000000001</v>
      </c>
      <c r="L499" s="12">
        <v>0</v>
      </c>
      <c r="M499" s="12">
        <v>0</v>
      </c>
      <c r="N499" s="12">
        <v>2</v>
      </c>
      <c r="O499" s="12">
        <v>0.83648</v>
      </c>
      <c r="P499" s="12">
        <v>0</v>
      </c>
      <c r="Q499" s="12">
        <v>0</v>
      </c>
      <c r="R499" s="12">
        <v>0</v>
      </c>
    </row>
    <row r="500" spans="1:18" ht="12.95" customHeight="1">
      <c r="A500" s="100">
        <v>11408</v>
      </c>
      <c r="B500" s="101" t="s">
        <v>293</v>
      </c>
      <c r="C500" s="101" t="s">
        <v>294</v>
      </c>
      <c r="D500" s="98">
        <v>40.997</v>
      </c>
      <c r="E500" s="98">
        <v>-107.15083300000001</v>
      </c>
      <c r="F500" s="95">
        <v>1</v>
      </c>
      <c r="G500" s="91" t="s">
        <v>2026</v>
      </c>
      <c r="H500" s="87">
        <v>651.82396900000003</v>
      </c>
      <c r="I500" s="12">
        <v>37.452136000000003</v>
      </c>
      <c r="J500" s="12">
        <v>0</v>
      </c>
      <c r="K500" s="12">
        <v>2.6617999999999999</v>
      </c>
      <c r="L500" s="12">
        <v>0</v>
      </c>
      <c r="M500" s="12">
        <v>0</v>
      </c>
      <c r="N500" s="12">
        <v>5</v>
      </c>
      <c r="O500" s="12">
        <v>1.2185060000000001</v>
      </c>
      <c r="P500" s="12">
        <v>7.6709999999999999E-3</v>
      </c>
      <c r="Q500" s="12">
        <v>0</v>
      </c>
      <c r="R500" s="12">
        <v>0</v>
      </c>
    </row>
    <row r="501" spans="1:18" ht="12.95" customHeight="1">
      <c r="A501" s="100">
        <v>11410</v>
      </c>
      <c r="B501" s="101" t="s">
        <v>293</v>
      </c>
      <c r="C501" s="101" t="s">
        <v>295</v>
      </c>
      <c r="D501" s="98">
        <v>41.001899999999999</v>
      </c>
      <c r="E501" s="98">
        <v>-107.25369999999999</v>
      </c>
      <c r="F501" s="95">
        <v>1</v>
      </c>
      <c r="G501" s="91" t="s">
        <v>2026</v>
      </c>
      <c r="H501" s="87">
        <v>1035.933708</v>
      </c>
      <c r="I501" s="12">
        <v>48.848182000000001</v>
      </c>
      <c r="J501" s="12">
        <v>0</v>
      </c>
      <c r="K501" s="12">
        <v>2.6758000000000002</v>
      </c>
      <c r="L501" s="12">
        <v>1.9799999999999998E-2</v>
      </c>
      <c r="M501" s="12">
        <v>0</v>
      </c>
      <c r="N501" s="12">
        <v>15</v>
      </c>
      <c r="O501" s="12">
        <v>1.111936</v>
      </c>
      <c r="P501" s="12">
        <v>5.7920000000000003E-3</v>
      </c>
      <c r="Q501" s="12">
        <v>2</v>
      </c>
      <c r="R501" s="12">
        <v>0</v>
      </c>
    </row>
    <row r="502" spans="1:18" ht="12.95" customHeight="1">
      <c r="A502" s="100">
        <v>11412</v>
      </c>
      <c r="B502" s="101" t="s">
        <v>293</v>
      </c>
      <c r="C502" s="101" t="s">
        <v>296</v>
      </c>
      <c r="D502" s="98">
        <v>41.002000000000002</v>
      </c>
      <c r="E502" s="98">
        <v>-107.359167</v>
      </c>
      <c r="F502" s="95">
        <v>1</v>
      </c>
      <c r="G502" s="91" t="s">
        <v>2026</v>
      </c>
      <c r="H502" s="87">
        <v>1136.236508</v>
      </c>
      <c r="I502" s="12">
        <v>30.994008000000001</v>
      </c>
      <c r="J502" s="12">
        <v>0</v>
      </c>
      <c r="K502" s="12">
        <v>3.0228000000000002</v>
      </c>
      <c r="L502" s="12">
        <v>2.4800000000000003E-2</v>
      </c>
      <c r="M502" s="12">
        <v>0</v>
      </c>
      <c r="N502" s="12">
        <v>10</v>
      </c>
      <c r="O502" s="12">
        <v>1.4774780000000001</v>
      </c>
      <c r="P502" s="12">
        <v>4.4000000000000003E-3</v>
      </c>
      <c r="Q502" s="12">
        <v>34</v>
      </c>
      <c r="R502" s="12">
        <v>0</v>
      </c>
    </row>
    <row r="503" spans="1:18" ht="12.95" customHeight="1">
      <c r="A503" s="100">
        <v>11416</v>
      </c>
      <c r="B503" s="101" t="s">
        <v>293</v>
      </c>
      <c r="C503" s="101" t="s">
        <v>297</v>
      </c>
      <c r="D503" s="98">
        <v>40.993667000000002</v>
      </c>
      <c r="E503" s="98">
        <v>-107.774</v>
      </c>
      <c r="F503" s="95">
        <v>1</v>
      </c>
      <c r="G503" s="91" t="s">
        <v>2024</v>
      </c>
      <c r="H503" s="87">
        <v>6072.6117620000005</v>
      </c>
      <c r="I503" s="12">
        <v>34.254173000000002</v>
      </c>
      <c r="J503" s="12">
        <v>9.7000000000000003E-3</v>
      </c>
      <c r="K503" s="12">
        <v>2.1421000000000001</v>
      </c>
      <c r="L503" s="12">
        <v>3.4099999999999998E-2</v>
      </c>
      <c r="M503" s="12">
        <v>0</v>
      </c>
      <c r="N503" s="12">
        <v>9</v>
      </c>
      <c r="O503" s="12">
        <v>1.4511339999999999</v>
      </c>
      <c r="P503" s="12">
        <v>8.2299999999999995E-4</v>
      </c>
      <c r="Q503" s="12">
        <v>5</v>
      </c>
      <c r="R503" s="12">
        <v>0</v>
      </c>
    </row>
    <row r="504" spans="1:18" ht="12.95" customHeight="1">
      <c r="A504" s="100">
        <v>11446</v>
      </c>
      <c r="B504" s="101" t="s">
        <v>298</v>
      </c>
      <c r="C504" s="101" t="s">
        <v>299</v>
      </c>
      <c r="D504" s="98">
        <v>40.982500000000002</v>
      </c>
      <c r="E504" s="98">
        <v>-107.38283300000001</v>
      </c>
      <c r="F504" s="95">
        <v>1</v>
      </c>
      <c r="G504" s="91" t="s">
        <v>2026</v>
      </c>
      <c r="H504" s="87">
        <v>387.60542800000002</v>
      </c>
      <c r="I504" s="12">
        <v>23.898446</v>
      </c>
      <c r="J504" s="12">
        <v>0</v>
      </c>
      <c r="K504" s="12">
        <v>1.8937999999999999</v>
      </c>
      <c r="L504" s="12">
        <v>2.8299999999999999E-2</v>
      </c>
      <c r="M504" s="12">
        <v>0</v>
      </c>
      <c r="N504" s="12">
        <v>7</v>
      </c>
      <c r="O504" s="12">
        <v>0.68171000000000004</v>
      </c>
      <c r="P504" s="12">
        <v>0</v>
      </c>
      <c r="Q504" s="12">
        <v>1</v>
      </c>
      <c r="R504" s="12">
        <v>0</v>
      </c>
    </row>
    <row r="505" spans="1:18" ht="12.95" customHeight="1">
      <c r="A505" s="100">
        <v>11462</v>
      </c>
      <c r="B505" s="101" t="s">
        <v>300</v>
      </c>
      <c r="C505" s="101" t="s">
        <v>301</v>
      </c>
      <c r="D505" s="98">
        <v>40.877099999999999</v>
      </c>
      <c r="E505" s="98">
        <v>-107.08710000000001</v>
      </c>
      <c r="F505" s="95">
        <v>2</v>
      </c>
      <c r="G505" s="91" t="s">
        <v>2026</v>
      </c>
      <c r="H505" s="87">
        <v>11.698136</v>
      </c>
      <c r="I505" s="12">
        <v>11.697319999999999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</row>
    <row r="506" spans="1:18" ht="12.95" customHeight="1">
      <c r="A506" s="100">
        <v>11463</v>
      </c>
      <c r="B506" s="101" t="s">
        <v>300</v>
      </c>
      <c r="C506" s="101" t="s">
        <v>302</v>
      </c>
      <c r="D506" s="98">
        <v>40.864100000000001</v>
      </c>
      <c r="E506" s="98">
        <v>-107.06740000000001</v>
      </c>
      <c r="F506" s="95">
        <v>2</v>
      </c>
      <c r="G506" s="91" t="s">
        <v>2026</v>
      </c>
      <c r="H506" s="87">
        <v>3.2387199999999998</v>
      </c>
      <c r="I506" s="12">
        <v>3.238721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</row>
    <row r="507" spans="1:18" ht="12.95" customHeight="1">
      <c r="A507" s="100">
        <v>11480</v>
      </c>
      <c r="B507" s="101" t="s">
        <v>303</v>
      </c>
      <c r="C507" s="101" t="s">
        <v>304</v>
      </c>
      <c r="D507" s="98">
        <v>40.919249999999998</v>
      </c>
      <c r="E507" s="98">
        <v>-108.78046999999999</v>
      </c>
      <c r="F507" s="95">
        <v>1</v>
      </c>
      <c r="G507" s="91" t="s">
        <v>2024</v>
      </c>
      <c r="H507" s="87">
        <v>47.062745</v>
      </c>
      <c r="I507" s="12">
        <v>10.124478</v>
      </c>
      <c r="J507" s="12">
        <v>0</v>
      </c>
      <c r="K507" s="12">
        <v>1.0461</v>
      </c>
      <c r="L507" s="12">
        <v>0</v>
      </c>
      <c r="M507" s="12">
        <v>0</v>
      </c>
      <c r="N507" s="12">
        <v>26</v>
      </c>
      <c r="O507" s="12">
        <v>1.2437180000000001</v>
      </c>
      <c r="P507" s="12">
        <v>0</v>
      </c>
      <c r="Q507" s="12">
        <v>1</v>
      </c>
      <c r="R507" s="12">
        <v>0</v>
      </c>
    </row>
    <row r="508" spans="1:18" ht="12.95" customHeight="1">
      <c r="A508" s="100">
        <v>11485</v>
      </c>
      <c r="B508" s="101" t="s">
        <v>305</v>
      </c>
      <c r="C508" s="101" t="s">
        <v>306</v>
      </c>
      <c r="D508" s="98">
        <v>40.719650000000001</v>
      </c>
      <c r="E508" s="98">
        <v>-108.7518</v>
      </c>
      <c r="F508" s="95">
        <v>1</v>
      </c>
      <c r="G508" s="91" t="s">
        <v>2024</v>
      </c>
      <c r="H508" s="87">
        <v>2384.8070990000001</v>
      </c>
      <c r="I508" s="12">
        <v>39.385517</v>
      </c>
      <c r="J508" s="12">
        <v>0</v>
      </c>
      <c r="K508" s="12">
        <v>0.12390000000000001</v>
      </c>
      <c r="L508" s="12">
        <v>3.6699999999999997E-2</v>
      </c>
      <c r="M508" s="12">
        <v>0</v>
      </c>
      <c r="N508" s="12">
        <v>1</v>
      </c>
      <c r="O508" s="12">
        <v>0.55587900000000001</v>
      </c>
      <c r="P508" s="12">
        <v>0</v>
      </c>
      <c r="Q508" s="12">
        <v>0</v>
      </c>
      <c r="R508" s="12">
        <v>0</v>
      </c>
    </row>
    <row r="509" spans="1:18" ht="12.95" customHeight="1">
      <c r="A509" s="100">
        <v>11531</v>
      </c>
      <c r="B509" s="101" t="s">
        <v>231</v>
      </c>
      <c r="C509" s="101" t="s">
        <v>309</v>
      </c>
      <c r="D509" s="98">
        <v>40.036610000000003</v>
      </c>
      <c r="E509" s="98">
        <v>-107.51058</v>
      </c>
      <c r="F509" s="95">
        <v>1</v>
      </c>
      <c r="G509" s="91" t="s">
        <v>2026</v>
      </c>
      <c r="H509" s="87">
        <v>52.933380999999997</v>
      </c>
      <c r="I509" s="12">
        <v>9.5225089999999994</v>
      </c>
      <c r="J509" s="12">
        <v>0</v>
      </c>
      <c r="K509" s="12">
        <v>0.11210000000000001</v>
      </c>
      <c r="L509" s="12">
        <v>0</v>
      </c>
      <c r="M509" s="12">
        <v>0</v>
      </c>
      <c r="N509" s="12">
        <v>6</v>
      </c>
      <c r="O509" s="12">
        <v>0.93368200000000001</v>
      </c>
      <c r="P509" s="12">
        <v>0</v>
      </c>
      <c r="Q509" s="12">
        <v>0</v>
      </c>
      <c r="R509" s="12">
        <v>0</v>
      </c>
    </row>
    <row r="510" spans="1:18" ht="12.95" customHeight="1">
      <c r="A510" s="100">
        <v>11532</v>
      </c>
      <c r="B510" s="101" t="s">
        <v>310</v>
      </c>
      <c r="C510" s="101" t="s">
        <v>311</v>
      </c>
      <c r="D510" s="98">
        <v>39.974666999999997</v>
      </c>
      <c r="E510" s="98">
        <v>-107.624833</v>
      </c>
      <c r="F510" s="95">
        <v>1</v>
      </c>
      <c r="G510" s="91" t="s">
        <v>2026</v>
      </c>
      <c r="H510" s="87">
        <v>458.58468800000003</v>
      </c>
      <c r="I510" s="12">
        <v>18.36243</v>
      </c>
      <c r="J510" s="12">
        <v>0</v>
      </c>
      <c r="K510" s="12">
        <v>1.1325999999999998</v>
      </c>
      <c r="L510" s="12">
        <v>2.4000000000000002E-3</v>
      </c>
      <c r="M510" s="12">
        <v>0</v>
      </c>
      <c r="N510" s="12">
        <v>20</v>
      </c>
      <c r="O510" s="12">
        <v>0.675404</v>
      </c>
      <c r="P510" s="12">
        <v>0</v>
      </c>
      <c r="Q510" s="12">
        <v>0</v>
      </c>
      <c r="R510" s="12">
        <v>0</v>
      </c>
    </row>
    <row r="511" spans="1:18" ht="12.95" customHeight="1">
      <c r="A511" s="100">
        <v>11533</v>
      </c>
      <c r="B511" s="101" t="s">
        <v>312</v>
      </c>
      <c r="C511" s="101" t="s">
        <v>313</v>
      </c>
      <c r="D511" s="98">
        <v>40.038800000000002</v>
      </c>
      <c r="E511" s="98">
        <v>-107.4877</v>
      </c>
      <c r="F511" s="95">
        <v>1</v>
      </c>
      <c r="G511" s="91" t="s">
        <v>2026</v>
      </c>
      <c r="H511" s="87">
        <v>155.497558</v>
      </c>
      <c r="I511" s="12">
        <v>16.051548</v>
      </c>
      <c r="J511" s="12">
        <v>0</v>
      </c>
      <c r="K511" s="12">
        <v>0.36809999999999998</v>
      </c>
      <c r="L511" s="12">
        <v>0</v>
      </c>
      <c r="M511" s="12">
        <v>0</v>
      </c>
      <c r="N511" s="12">
        <v>17</v>
      </c>
      <c r="O511" s="12">
        <v>0.97812699999999997</v>
      </c>
      <c r="P511" s="12">
        <v>0</v>
      </c>
      <c r="Q511" s="12">
        <v>0</v>
      </c>
      <c r="R511" s="12">
        <v>0</v>
      </c>
    </row>
    <row r="512" spans="1:18" ht="12.95" customHeight="1">
      <c r="A512" s="100">
        <v>11535</v>
      </c>
      <c r="B512" s="101" t="s">
        <v>314</v>
      </c>
      <c r="C512" s="101" t="s">
        <v>315</v>
      </c>
      <c r="D512" s="98">
        <v>40.050600000000003</v>
      </c>
      <c r="E512" s="98">
        <v>-107.4687</v>
      </c>
      <c r="F512" s="95">
        <v>1</v>
      </c>
      <c r="G512" s="91" t="s">
        <v>2026</v>
      </c>
      <c r="H512" s="87">
        <v>56.370480999999998</v>
      </c>
      <c r="I512" s="12">
        <v>21.641531000000001</v>
      </c>
      <c r="J512" s="12">
        <v>0</v>
      </c>
      <c r="K512" s="12">
        <v>0.52529999999999999</v>
      </c>
      <c r="L512" s="12">
        <v>4.8000000000000004E-3</v>
      </c>
      <c r="M512" s="12">
        <v>0</v>
      </c>
      <c r="N512" s="12">
        <v>0</v>
      </c>
      <c r="O512" s="12">
        <v>0.41471799999999998</v>
      </c>
      <c r="P512" s="12">
        <v>0</v>
      </c>
      <c r="Q512" s="12">
        <v>0</v>
      </c>
      <c r="R512" s="12">
        <v>0</v>
      </c>
    </row>
    <row r="513" spans="1:18" ht="12.95" customHeight="1">
      <c r="A513" s="100">
        <v>11601</v>
      </c>
      <c r="B513" s="101" t="s">
        <v>316</v>
      </c>
      <c r="C513" s="101" t="s">
        <v>317</v>
      </c>
      <c r="D513" s="98">
        <v>39.964309999999998</v>
      </c>
      <c r="E513" s="98">
        <v>-108.26821</v>
      </c>
      <c r="F513" s="95">
        <v>1</v>
      </c>
      <c r="G513" s="91" t="s">
        <v>2024</v>
      </c>
      <c r="H513" s="87">
        <v>1361.4958469999999</v>
      </c>
      <c r="I513" s="12">
        <v>24.663702000000001</v>
      </c>
      <c r="J513" s="12">
        <v>1.1000000000000001E-3</v>
      </c>
      <c r="K513" s="12">
        <v>2.7539000000000002</v>
      </c>
      <c r="L513" s="12">
        <v>0.10090000000000002</v>
      </c>
      <c r="M513" s="12">
        <v>0</v>
      </c>
      <c r="N513" s="12">
        <v>9</v>
      </c>
      <c r="O513" s="12">
        <v>0.71529500000000001</v>
      </c>
      <c r="P513" s="12">
        <v>0</v>
      </c>
      <c r="Q513" s="12">
        <v>45</v>
      </c>
      <c r="R513" s="12">
        <v>0</v>
      </c>
    </row>
    <row r="514" spans="1:18" ht="12.95" customHeight="1">
      <c r="A514" s="100">
        <v>11625</v>
      </c>
      <c r="B514" s="101" t="s">
        <v>318</v>
      </c>
      <c r="C514" s="101" t="s">
        <v>319</v>
      </c>
      <c r="D514" s="98">
        <v>39.858199999999997</v>
      </c>
      <c r="E514" s="98">
        <v>-108.3099</v>
      </c>
      <c r="F514" s="95">
        <v>1</v>
      </c>
      <c r="G514" s="91" t="s">
        <v>2024</v>
      </c>
      <c r="H514" s="87">
        <v>262.29273000000001</v>
      </c>
      <c r="I514" s="12">
        <v>29.997630999999998</v>
      </c>
      <c r="J514" s="12">
        <v>0</v>
      </c>
      <c r="K514" s="12">
        <v>1.3334000000000001</v>
      </c>
      <c r="L514" s="12">
        <v>2.06E-2</v>
      </c>
      <c r="M514" s="12">
        <v>0</v>
      </c>
      <c r="N514" s="12">
        <v>15</v>
      </c>
      <c r="O514" s="12">
        <v>1.7155400000000001</v>
      </c>
      <c r="P514" s="12">
        <v>0</v>
      </c>
      <c r="Q514" s="12">
        <v>110</v>
      </c>
      <c r="R514" s="12">
        <v>0</v>
      </c>
    </row>
    <row r="515" spans="1:18" ht="12.95" customHeight="1">
      <c r="A515" s="100">
        <v>11640</v>
      </c>
      <c r="B515" s="101" t="s">
        <v>320</v>
      </c>
      <c r="C515" s="101" t="s">
        <v>114</v>
      </c>
      <c r="D515" s="98">
        <v>39.818899999999999</v>
      </c>
      <c r="E515" s="98">
        <v>-108.2469</v>
      </c>
      <c r="F515" s="95">
        <v>1</v>
      </c>
      <c r="G515" s="91" t="s">
        <v>2024</v>
      </c>
      <c r="H515" s="87">
        <v>20.916547999999999</v>
      </c>
      <c r="I515" s="12">
        <v>6.867667</v>
      </c>
      <c r="J515" s="12">
        <v>0</v>
      </c>
      <c r="K515" s="12">
        <v>0.2969</v>
      </c>
      <c r="L515" s="12">
        <v>1.72E-2</v>
      </c>
      <c r="M515" s="12">
        <v>0</v>
      </c>
      <c r="N515" s="12">
        <v>0</v>
      </c>
      <c r="O515" s="12">
        <v>2.7936380000000001</v>
      </c>
      <c r="P515" s="12">
        <v>0</v>
      </c>
      <c r="Q515" s="12">
        <v>0</v>
      </c>
      <c r="R515" s="12">
        <v>0</v>
      </c>
    </row>
    <row r="516" spans="1:18" ht="12.95" customHeight="1">
      <c r="A516" s="100">
        <v>11702</v>
      </c>
      <c r="B516" s="101" t="s">
        <v>321</v>
      </c>
      <c r="C516" s="101" t="s">
        <v>322</v>
      </c>
      <c r="D516" s="98">
        <v>40.090400000000002</v>
      </c>
      <c r="E516" s="98">
        <v>-108.7868</v>
      </c>
      <c r="F516" s="95">
        <v>1</v>
      </c>
      <c r="G516" s="91" t="s">
        <v>2024</v>
      </c>
      <c r="H516" s="87">
        <v>8404.3699579999993</v>
      </c>
      <c r="I516" s="12">
        <v>56.239894</v>
      </c>
      <c r="J516" s="12">
        <v>3.9599999999999996E-2</v>
      </c>
      <c r="K516" s="12">
        <v>2.8235000000000001</v>
      </c>
      <c r="L516" s="12">
        <v>0.16599999999999998</v>
      </c>
      <c r="M516" s="12">
        <v>1</v>
      </c>
      <c r="N516" s="12">
        <v>11</v>
      </c>
      <c r="O516" s="12">
        <v>4.0954389999999998</v>
      </c>
      <c r="P516" s="12">
        <v>1.428E-3</v>
      </c>
      <c r="Q516" s="12">
        <v>475</v>
      </c>
      <c r="R516" s="12">
        <v>0</v>
      </c>
    </row>
    <row r="517" spans="1:18" ht="12.95" customHeight="1">
      <c r="A517" s="100">
        <v>11720</v>
      </c>
      <c r="B517" s="101" t="s">
        <v>323</v>
      </c>
      <c r="C517" s="101" t="s">
        <v>324</v>
      </c>
      <c r="D517" s="98">
        <v>39.69726</v>
      </c>
      <c r="E517" s="98">
        <v>-108.79628</v>
      </c>
      <c r="F517" s="95">
        <v>1</v>
      </c>
      <c r="G517" s="91" t="s">
        <v>2024</v>
      </c>
      <c r="H517" s="87">
        <v>56.350028000000002</v>
      </c>
      <c r="I517" s="12">
        <v>21.831151999999999</v>
      </c>
      <c r="J517" s="12">
        <v>0</v>
      </c>
      <c r="K517" s="12">
        <v>1.3321000000000001</v>
      </c>
      <c r="L517" s="12">
        <v>0.1661</v>
      </c>
      <c r="M517" s="12">
        <v>0</v>
      </c>
      <c r="N517" s="12">
        <v>2</v>
      </c>
      <c r="O517" s="12">
        <v>1.068228</v>
      </c>
      <c r="P517" s="12">
        <v>0</v>
      </c>
      <c r="Q517" s="12">
        <v>40</v>
      </c>
      <c r="R517" s="12">
        <v>0</v>
      </c>
    </row>
    <row r="518" spans="1:18" ht="12.95" customHeight="1">
      <c r="A518" s="100">
        <v>11722</v>
      </c>
      <c r="B518" s="101" t="s">
        <v>325</v>
      </c>
      <c r="C518" s="101" t="s">
        <v>326</v>
      </c>
      <c r="D518" s="98">
        <v>39.784889999999997</v>
      </c>
      <c r="E518" s="98">
        <v>-108.61694</v>
      </c>
      <c r="F518" s="95">
        <v>1</v>
      </c>
      <c r="G518" s="91" t="s">
        <v>2024</v>
      </c>
      <c r="H518" s="87">
        <v>120.534064</v>
      </c>
      <c r="I518" s="12">
        <v>29.814153999999998</v>
      </c>
      <c r="J518" s="12">
        <v>0</v>
      </c>
      <c r="K518" s="12">
        <v>0.39279999999999998</v>
      </c>
      <c r="L518" s="12">
        <v>0</v>
      </c>
      <c r="M518" s="12">
        <v>0</v>
      </c>
      <c r="N518" s="12">
        <v>3</v>
      </c>
      <c r="O518" s="12">
        <v>0.88553099999999996</v>
      </c>
      <c r="P518" s="12">
        <v>0</v>
      </c>
      <c r="Q518" s="12">
        <v>22</v>
      </c>
      <c r="R518" s="12">
        <v>0</v>
      </c>
    </row>
    <row r="519" spans="1:18" ht="12.95" customHeight="1">
      <c r="A519" s="100">
        <v>11726</v>
      </c>
      <c r="B519" s="101" t="s">
        <v>327</v>
      </c>
      <c r="C519" s="101" t="s">
        <v>328</v>
      </c>
      <c r="D519" s="98">
        <v>39.774679999999996</v>
      </c>
      <c r="E519" s="98">
        <v>-108.64246</v>
      </c>
      <c r="F519" s="95">
        <v>1</v>
      </c>
      <c r="G519" s="91" t="s">
        <v>2024</v>
      </c>
      <c r="H519" s="87">
        <v>134.69605000000001</v>
      </c>
      <c r="I519" s="12">
        <v>16.713598000000001</v>
      </c>
      <c r="J519" s="12">
        <v>0</v>
      </c>
      <c r="K519" s="12">
        <v>0.42630000000000001</v>
      </c>
      <c r="L519" s="12">
        <v>0</v>
      </c>
      <c r="M519" s="12">
        <v>0</v>
      </c>
      <c r="N519" s="12">
        <v>0</v>
      </c>
      <c r="O519" s="12">
        <v>0.69391499999999995</v>
      </c>
      <c r="P519" s="12">
        <v>0</v>
      </c>
      <c r="Q519" s="12">
        <v>16</v>
      </c>
      <c r="R519" s="12">
        <v>0</v>
      </c>
    </row>
    <row r="520" spans="1:18" ht="12.95" customHeight="1">
      <c r="A520" s="100">
        <v>11728</v>
      </c>
      <c r="B520" s="101" t="s">
        <v>329</v>
      </c>
      <c r="C520" s="101" t="s">
        <v>330</v>
      </c>
      <c r="D520" s="98">
        <v>39.980980000000002</v>
      </c>
      <c r="E520" s="98">
        <v>-108.38500999999999</v>
      </c>
      <c r="F520" s="95">
        <v>1</v>
      </c>
      <c r="G520" s="91" t="s">
        <v>2024</v>
      </c>
      <c r="H520" s="87">
        <v>141.04580899999999</v>
      </c>
      <c r="I520" s="12">
        <v>19.370345</v>
      </c>
      <c r="J520" s="12">
        <v>0</v>
      </c>
      <c r="K520" s="12">
        <v>0.14419999999999999</v>
      </c>
      <c r="L520" s="12">
        <v>0</v>
      </c>
      <c r="M520" s="12">
        <v>0</v>
      </c>
      <c r="N520" s="12">
        <v>1</v>
      </c>
      <c r="O520" s="12">
        <v>0.507494</v>
      </c>
      <c r="P520" s="12">
        <v>0</v>
      </c>
      <c r="Q520" s="12">
        <v>8</v>
      </c>
      <c r="R520" s="12">
        <v>0</v>
      </c>
    </row>
    <row r="521" spans="1:18" ht="12.95" customHeight="1">
      <c r="A521" s="100">
        <v>11732</v>
      </c>
      <c r="B521" s="101" t="s">
        <v>331</v>
      </c>
      <c r="C521" s="101" t="s">
        <v>332</v>
      </c>
      <c r="D521" s="98">
        <v>40.168199999999999</v>
      </c>
      <c r="E521" s="98">
        <v>-108.4006</v>
      </c>
      <c r="F521" s="95">
        <v>1</v>
      </c>
      <c r="G521" s="91" t="s">
        <v>2024</v>
      </c>
      <c r="H521" s="87">
        <v>678.57889599999999</v>
      </c>
      <c r="I521" s="12">
        <v>25.589679</v>
      </c>
      <c r="J521" s="12">
        <v>0</v>
      </c>
      <c r="K521" s="12">
        <v>0.3589</v>
      </c>
      <c r="L521" s="12">
        <v>1.9E-2</v>
      </c>
      <c r="M521" s="12">
        <v>0</v>
      </c>
      <c r="N521" s="12">
        <v>0</v>
      </c>
      <c r="O521" s="12">
        <v>1.1257980000000001</v>
      </c>
      <c r="P521" s="12">
        <v>0</v>
      </c>
      <c r="Q521" s="12">
        <v>0</v>
      </c>
      <c r="R521" s="12">
        <v>0</v>
      </c>
    </row>
    <row r="522" spans="1:18" ht="12.95" customHeight="1">
      <c r="A522" s="100">
        <v>11765</v>
      </c>
      <c r="B522" s="101" t="s">
        <v>337</v>
      </c>
      <c r="C522" s="101" t="s">
        <v>338</v>
      </c>
      <c r="D522" s="98">
        <v>39.876820000000002</v>
      </c>
      <c r="E522" s="98">
        <v>-107.76486</v>
      </c>
      <c r="F522" s="95">
        <v>2</v>
      </c>
      <c r="G522" s="91" t="s">
        <v>2026</v>
      </c>
      <c r="H522" s="87">
        <v>65.580985999999996</v>
      </c>
      <c r="I522" s="12">
        <v>23.354001</v>
      </c>
      <c r="J522" s="12">
        <v>0</v>
      </c>
      <c r="K522" s="12">
        <v>9.1899999999999996E-2</v>
      </c>
      <c r="L522" s="12">
        <v>0</v>
      </c>
      <c r="M522" s="12">
        <v>0</v>
      </c>
      <c r="N522" s="12">
        <v>0</v>
      </c>
      <c r="O522" s="12">
        <v>6.3479999999999995E-2</v>
      </c>
      <c r="P522" s="12">
        <v>0</v>
      </c>
      <c r="Q522" s="12">
        <v>0</v>
      </c>
      <c r="R522" s="12">
        <v>0</v>
      </c>
    </row>
    <row r="523" spans="1:18" ht="12.95" customHeight="1">
      <c r="A523" s="100">
        <v>11770</v>
      </c>
      <c r="B523" s="101" t="s">
        <v>310</v>
      </c>
      <c r="C523" s="101" t="s">
        <v>339</v>
      </c>
      <c r="D523" s="98">
        <v>39.974139999999998</v>
      </c>
      <c r="E523" s="98">
        <v>-107.62887000000001</v>
      </c>
      <c r="F523" s="95">
        <v>1</v>
      </c>
      <c r="G523" s="91" t="s">
        <v>2026</v>
      </c>
      <c r="H523" s="87">
        <v>461.70152200000001</v>
      </c>
      <c r="I523" s="12">
        <v>19.138776</v>
      </c>
      <c r="J523" s="12">
        <v>0</v>
      </c>
      <c r="K523" s="12">
        <v>1.2007999999999999</v>
      </c>
      <c r="L523" s="12">
        <v>4.9000000000000007E-3</v>
      </c>
      <c r="M523" s="12">
        <v>0</v>
      </c>
      <c r="N523" s="12">
        <v>23</v>
      </c>
      <c r="O523" s="12">
        <v>0.91812700000000003</v>
      </c>
      <c r="P523" s="12">
        <v>0</v>
      </c>
      <c r="Q523" s="12">
        <v>0</v>
      </c>
      <c r="R523" s="12">
        <v>0</v>
      </c>
    </row>
    <row r="524" spans="1:18" ht="12.95" customHeight="1">
      <c r="A524" s="100">
        <v>11874</v>
      </c>
      <c r="B524" s="101" t="s">
        <v>340</v>
      </c>
      <c r="C524" s="101" t="s">
        <v>341</v>
      </c>
      <c r="D524" s="98">
        <v>40.731000000000002</v>
      </c>
      <c r="E524" s="98">
        <v>-108.88200000000001</v>
      </c>
      <c r="F524" s="95">
        <v>1</v>
      </c>
      <c r="G524" s="91" t="s">
        <v>2024</v>
      </c>
      <c r="H524" s="87">
        <v>217.10647299999999</v>
      </c>
      <c r="I524" s="12">
        <v>24.496668</v>
      </c>
      <c r="J524" s="12">
        <v>0</v>
      </c>
      <c r="K524" s="12">
        <v>0.13470000000000001</v>
      </c>
      <c r="L524" s="12">
        <v>0</v>
      </c>
      <c r="M524" s="12">
        <v>0</v>
      </c>
      <c r="N524" s="12">
        <v>0</v>
      </c>
      <c r="O524" s="12">
        <v>0.26347799999999999</v>
      </c>
      <c r="P524" s="12">
        <v>0</v>
      </c>
      <c r="Q524" s="12">
        <v>0</v>
      </c>
      <c r="R524" s="12">
        <v>0</v>
      </c>
    </row>
    <row r="525" spans="1:18" ht="12.95" customHeight="1">
      <c r="A525" s="100">
        <v>12102</v>
      </c>
      <c r="B525" s="101" t="s">
        <v>345</v>
      </c>
      <c r="C525" s="101" t="s">
        <v>351</v>
      </c>
      <c r="D525" s="98">
        <v>40.108333000000002</v>
      </c>
      <c r="E525" s="98">
        <v>-106.00361100000001</v>
      </c>
      <c r="F525" s="95">
        <v>1</v>
      </c>
      <c r="G525" s="91" t="s">
        <v>2026</v>
      </c>
      <c r="H525" s="87">
        <v>2042.3239269999999</v>
      </c>
      <c r="I525" s="12">
        <v>47.094914000000003</v>
      </c>
      <c r="J525" s="12">
        <v>0</v>
      </c>
      <c r="K525" s="12">
        <v>1.1485000000000001</v>
      </c>
      <c r="L525" s="12">
        <v>0.54059999999999997</v>
      </c>
      <c r="M525" s="12">
        <v>3</v>
      </c>
      <c r="N525" s="12">
        <v>24</v>
      </c>
      <c r="O525" s="12">
        <v>2.179392</v>
      </c>
      <c r="P525" s="12">
        <v>4.8999999999999998E-4</v>
      </c>
      <c r="Q525" s="12">
        <v>2</v>
      </c>
      <c r="R525" s="12">
        <v>0</v>
      </c>
    </row>
    <row r="526" spans="1:18" ht="12.95" customHeight="1">
      <c r="A526" s="100">
        <v>12115</v>
      </c>
      <c r="B526" s="101" t="s">
        <v>352</v>
      </c>
      <c r="C526" s="101" t="s">
        <v>353</v>
      </c>
      <c r="D526" s="98">
        <v>39.810966999999998</v>
      </c>
      <c r="E526" s="98">
        <v>-107.18415</v>
      </c>
      <c r="F526" s="95">
        <v>1</v>
      </c>
      <c r="G526" s="91" t="s">
        <v>2026</v>
      </c>
      <c r="H526" s="87">
        <v>119.671273</v>
      </c>
      <c r="I526" s="12">
        <v>32.934708999999998</v>
      </c>
      <c r="J526" s="12">
        <v>0</v>
      </c>
      <c r="K526" s="12">
        <v>1.8000000000000002E-2</v>
      </c>
      <c r="L526" s="12">
        <v>0</v>
      </c>
      <c r="M526" s="12">
        <v>0</v>
      </c>
      <c r="N526" s="12">
        <v>4</v>
      </c>
      <c r="O526" s="12">
        <v>3.0047999999999998E-2</v>
      </c>
      <c r="P526" s="12">
        <v>0</v>
      </c>
      <c r="Q526" s="12">
        <v>0</v>
      </c>
      <c r="R526" s="12">
        <v>0</v>
      </c>
    </row>
    <row r="527" spans="1:18" ht="12.95" customHeight="1">
      <c r="A527" s="100">
        <v>12116</v>
      </c>
      <c r="B527" s="101" t="s">
        <v>354</v>
      </c>
      <c r="C527" s="101" t="s">
        <v>355</v>
      </c>
      <c r="D527" s="98">
        <v>39.945366999999997</v>
      </c>
      <c r="E527" s="98">
        <v>-106.53375</v>
      </c>
      <c r="F527" s="95">
        <v>1</v>
      </c>
      <c r="G527" s="91" t="s">
        <v>2026</v>
      </c>
      <c r="H527" s="87">
        <v>143.704938</v>
      </c>
      <c r="I527" s="12">
        <v>24.611692999999999</v>
      </c>
      <c r="J527" s="12">
        <v>0</v>
      </c>
      <c r="K527" s="12">
        <v>1.3222</v>
      </c>
      <c r="L527" s="12">
        <v>0</v>
      </c>
      <c r="M527" s="12">
        <v>0</v>
      </c>
      <c r="N527" s="12">
        <v>21</v>
      </c>
      <c r="O527" s="12">
        <v>1.806943</v>
      </c>
      <c r="P527" s="12">
        <v>0</v>
      </c>
      <c r="Q527" s="12">
        <v>0</v>
      </c>
      <c r="R527" s="12">
        <v>0</v>
      </c>
    </row>
    <row r="528" spans="1:18" ht="12.95" customHeight="1">
      <c r="A528" s="100">
        <v>12118</v>
      </c>
      <c r="B528" s="101" t="s">
        <v>356</v>
      </c>
      <c r="C528" s="101" t="s">
        <v>114</v>
      </c>
      <c r="D528" s="98">
        <v>39.889800000000001</v>
      </c>
      <c r="E528" s="98">
        <v>-106.83242</v>
      </c>
      <c r="F528" s="95">
        <v>1</v>
      </c>
      <c r="G528" s="91" t="s">
        <v>2026</v>
      </c>
      <c r="H528" s="87">
        <v>98.413656000000003</v>
      </c>
      <c r="I528" s="12">
        <v>13.835157000000001</v>
      </c>
      <c r="J528" s="12">
        <v>0</v>
      </c>
      <c r="K528" s="12">
        <v>0.9749000000000001</v>
      </c>
      <c r="L528" s="12">
        <v>0</v>
      </c>
      <c r="M528" s="12">
        <v>0</v>
      </c>
      <c r="N528" s="12">
        <v>12</v>
      </c>
      <c r="O528" s="12">
        <v>1.319229</v>
      </c>
      <c r="P528" s="12">
        <v>0</v>
      </c>
      <c r="Q528" s="12">
        <v>0</v>
      </c>
      <c r="R528" s="12">
        <v>0</v>
      </c>
    </row>
    <row r="529" spans="1:18" ht="12.95" customHeight="1">
      <c r="A529" s="100">
        <v>12144</v>
      </c>
      <c r="B529" s="101" t="s">
        <v>357</v>
      </c>
      <c r="C529" s="101" t="s">
        <v>135</v>
      </c>
      <c r="D529" s="98">
        <v>40.158732999999998</v>
      </c>
      <c r="E529" s="98">
        <v>-106.2881</v>
      </c>
      <c r="F529" s="95">
        <v>1</v>
      </c>
      <c r="G529" s="91" t="s">
        <v>2026</v>
      </c>
      <c r="H529" s="87">
        <v>139.372883</v>
      </c>
      <c r="I529" s="12">
        <v>12.651904999999999</v>
      </c>
      <c r="J529" s="12">
        <v>0</v>
      </c>
      <c r="K529" s="12">
        <v>2.9260999999999999</v>
      </c>
      <c r="L529" s="12">
        <v>0</v>
      </c>
      <c r="M529" s="12">
        <v>0</v>
      </c>
      <c r="N529" s="12">
        <v>18</v>
      </c>
      <c r="O529" s="12">
        <v>2.8115329999999998</v>
      </c>
      <c r="P529" s="12">
        <v>0</v>
      </c>
      <c r="Q529" s="12">
        <v>0</v>
      </c>
      <c r="R529" s="12">
        <v>0</v>
      </c>
    </row>
    <row r="530" spans="1:18" ht="12.95" customHeight="1">
      <c r="A530" s="100">
        <v>12146</v>
      </c>
      <c r="B530" s="101" t="s">
        <v>358</v>
      </c>
      <c r="C530" s="101" t="s">
        <v>359</v>
      </c>
      <c r="D530" s="98">
        <v>40.193350000000002</v>
      </c>
      <c r="E530" s="98">
        <v>-106.41718299999999</v>
      </c>
      <c r="F530" s="95">
        <v>1</v>
      </c>
      <c r="G530" s="91" t="s">
        <v>2026</v>
      </c>
      <c r="H530" s="87">
        <v>383.43677400000001</v>
      </c>
      <c r="I530" s="12">
        <v>22.112316</v>
      </c>
      <c r="J530" s="12">
        <v>0</v>
      </c>
      <c r="K530" s="12">
        <v>2.4969000000000001</v>
      </c>
      <c r="L530" s="12">
        <v>0.20319999999999999</v>
      </c>
      <c r="M530" s="12">
        <v>0</v>
      </c>
      <c r="N530" s="12">
        <v>10</v>
      </c>
      <c r="O530" s="12">
        <v>1.7370749999999999</v>
      </c>
      <c r="P530" s="12">
        <v>0</v>
      </c>
      <c r="Q530" s="12">
        <v>0</v>
      </c>
      <c r="R530" s="12">
        <v>0</v>
      </c>
    </row>
    <row r="531" spans="1:18" ht="12.95" customHeight="1">
      <c r="A531" s="100">
        <v>12162</v>
      </c>
      <c r="B531" s="101" t="s">
        <v>360</v>
      </c>
      <c r="C531" s="101" t="s">
        <v>361</v>
      </c>
      <c r="D531" s="98">
        <v>39.991332999999997</v>
      </c>
      <c r="E531" s="98">
        <v>-105.8505</v>
      </c>
      <c r="F531" s="95">
        <v>1</v>
      </c>
      <c r="G531" s="91" t="s">
        <v>2026</v>
      </c>
      <c r="H531" s="87">
        <v>48.211570000000002</v>
      </c>
      <c r="I531" s="12">
        <v>10.295349</v>
      </c>
      <c r="J531" s="12">
        <v>0</v>
      </c>
      <c r="K531" s="12">
        <v>0.81769999999999998</v>
      </c>
      <c r="L531" s="12">
        <v>9.7099999999999992E-2</v>
      </c>
      <c r="M531" s="12">
        <v>1</v>
      </c>
      <c r="N531" s="12">
        <v>3</v>
      </c>
      <c r="O531" s="12">
        <v>1.908801</v>
      </c>
      <c r="P531" s="12">
        <v>0</v>
      </c>
      <c r="Q531" s="12">
        <v>0</v>
      </c>
      <c r="R531" s="12">
        <v>0</v>
      </c>
    </row>
    <row r="532" spans="1:18" ht="12.95" customHeight="1">
      <c r="A532" s="100">
        <v>12163</v>
      </c>
      <c r="B532" s="101" t="s">
        <v>362</v>
      </c>
      <c r="C532" s="101" t="s">
        <v>363</v>
      </c>
      <c r="D532" s="98">
        <v>39.91639</v>
      </c>
      <c r="E532" s="98">
        <v>-105.77611</v>
      </c>
      <c r="F532" s="95">
        <v>1</v>
      </c>
      <c r="G532" s="91" t="s">
        <v>2026</v>
      </c>
      <c r="H532" s="87">
        <v>76.979651000000004</v>
      </c>
      <c r="I532" s="12">
        <v>18.441858</v>
      </c>
      <c r="J532" s="12">
        <v>0</v>
      </c>
      <c r="K532" s="12">
        <v>3.9699999999999999E-2</v>
      </c>
      <c r="L532" s="12">
        <v>1.5559000000000001</v>
      </c>
      <c r="M532" s="12">
        <v>4</v>
      </c>
      <c r="N532" s="12">
        <v>8</v>
      </c>
      <c r="O532" s="12">
        <v>4.2677709999999998</v>
      </c>
      <c r="P532" s="12">
        <v>0</v>
      </c>
      <c r="Q532" s="12">
        <v>0</v>
      </c>
      <c r="R532" s="12">
        <v>0</v>
      </c>
    </row>
    <row r="533" spans="1:18" ht="12.95" customHeight="1">
      <c r="A533" s="100">
        <v>12164</v>
      </c>
      <c r="B533" s="101" t="s">
        <v>364</v>
      </c>
      <c r="C533" s="101" t="s">
        <v>365</v>
      </c>
      <c r="D533" s="98">
        <v>39.991332999999997</v>
      </c>
      <c r="E533" s="98">
        <v>-105.852</v>
      </c>
      <c r="F533" s="95">
        <v>1</v>
      </c>
      <c r="G533" s="91" t="s">
        <v>2026</v>
      </c>
      <c r="H533" s="87">
        <v>37.278495999999997</v>
      </c>
      <c r="I533" s="12">
        <v>11.179627999999999</v>
      </c>
      <c r="J533" s="12">
        <v>0</v>
      </c>
      <c r="K533" s="12">
        <v>0.57230000000000003</v>
      </c>
      <c r="L533" s="12">
        <v>0.24389999999999998</v>
      </c>
      <c r="M533" s="12">
        <v>0</v>
      </c>
      <c r="N533" s="12">
        <v>21</v>
      </c>
      <c r="O533" s="12">
        <v>2.6444800000000002</v>
      </c>
      <c r="P533" s="12">
        <v>0</v>
      </c>
      <c r="Q533" s="12">
        <v>0</v>
      </c>
      <c r="R533" s="12">
        <v>0</v>
      </c>
    </row>
    <row r="534" spans="1:18" ht="12.95" customHeight="1">
      <c r="A534" s="100">
        <v>12166</v>
      </c>
      <c r="B534" s="101" t="s">
        <v>362</v>
      </c>
      <c r="C534" s="101" t="s">
        <v>373</v>
      </c>
      <c r="D534" s="98">
        <v>40.092329999999997</v>
      </c>
      <c r="E534" s="98">
        <v>-105.9705</v>
      </c>
      <c r="F534" s="95">
        <v>1</v>
      </c>
      <c r="G534" s="91" t="s">
        <v>2026</v>
      </c>
      <c r="H534" s="87">
        <v>783.31381099999999</v>
      </c>
      <c r="I534" s="12">
        <v>31.305105999999999</v>
      </c>
      <c r="J534" s="12">
        <v>0</v>
      </c>
      <c r="K534" s="12">
        <v>1.0923</v>
      </c>
      <c r="L534" s="12">
        <v>0.98740000000000006</v>
      </c>
      <c r="M534" s="12">
        <v>5</v>
      </c>
      <c r="N534" s="12">
        <v>32</v>
      </c>
      <c r="O534" s="12">
        <v>4.0675429999999997</v>
      </c>
      <c r="P534" s="12">
        <v>0</v>
      </c>
      <c r="Q534" s="12">
        <v>4</v>
      </c>
      <c r="R534" s="12">
        <v>0</v>
      </c>
    </row>
    <row r="535" spans="1:18" ht="12.95" customHeight="1">
      <c r="A535" s="100">
        <v>12168</v>
      </c>
      <c r="B535" s="101" t="s">
        <v>376</v>
      </c>
      <c r="C535" s="101" t="s">
        <v>377</v>
      </c>
      <c r="D535" s="98">
        <v>39.99897</v>
      </c>
      <c r="E535" s="98">
        <v>-105.82758</v>
      </c>
      <c r="F535" s="95">
        <v>1</v>
      </c>
      <c r="G535" s="91" t="s">
        <v>2026</v>
      </c>
      <c r="H535" s="87">
        <v>170.52200099999999</v>
      </c>
      <c r="I535" s="12">
        <v>31.631232000000001</v>
      </c>
      <c r="J535" s="12">
        <v>0</v>
      </c>
      <c r="K535" s="12">
        <v>0.26340000000000002</v>
      </c>
      <c r="L535" s="12">
        <v>9.0800000000000006E-2</v>
      </c>
      <c r="M535" s="12">
        <v>0</v>
      </c>
      <c r="N535" s="12">
        <v>3</v>
      </c>
      <c r="O535" s="12">
        <v>2.3189739999999999</v>
      </c>
      <c r="P535" s="12">
        <v>0</v>
      </c>
      <c r="Q535" s="12">
        <v>0</v>
      </c>
      <c r="R535" s="12">
        <v>0</v>
      </c>
    </row>
    <row r="536" spans="1:18" ht="12.95" customHeight="1">
      <c r="A536" s="100">
        <v>12169</v>
      </c>
      <c r="B536" s="101" t="s">
        <v>378</v>
      </c>
      <c r="C536" s="101" t="s">
        <v>379</v>
      </c>
      <c r="D536" s="98">
        <v>40.056730000000002</v>
      </c>
      <c r="E536" s="98">
        <v>-106.64722</v>
      </c>
      <c r="F536" s="95">
        <v>2</v>
      </c>
      <c r="G536" s="91" t="s">
        <v>2026</v>
      </c>
      <c r="H536" s="87">
        <v>81.629982999999996</v>
      </c>
      <c r="I536" s="12">
        <v>23.39968</v>
      </c>
      <c r="J536" s="12">
        <v>0</v>
      </c>
      <c r="K536" s="12">
        <v>0</v>
      </c>
      <c r="L536" s="12">
        <v>4.4000000000000003E-3</v>
      </c>
      <c r="M536" s="12">
        <v>0</v>
      </c>
      <c r="N536" s="12">
        <v>2</v>
      </c>
      <c r="O536" s="12">
        <v>1.4869129999999999</v>
      </c>
      <c r="P536" s="12">
        <v>0</v>
      </c>
      <c r="Q536" s="12">
        <v>0</v>
      </c>
      <c r="R536" s="12">
        <v>0</v>
      </c>
    </row>
    <row r="537" spans="1:18" ht="12.95" customHeight="1">
      <c r="A537" s="100">
        <v>12172</v>
      </c>
      <c r="B537" s="101" t="s">
        <v>43</v>
      </c>
      <c r="C537" s="101" t="s">
        <v>380</v>
      </c>
      <c r="D537" s="98">
        <v>40.157667000000004</v>
      </c>
      <c r="E537" s="98">
        <v>-105.985</v>
      </c>
      <c r="F537" s="95">
        <v>1</v>
      </c>
      <c r="G537" s="91" t="s">
        <v>2026</v>
      </c>
      <c r="H537" s="87">
        <v>330.37843800000002</v>
      </c>
      <c r="I537" s="12">
        <v>29.643366</v>
      </c>
      <c r="J537" s="12">
        <v>0</v>
      </c>
      <c r="K537" s="12">
        <v>0.38539999999999996</v>
      </c>
      <c r="L537" s="12">
        <v>0.15670000000000001</v>
      </c>
      <c r="M537" s="12">
        <v>1</v>
      </c>
      <c r="N537" s="12">
        <v>15</v>
      </c>
      <c r="O537" s="12">
        <v>1.5653779999999999</v>
      </c>
      <c r="P537" s="12">
        <v>3.0270000000000002E-3</v>
      </c>
      <c r="Q537" s="12">
        <v>3</v>
      </c>
      <c r="R537" s="12">
        <v>0</v>
      </c>
    </row>
    <row r="538" spans="1:18" ht="12.95" customHeight="1">
      <c r="A538" s="100">
        <v>12178</v>
      </c>
      <c r="B538" s="101" t="s">
        <v>381</v>
      </c>
      <c r="C538" s="101" t="s">
        <v>382</v>
      </c>
      <c r="D538" s="98">
        <v>39.934660999999998</v>
      </c>
      <c r="E538" s="98">
        <v>-105.899884</v>
      </c>
      <c r="F538" s="95">
        <v>2</v>
      </c>
      <c r="G538" s="91" t="s">
        <v>2026</v>
      </c>
      <c r="H538" s="87">
        <v>5.5203239999999996</v>
      </c>
      <c r="I538" s="12">
        <v>5.5200240000000003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2.2187320000000001</v>
      </c>
      <c r="P538" s="12">
        <v>0</v>
      </c>
      <c r="Q538" s="12">
        <v>0</v>
      </c>
      <c r="R538" s="12">
        <v>0</v>
      </c>
    </row>
    <row r="539" spans="1:18" ht="12.95" customHeight="1">
      <c r="A539" s="100">
        <v>12180</v>
      </c>
      <c r="B539" s="101" t="s">
        <v>383</v>
      </c>
      <c r="C539" s="101" t="s">
        <v>384</v>
      </c>
      <c r="D539" s="98">
        <v>40.00582</v>
      </c>
      <c r="E539" s="98">
        <v>-105.81955000000001</v>
      </c>
      <c r="F539" s="95">
        <v>2</v>
      </c>
      <c r="G539" s="91" t="s">
        <v>2026</v>
      </c>
      <c r="H539" s="87">
        <v>36.636854</v>
      </c>
      <c r="I539" s="12">
        <v>11.246138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1.194205</v>
      </c>
      <c r="P539" s="12">
        <v>0</v>
      </c>
      <c r="Q539" s="12">
        <v>0</v>
      </c>
      <c r="R539" s="12">
        <v>0</v>
      </c>
    </row>
    <row r="540" spans="1:18" ht="12.95" customHeight="1">
      <c r="A540" s="100">
        <v>12182</v>
      </c>
      <c r="B540" s="101" t="s">
        <v>385</v>
      </c>
      <c r="C540" s="101" t="s">
        <v>386</v>
      </c>
      <c r="D540" s="98">
        <v>40.130800000000001</v>
      </c>
      <c r="E540" s="98">
        <v>-105.7675</v>
      </c>
      <c r="F540" s="95">
        <v>2</v>
      </c>
      <c r="G540" s="91" t="s">
        <v>2026</v>
      </c>
      <c r="H540" s="87">
        <v>15.682994000000001</v>
      </c>
      <c r="I540" s="12">
        <v>10.355221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</row>
    <row r="541" spans="1:18" ht="12.95" customHeight="1">
      <c r="A541" s="100">
        <v>12186</v>
      </c>
      <c r="B541" s="101" t="s">
        <v>362</v>
      </c>
      <c r="C541" s="101" t="s">
        <v>394</v>
      </c>
      <c r="D541" s="98">
        <v>39.933548000000002</v>
      </c>
      <c r="E541" s="98">
        <v>-105.789861</v>
      </c>
      <c r="F541" s="95">
        <v>1</v>
      </c>
      <c r="G541" s="91" t="s">
        <v>2026</v>
      </c>
      <c r="H541" s="87">
        <v>153.906364</v>
      </c>
      <c r="I541" s="12">
        <v>19.041248</v>
      </c>
      <c r="J541" s="12">
        <v>0</v>
      </c>
      <c r="K541" s="12">
        <v>2.2200000000000001E-2</v>
      </c>
      <c r="L541" s="12">
        <v>1.3455999999999999</v>
      </c>
      <c r="M541" s="12">
        <v>3</v>
      </c>
      <c r="N541" s="12">
        <v>13</v>
      </c>
      <c r="O541" s="12">
        <v>4.1056790000000003</v>
      </c>
      <c r="P541" s="12">
        <v>0</v>
      </c>
      <c r="Q541" s="12">
        <v>0</v>
      </c>
      <c r="R541" s="12">
        <v>0</v>
      </c>
    </row>
    <row r="542" spans="1:18" ht="12.95" customHeight="1">
      <c r="A542" s="100">
        <v>12191</v>
      </c>
      <c r="B542" s="101" t="s">
        <v>362</v>
      </c>
      <c r="C542" s="101" t="s">
        <v>403</v>
      </c>
      <c r="D542" s="98">
        <v>39.990278000000004</v>
      </c>
      <c r="E542" s="98">
        <v>-105.829722</v>
      </c>
      <c r="F542" s="95">
        <v>1</v>
      </c>
      <c r="G542" s="91" t="s">
        <v>2026</v>
      </c>
      <c r="H542" s="87">
        <v>299.85014000000001</v>
      </c>
      <c r="I542" s="12">
        <v>10.338573999999999</v>
      </c>
      <c r="J542" s="12">
        <v>0</v>
      </c>
      <c r="K542" s="12">
        <v>0.3014</v>
      </c>
      <c r="L542" s="12">
        <v>1.4032</v>
      </c>
      <c r="M542" s="12">
        <v>3</v>
      </c>
      <c r="N542" s="12">
        <v>12</v>
      </c>
      <c r="O542" s="12">
        <v>4.6269559999999998</v>
      </c>
      <c r="P542" s="12">
        <v>0</v>
      </c>
      <c r="Q542" s="12">
        <v>0</v>
      </c>
      <c r="R542" s="12">
        <v>0</v>
      </c>
    </row>
    <row r="543" spans="1:18" ht="12.95" customHeight="1">
      <c r="A543" s="100">
        <v>12192</v>
      </c>
      <c r="B543" s="101" t="s">
        <v>362</v>
      </c>
      <c r="C543" s="101" t="s">
        <v>404</v>
      </c>
      <c r="D543" s="98">
        <v>39.951799999999999</v>
      </c>
      <c r="E543" s="98">
        <v>-105.8147</v>
      </c>
      <c r="F543" s="95">
        <v>1</v>
      </c>
      <c r="G543" s="91" t="s">
        <v>2026</v>
      </c>
      <c r="H543" s="87">
        <v>287.33774199999999</v>
      </c>
      <c r="I543" s="12">
        <v>27.57029</v>
      </c>
      <c r="J543" s="12">
        <v>0</v>
      </c>
      <c r="K543" s="12">
        <v>0.1237</v>
      </c>
      <c r="L543" s="12">
        <v>1.1487000000000001</v>
      </c>
      <c r="M543" s="12">
        <v>1</v>
      </c>
      <c r="N543" s="12">
        <v>33</v>
      </c>
      <c r="O543" s="12">
        <v>3.7064170000000001</v>
      </c>
      <c r="P543" s="12">
        <v>0</v>
      </c>
      <c r="Q543" s="12">
        <v>0</v>
      </c>
      <c r="R543" s="12">
        <v>0</v>
      </c>
    </row>
    <row r="544" spans="1:18" ht="12.95" customHeight="1">
      <c r="A544" s="100">
        <v>12194</v>
      </c>
      <c r="B544" s="101" t="s">
        <v>405</v>
      </c>
      <c r="C544" s="101" t="s">
        <v>406</v>
      </c>
      <c r="D544" s="98">
        <v>39.941833000000003</v>
      </c>
      <c r="E544" s="98">
        <v>-105.812833</v>
      </c>
      <c r="F544" s="95">
        <v>1</v>
      </c>
      <c r="G544" s="91" t="s">
        <v>2026</v>
      </c>
      <c r="H544" s="87">
        <v>23.489128999999998</v>
      </c>
      <c r="I544" s="12">
        <v>9.4401299999999999</v>
      </c>
      <c r="J544" s="12">
        <v>0</v>
      </c>
      <c r="K544" s="12">
        <v>5.7499999999999996E-2</v>
      </c>
      <c r="L544" s="12">
        <v>9.9599999999999994E-2</v>
      </c>
      <c r="M544" s="12">
        <v>0</v>
      </c>
      <c r="N544" s="12">
        <v>4</v>
      </c>
      <c r="O544" s="12">
        <v>3.3111039999999998</v>
      </c>
      <c r="P544" s="12">
        <v>0</v>
      </c>
      <c r="Q544" s="12">
        <v>0</v>
      </c>
      <c r="R544" s="12">
        <v>0</v>
      </c>
    </row>
    <row r="545" spans="1:18" ht="12.95" customHeight="1">
      <c r="A545" s="100">
        <v>12195</v>
      </c>
      <c r="B545" s="101" t="s">
        <v>362</v>
      </c>
      <c r="C545" s="101" t="s">
        <v>407</v>
      </c>
      <c r="D545" s="98">
        <v>39.927399999999999</v>
      </c>
      <c r="E545" s="98">
        <v>-105.7861</v>
      </c>
      <c r="F545" s="95">
        <v>1</v>
      </c>
      <c r="G545" s="91" t="s">
        <v>2026</v>
      </c>
      <c r="H545" s="87">
        <v>152.40686099999999</v>
      </c>
      <c r="I545" s="12">
        <v>22.538848000000002</v>
      </c>
      <c r="J545" s="12">
        <v>0</v>
      </c>
      <c r="K545" s="12">
        <v>2.24E-2</v>
      </c>
      <c r="L545" s="12">
        <v>1.2219</v>
      </c>
      <c r="M545" s="12">
        <v>5</v>
      </c>
      <c r="N545" s="12">
        <v>13</v>
      </c>
      <c r="O545" s="12">
        <v>4.6090099999999996</v>
      </c>
      <c r="P545" s="12">
        <v>0</v>
      </c>
      <c r="Q545" s="12">
        <v>0</v>
      </c>
      <c r="R545" s="12">
        <v>0</v>
      </c>
    </row>
    <row r="546" spans="1:18" ht="12.95" customHeight="1">
      <c r="A546" s="100">
        <v>12196</v>
      </c>
      <c r="B546" s="101" t="s">
        <v>408</v>
      </c>
      <c r="C546" s="101" t="s">
        <v>409</v>
      </c>
      <c r="D546" s="98">
        <v>39.92</v>
      </c>
      <c r="E546" s="98">
        <v>-105.785167</v>
      </c>
      <c r="F546" s="95">
        <v>1</v>
      </c>
      <c r="G546" s="91" t="s">
        <v>2026</v>
      </c>
      <c r="H546" s="87">
        <v>72.253659999999996</v>
      </c>
      <c r="I546" s="12">
        <v>10.496810999999999</v>
      </c>
      <c r="J546" s="12">
        <v>0</v>
      </c>
      <c r="K546" s="12">
        <v>0</v>
      </c>
      <c r="L546" s="12">
        <v>0.59050000000000002</v>
      </c>
      <c r="M546" s="12">
        <v>2</v>
      </c>
      <c r="N546" s="12">
        <v>3</v>
      </c>
      <c r="O546" s="12">
        <v>4.3725259999999997</v>
      </c>
      <c r="P546" s="12">
        <v>0</v>
      </c>
      <c r="Q546" s="12">
        <v>0</v>
      </c>
      <c r="R546" s="12">
        <v>0</v>
      </c>
    </row>
    <row r="547" spans="1:18" ht="12.95" customHeight="1">
      <c r="A547" s="100">
        <v>12197</v>
      </c>
      <c r="B547" s="101" t="s">
        <v>362</v>
      </c>
      <c r="C547" s="101" t="s">
        <v>410</v>
      </c>
      <c r="D547" s="98">
        <v>39.892499999999998</v>
      </c>
      <c r="E547" s="98">
        <v>-105.7636</v>
      </c>
      <c r="F547" s="95">
        <v>1</v>
      </c>
      <c r="G547" s="91" t="s">
        <v>2026</v>
      </c>
      <c r="H547" s="87">
        <v>65.923467000000002</v>
      </c>
      <c r="I547" s="12">
        <v>23.509537000000002</v>
      </c>
      <c r="J547" s="12">
        <v>0</v>
      </c>
      <c r="K547" s="12">
        <v>0</v>
      </c>
      <c r="L547" s="12">
        <v>1.4814000000000001</v>
      </c>
      <c r="M547" s="12">
        <v>3</v>
      </c>
      <c r="N547" s="12">
        <v>6</v>
      </c>
      <c r="O547" s="12">
        <v>2.08853</v>
      </c>
      <c r="P547" s="12">
        <v>0</v>
      </c>
      <c r="Q547" s="12">
        <v>0</v>
      </c>
      <c r="R547" s="12">
        <v>0</v>
      </c>
    </row>
    <row r="548" spans="1:18" ht="12.95" customHeight="1">
      <c r="A548" s="100">
        <v>12199</v>
      </c>
      <c r="B548" s="101" t="s">
        <v>362</v>
      </c>
      <c r="C548" s="101" t="s">
        <v>411</v>
      </c>
      <c r="D548" s="98">
        <v>39.833669999999998</v>
      </c>
      <c r="E548" s="98">
        <v>-105.75700000000001</v>
      </c>
      <c r="F548" s="95">
        <v>2</v>
      </c>
      <c r="G548" s="91" t="s">
        <v>2026</v>
      </c>
      <c r="H548" s="87">
        <v>22.569896</v>
      </c>
      <c r="I548" s="12">
        <v>22.569897000000001</v>
      </c>
      <c r="J548" s="12">
        <v>0</v>
      </c>
      <c r="K548" s="12">
        <v>0</v>
      </c>
      <c r="L548" s="12">
        <v>1.5984000000000003</v>
      </c>
      <c r="M548" s="12">
        <v>0</v>
      </c>
      <c r="N548" s="12">
        <v>0</v>
      </c>
      <c r="O548" s="12">
        <v>0.61127399999999998</v>
      </c>
      <c r="P548" s="12">
        <v>0</v>
      </c>
      <c r="Q548" s="12">
        <v>0</v>
      </c>
      <c r="R548" s="12">
        <v>0</v>
      </c>
    </row>
    <row r="549" spans="1:18" ht="12.95" customHeight="1">
      <c r="A549" s="100">
        <v>12202</v>
      </c>
      <c r="B549" s="101" t="s">
        <v>414</v>
      </c>
      <c r="C549" s="101" t="s">
        <v>415</v>
      </c>
      <c r="D549" s="98">
        <v>40.050849999999997</v>
      </c>
      <c r="E549" s="98">
        <v>-106.58299</v>
      </c>
      <c r="F549" s="95">
        <v>2</v>
      </c>
      <c r="G549" s="91" t="s">
        <v>2026</v>
      </c>
      <c r="H549" s="87">
        <v>9.5952839999999995</v>
      </c>
      <c r="I549" s="12">
        <v>9.5952839999999995</v>
      </c>
      <c r="J549" s="12">
        <v>0</v>
      </c>
      <c r="K549" s="12">
        <v>0</v>
      </c>
      <c r="L549" s="12">
        <v>0.39299999999999996</v>
      </c>
      <c r="M549" s="12">
        <v>0</v>
      </c>
      <c r="N549" s="12">
        <v>0</v>
      </c>
      <c r="O549" s="12">
        <v>1.3519680000000001</v>
      </c>
      <c r="P549" s="12">
        <v>0</v>
      </c>
      <c r="Q549" s="12">
        <v>0</v>
      </c>
      <c r="R549" s="12">
        <v>0</v>
      </c>
    </row>
    <row r="550" spans="1:18" ht="12.95" customHeight="1">
      <c r="A550" s="100">
        <v>12205</v>
      </c>
      <c r="B550" s="101" t="s">
        <v>416</v>
      </c>
      <c r="C550" s="101" t="s">
        <v>417</v>
      </c>
      <c r="D550" s="98">
        <v>39.796550000000003</v>
      </c>
      <c r="E550" s="98">
        <v>-106.02525</v>
      </c>
      <c r="F550" s="95">
        <v>2</v>
      </c>
      <c r="G550" s="91" t="s">
        <v>2026</v>
      </c>
      <c r="H550" s="87">
        <v>91.274388000000002</v>
      </c>
      <c r="I550" s="12">
        <v>19.392384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0.53893800000000003</v>
      </c>
      <c r="P550" s="12">
        <v>7.6691999999999996E-2</v>
      </c>
      <c r="Q550" s="12">
        <v>0</v>
      </c>
      <c r="R550" s="12">
        <v>0</v>
      </c>
    </row>
    <row r="551" spans="1:18" ht="12.95" customHeight="1">
      <c r="A551" s="100">
        <v>12225</v>
      </c>
      <c r="B551" s="101" t="s">
        <v>418</v>
      </c>
      <c r="C551" s="101" t="s">
        <v>94</v>
      </c>
      <c r="D551" s="98">
        <v>39.895699999999998</v>
      </c>
      <c r="E551" s="98">
        <v>-106.08633</v>
      </c>
      <c r="F551" s="95">
        <v>1</v>
      </c>
      <c r="G551" s="91" t="s">
        <v>2026</v>
      </c>
      <c r="H551" s="87">
        <v>70.345084999999997</v>
      </c>
      <c r="I551" s="12">
        <v>17.499614000000001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1.2398640000000001</v>
      </c>
      <c r="P551" s="12">
        <v>0</v>
      </c>
      <c r="Q551" s="12">
        <v>0</v>
      </c>
      <c r="R551" s="12">
        <v>0</v>
      </c>
    </row>
    <row r="552" spans="1:18" ht="12.95" customHeight="1">
      <c r="A552" s="100">
        <v>12230</v>
      </c>
      <c r="B552" s="101" t="s">
        <v>416</v>
      </c>
      <c r="C552" s="101" t="s">
        <v>419</v>
      </c>
      <c r="D552" s="98">
        <v>39.833849999999998</v>
      </c>
      <c r="E552" s="98">
        <v>-106.0566</v>
      </c>
      <c r="F552" s="95">
        <v>1</v>
      </c>
      <c r="G552" s="91" t="s">
        <v>2026</v>
      </c>
      <c r="H552" s="87">
        <v>232.02310900000001</v>
      </c>
      <c r="I552" s="12">
        <v>36.852834999999999</v>
      </c>
      <c r="J552" s="12">
        <v>0</v>
      </c>
      <c r="K552" s="12">
        <v>0</v>
      </c>
      <c r="L552" s="12">
        <v>9.2999999999999992E-3</v>
      </c>
      <c r="M552" s="12">
        <v>0</v>
      </c>
      <c r="N552" s="12">
        <v>3</v>
      </c>
      <c r="O552" s="12">
        <v>0.84448400000000001</v>
      </c>
      <c r="P552" s="12">
        <v>3.0169000000000001E-2</v>
      </c>
      <c r="Q552" s="12">
        <v>0</v>
      </c>
      <c r="R552" s="12">
        <v>0</v>
      </c>
    </row>
    <row r="553" spans="1:18" ht="12.95" customHeight="1">
      <c r="A553" s="100">
        <v>12303</v>
      </c>
      <c r="B553" s="101" t="s">
        <v>307</v>
      </c>
      <c r="C553" s="101" t="s">
        <v>430</v>
      </c>
      <c r="D553" s="98">
        <v>39.727200000000003</v>
      </c>
      <c r="E553" s="98">
        <v>-106.1347</v>
      </c>
      <c r="F553" s="95">
        <v>2</v>
      </c>
      <c r="G553" s="91" t="s">
        <v>2026</v>
      </c>
      <c r="H553" s="87">
        <v>1087.2952600000001</v>
      </c>
      <c r="I553" s="12">
        <v>44.403469000000001</v>
      </c>
      <c r="J553" s="12">
        <v>0</v>
      </c>
      <c r="K553" s="12">
        <v>4.1300000000000003E-2</v>
      </c>
      <c r="L553" s="12">
        <v>2.2084999999999999</v>
      </c>
      <c r="M553" s="12">
        <v>2</v>
      </c>
      <c r="N553" s="12">
        <v>30</v>
      </c>
      <c r="O553" s="12">
        <v>1.3659790000000001</v>
      </c>
      <c r="P553" s="12">
        <v>0.123242</v>
      </c>
      <c r="Q553" s="12">
        <v>0</v>
      </c>
      <c r="R553" s="12">
        <v>0</v>
      </c>
    </row>
    <row r="554" spans="1:18" ht="12.95" customHeight="1">
      <c r="A554" s="100">
        <v>12305</v>
      </c>
      <c r="B554" s="101" t="s">
        <v>307</v>
      </c>
      <c r="C554" s="101" t="s">
        <v>435</v>
      </c>
      <c r="D554" s="98">
        <v>39.415199999999999</v>
      </c>
      <c r="E554" s="98">
        <v>-106.04510000000001</v>
      </c>
      <c r="F554" s="95">
        <v>2</v>
      </c>
      <c r="G554" s="91" t="s">
        <v>2026</v>
      </c>
      <c r="H554" s="87">
        <v>49.272447</v>
      </c>
      <c r="I554" s="12">
        <v>28.070671000000001</v>
      </c>
      <c r="J554" s="12">
        <v>0</v>
      </c>
      <c r="K554" s="12">
        <v>0</v>
      </c>
      <c r="L554" s="12">
        <v>0.1973</v>
      </c>
      <c r="M554" s="12">
        <v>0</v>
      </c>
      <c r="N554" s="12">
        <v>4</v>
      </c>
      <c r="O554" s="12">
        <v>2.2832089999999998</v>
      </c>
      <c r="P554" s="12">
        <v>0.16236300000000001</v>
      </c>
      <c r="Q554" s="12">
        <v>0</v>
      </c>
      <c r="R554" s="12">
        <v>0</v>
      </c>
    </row>
    <row r="555" spans="1:18" ht="12.95" customHeight="1">
      <c r="A555" s="100">
        <v>12336</v>
      </c>
      <c r="B555" s="101" t="s">
        <v>444</v>
      </c>
      <c r="C555" s="101" t="s">
        <v>445</v>
      </c>
      <c r="D555" s="98">
        <v>39.502830000000003</v>
      </c>
      <c r="E555" s="98">
        <v>-106.14033000000001</v>
      </c>
      <c r="F555" s="95">
        <v>2</v>
      </c>
      <c r="G555" s="91" t="s">
        <v>2026</v>
      </c>
      <c r="H555" s="87">
        <v>88.904844999999995</v>
      </c>
      <c r="I555" s="12">
        <v>18.196166000000002</v>
      </c>
      <c r="J555" s="12">
        <v>0</v>
      </c>
      <c r="K555" s="12">
        <v>0</v>
      </c>
      <c r="L555" s="12">
        <v>0.29770000000000002</v>
      </c>
      <c r="M555" s="12">
        <v>0</v>
      </c>
      <c r="N555" s="12">
        <v>0</v>
      </c>
      <c r="O555" s="12">
        <v>0.55045699999999997</v>
      </c>
      <c r="P555" s="12">
        <v>2.2495999999999999E-2</v>
      </c>
      <c r="Q555" s="12">
        <v>0</v>
      </c>
      <c r="R555" s="12">
        <v>0</v>
      </c>
    </row>
    <row r="556" spans="1:18" ht="12.95" customHeight="1">
      <c r="A556" s="100">
        <v>12337</v>
      </c>
      <c r="B556" s="101" t="s">
        <v>446</v>
      </c>
      <c r="C556" s="101" t="s">
        <v>447</v>
      </c>
      <c r="D556" s="98">
        <v>39.502000000000002</v>
      </c>
      <c r="E556" s="98">
        <v>-106.1467</v>
      </c>
      <c r="F556" s="95">
        <v>2</v>
      </c>
      <c r="G556" s="91" t="s">
        <v>2026</v>
      </c>
      <c r="H556" s="87">
        <v>70.900051000000005</v>
      </c>
      <c r="I556" s="12">
        <v>27.393052999999998</v>
      </c>
      <c r="J556" s="12">
        <v>0</v>
      </c>
      <c r="K556" s="12">
        <v>0</v>
      </c>
      <c r="L556" s="12">
        <v>0.9748</v>
      </c>
      <c r="M556" s="12">
        <v>7</v>
      </c>
      <c r="N556" s="12">
        <v>0</v>
      </c>
      <c r="O556" s="12">
        <v>1.4643170000000001</v>
      </c>
      <c r="P556" s="12">
        <v>0</v>
      </c>
      <c r="Q556" s="12">
        <v>0</v>
      </c>
      <c r="R556" s="12">
        <v>0</v>
      </c>
    </row>
    <row r="557" spans="1:18" ht="12.95" customHeight="1">
      <c r="A557" s="100">
        <v>12338</v>
      </c>
      <c r="B557" s="101" t="s">
        <v>446</v>
      </c>
      <c r="C557" s="101" t="s">
        <v>448</v>
      </c>
      <c r="D557" s="98">
        <v>39.524999999999999</v>
      </c>
      <c r="E557" s="98">
        <v>-106.216167</v>
      </c>
      <c r="F557" s="95">
        <v>2</v>
      </c>
      <c r="G557" s="91" t="s">
        <v>2026</v>
      </c>
      <c r="H557" s="87">
        <v>7.5230759999999997</v>
      </c>
      <c r="I557" s="12">
        <v>7.5230759999999997</v>
      </c>
      <c r="J557" s="12">
        <v>0</v>
      </c>
      <c r="K557" s="12">
        <v>0</v>
      </c>
      <c r="L557" s="12">
        <v>0.57409999999999994</v>
      </c>
      <c r="M557" s="12">
        <v>0</v>
      </c>
      <c r="N557" s="12">
        <v>0</v>
      </c>
      <c r="O557" s="12">
        <v>1.899788</v>
      </c>
      <c r="P557" s="12">
        <v>0</v>
      </c>
      <c r="Q557" s="12">
        <v>0</v>
      </c>
      <c r="R557" s="12">
        <v>0</v>
      </c>
    </row>
    <row r="558" spans="1:18" ht="12.95" customHeight="1">
      <c r="A558" s="100">
        <v>12341</v>
      </c>
      <c r="B558" s="101" t="s">
        <v>449</v>
      </c>
      <c r="C558" s="101" t="s">
        <v>450</v>
      </c>
      <c r="D558" s="98">
        <v>39.594299999999997</v>
      </c>
      <c r="E558" s="98">
        <v>-105.9727</v>
      </c>
      <c r="F558" s="95">
        <v>2</v>
      </c>
      <c r="G558" s="91" t="s">
        <v>2026</v>
      </c>
      <c r="H558" s="87">
        <v>23.548840999999999</v>
      </c>
      <c r="I558" s="12">
        <v>12.800708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2.0377160000000001</v>
      </c>
      <c r="P558" s="12">
        <v>0</v>
      </c>
      <c r="Q558" s="12">
        <v>0</v>
      </c>
      <c r="R558" s="12">
        <v>0</v>
      </c>
    </row>
    <row r="559" spans="1:18" ht="12.95" customHeight="1">
      <c r="A559" s="100">
        <v>12348</v>
      </c>
      <c r="B559" s="101" t="s">
        <v>164</v>
      </c>
      <c r="C559" s="101" t="s">
        <v>456</v>
      </c>
      <c r="D559" s="98">
        <v>39.587499999999999</v>
      </c>
      <c r="E559" s="98">
        <v>-105.86799999999999</v>
      </c>
      <c r="F559" s="95">
        <v>2</v>
      </c>
      <c r="G559" s="91" t="s">
        <v>2026</v>
      </c>
      <c r="H559" s="87">
        <v>10.362120000000001</v>
      </c>
      <c r="I559" s="12">
        <v>5.0532190000000003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1.9370719999999999</v>
      </c>
      <c r="P559" s="12">
        <v>0.289516</v>
      </c>
      <c r="Q559" s="12">
        <v>0</v>
      </c>
      <c r="R559" s="12">
        <v>0</v>
      </c>
    </row>
    <row r="560" spans="1:18" ht="12.95" customHeight="1">
      <c r="A560" s="100">
        <v>12364</v>
      </c>
      <c r="B560" s="101" t="s">
        <v>457</v>
      </c>
      <c r="C560" s="101" t="s">
        <v>458</v>
      </c>
      <c r="D560" s="98">
        <v>39.472000000000001</v>
      </c>
      <c r="E560" s="98">
        <v>-106.038833</v>
      </c>
      <c r="F560" s="95">
        <v>2</v>
      </c>
      <c r="G560" s="91" t="s">
        <v>2026</v>
      </c>
      <c r="H560" s="87">
        <v>7.9690529999999997</v>
      </c>
      <c r="I560" s="12">
        <v>7.3469939999999996</v>
      </c>
      <c r="J560" s="12">
        <v>0</v>
      </c>
      <c r="K560" s="12">
        <v>0</v>
      </c>
      <c r="L560" s="12">
        <v>3.1376999999999997</v>
      </c>
      <c r="M560" s="12">
        <v>0</v>
      </c>
      <c r="N560" s="12">
        <v>0</v>
      </c>
      <c r="O560" s="12">
        <v>6.3707770000000004</v>
      </c>
      <c r="P560" s="12">
        <v>0.250971</v>
      </c>
      <c r="Q560" s="12">
        <v>0</v>
      </c>
      <c r="R560" s="12">
        <v>0</v>
      </c>
    </row>
    <row r="561" spans="1:18" ht="12.95" customHeight="1">
      <c r="A561" s="100">
        <v>12515</v>
      </c>
      <c r="B561" s="101" t="s">
        <v>487</v>
      </c>
      <c r="C561" s="101" t="s">
        <v>488</v>
      </c>
      <c r="D561" s="98">
        <v>39.641039999999997</v>
      </c>
      <c r="E561" s="98">
        <v>-106.39617</v>
      </c>
      <c r="F561" s="95">
        <v>2</v>
      </c>
      <c r="G561" s="91" t="s">
        <v>2026</v>
      </c>
      <c r="H561" s="87">
        <v>36.105812</v>
      </c>
      <c r="I561" s="12">
        <v>12.322247000000001</v>
      </c>
      <c r="J561" s="12">
        <v>0</v>
      </c>
      <c r="K561" s="12">
        <v>0</v>
      </c>
      <c r="L561" s="12">
        <v>0.623</v>
      </c>
      <c r="M561" s="12">
        <v>0</v>
      </c>
      <c r="N561" s="12">
        <v>4</v>
      </c>
      <c r="O561" s="12">
        <v>1.826195</v>
      </c>
      <c r="P561" s="12">
        <v>0</v>
      </c>
      <c r="Q561" s="12">
        <v>0</v>
      </c>
      <c r="R561" s="12">
        <v>0</v>
      </c>
    </row>
    <row r="562" spans="1:18" ht="12.95" customHeight="1">
      <c r="A562" s="100">
        <v>12541</v>
      </c>
      <c r="B562" s="101" t="s">
        <v>65</v>
      </c>
      <c r="C562" s="101" t="s">
        <v>484</v>
      </c>
      <c r="D562" s="98">
        <v>39.629199999999997</v>
      </c>
      <c r="E562" s="98">
        <v>-106.52321999999999</v>
      </c>
      <c r="F562" s="95">
        <v>1</v>
      </c>
      <c r="G562" s="91" t="s">
        <v>2026</v>
      </c>
      <c r="H562" s="87">
        <v>38.316800999999998</v>
      </c>
      <c r="I562" s="12">
        <v>12.294695000000001</v>
      </c>
      <c r="J562" s="12">
        <v>0</v>
      </c>
      <c r="K562" s="12">
        <v>0</v>
      </c>
      <c r="L562" s="12">
        <v>1.9567999999999999</v>
      </c>
      <c r="M562" s="12">
        <v>0</v>
      </c>
      <c r="N562" s="12">
        <v>29</v>
      </c>
      <c r="O562" s="12">
        <v>2.499908</v>
      </c>
      <c r="P562" s="12">
        <v>0</v>
      </c>
      <c r="Q562" s="12">
        <v>0</v>
      </c>
      <c r="R562" s="12">
        <v>0</v>
      </c>
    </row>
    <row r="563" spans="1:18" ht="12.95" customHeight="1">
      <c r="A563" s="100">
        <v>12552</v>
      </c>
      <c r="B563" s="101" t="s">
        <v>489</v>
      </c>
      <c r="C563" s="101" t="s">
        <v>490</v>
      </c>
      <c r="D563" s="98">
        <v>39.610059999999997</v>
      </c>
      <c r="E563" s="98">
        <v>-106.44689</v>
      </c>
      <c r="F563" s="95">
        <v>2</v>
      </c>
      <c r="G563" s="91" t="s">
        <v>2026</v>
      </c>
      <c r="H563" s="87">
        <v>263.48698200000001</v>
      </c>
      <c r="I563" s="12">
        <v>19.355872999999999</v>
      </c>
      <c r="J563" s="12">
        <v>1.26E-2</v>
      </c>
      <c r="K563" s="12">
        <v>2.9000000000000001E-2</v>
      </c>
      <c r="L563" s="12">
        <v>2.1879000000000004</v>
      </c>
      <c r="M563" s="12">
        <v>0</v>
      </c>
      <c r="N563" s="12">
        <v>17</v>
      </c>
      <c r="O563" s="12">
        <v>3.0969169999999999</v>
      </c>
      <c r="P563" s="12">
        <v>0</v>
      </c>
      <c r="Q563" s="12">
        <v>0</v>
      </c>
      <c r="R563" s="12">
        <v>0</v>
      </c>
    </row>
    <row r="564" spans="1:18" ht="12.95" customHeight="1">
      <c r="A564" s="100">
        <v>12553</v>
      </c>
      <c r="B564" s="101" t="s">
        <v>489</v>
      </c>
      <c r="C564" s="101" t="s">
        <v>491</v>
      </c>
      <c r="D564" s="98">
        <v>39.620989999999999</v>
      </c>
      <c r="E564" s="98">
        <v>-106.4264</v>
      </c>
      <c r="F564" s="95">
        <v>2</v>
      </c>
      <c r="G564" s="91" t="s">
        <v>2026</v>
      </c>
      <c r="H564" s="87">
        <v>257.949838</v>
      </c>
      <c r="I564" s="12">
        <v>30.422986000000002</v>
      </c>
      <c r="J564" s="12">
        <v>1.2899999999999998E-2</v>
      </c>
      <c r="K564" s="12">
        <v>2.9700000000000001E-2</v>
      </c>
      <c r="L564" s="12">
        <v>2.1166</v>
      </c>
      <c r="M564" s="12">
        <v>7</v>
      </c>
      <c r="N564" s="12">
        <v>28</v>
      </c>
      <c r="O564" s="12">
        <v>3.9540839999999999</v>
      </c>
      <c r="P564" s="12">
        <v>0</v>
      </c>
      <c r="Q564" s="12">
        <v>0</v>
      </c>
      <c r="R564" s="12">
        <v>0</v>
      </c>
    </row>
    <row r="565" spans="1:18" ht="12.95" customHeight="1">
      <c r="A565" s="100">
        <v>12555</v>
      </c>
      <c r="B565" s="101" t="s">
        <v>489</v>
      </c>
      <c r="C565" s="101" t="s">
        <v>496</v>
      </c>
      <c r="D565" s="98">
        <v>39.641669999999998</v>
      </c>
      <c r="E565" s="98">
        <v>-106.30667</v>
      </c>
      <c r="F565" s="95">
        <v>2</v>
      </c>
      <c r="G565" s="91" t="s">
        <v>2026</v>
      </c>
      <c r="H565" s="87">
        <v>123.32171700000001</v>
      </c>
      <c r="I565" s="12">
        <v>35.149152999999998</v>
      </c>
      <c r="J565" s="12">
        <v>0</v>
      </c>
      <c r="K565" s="12">
        <v>0</v>
      </c>
      <c r="L565" s="12">
        <v>1.2954000000000001</v>
      </c>
      <c r="M565" s="12">
        <v>1</v>
      </c>
      <c r="N565" s="12">
        <v>10</v>
      </c>
      <c r="O565" s="12">
        <v>1.18245</v>
      </c>
      <c r="P565" s="12">
        <v>0</v>
      </c>
      <c r="Q565" s="12">
        <v>0</v>
      </c>
      <c r="R565" s="12">
        <v>0</v>
      </c>
    </row>
    <row r="566" spans="1:18" ht="12.95" customHeight="1">
      <c r="A566" s="100">
        <v>12556</v>
      </c>
      <c r="B566" s="101" t="s">
        <v>499</v>
      </c>
      <c r="C566" s="101" t="s">
        <v>114</v>
      </c>
      <c r="D566" s="98">
        <v>39.623069999999998</v>
      </c>
      <c r="E566" s="98">
        <v>-106.280385</v>
      </c>
      <c r="F566" s="95">
        <v>2</v>
      </c>
      <c r="G566" s="91" t="s">
        <v>2026</v>
      </c>
      <c r="H566" s="87">
        <v>50.513824</v>
      </c>
      <c r="I566" s="12">
        <v>22.093157000000001</v>
      </c>
      <c r="J566" s="12">
        <v>0</v>
      </c>
      <c r="K566" s="12">
        <v>0</v>
      </c>
      <c r="L566" s="12">
        <v>1.1145</v>
      </c>
      <c r="M566" s="12">
        <v>0</v>
      </c>
      <c r="N566" s="12">
        <v>2</v>
      </c>
      <c r="O566" s="12">
        <v>1.0051159999999999</v>
      </c>
      <c r="P566" s="12">
        <v>0</v>
      </c>
      <c r="Q566" s="12">
        <v>0</v>
      </c>
      <c r="R566" s="12">
        <v>0</v>
      </c>
    </row>
    <row r="567" spans="1:18" ht="12.95" customHeight="1">
      <c r="A567" s="100">
        <v>12557</v>
      </c>
      <c r="B567" s="101" t="s">
        <v>489</v>
      </c>
      <c r="C567" s="101" t="s">
        <v>506</v>
      </c>
      <c r="D567" s="98">
        <v>39.626382999999997</v>
      </c>
      <c r="E567" s="98">
        <v>-106.27684499999999</v>
      </c>
      <c r="F567" s="95">
        <v>2</v>
      </c>
      <c r="G567" s="91" t="s">
        <v>2026</v>
      </c>
      <c r="H567" s="87">
        <v>37.569152000000003</v>
      </c>
      <c r="I567" s="12">
        <v>16.577860999999999</v>
      </c>
      <c r="J567" s="12">
        <v>0</v>
      </c>
      <c r="K567" s="12">
        <v>0</v>
      </c>
      <c r="L567" s="12">
        <v>3.1100000000000003E-2</v>
      </c>
      <c r="M567" s="12">
        <v>0</v>
      </c>
      <c r="N567" s="12">
        <v>0</v>
      </c>
      <c r="O567" s="12">
        <v>0.123934</v>
      </c>
      <c r="P567" s="12">
        <v>0</v>
      </c>
      <c r="Q567" s="12">
        <v>0</v>
      </c>
      <c r="R567" s="12">
        <v>0</v>
      </c>
    </row>
    <row r="568" spans="1:18" ht="12.95" customHeight="1">
      <c r="A568" s="100">
        <v>12564</v>
      </c>
      <c r="B568" s="101" t="s">
        <v>507</v>
      </c>
      <c r="C568" s="101" t="s">
        <v>508</v>
      </c>
      <c r="D568" s="98">
        <v>39.473100000000002</v>
      </c>
      <c r="E568" s="98">
        <v>-106.36799999999999</v>
      </c>
      <c r="F568" s="95">
        <v>2</v>
      </c>
      <c r="G568" s="91" t="s">
        <v>2026</v>
      </c>
      <c r="H568" s="87">
        <v>150.97968399999999</v>
      </c>
      <c r="I568" s="12">
        <v>19.961192</v>
      </c>
      <c r="J568" s="12">
        <v>0</v>
      </c>
      <c r="K568" s="12">
        <v>0</v>
      </c>
      <c r="L568" s="12">
        <v>0</v>
      </c>
      <c r="M568" s="12">
        <v>0</v>
      </c>
      <c r="N568" s="12">
        <v>2</v>
      </c>
      <c r="O568" s="12">
        <v>0.68445900000000004</v>
      </c>
      <c r="P568" s="12">
        <v>6.6230000000000004E-3</v>
      </c>
      <c r="Q568" s="12">
        <v>0</v>
      </c>
      <c r="R568" s="12">
        <v>0</v>
      </c>
    </row>
    <row r="569" spans="1:18" ht="12.95" customHeight="1">
      <c r="A569" s="100">
        <v>12594</v>
      </c>
      <c r="B569" s="101" t="s">
        <v>509</v>
      </c>
      <c r="C569" s="101" t="s">
        <v>510</v>
      </c>
      <c r="D569" s="98">
        <v>39.447879999999998</v>
      </c>
      <c r="E569" s="98">
        <v>-106.31879000000001</v>
      </c>
      <c r="F569" s="95">
        <v>2</v>
      </c>
      <c r="G569" s="91" t="s">
        <v>2026</v>
      </c>
      <c r="H569" s="87">
        <v>30.677157000000001</v>
      </c>
      <c r="I569" s="12">
        <v>17.871922999999999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1.1019490000000001</v>
      </c>
      <c r="P569" s="12">
        <v>0</v>
      </c>
      <c r="Q569" s="12">
        <v>0</v>
      </c>
      <c r="R569" s="12">
        <v>0</v>
      </c>
    </row>
    <row r="570" spans="1:18" ht="12.95" customHeight="1">
      <c r="A570" s="100">
        <v>12701</v>
      </c>
      <c r="B570" s="101" t="s">
        <v>511</v>
      </c>
      <c r="C570" s="101" t="s">
        <v>512</v>
      </c>
      <c r="D570" s="98">
        <v>39.546329999999998</v>
      </c>
      <c r="E570" s="98">
        <v>-107.33117</v>
      </c>
      <c r="F570" s="95">
        <v>1</v>
      </c>
      <c r="G570" s="91" t="s">
        <v>2026</v>
      </c>
      <c r="H570" s="87">
        <v>3765.4925950000002</v>
      </c>
      <c r="I570" s="12">
        <v>30.462064000000002</v>
      </c>
      <c r="J570" s="12">
        <v>1.7100000000000001E-2</v>
      </c>
      <c r="K570" s="12">
        <v>2.1212</v>
      </c>
      <c r="L570" s="12">
        <v>0.65869999999999995</v>
      </c>
      <c r="M570" s="12">
        <v>1</v>
      </c>
      <c r="N570" s="12">
        <v>19</v>
      </c>
      <c r="O570" s="12">
        <v>4.6022049999999997</v>
      </c>
      <c r="P570" s="12">
        <v>2.9478000000000001E-2</v>
      </c>
      <c r="Q570" s="12">
        <v>0</v>
      </c>
      <c r="R570" s="12">
        <v>0</v>
      </c>
    </row>
    <row r="571" spans="1:18" ht="12.95" customHeight="1">
      <c r="A571" s="100">
        <v>12705</v>
      </c>
      <c r="B571" s="101" t="s">
        <v>511</v>
      </c>
      <c r="C571" s="101" t="s">
        <v>521</v>
      </c>
      <c r="D571" s="98">
        <v>39.373316000000003</v>
      </c>
      <c r="E571" s="98">
        <v>-107.083755</v>
      </c>
      <c r="F571" s="95">
        <v>1</v>
      </c>
      <c r="G571" s="91" t="s">
        <v>2024</v>
      </c>
      <c r="H571" s="87">
        <v>2223.0490500000001</v>
      </c>
      <c r="I571" s="12">
        <v>38.548572</v>
      </c>
      <c r="J571" s="12">
        <v>2.5999999999999999E-3</v>
      </c>
      <c r="K571" s="12">
        <v>1.1785000000000001</v>
      </c>
      <c r="L571" s="12">
        <v>0.54020000000000001</v>
      </c>
      <c r="M571" s="12">
        <v>7</v>
      </c>
      <c r="N571" s="12">
        <v>55</v>
      </c>
      <c r="O571" s="12">
        <v>2.4597540000000002</v>
      </c>
      <c r="P571" s="12">
        <v>3.2837999999999999E-2</v>
      </c>
      <c r="Q571" s="12">
        <v>0</v>
      </c>
      <c r="R571" s="12">
        <v>0</v>
      </c>
    </row>
    <row r="572" spans="1:18" ht="12.95" customHeight="1">
      <c r="A572" s="100">
        <v>12709</v>
      </c>
      <c r="B572" s="101" t="s">
        <v>511</v>
      </c>
      <c r="C572" s="101" t="s">
        <v>524</v>
      </c>
      <c r="D572" s="98">
        <v>39.176667000000002</v>
      </c>
      <c r="E572" s="98">
        <v>-106.797167</v>
      </c>
      <c r="F572" s="95">
        <v>2</v>
      </c>
      <c r="G572" s="91" t="s">
        <v>2026</v>
      </c>
      <c r="H572" s="87">
        <v>274.08850899999999</v>
      </c>
      <c r="I572" s="12">
        <v>29.983491999999998</v>
      </c>
      <c r="J572" s="12">
        <v>0</v>
      </c>
      <c r="K572" s="12">
        <v>0.156</v>
      </c>
      <c r="L572" s="12">
        <v>0.14150000000000001</v>
      </c>
      <c r="M572" s="12">
        <v>0</v>
      </c>
      <c r="N572" s="12">
        <v>28</v>
      </c>
      <c r="O572" s="12">
        <v>0.96404999999999996</v>
      </c>
      <c r="P572" s="12">
        <v>6.5671999999999994E-2</v>
      </c>
      <c r="Q572" s="12">
        <v>0</v>
      </c>
      <c r="R572" s="12">
        <v>0</v>
      </c>
    </row>
    <row r="573" spans="1:18" ht="12.95" customHeight="1">
      <c r="A573" s="100">
        <v>12710</v>
      </c>
      <c r="B573" s="101" t="s">
        <v>511</v>
      </c>
      <c r="C573" s="101" t="s">
        <v>525</v>
      </c>
      <c r="D573" s="98">
        <v>39.367660000000001</v>
      </c>
      <c r="E573" s="98">
        <v>-107.05211</v>
      </c>
      <c r="F573" s="95">
        <v>1</v>
      </c>
      <c r="G573" s="91" t="s">
        <v>2026</v>
      </c>
      <c r="H573" s="87">
        <v>2097.2900049999998</v>
      </c>
      <c r="I573" s="12">
        <v>38.580120000000001</v>
      </c>
      <c r="J573" s="12">
        <v>0</v>
      </c>
      <c r="K573" s="12">
        <v>1.0065</v>
      </c>
      <c r="L573" s="12">
        <v>0.55890000000000006</v>
      </c>
      <c r="M573" s="12">
        <v>9</v>
      </c>
      <c r="N573" s="12">
        <v>38</v>
      </c>
      <c r="O573" s="12">
        <v>2.4044490000000001</v>
      </c>
      <c r="P573" s="12">
        <v>3.4806999999999998E-2</v>
      </c>
      <c r="Q573" s="12">
        <v>0</v>
      </c>
      <c r="R573" s="12">
        <v>0</v>
      </c>
    </row>
    <row r="574" spans="1:18" ht="12.95" customHeight="1">
      <c r="A574" s="100">
        <v>12711</v>
      </c>
      <c r="B574" s="101" t="s">
        <v>526</v>
      </c>
      <c r="C574" s="101" t="s">
        <v>527</v>
      </c>
      <c r="D574" s="98">
        <v>39.486699999999999</v>
      </c>
      <c r="E574" s="98">
        <v>-107.316</v>
      </c>
      <c r="F574" s="95">
        <v>1</v>
      </c>
      <c r="G574" s="91" t="s">
        <v>2026</v>
      </c>
      <c r="H574" s="87">
        <v>96.774618000000004</v>
      </c>
      <c r="I574" s="12">
        <v>19.715461999999999</v>
      </c>
      <c r="J574" s="12">
        <v>0</v>
      </c>
      <c r="K574" s="12">
        <v>2.9973999999999998</v>
      </c>
      <c r="L574" s="12">
        <v>9.2999999999999992E-3</v>
      </c>
      <c r="M574" s="12">
        <v>1</v>
      </c>
      <c r="N574" s="12">
        <v>20</v>
      </c>
      <c r="O574" s="12">
        <v>2.618687</v>
      </c>
      <c r="P574" s="12">
        <v>0</v>
      </c>
      <c r="Q574" s="12">
        <v>0</v>
      </c>
      <c r="R574" s="12">
        <v>0</v>
      </c>
    </row>
    <row r="575" spans="1:18" ht="12.95" customHeight="1">
      <c r="A575" s="100">
        <v>12714</v>
      </c>
      <c r="B575" s="101" t="s">
        <v>526</v>
      </c>
      <c r="C575" s="101" t="s">
        <v>528</v>
      </c>
      <c r="D575" s="98">
        <v>39.463099999999997</v>
      </c>
      <c r="E575" s="98">
        <v>-107.3244</v>
      </c>
      <c r="F575" s="95">
        <v>1</v>
      </c>
      <c r="G575" s="91" t="s">
        <v>2026</v>
      </c>
      <c r="H575" s="87">
        <v>80.981142000000006</v>
      </c>
      <c r="I575" s="12">
        <v>19.925891</v>
      </c>
      <c r="J575" s="12">
        <v>0</v>
      </c>
      <c r="K575" s="12">
        <v>1.4949000000000001</v>
      </c>
      <c r="L575" s="12">
        <v>1.11E-2</v>
      </c>
      <c r="M575" s="12">
        <v>1</v>
      </c>
      <c r="N575" s="12">
        <v>12</v>
      </c>
      <c r="O575" s="12">
        <v>1.822171</v>
      </c>
      <c r="P575" s="12">
        <v>0</v>
      </c>
      <c r="Q575" s="12">
        <v>0</v>
      </c>
      <c r="R575" s="12">
        <v>0</v>
      </c>
    </row>
    <row r="576" spans="1:18" ht="12.95" customHeight="1">
      <c r="A576" s="100">
        <v>12715</v>
      </c>
      <c r="B576" s="101" t="s">
        <v>531</v>
      </c>
      <c r="C576" s="101" t="s">
        <v>532</v>
      </c>
      <c r="D576" s="98">
        <v>39.195799999999998</v>
      </c>
      <c r="E576" s="98">
        <v>-106.8329</v>
      </c>
      <c r="F576" s="95">
        <v>1</v>
      </c>
      <c r="G576" s="91" t="s">
        <v>2026</v>
      </c>
      <c r="H576" s="87">
        <v>186.176581</v>
      </c>
      <c r="I576" s="12">
        <v>9.7004640000000002</v>
      </c>
      <c r="J576" s="12">
        <v>0</v>
      </c>
      <c r="K576" s="12">
        <v>0</v>
      </c>
      <c r="L576" s="12">
        <v>0.13730000000000001</v>
      </c>
      <c r="M576" s="12">
        <v>6</v>
      </c>
      <c r="N576" s="12">
        <v>17</v>
      </c>
      <c r="O576" s="12">
        <v>3.0519250000000002</v>
      </c>
      <c r="P576" s="12">
        <v>0.230964</v>
      </c>
      <c r="Q576" s="12">
        <v>0</v>
      </c>
      <c r="R576" s="12">
        <v>0</v>
      </c>
    </row>
    <row r="577" spans="1:18" ht="12.95" customHeight="1">
      <c r="A577" s="100">
        <v>12718</v>
      </c>
      <c r="B577" s="101" t="s">
        <v>526</v>
      </c>
      <c r="C577" s="101" t="s">
        <v>533</v>
      </c>
      <c r="D577" s="98">
        <v>39.4009</v>
      </c>
      <c r="E577" s="98">
        <v>-107.3237</v>
      </c>
      <c r="F577" s="95">
        <v>1</v>
      </c>
      <c r="G577" s="91" t="s">
        <v>2026</v>
      </c>
      <c r="H577" s="87">
        <v>42.957419000000002</v>
      </c>
      <c r="I577" s="12">
        <v>18.389723</v>
      </c>
      <c r="J577" s="12">
        <v>0</v>
      </c>
      <c r="K577" s="12">
        <v>0</v>
      </c>
      <c r="L577" s="12">
        <v>2.0900000000000002E-2</v>
      </c>
      <c r="M577" s="12">
        <v>3</v>
      </c>
      <c r="N577" s="12">
        <v>4</v>
      </c>
      <c r="O577" s="12">
        <v>1.2224010000000001</v>
      </c>
      <c r="P577" s="12">
        <v>0</v>
      </c>
      <c r="Q577" s="12">
        <v>1</v>
      </c>
      <c r="R577" s="12">
        <v>0</v>
      </c>
    </row>
    <row r="578" spans="1:18" ht="12.95" customHeight="1">
      <c r="A578" s="100">
        <v>12719</v>
      </c>
      <c r="B578" s="101" t="s">
        <v>536</v>
      </c>
      <c r="C578" s="101" t="s">
        <v>537</v>
      </c>
      <c r="D578" s="98">
        <v>39.4572</v>
      </c>
      <c r="E578" s="98">
        <v>-107.265</v>
      </c>
      <c r="F578" s="95">
        <v>1</v>
      </c>
      <c r="G578" s="91" t="s">
        <v>2026</v>
      </c>
      <c r="H578" s="87">
        <v>226.648764</v>
      </c>
      <c r="I578" s="12">
        <v>14.279574999999999</v>
      </c>
      <c r="J578" s="12">
        <v>0</v>
      </c>
      <c r="K578" s="12">
        <v>2.9132000000000002</v>
      </c>
      <c r="L578" s="12">
        <v>3.9700000000000006E-2</v>
      </c>
      <c r="M578" s="12">
        <v>2</v>
      </c>
      <c r="N578" s="12">
        <v>11</v>
      </c>
      <c r="O578" s="12">
        <v>1.5119750000000001</v>
      </c>
      <c r="P578" s="12">
        <v>0</v>
      </c>
      <c r="Q578" s="12">
        <v>0</v>
      </c>
      <c r="R578" s="12">
        <v>0</v>
      </c>
    </row>
    <row r="579" spans="1:18" ht="12.95" customHeight="1">
      <c r="A579" s="100">
        <v>12725</v>
      </c>
      <c r="B579" s="101" t="s">
        <v>536</v>
      </c>
      <c r="C579" s="101" t="s">
        <v>538</v>
      </c>
      <c r="D579" s="98">
        <v>39.460599999999999</v>
      </c>
      <c r="E579" s="98">
        <v>-107.098</v>
      </c>
      <c r="F579" s="95">
        <v>1</v>
      </c>
      <c r="G579" s="91" t="s">
        <v>2026</v>
      </c>
      <c r="H579" s="87">
        <v>90.221746999999993</v>
      </c>
      <c r="I579" s="12">
        <v>14.197994</v>
      </c>
      <c r="J579" s="12">
        <v>0</v>
      </c>
      <c r="K579" s="12">
        <v>2E-3</v>
      </c>
      <c r="L579" s="12">
        <v>0</v>
      </c>
      <c r="M579" s="12">
        <v>0</v>
      </c>
      <c r="N579" s="12">
        <v>15</v>
      </c>
      <c r="O579" s="12">
        <v>1.051434</v>
      </c>
      <c r="P579" s="12">
        <v>0</v>
      </c>
      <c r="Q579" s="12">
        <v>0</v>
      </c>
      <c r="R579" s="12">
        <v>0</v>
      </c>
    </row>
    <row r="580" spans="1:18" ht="12.95" customHeight="1">
      <c r="A580" s="100">
        <v>12731</v>
      </c>
      <c r="B580" s="101" t="s">
        <v>539</v>
      </c>
      <c r="C580" s="101" t="s">
        <v>94</v>
      </c>
      <c r="D580" s="98">
        <v>39.40831</v>
      </c>
      <c r="E580" s="98">
        <v>-107.23022</v>
      </c>
      <c r="F580" s="95">
        <v>1</v>
      </c>
      <c r="G580" s="91" t="s">
        <v>2026</v>
      </c>
      <c r="H580" s="87">
        <v>903.62842899999998</v>
      </c>
      <c r="I580" s="12">
        <v>15.55409</v>
      </c>
      <c r="J580" s="12">
        <v>9.3999999999999986E-3</v>
      </c>
      <c r="K580" s="12">
        <v>1.2146999999999999</v>
      </c>
      <c r="L580" s="12">
        <v>0.2477</v>
      </c>
      <c r="M580" s="12">
        <v>1</v>
      </c>
      <c r="N580" s="12">
        <v>16</v>
      </c>
      <c r="O580" s="12">
        <v>4.3046800000000003</v>
      </c>
      <c r="P580" s="12">
        <v>4.2053E-2</v>
      </c>
      <c r="Q580" s="12">
        <v>0</v>
      </c>
      <c r="R580" s="12">
        <v>0</v>
      </c>
    </row>
    <row r="581" spans="1:18" ht="12.95" customHeight="1">
      <c r="A581" s="100">
        <v>12732</v>
      </c>
      <c r="B581" s="101" t="s">
        <v>539</v>
      </c>
      <c r="C581" s="101" t="s">
        <v>544</v>
      </c>
      <c r="D581" s="98">
        <v>39.182667000000002</v>
      </c>
      <c r="E581" s="98">
        <v>-107.23783299999999</v>
      </c>
      <c r="F581" s="95">
        <v>2</v>
      </c>
      <c r="G581" s="91" t="s">
        <v>2026</v>
      </c>
      <c r="H581" s="87">
        <v>410.63041900000002</v>
      </c>
      <c r="I581" s="12">
        <v>53.525784999999999</v>
      </c>
      <c r="J581" s="12">
        <v>0</v>
      </c>
      <c r="K581" s="12">
        <v>5.2800000000000007E-2</v>
      </c>
      <c r="L581" s="12">
        <v>0.16200000000000001</v>
      </c>
      <c r="M581" s="12">
        <v>0</v>
      </c>
      <c r="N581" s="12">
        <v>6</v>
      </c>
      <c r="O581" s="12">
        <v>0.72543199999999997</v>
      </c>
      <c r="P581" s="12">
        <v>8.0364000000000005E-2</v>
      </c>
      <c r="Q581" s="12">
        <v>0</v>
      </c>
      <c r="R581" s="12">
        <v>0</v>
      </c>
    </row>
    <row r="582" spans="1:18" ht="12.95" customHeight="1">
      <c r="A582" s="100">
        <v>12733</v>
      </c>
      <c r="B582" s="101" t="s">
        <v>539</v>
      </c>
      <c r="C582" s="101" t="s">
        <v>555</v>
      </c>
      <c r="D582" s="98">
        <v>39.108333000000002</v>
      </c>
      <c r="E582" s="98">
        <v>-107.266667</v>
      </c>
      <c r="F582" s="95">
        <v>2</v>
      </c>
      <c r="G582" s="91" t="s">
        <v>2026</v>
      </c>
      <c r="H582" s="87">
        <v>257.69343900000001</v>
      </c>
      <c r="I582" s="12">
        <v>24.905359000000001</v>
      </c>
      <c r="J582" s="12">
        <v>0</v>
      </c>
      <c r="K582" s="12">
        <v>3.9800000000000002E-2</v>
      </c>
      <c r="L582" s="12">
        <v>0.14280000000000001</v>
      </c>
      <c r="M582" s="12">
        <v>0</v>
      </c>
      <c r="N582" s="12">
        <v>6</v>
      </c>
      <c r="O582" s="12">
        <v>1.198213</v>
      </c>
      <c r="P582" s="12">
        <v>0.10477599999999999</v>
      </c>
      <c r="Q582" s="12">
        <v>0</v>
      </c>
      <c r="R582" s="12">
        <v>0</v>
      </c>
    </row>
    <row r="583" spans="1:18" ht="12.95" customHeight="1">
      <c r="A583" s="100">
        <v>12735</v>
      </c>
      <c r="B583" s="101" t="s">
        <v>539</v>
      </c>
      <c r="C583" s="101" t="s">
        <v>556</v>
      </c>
      <c r="D583" s="98">
        <v>39.085383999999998</v>
      </c>
      <c r="E583" s="98">
        <v>-107.24226400000001</v>
      </c>
      <c r="F583" s="95">
        <v>2</v>
      </c>
      <c r="G583" s="91" t="s">
        <v>2026</v>
      </c>
      <c r="H583" s="87">
        <v>241.944975</v>
      </c>
      <c r="I583" s="12">
        <v>38.807574000000002</v>
      </c>
      <c r="J583" s="12">
        <v>0</v>
      </c>
      <c r="K583" s="12">
        <v>4.24E-2</v>
      </c>
      <c r="L583" s="12">
        <v>0.12040000000000002</v>
      </c>
      <c r="M583" s="12">
        <v>0</v>
      </c>
      <c r="N583" s="12">
        <v>13</v>
      </c>
      <c r="O583" s="12">
        <v>1.150976</v>
      </c>
      <c r="P583" s="12">
        <v>0.111596</v>
      </c>
      <c r="Q583" s="12">
        <v>0</v>
      </c>
      <c r="R583" s="12">
        <v>0</v>
      </c>
    </row>
    <row r="584" spans="1:18" ht="12.95" customHeight="1">
      <c r="A584" s="100">
        <v>12738</v>
      </c>
      <c r="B584" s="101" t="s">
        <v>557</v>
      </c>
      <c r="C584" s="101" t="s">
        <v>558</v>
      </c>
      <c r="D584" s="98">
        <v>39.330866</v>
      </c>
      <c r="E584" s="98">
        <v>-106.986115</v>
      </c>
      <c r="F584" s="95">
        <v>1</v>
      </c>
      <c r="G584" s="91" t="s">
        <v>2024</v>
      </c>
      <c r="H584" s="87">
        <v>260.81797499999999</v>
      </c>
      <c r="I584" s="12">
        <v>20.429040000000001</v>
      </c>
      <c r="J584" s="12">
        <v>0</v>
      </c>
      <c r="K584" s="12">
        <v>3.5146999999999999</v>
      </c>
      <c r="L584" s="12">
        <v>8.4400000000000003E-2</v>
      </c>
      <c r="M584" s="12">
        <v>0</v>
      </c>
      <c r="N584" s="12">
        <v>28</v>
      </c>
      <c r="O584" s="12">
        <v>2.7072509999999999</v>
      </c>
      <c r="P584" s="12">
        <v>0</v>
      </c>
      <c r="Q584" s="12">
        <v>0</v>
      </c>
      <c r="R584" s="12">
        <v>0</v>
      </c>
    </row>
    <row r="585" spans="1:18" ht="12.95" customHeight="1">
      <c r="A585" s="100">
        <v>12739</v>
      </c>
      <c r="B585" s="101" t="s">
        <v>154</v>
      </c>
      <c r="C585" s="101" t="s">
        <v>114</v>
      </c>
      <c r="D585" s="98">
        <v>39.217799999999997</v>
      </c>
      <c r="E585" s="98">
        <v>-106.88549999999999</v>
      </c>
      <c r="F585" s="95">
        <v>1</v>
      </c>
      <c r="G585" s="91" t="s">
        <v>2026</v>
      </c>
      <c r="H585" s="87">
        <v>8.7152930000000008</v>
      </c>
      <c r="I585" s="12">
        <v>7.1128140000000002</v>
      </c>
      <c r="J585" s="12">
        <v>0</v>
      </c>
      <c r="K585" s="12">
        <v>5.9048000000000007</v>
      </c>
      <c r="L585" s="12">
        <v>0</v>
      </c>
      <c r="M585" s="12">
        <v>0</v>
      </c>
      <c r="N585" s="12">
        <v>4</v>
      </c>
      <c r="O585" s="12">
        <v>1.279765</v>
      </c>
      <c r="P585" s="12">
        <v>0</v>
      </c>
      <c r="Q585" s="12">
        <v>0</v>
      </c>
      <c r="R585" s="12">
        <v>0</v>
      </c>
    </row>
    <row r="586" spans="1:18" ht="12.95" customHeight="1">
      <c r="A586" s="100">
        <v>12740</v>
      </c>
      <c r="B586" s="101" t="s">
        <v>557</v>
      </c>
      <c r="C586" s="101" t="s">
        <v>94</v>
      </c>
      <c r="D586" s="98">
        <v>39.32517</v>
      </c>
      <c r="E586" s="98">
        <v>-106.98533</v>
      </c>
      <c r="F586" s="95">
        <v>1</v>
      </c>
      <c r="G586" s="91" t="s">
        <v>2026</v>
      </c>
      <c r="H586" s="87">
        <v>259.33994100000001</v>
      </c>
      <c r="I586" s="12">
        <v>23.31579</v>
      </c>
      <c r="J586" s="12">
        <v>0</v>
      </c>
      <c r="K586" s="12">
        <v>3.5568000000000004</v>
      </c>
      <c r="L586" s="12">
        <v>8.1900000000000001E-2</v>
      </c>
      <c r="M586" s="12">
        <v>0</v>
      </c>
      <c r="N586" s="12">
        <v>29</v>
      </c>
      <c r="O586" s="12">
        <v>2.6492490000000002</v>
      </c>
      <c r="P586" s="12">
        <v>0</v>
      </c>
      <c r="Q586" s="12">
        <v>0</v>
      </c>
      <c r="R586" s="12">
        <v>0</v>
      </c>
    </row>
    <row r="587" spans="1:18" ht="12.95" customHeight="1">
      <c r="A587" s="100">
        <v>12741</v>
      </c>
      <c r="B587" s="101" t="s">
        <v>557</v>
      </c>
      <c r="C587" s="101" t="s">
        <v>559</v>
      </c>
      <c r="D587" s="98">
        <v>39.298229999999997</v>
      </c>
      <c r="E587" s="98">
        <v>-106.95996</v>
      </c>
      <c r="F587" s="95">
        <v>1</v>
      </c>
      <c r="G587" s="91" t="s">
        <v>2026</v>
      </c>
      <c r="H587" s="87">
        <v>154.942476</v>
      </c>
      <c r="I587" s="12">
        <v>15.278494</v>
      </c>
      <c r="J587" s="12">
        <v>0</v>
      </c>
      <c r="K587" s="12">
        <v>0.80199999999999994</v>
      </c>
      <c r="L587" s="12">
        <v>0</v>
      </c>
      <c r="M587" s="12">
        <v>0</v>
      </c>
      <c r="N587" s="12">
        <v>26</v>
      </c>
      <c r="O587" s="12">
        <v>2.6370439999999999</v>
      </c>
      <c r="P587" s="12">
        <v>0</v>
      </c>
      <c r="Q587" s="12">
        <v>0</v>
      </c>
      <c r="R587" s="12">
        <v>0</v>
      </c>
    </row>
    <row r="588" spans="1:18" ht="12.95" customHeight="1">
      <c r="A588" s="100">
        <v>12744</v>
      </c>
      <c r="B588" s="101" t="s">
        <v>560</v>
      </c>
      <c r="C588" s="101" t="s">
        <v>561</v>
      </c>
      <c r="D588" s="98">
        <v>39.310211000000002</v>
      </c>
      <c r="E588" s="98">
        <v>-106.980968</v>
      </c>
      <c r="F588" s="95">
        <v>1</v>
      </c>
      <c r="G588" s="91" t="s">
        <v>2024</v>
      </c>
      <c r="H588" s="87">
        <v>96.744375000000005</v>
      </c>
      <c r="I588" s="12">
        <v>22.236356000000001</v>
      </c>
      <c r="J588" s="12">
        <v>0</v>
      </c>
      <c r="K588" s="12">
        <v>7.6327999999999996</v>
      </c>
      <c r="L588" s="12">
        <v>0.13550000000000001</v>
      </c>
      <c r="M588" s="12">
        <v>0</v>
      </c>
      <c r="N588" s="12">
        <v>18</v>
      </c>
      <c r="O588" s="12">
        <v>2.2843300000000002</v>
      </c>
      <c r="P588" s="12">
        <v>0</v>
      </c>
      <c r="Q588" s="12">
        <v>0</v>
      </c>
      <c r="R588" s="12">
        <v>0</v>
      </c>
    </row>
    <row r="589" spans="1:18" ht="12.95" customHeight="1">
      <c r="A589" s="100">
        <v>12751</v>
      </c>
      <c r="B589" s="101" t="s">
        <v>562</v>
      </c>
      <c r="C589" s="101" t="s">
        <v>563</v>
      </c>
      <c r="D589" s="98">
        <v>39.366999999999997</v>
      </c>
      <c r="E589" s="98">
        <v>-107.0334</v>
      </c>
      <c r="F589" s="95">
        <v>1</v>
      </c>
      <c r="G589" s="91" t="s">
        <v>2026</v>
      </c>
      <c r="H589" s="87">
        <v>747.01625899999999</v>
      </c>
      <c r="I589" s="12">
        <v>14.850832</v>
      </c>
      <c r="J589" s="12">
        <v>0</v>
      </c>
      <c r="K589" s="12">
        <v>0.22420000000000001</v>
      </c>
      <c r="L589" s="12">
        <v>4.2000000000000006E-3</v>
      </c>
      <c r="M589" s="12">
        <v>0</v>
      </c>
      <c r="N589" s="12">
        <v>7</v>
      </c>
      <c r="O589" s="12">
        <v>1.3469260000000001</v>
      </c>
      <c r="P589" s="12">
        <v>0</v>
      </c>
      <c r="Q589" s="12">
        <v>0</v>
      </c>
      <c r="R589" s="12">
        <v>0</v>
      </c>
    </row>
    <row r="590" spans="1:18" ht="12.95" customHeight="1">
      <c r="A590" s="100">
        <v>12752</v>
      </c>
      <c r="B590" s="101" t="s">
        <v>562</v>
      </c>
      <c r="C590" s="101" t="s">
        <v>566</v>
      </c>
      <c r="D590" s="98">
        <v>39.379052999999999</v>
      </c>
      <c r="E590" s="98">
        <v>-106.964175</v>
      </c>
      <c r="F590" s="95">
        <v>1</v>
      </c>
      <c r="G590" s="91" t="s">
        <v>2026</v>
      </c>
      <c r="H590" s="87">
        <v>712.02855</v>
      </c>
      <c r="I590" s="12">
        <v>25.891632999999999</v>
      </c>
      <c r="J590" s="12">
        <v>0</v>
      </c>
      <c r="K590" s="12">
        <v>0.22639999999999999</v>
      </c>
      <c r="L590" s="12">
        <v>2.5000000000000001E-3</v>
      </c>
      <c r="M590" s="12">
        <v>0</v>
      </c>
      <c r="N590" s="12">
        <v>17</v>
      </c>
      <c r="O590" s="12">
        <v>1.4262330000000001</v>
      </c>
      <c r="P590" s="12">
        <v>0</v>
      </c>
      <c r="Q590" s="12">
        <v>0</v>
      </c>
      <c r="R590" s="12">
        <v>0</v>
      </c>
    </row>
    <row r="591" spans="1:18" ht="12.95" customHeight="1">
      <c r="A591" s="100">
        <v>12753</v>
      </c>
      <c r="B591" s="101" t="s">
        <v>562</v>
      </c>
      <c r="C591" s="101" t="s">
        <v>567</v>
      </c>
      <c r="D591" s="98">
        <v>39.378098999999999</v>
      </c>
      <c r="E591" s="98">
        <v>-106.89274399999999</v>
      </c>
      <c r="F591" s="95">
        <v>1</v>
      </c>
      <c r="G591" s="91" t="s">
        <v>2026</v>
      </c>
      <c r="H591" s="87">
        <v>648.72931800000003</v>
      </c>
      <c r="I591" s="12">
        <v>30.093086</v>
      </c>
      <c r="J591" s="12">
        <v>0</v>
      </c>
      <c r="K591" s="12">
        <v>8.9400000000000007E-2</v>
      </c>
      <c r="L591" s="12">
        <v>2.8E-3</v>
      </c>
      <c r="M591" s="12">
        <v>0</v>
      </c>
      <c r="N591" s="12">
        <v>13</v>
      </c>
      <c r="O591" s="12">
        <v>0.50863499999999995</v>
      </c>
      <c r="P591" s="12">
        <v>0</v>
      </c>
      <c r="Q591" s="12">
        <v>0</v>
      </c>
      <c r="R591" s="12">
        <v>0</v>
      </c>
    </row>
    <row r="592" spans="1:18" ht="12.95" customHeight="1">
      <c r="A592" s="100">
        <v>12754</v>
      </c>
      <c r="B592" s="101" t="s">
        <v>562</v>
      </c>
      <c r="C592" s="101" t="s">
        <v>568</v>
      </c>
      <c r="D592" s="98">
        <v>39.369788</v>
      </c>
      <c r="E592" s="98">
        <v>-106.858709</v>
      </c>
      <c r="F592" s="95">
        <v>2</v>
      </c>
      <c r="G592" s="91" t="s">
        <v>2026</v>
      </c>
      <c r="H592" s="87">
        <v>624.59251300000005</v>
      </c>
      <c r="I592" s="12">
        <v>31.968069</v>
      </c>
      <c r="J592" s="12">
        <v>0</v>
      </c>
      <c r="K592" s="12">
        <v>1.8000000000000002E-2</v>
      </c>
      <c r="L592" s="12">
        <v>2.8999999999999998E-3</v>
      </c>
      <c r="M592" s="12">
        <v>0</v>
      </c>
      <c r="N592" s="12">
        <v>14</v>
      </c>
      <c r="O592" s="12">
        <v>1.1050249999999999</v>
      </c>
      <c r="P592" s="12">
        <v>0</v>
      </c>
      <c r="Q592" s="12">
        <v>0</v>
      </c>
      <c r="R592" s="12">
        <v>0</v>
      </c>
    </row>
    <row r="593" spans="1:18" ht="12.95" customHeight="1">
      <c r="A593" s="100">
        <v>12755</v>
      </c>
      <c r="B593" s="101" t="s">
        <v>562</v>
      </c>
      <c r="C593" s="101" t="s">
        <v>569</v>
      </c>
      <c r="D593" s="98">
        <v>39.361091999999999</v>
      </c>
      <c r="E593" s="98">
        <v>-106.84345999999999</v>
      </c>
      <c r="F593" s="95">
        <v>2</v>
      </c>
      <c r="G593" s="91" t="s">
        <v>2026</v>
      </c>
      <c r="H593" s="87">
        <v>616.17505000000006</v>
      </c>
      <c r="I593" s="12">
        <v>33.395986000000001</v>
      </c>
      <c r="J593" s="12">
        <v>0</v>
      </c>
      <c r="K593" s="12">
        <v>1.26E-2</v>
      </c>
      <c r="L593" s="12">
        <v>2.8999999999999998E-3</v>
      </c>
      <c r="M593" s="12">
        <v>0</v>
      </c>
      <c r="N593" s="12">
        <v>14</v>
      </c>
      <c r="O593" s="12">
        <v>1.089466</v>
      </c>
      <c r="P593" s="12">
        <v>0</v>
      </c>
      <c r="Q593" s="12">
        <v>0</v>
      </c>
      <c r="R593" s="12">
        <v>0</v>
      </c>
    </row>
    <row r="594" spans="1:18" ht="12.95" customHeight="1">
      <c r="A594" s="100">
        <v>12756</v>
      </c>
      <c r="B594" s="101" t="s">
        <v>562</v>
      </c>
      <c r="C594" s="101" t="s">
        <v>570</v>
      </c>
      <c r="D594" s="98">
        <v>39.362774000000002</v>
      </c>
      <c r="E594" s="98">
        <v>-106.829601</v>
      </c>
      <c r="F594" s="95">
        <v>2</v>
      </c>
      <c r="G594" s="91" t="s">
        <v>2026</v>
      </c>
      <c r="H594" s="87">
        <v>608.68857300000002</v>
      </c>
      <c r="I594" s="12">
        <v>37.546194999999997</v>
      </c>
      <c r="J594" s="12">
        <v>0</v>
      </c>
      <c r="K594" s="12">
        <v>1.2699999999999999E-2</v>
      </c>
      <c r="L594" s="12">
        <v>2.8999999999999998E-3</v>
      </c>
      <c r="M594" s="12">
        <v>0</v>
      </c>
      <c r="N594" s="12">
        <v>16</v>
      </c>
      <c r="O594" s="12">
        <v>1.1855309999999999</v>
      </c>
      <c r="P594" s="12">
        <v>0</v>
      </c>
      <c r="Q594" s="12">
        <v>0</v>
      </c>
      <c r="R594" s="12">
        <v>0</v>
      </c>
    </row>
    <row r="595" spans="1:18" ht="12.95" customHeight="1">
      <c r="A595" s="100">
        <v>12757</v>
      </c>
      <c r="B595" s="101" t="s">
        <v>562</v>
      </c>
      <c r="C595" s="101" t="s">
        <v>571</v>
      </c>
      <c r="D595" s="98">
        <v>39.329681999999998</v>
      </c>
      <c r="E595" s="98">
        <v>-106.658248</v>
      </c>
      <c r="F595" s="95">
        <v>2</v>
      </c>
      <c r="G595" s="91" t="s">
        <v>2026</v>
      </c>
      <c r="H595" s="87">
        <v>227.61118400000001</v>
      </c>
      <c r="I595" s="12">
        <v>28.282595000000001</v>
      </c>
      <c r="J595" s="12">
        <v>0</v>
      </c>
      <c r="K595" s="12">
        <v>0</v>
      </c>
      <c r="L595" s="12">
        <v>2E-3</v>
      </c>
      <c r="M595" s="12">
        <v>0</v>
      </c>
      <c r="N595" s="12">
        <v>3</v>
      </c>
      <c r="O595" s="12">
        <v>1.185492</v>
      </c>
      <c r="P595" s="12">
        <v>0</v>
      </c>
      <c r="Q595" s="12">
        <v>0</v>
      </c>
      <c r="R595" s="12">
        <v>0</v>
      </c>
    </row>
    <row r="596" spans="1:18" ht="12.95" customHeight="1">
      <c r="A596" s="100">
        <v>12758</v>
      </c>
      <c r="B596" s="101" t="s">
        <v>572</v>
      </c>
      <c r="C596" s="101" t="s">
        <v>573</v>
      </c>
      <c r="D596" s="98">
        <v>39.238100000000003</v>
      </c>
      <c r="E596" s="98">
        <v>-106.59</v>
      </c>
      <c r="F596" s="95">
        <v>2</v>
      </c>
      <c r="G596" s="91" t="s">
        <v>2026</v>
      </c>
      <c r="H596" s="87">
        <v>28.316088000000001</v>
      </c>
      <c r="I596" s="12">
        <v>14.919357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</row>
    <row r="597" spans="1:18" ht="12.95" customHeight="1">
      <c r="A597" s="100">
        <v>12759</v>
      </c>
      <c r="B597" s="101" t="s">
        <v>572</v>
      </c>
      <c r="C597" s="101" t="s">
        <v>583</v>
      </c>
      <c r="D597" s="98">
        <v>39.237200000000001</v>
      </c>
      <c r="E597" s="98">
        <v>-106.59</v>
      </c>
      <c r="F597" s="95">
        <v>2</v>
      </c>
      <c r="G597" s="91" t="s">
        <v>2026</v>
      </c>
      <c r="H597" s="87">
        <v>28.284499</v>
      </c>
      <c r="I597" s="12">
        <v>15.216635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</row>
    <row r="598" spans="1:18" ht="12.95" customHeight="1">
      <c r="A598" s="100">
        <v>12761</v>
      </c>
      <c r="B598" s="101" t="s">
        <v>584</v>
      </c>
      <c r="C598" s="101" t="s">
        <v>585</v>
      </c>
      <c r="D598" s="98">
        <v>39.24944</v>
      </c>
      <c r="E598" s="98">
        <v>-106.88388999999999</v>
      </c>
      <c r="F598" s="95">
        <v>1</v>
      </c>
      <c r="G598" s="91" t="s">
        <v>2026</v>
      </c>
      <c r="H598" s="87">
        <v>40.055017999999997</v>
      </c>
      <c r="I598" s="12">
        <v>13.893615</v>
      </c>
      <c r="J598" s="12">
        <v>0</v>
      </c>
      <c r="K598" s="12">
        <v>0.23139999999999999</v>
      </c>
      <c r="L598" s="12">
        <v>5.4107000000000003</v>
      </c>
      <c r="M598" s="12">
        <v>2</v>
      </c>
      <c r="N598" s="12">
        <v>15</v>
      </c>
      <c r="O598" s="12">
        <v>2.7731889999999999</v>
      </c>
      <c r="P598" s="12">
        <v>0</v>
      </c>
      <c r="Q598" s="12">
        <v>3</v>
      </c>
      <c r="R598" s="12">
        <v>0</v>
      </c>
    </row>
    <row r="599" spans="1:18" ht="12.95" customHeight="1">
      <c r="A599" s="100">
        <v>12762</v>
      </c>
      <c r="B599" s="101" t="s">
        <v>531</v>
      </c>
      <c r="C599" s="101" t="s">
        <v>592</v>
      </c>
      <c r="D599" s="98">
        <v>39.195</v>
      </c>
      <c r="E599" s="98">
        <v>-106.833</v>
      </c>
      <c r="F599" s="95">
        <v>1</v>
      </c>
      <c r="G599" s="91" t="s">
        <v>2026</v>
      </c>
      <c r="H599" s="87">
        <v>186.13735600000001</v>
      </c>
      <c r="I599" s="12">
        <v>10.006282000000001</v>
      </c>
      <c r="J599" s="12">
        <v>0</v>
      </c>
      <c r="K599" s="12">
        <v>0</v>
      </c>
      <c r="L599" s="12">
        <v>0.12090000000000001</v>
      </c>
      <c r="M599" s="12">
        <v>6</v>
      </c>
      <c r="N599" s="12">
        <v>17</v>
      </c>
      <c r="O599" s="12">
        <v>2.9077350000000002</v>
      </c>
      <c r="P599" s="12">
        <v>0.231012</v>
      </c>
      <c r="Q599" s="12">
        <v>0</v>
      </c>
      <c r="R599" s="12">
        <v>0</v>
      </c>
    </row>
    <row r="600" spans="1:18" ht="12.95" customHeight="1">
      <c r="A600" s="100">
        <v>12771</v>
      </c>
      <c r="B600" s="101" t="s">
        <v>593</v>
      </c>
      <c r="C600" s="101" t="s">
        <v>594</v>
      </c>
      <c r="D600" s="98">
        <v>39.245109999999997</v>
      </c>
      <c r="E600" s="98">
        <v>-106.7521</v>
      </c>
      <c r="F600" s="95">
        <v>2</v>
      </c>
      <c r="G600" s="91" t="s">
        <v>2026</v>
      </c>
      <c r="H600" s="87">
        <v>42.228292000000003</v>
      </c>
      <c r="I600" s="12">
        <v>22.495832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5.2083999999999998E-2</v>
      </c>
      <c r="P600" s="12">
        <v>0</v>
      </c>
      <c r="Q600" s="12">
        <v>0</v>
      </c>
      <c r="R600" s="12">
        <v>0</v>
      </c>
    </row>
    <row r="601" spans="1:18" ht="12.95" customHeight="1">
      <c r="A601" s="100">
        <v>12780</v>
      </c>
      <c r="B601" s="101" t="s">
        <v>511</v>
      </c>
      <c r="C601" s="101" t="s">
        <v>595</v>
      </c>
      <c r="D601" s="98">
        <v>39.257379999999998</v>
      </c>
      <c r="E601" s="98">
        <v>-106.88209999999999</v>
      </c>
      <c r="F601" s="95">
        <v>1</v>
      </c>
      <c r="G601" s="91" t="s">
        <v>2026</v>
      </c>
      <c r="H601" s="87">
        <v>781.02828999999997</v>
      </c>
      <c r="I601" s="12">
        <v>17.310464</v>
      </c>
      <c r="J601" s="12">
        <v>0</v>
      </c>
      <c r="K601" s="12">
        <v>0.29750000000000004</v>
      </c>
      <c r="L601" s="12">
        <v>0.80750000000000011</v>
      </c>
      <c r="M601" s="12">
        <v>10</v>
      </c>
      <c r="N601" s="12">
        <v>13</v>
      </c>
      <c r="O601" s="12">
        <v>4.3100540000000001</v>
      </c>
      <c r="P601" s="12">
        <v>9.3466999999999995E-2</v>
      </c>
      <c r="Q601" s="12">
        <v>0</v>
      </c>
      <c r="R601" s="12">
        <v>0</v>
      </c>
    </row>
    <row r="602" spans="1:18" ht="12.95" customHeight="1">
      <c r="A602" s="100">
        <v>12783</v>
      </c>
      <c r="B602" s="101" t="s">
        <v>511</v>
      </c>
      <c r="C602" s="101" t="s">
        <v>596</v>
      </c>
      <c r="D602" s="98">
        <v>39.210763999999998</v>
      </c>
      <c r="E602" s="98">
        <v>-106.839472</v>
      </c>
      <c r="F602" s="95">
        <v>1</v>
      </c>
      <c r="G602" s="91" t="s">
        <v>2026</v>
      </c>
      <c r="H602" s="87">
        <v>584.93396299999995</v>
      </c>
      <c r="I602" s="12">
        <v>23.520827000000001</v>
      </c>
      <c r="J602" s="12">
        <v>0</v>
      </c>
      <c r="K602" s="12">
        <v>8.1900000000000001E-2</v>
      </c>
      <c r="L602" s="12">
        <v>0.66790000000000005</v>
      </c>
      <c r="M602" s="12">
        <v>7</v>
      </c>
      <c r="N602" s="12">
        <v>58</v>
      </c>
      <c r="O602" s="12">
        <v>6.9142340000000004</v>
      </c>
      <c r="P602" s="12">
        <v>0.109414</v>
      </c>
      <c r="Q602" s="12">
        <v>0</v>
      </c>
      <c r="R602" s="12">
        <v>0</v>
      </c>
    </row>
    <row r="603" spans="1:18" ht="12.95" customHeight="1">
      <c r="A603" s="100">
        <v>12784</v>
      </c>
      <c r="B603" s="101" t="s">
        <v>511</v>
      </c>
      <c r="C603" s="101" t="s">
        <v>600</v>
      </c>
      <c r="D603" s="98">
        <v>39.194026000000001</v>
      </c>
      <c r="E603" s="98">
        <v>-106.81716</v>
      </c>
      <c r="F603" s="95">
        <v>1</v>
      </c>
      <c r="G603" s="91" t="s">
        <v>2026</v>
      </c>
      <c r="H603" s="87">
        <v>286.40486199999998</v>
      </c>
      <c r="I603" s="12">
        <v>23.413423999999999</v>
      </c>
      <c r="J603" s="12">
        <v>0</v>
      </c>
      <c r="K603" s="12">
        <v>0.15590000000000001</v>
      </c>
      <c r="L603" s="12">
        <v>0.82719999999999994</v>
      </c>
      <c r="M603" s="12">
        <v>1</v>
      </c>
      <c r="N603" s="12">
        <v>41</v>
      </c>
      <c r="O603" s="12">
        <v>4.1744719999999997</v>
      </c>
      <c r="P603" s="12">
        <v>6.2848000000000001E-2</v>
      </c>
      <c r="Q603" s="12">
        <v>0</v>
      </c>
      <c r="R603" s="12">
        <v>0</v>
      </c>
    </row>
    <row r="604" spans="1:18" ht="12.95" customHeight="1">
      <c r="A604" s="100">
        <v>12786</v>
      </c>
      <c r="B604" s="101" t="s">
        <v>511</v>
      </c>
      <c r="C604" s="101" t="s">
        <v>606</v>
      </c>
      <c r="D604" s="98">
        <v>39.148200000000003</v>
      </c>
      <c r="E604" s="98">
        <v>-106.78279999999999</v>
      </c>
      <c r="F604" s="95">
        <v>2</v>
      </c>
      <c r="G604" s="91" t="s">
        <v>2026</v>
      </c>
      <c r="H604" s="87">
        <v>238.198217</v>
      </c>
      <c r="I604" s="12">
        <v>21.731172999999998</v>
      </c>
      <c r="J604" s="12">
        <v>0</v>
      </c>
      <c r="K604" s="12">
        <v>0</v>
      </c>
      <c r="L604" s="12">
        <v>0.13110000000000002</v>
      </c>
      <c r="M604" s="12">
        <v>0</v>
      </c>
      <c r="N604" s="12">
        <v>7</v>
      </c>
      <c r="O604" s="12">
        <v>0.67979299999999998</v>
      </c>
      <c r="P604" s="12">
        <v>7.1369000000000002E-2</v>
      </c>
      <c r="Q604" s="12">
        <v>0</v>
      </c>
      <c r="R604" s="12">
        <v>0</v>
      </c>
    </row>
    <row r="605" spans="1:18" ht="12.95" customHeight="1">
      <c r="A605" s="100">
        <v>12787</v>
      </c>
      <c r="B605" s="101" t="s">
        <v>609</v>
      </c>
      <c r="C605" s="101" t="s">
        <v>610</v>
      </c>
      <c r="D605" s="98">
        <v>39.120800000000003</v>
      </c>
      <c r="E605" s="98">
        <v>-106.626</v>
      </c>
      <c r="F605" s="95">
        <v>2</v>
      </c>
      <c r="G605" s="91" t="s">
        <v>2026</v>
      </c>
      <c r="H605" s="87">
        <v>23.991989</v>
      </c>
      <c r="I605" s="12">
        <v>19.811717000000002</v>
      </c>
      <c r="J605" s="12">
        <v>0</v>
      </c>
      <c r="K605" s="12">
        <v>0</v>
      </c>
      <c r="L605" s="12">
        <v>7.4899999999999994E-2</v>
      </c>
      <c r="M605" s="12">
        <v>0</v>
      </c>
      <c r="N605" s="12">
        <v>1</v>
      </c>
      <c r="O605" s="12">
        <v>0.733819</v>
      </c>
      <c r="P605" s="12">
        <v>0.16672200000000001</v>
      </c>
      <c r="Q605" s="12">
        <v>0</v>
      </c>
      <c r="R605" s="12">
        <v>0</v>
      </c>
    </row>
    <row r="606" spans="1:18" ht="12.95" customHeight="1">
      <c r="A606" s="100">
        <v>12788</v>
      </c>
      <c r="B606" s="101" t="s">
        <v>609</v>
      </c>
      <c r="C606" s="101" t="s">
        <v>611</v>
      </c>
      <c r="D606" s="98">
        <v>39.114400000000003</v>
      </c>
      <c r="E606" s="98">
        <v>-106.621</v>
      </c>
      <c r="F606" s="95">
        <v>2</v>
      </c>
      <c r="G606" s="91" t="s">
        <v>2026</v>
      </c>
      <c r="H606" s="87">
        <v>22.956121</v>
      </c>
      <c r="I606" s="12">
        <v>20.304950999999999</v>
      </c>
      <c r="J606" s="12">
        <v>0</v>
      </c>
      <c r="K606" s="12">
        <v>0</v>
      </c>
      <c r="L606" s="12">
        <v>7.4499999999999997E-2</v>
      </c>
      <c r="M606" s="12">
        <v>0</v>
      </c>
      <c r="N606" s="12">
        <v>1</v>
      </c>
      <c r="O606" s="12">
        <v>0.72345400000000004</v>
      </c>
      <c r="P606" s="12">
        <v>0.17424500000000001</v>
      </c>
      <c r="Q606" s="12">
        <v>0</v>
      </c>
      <c r="R606" s="12">
        <v>0</v>
      </c>
    </row>
    <row r="607" spans="1:18" ht="12.95" customHeight="1">
      <c r="A607" s="100">
        <v>12792</v>
      </c>
      <c r="B607" s="101" t="s">
        <v>612</v>
      </c>
      <c r="C607" s="101" t="s">
        <v>613</v>
      </c>
      <c r="D607" s="98">
        <v>39.36533</v>
      </c>
      <c r="E607" s="98">
        <v>-107.06528</v>
      </c>
      <c r="F607" s="95">
        <v>1</v>
      </c>
      <c r="G607" s="91" t="s">
        <v>2026</v>
      </c>
      <c r="H607" s="87">
        <v>117.916752</v>
      </c>
      <c r="I607" s="12">
        <v>19.967533</v>
      </c>
      <c r="J607" s="12">
        <v>0</v>
      </c>
      <c r="K607" s="12">
        <v>2.0691999999999999</v>
      </c>
      <c r="L607" s="12">
        <v>0</v>
      </c>
      <c r="M607" s="12">
        <v>1</v>
      </c>
      <c r="N607" s="12">
        <v>38</v>
      </c>
      <c r="O607" s="12">
        <v>1.486912</v>
      </c>
      <c r="P607" s="12">
        <v>0</v>
      </c>
      <c r="Q607" s="12">
        <v>0</v>
      </c>
      <c r="R607" s="12">
        <v>0</v>
      </c>
    </row>
    <row r="608" spans="1:18" ht="12.95" customHeight="1">
      <c r="A608" s="100">
        <v>12797</v>
      </c>
      <c r="B608" s="101" t="s">
        <v>619</v>
      </c>
      <c r="C608" s="101" t="s">
        <v>620</v>
      </c>
      <c r="D608" s="98">
        <v>39.197000000000003</v>
      </c>
      <c r="E608" s="98">
        <v>-106.818</v>
      </c>
      <c r="F608" s="95">
        <v>1</v>
      </c>
      <c r="G608" s="91" t="s">
        <v>2026</v>
      </c>
      <c r="H608" s="87">
        <v>110.81856999999999</v>
      </c>
      <c r="I608" s="12">
        <v>14.127955999999999</v>
      </c>
      <c r="J608" s="12">
        <v>0</v>
      </c>
      <c r="K608" s="12">
        <v>2.6800000000000001E-2</v>
      </c>
      <c r="L608" s="12">
        <v>0.1356</v>
      </c>
      <c r="M608" s="12">
        <v>0</v>
      </c>
      <c r="N608" s="12">
        <v>22</v>
      </c>
      <c r="O608" s="12">
        <v>2.0270030000000001</v>
      </c>
      <c r="P608" s="12">
        <v>2.7071000000000001E-2</v>
      </c>
      <c r="Q608" s="12">
        <v>0</v>
      </c>
      <c r="R608" s="12">
        <v>0</v>
      </c>
    </row>
    <row r="609" spans="1:18" ht="12.95" customHeight="1">
      <c r="A609" s="100">
        <v>12802</v>
      </c>
      <c r="B609" s="101" t="s">
        <v>624</v>
      </c>
      <c r="C609" s="101" t="s">
        <v>625</v>
      </c>
      <c r="D609" s="98">
        <v>40.501330000000003</v>
      </c>
      <c r="E609" s="98">
        <v>-107.26433</v>
      </c>
      <c r="F609" s="95">
        <v>1</v>
      </c>
      <c r="G609" s="91" t="s">
        <v>2024</v>
      </c>
      <c r="H609" s="87">
        <v>3761.2116599999999</v>
      </c>
      <c r="I609" s="12">
        <v>12.825284999999999</v>
      </c>
      <c r="J609" s="12">
        <v>0.1303</v>
      </c>
      <c r="K609" s="12">
        <v>7.0028000000000006</v>
      </c>
      <c r="L609" s="12">
        <v>0.38740000000000002</v>
      </c>
      <c r="M609" s="12">
        <v>3</v>
      </c>
      <c r="N609" s="12">
        <v>3</v>
      </c>
      <c r="O609" s="12">
        <v>3.0009320000000002</v>
      </c>
      <c r="P609" s="12">
        <v>3.1900000000000001E-3</v>
      </c>
      <c r="Q609" s="12">
        <v>0</v>
      </c>
      <c r="R609" s="12">
        <v>0</v>
      </c>
    </row>
    <row r="610" spans="1:18" ht="12.95" customHeight="1">
      <c r="A610" s="100">
        <v>12803</v>
      </c>
      <c r="B610" s="101" t="s">
        <v>624</v>
      </c>
      <c r="C610" s="101" t="s">
        <v>626</v>
      </c>
      <c r="D610" s="98">
        <v>40.48133</v>
      </c>
      <c r="E610" s="98">
        <v>-107.61233</v>
      </c>
      <c r="F610" s="95">
        <v>1</v>
      </c>
      <c r="G610" s="91" t="s">
        <v>2024</v>
      </c>
      <c r="H610" s="87">
        <v>5504.328364</v>
      </c>
      <c r="I610" s="12">
        <v>24.143132999999999</v>
      </c>
      <c r="J610" s="12">
        <v>0.67190000000000005</v>
      </c>
      <c r="K610" s="12">
        <v>6.6523000000000003</v>
      </c>
      <c r="L610" s="12">
        <v>0.47200000000000003</v>
      </c>
      <c r="M610" s="12">
        <v>0</v>
      </c>
      <c r="N610" s="12">
        <v>19</v>
      </c>
      <c r="O610" s="12">
        <v>3.5096470000000002</v>
      </c>
      <c r="P610" s="12">
        <v>2.362E-3</v>
      </c>
      <c r="Q610" s="12">
        <v>14</v>
      </c>
      <c r="R610" s="12">
        <v>0</v>
      </c>
    </row>
    <row r="611" spans="1:18" ht="12.95" customHeight="1">
      <c r="A611" s="100">
        <v>12804</v>
      </c>
      <c r="B611" s="101" t="s">
        <v>624</v>
      </c>
      <c r="C611" s="101" t="s">
        <v>627</v>
      </c>
      <c r="D611" s="98">
        <v>40.49933</v>
      </c>
      <c r="E611" s="98">
        <v>-107.55316000000001</v>
      </c>
      <c r="F611" s="95">
        <v>1</v>
      </c>
      <c r="G611" s="91" t="s">
        <v>2024</v>
      </c>
      <c r="H611" s="87">
        <v>5444.086483</v>
      </c>
      <c r="I611" s="12">
        <v>44.098024000000002</v>
      </c>
      <c r="J611" s="12">
        <v>0.66090000000000004</v>
      </c>
      <c r="K611" s="12">
        <v>6.6721000000000004</v>
      </c>
      <c r="L611" s="12">
        <v>0.42340000000000005</v>
      </c>
      <c r="M611" s="12">
        <v>6</v>
      </c>
      <c r="N611" s="12">
        <v>12</v>
      </c>
      <c r="O611" s="12">
        <v>4.8560999999999996</v>
      </c>
      <c r="P611" s="12">
        <v>2.3879999999999999E-3</v>
      </c>
      <c r="Q611" s="12">
        <v>9</v>
      </c>
      <c r="R611" s="12">
        <v>0</v>
      </c>
    </row>
    <row r="612" spans="1:18" ht="12.95" customHeight="1">
      <c r="A612" s="100">
        <v>12805</v>
      </c>
      <c r="B612" s="101" t="s">
        <v>624</v>
      </c>
      <c r="C612" s="101" t="s">
        <v>628</v>
      </c>
      <c r="D612" s="98">
        <v>40.488</v>
      </c>
      <c r="E612" s="98">
        <v>-107.15833000000001</v>
      </c>
      <c r="F612" s="95">
        <v>1</v>
      </c>
      <c r="G612" s="91" t="s">
        <v>2024</v>
      </c>
      <c r="H612" s="87">
        <v>3601.8941239999999</v>
      </c>
      <c r="I612" s="12">
        <v>35.326991</v>
      </c>
      <c r="J612" s="12">
        <v>5.7499999999999996E-2</v>
      </c>
      <c r="K612" s="12">
        <v>6.6694000000000004</v>
      </c>
      <c r="L612" s="12">
        <v>0.36510000000000004</v>
      </c>
      <c r="M612" s="12">
        <v>0</v>
      </c>
      <c r="N612" s="12">
        <v>11</v>
      </c>
      <c r="O612" s="12">
        <v>1.814125</v>
      </c>
      <c r="P612" s="12">
        <v>3.6089999999999998E-3</v>
      </c>
      <c r="Q612" s="12">
        <v>18</v>
      </c>
      <c r="R612" s="12">
        <v>0</v>
      </c>
    </row>
    <row r="613" spans="1:18" ht="12.95" customHeight="1">
      <c r="A613" s="100">
        <v>12806</v>
      </c>
      <c r="B613" s="101" t="s">
        <v>624</v>
      </c>
      <c r="C613" s="101" t="s">
        <v>631</v>
      </c>
      <c r="D613" s="98">
        <v>40.483666999999997</v>
      </c>
      <c r="E613" s="98">
        <v>-106.826667</v>
      </c>
      <c r="F613" s="95">
        <v>1</v>
      </c>
      <c r="G613" s="91" t="s">
        <v>2026</v>
      </c>
      <c r="H613" s="87">
        <v>1463.3486929999999</v>
      </c>
      <c r="I613" s="12">
        <v>41.311067999999999</v>
      </c>
      <c r="J613" s="12">
        <v>1.5E-3</v>
      </c>
      <c r="K613" s="12">
        <v>6.7345000000000006</v>
      </c>
      <c r="L613" s="12">
        <v>0.46949999999999997</v>
      </c>
      <c r="M613" s="12">
        <v>6</v>
      </c>
      <c r="N613" s="12">
        <v>44</v>
      </c>
      <c r="O613" s="12">
        <v>5.1784840000000001</v>
      </c>
      <c r="P613" s="12">
        <v>0</v>
      </c>
      <c r="Q613" s="12">
        <v>0</v>
      </c>
      <c r="R613" s="12">
        <v>0</v>
      </c>
    </row>
    <row r="614" spans="1:18" ht="12.95" customHeight="1">
      <c r="A614" s="100">
        <v>12807</v>
      </c>
      <c r="B614" s="101" t="s">
        <v>624</v>
      </c>
      <c r="C614" s="101" t="s">
        <v>636</v>
      </c>
      <c r="D614" s="98">
        <v>40.340829999999997</v>
      </c>
      <c r="E614" s="98">
        <v>-106.80833</v>
      </c>
      <c r="F614" s="95">
        <v>1</v>
      </c>
      <c r="G614" s="91" t="s">
        <v>2026</v>
      </c>
      <c r="H614" s="87">
        <v>933.48576600000001</v>
      </c>
      <c r="I614" s="12">
        <v>25.906237000000001</v>
      </c>
      <c r="J614" s="12">
        <v>0</v>
      </c>
      <c r="K614" s="12">
        <v>5.4830999999999994</v>
      </c>
      <c r="L614" s="12">
        <v>4.8000000000000001E-2</v>
      </c>
      <c r="M614" s="12">
        <v>0</v>
      </c>
      <c r="N614" s="12">
        <v>13</v>
      </c>
      <c r="O614" s="12">
        <v>0.687975</v>
      </c>
      <c r="P614" s="12">
        <v>0</v>
      </c>
      <c r="Q614" s="12">
        <v>0</v>
      </c>
      <c r="R614" s="12">
        <v>0</v>
      </c>
    </row>
    <row r="615" spans="1:18" ht="12.95" customHeight="1">
      <c r="A615" s="100">
        <v>12808</v>
      </c>
      <c r="B615" s="101" t="s">
        <v>624</v>
      </c>
      <c r="C615" s="101" t="s">
        <v>637</v>
      </c>
      <c r="D615" s="98">
        <v>40.287166999999997</v>
      </c>
      <c r="E615" s="98">
        <v>-106.828833</v>
      </c>
      <c r="F615" s="95">
        <v>1</v>
      </c>
      <c r="G615" s="91" t="s">
        <v>2026</v>
      </c>
      <c r="H615" s="87">
        <v>587.74138300000004</v>
      </c>
      <c r="I615" s="12">
        <v>33.908337000000003</v>
      </c>
      <c r="J615" s="12">
        <v>0</v>
      </c>
      <c r="K615" s="12">
        <v>7.8902999999999999</v>
      </c>
      <c r="L615" s="12">
        <v>7.6100000000000001E-2</v>
      </c>
      <c r="M615" s="12">
        <v>1</v>
      </c>
      <c r="N615" s="12">
        <v>6</v>
      </c>
      <c r="O615" s="12">
        <v>1.8347450000000001</v>
      </c>
      <c r="P615" s="12">
        <v>0</v>
      </c>
      <c r="Q615" s="12">
        <v>0</v>
      </c>
      <c r="R615" s="12">
        <v>0</v>
      </c>
    </row>
    <row r="616" spans="1:18" ht="12.95" customHeight="1">
      <c r="A616" s="100">
        <v>12809</v>
      </c>
      <c r="B616" s="101" t="s">
        <v>624</v>
      </c>
      <c r="C616" s="101" t="s">
        <v>640</v>
      </c>
      <c r="D616" s="98">
        <v>40.269329999999997</v>
      </c>
      <c r="E616" s="98">
        <v>-106.88115999999999</v>
      </c>
      <c r="F616" s="95">
        <v>1</v>
      </c>
      <c r="G616" s="91" t="s">
        <v>2026</v>
      </c>
      <c r="H616" s="87">
        <v>532.69075999999995</v>
      </c>
      <c r="I616" s="12">
        <v>27.910360000000001</v>
      </c>
      <c r="J616" s="12">
        <v>0</v>
      </c>
      <c r="K616" s="12">
        <v>8.0793999999999997</v>
      </c>
      <c r="L616" s="12">
        <v>8.4000000000000005E-2</v>
      </c>
      <c r="M616" s="12">
        <v>0</v>
      </c>
      <c r="N616" s="12">
        <v>13</v>
      </c>
      <c r="O616" s="12">
        <v>0.82964300000000002</v>
      </c>
      <c r="P616" s="12">
        <v>0</v>
      </c>
      <c r="Q616" s="12">
        <v>0</v>
      </c>
      <c r="R616" s="12">
        <v>0</v>
      </c>
    </row>
    <row r="617" spans="1:18" ht="12.95" customHeight="1">
      <c r="A617" s="100">
        <v>12811</v>
      </c>
      <c r="B617" s="101" t="s">
        <v>624</v>
      </c>
      <c r="C617" s="101" t="s">
        <v>641</v>
      </c>
      <c r="D617" s="98">
        <v>40.398890000000002</v>
      </c>
      <c r="E617" s="98">
        <v>-106.83417</v>
      </c>
      <c r="F617" s="95">
        <v>1</v>
      </c>
      <c r="G617" s="91" t="s">
        <v>2026</v>
      </c>
      <c r="H617" s="87">
        <v>1289.695001</v>
      </c>
      <c r="I617" s="12">
        <v>36.129449999999999</v>
      </c>
      <c r="J617" s="12">
        <v>1.6999999999999999E-3</v>
      </c>
      <c r="K617" s="12">
        <v>6.3429000000000002</v>
      </c>
      <c r="L617" s="12">
        <v>0.15970000000000001</v>
      </c>
      <c r="M617" s="12">
        <v>3</v>
      </c>
      <c r="N617" s="12">
        <v>52</v>
      </c>
      <c r="O617" s="12">
        <v>2.346991</v>
      </c>
      <c r="P617" s="12">
        <v>0</v>
      </c>
      <c r="Q617" s="12">
        <v>0</v>
      </c>
      <c r="R617" s="12">
        <v>0</v>
      </c>
    </row>
    <row r="618" spans="1:18" ht="12.95" customHeight="1">
      <c r="A618" s="100">
        <v>12814</v>
      </c>
      <c r="B618" s="101" t="s">
        <v>624</v>
      </c>
      <c r="C618" s="101" t="s">
        <v>642</v>
      </c>
      <c r="D618" s="98">
        <v>40.227167000000001</v>
      </c>
      <c r="E618" s="98">
        <v>-106.941333</v>
      </c>
      <c r="F618" s="95">
        <v>1</v>
      </c>
      <c r="G618" s="91" t="s">
        <v>2026</v>
      </c>
      <c r="H618" s="87">
        <v>482.09866</v>
      </c>
      <c r="I618" s="12">
        <v>34.812581999999999</v>
      </c>
      <c r="J618" s="12">
        <v>0</v>
      </c>
      <c r="K618" s="12">
        <v>7.8630000000000004</v>
      </c>
      <c r="L618" s="12">
        <v>6.4700000000000008E-2</v>
      </c>
      <c r="M618" s="12">
        <v>0</v>
      </c>
      <c r="N618" s="12">
        <v>54</v>
      </c>
      <c r="O618" s="12">
        <v>1.6266620000000001</v>
      </c>
      <c r="P618" s="12">
        <v>0</v>
      </c>
      <c r="Q618" s="12">
        <v>1</v>
      </c>
      <c r="R618" s="12">
        <v>0</v>
      </c>
    </row>
    <row r="619" spans="1:18" ht="12.95" customHeight="1">
      <c r="A619" s="100">
        <v>12815</v>
      </c>
      <c r="B619" s="101" t="s">
        <v>624</v>
      </c>
      <c r="C619" s="101" t="s">
        <v>643</v>
      </c>
      <c r="D619" s="98">
        <v>40.183</v>
      </c>
      <c r="E619" s="98">
        <v>-106.91533</v>
      </c>
      <c r="F619" s="95">
        <v>1</v>
      </c>
      <c r="G619" s="91" t="s">
        <v>2026</v>
      </c>
      <c r="H619" s="87">
        <v>259.114688</v>
      </c>
      <c r="I619" s="12">
        <v>13.942912</v>
      </c>
      <c r="J619" s="12">
        <v>0</v>
      </c>
      <c r="K619" s="12">
        <v>6.7611000000000008</v>
      </c>
      <c r="L619" s="12">
        <v>4.3299999999999998E-2</v>
      </c>
      <c r="M619" s="12">
        <v>1</v>
      </c>
      <c r="N619" s="12">
        <v>20</v>
      </c>
      <c r="O619" s="12">
        <v>2.0588220000000002</v>
      </c>
      <c r="P619" s="12">
        <v>0</v>
      </c>
      <c r="Q619" s="12">
        <v>0</v>
      </c>
      <c r="R619" s="12">
        <v>0</v>
      </c>
    </row>
    <row r="620" spans="1:18" ht="12.95" customHeight="1">
      <c r="A620" s="100">
        <v>12817</v>
      </c>
      <c r="B620" s="101" t="s">
        <v>644</v>
      </c>
      <c r="C620" s="101" t="s">
        <v>645</v>
      </c>
      <c r="D620" s="98">
        <v>40.061459999999997</v>
      </c>
      <c r="E620" s="98">
        <v>-107.01203</v>
      </c>
      <c r="F620" s="95">
        <v>2</v>
      </c>
      <c r="G620" s="91" t="s">
        <v>2026</v>
      </c>
      <c r="H620" s="87">
        <v>94.997811999999996</v>
      </c>
      <c r="I620" s="12">
        <v>21.169597</v>
      </c>
      <c r="J620" s="12">
        <v>0</v>
      </c>
      <c r="K620" s="12">
        <v>0</v>
      </c>
      <c r="L620" s="12">
        <v>0</v>
      </c>
      <c r="M620" s="12">
        <v>0</v>
      </c>
      <c r="N620" s="12">
        <v>3</v>
      </c>
      <c r="O620" s="12">
        <v>1.4129449999999999</v>
      </c>
      <c r="P620" s="12">
        <v>0</v>
      </c>
      <c r="Q620" s="12">
        <v>0</v>
      </c>
      <c r="R620" s="12">
        <v>0</v>
      </c>
    </row>
    <row r="621" spans="1:18" ht="12.95" customHeight="1">
      <c r="A621" s="100">
        <v>12823</v>
      </c>
      <c r="B621" s="101" t="s">
        <v>646</v>
      </c>
      <c r="C621" s="101" t="s">
        <v>647</v>
      </c>
      <c r="D621" s="98">
        <v>40.339666999999999</v>
      </c>
      <c r="E621" s="98">
        <v>-107.631167</v>
      </c>
      <c r="F621" s="95">
        <v>1</v>
      </c>
      <c r="G621" s="91" t="s">
        <v>2024</v>
      </c>
      <c r="H621" s="87">
        <v>130.09935899999999</v>
      </c>
      <c r="I621" s="12">
        <v>17.847249000000001</v>
      </c>
      <c r="J621" s="12">
        <v>0.24210000000000001</v>
      </c>
      <c r="K621" s="12">
        <v>7.5057</v>
      </c>
      <c r="L621" s="12">
        <v>2.1399999999999999E-2</v>
      </c>
      <c r="M621" s="12">
        <v>0</v>
      </c>
      <c r="N621" s="12">
        <v>14</v>
      </c>
      <c r="O621" s="12">
        <v>1.04565</v>
      </c>
      <c r="P621" s="12">
        <v>0</v>
      </c>
      <c r="Q621" s="12">
        <v>4</v>
      </c>
      <c r="R621" s="12">
        <v>0</v>
      </c>
    </row>
    <row r="622" spans="1:18" ht="12.95" customHeight="1">
      <c r="A622" s="100">
        <v>12832</v>
      </c>
      <c r="B622" s="101" t="s">
        <v>648</v>
      </c>
      <c r="C622" s="101" t="s">
        <v>649</v>
      </c>
      <c r="D622" s="98">
        <v>40.688833000000002</v>
      </c>
      <c r="E622" s="98">
        <v>-107.4345</v>
      </c>
      <c r="F622" s="95">
        <v>1</v>
      </c>
      <c r="G622" s="91" t="s">
        <v>2026</v>
      </c>
      <c r="H622" s="87">
        <v>52.925952000000002</v>
      </c>
      <c r="I622" s="12">
        <v>16.559553999999999</v>
      </c>
      <c r="J622" s="12">
        <v>0</v>
      </c>
      <c r="K622" s="12">
        <v>1.4619</v>
      </c>
      <c r="L622" s="12">
        <v>0</v>
      </c>
      <c r="M622" s="12">
        <v>0</v>
      </c>
      <c r="N622" s="12">
        <v>5</v>
      </c>
      <c r="O622" s="12">
        <v>1.6254150000000001</v>
      </c>
      <c r="P622" s="12">
        <v>0</v>
      </c>
      <c r="Q622" s="12">
        <v>1</v>
      </c>
      <c r="R622" s="12">
        <v>0</v>
      </c>
    </row>
    <row r="623" spans="1:18" ht="12.95" customHeight="1">
      <c r="A623" s="100">
        <v>12840</v>
      </c>
      <c r="B623" s="101" t="s">
        <v>650</v>
      </c>
      <c r="C623" s="101" t="s">
        <v>651</v>
      </c>
      <c r="D623" s="98">
        <v>40.530999999999999</v>
      </c>
      <c r="E623" s="98">
        <v>-107.43633</v>
      </c>
      <c r="F623" s="95">
        <v>1</v>
      </c>
      <c r="G623" s="91" t="s">
        <v>2024</v>
      </c>
      <c r="H623" s="87">
        <v>575.52665400000001</v>
      </c>
      <c r="I623" s="12">
        <v>23.854263</v>
      </c>
      <c r="J623" s="12">
        <v>0.67190000000000005</v>
      </c>
      <c r="K623" s="12">
        <v>4.0740999999999996</v>
      </c>
      <c r="L623" s="12">
        <v>6.6000000000000008E-3</v>
      </c>
      <c r="M623" s="12">
        <v>0</v>
      </c>
      <c r="N623" s="12">
        <v>7</v>
      </c>
      <c r="O623" s="12">
        <v>1.605111</v>
      </c>
      <c r="P623" s="12">
        <v>0</v>
      </c>
      <c r="Q623" s="12">
        <v>0</v>
      </c>
      <c r="R623" s="12">
        <v>0</v>
      </c>
    </row>
    <row r="624" spans="1:18" ht="12.95" customHeight="1">
      <c r="A624" s="100">
        <v>12843</v>
      </c>
      <c r="B624" s="101" t="s">
        <v>650</v>
      </c>
      <c r="C624" s="101" t="s">
        <v>652</v>
      </c>
      <c r="D624" s="98">
        <v>40.591810000000002</v>
      </c>
      <c r="E624" s="98">
        <v>-107.32057</v>
      </c>
      <c r="F624" s="95">
        <v>1</v>
      </c>
      <c r="G624" s="91" t="s">
        <v>2024</v>
      </c>
      <c r="H624" s="87">
        <v>444.404584</v>
      </c>
      <c r="I624" s="12">
        <v>32.344683000000003</v>
      </c>
      <c r="J624" s="12">
        <v>7.7200000000000005E-2</v>
      </c>
      <c r="K624" s="12">
        <v>2.8664000000000001</v>
      </c>
      <c r="L624" s="12">
        <v>0</v>
      </c>
      <c r="M624" s="12">
        <v>0</v>
      </c>
      <c r="N624" s="12">
        <v>6</v>
      </c>
      <c r="O624" s="12">
        <v>1.145761</v>
      </c>
      <c r="P624" s="12">
        <v>0</v>
      </c>
      <c r="Q624" s="12">
        <v>0</v>
      </c>
      <c r="R624" s="12">
        <v>0</v>
      </c>
    </row>
    <row r="625" spans="1:18" ht="12.95" customHeight="1">
      <c r="A625" s="100">
        <v>12846</v>
      </c>
      <c r="B625" s="101" t="s">
        <v>650</v>
      </c>
      <c r="C625" s="101" t="s">
        <v>655</v>
      </c>
      <c r="D625" s="98">
        <v>40.669440000000002</v>
      </c>
      <c r="E625" s="98">
        <v>-107.28547</v>
      </c>
      <c r="F625" s="95">
        <v>1</v>
      </c>
      <c r="G625" s="91" t="s">
        <v>2026</v>
      </c>
      <c r="H625" s="87">
        <v>175.62266600000001</v>
      </c>
      <c r="I625" s="12">
        <v>12.163269</v>
      </c>
      <c r="J625" s="12">
        <v>0</v>
      </c>
      <c r="K625" s="12">
        <v>1.2029000000000001</v>
      </c>
      <c r="L625" s="12">
        <v>0</v>
      </c>
      <c r="M625" s="12">
        <v>0</v>
      </c>
      <c r="N625" s="12">
        <v>0</v>
      </c>
      <c r="O625" s="12">
        <v>0.73185699999999998</v>
      </c>
      <c r="P625" s="12">
        <v>0</v>
      </c>
      <c r="Q625" s="12">
        <v>0</v>
      </c>
      <c r="R625" s="12">
        <v>0</v>
      </c>
    </row>
    <row r="626" spans="1:18" ht="12.95" customHeight="1">
      <c r="A626" s="100">
        <v>12849</v>
      </c>
      <c r="B626" s="101" t="s">
        <v>658</v>
      </c>
      <c r="C626" s="101" t="s">
        <v>659</v>
      </c>
      <c r="D626" s="98">
        <v>40.731200000000001</v>
      </c>
      <c r="E626" s="98">
        <v>-107.14704999999999</v>
      </c>
      <c r="F626" s="95">
        <v>2</v>
      </c>
      <c r="G626" s="91" t="s">
        <v>2026</v>
      </c>
      <c r="H626" s="87">
        <v>40.656458000000001</v>
      </c>
      <c r="I626" s="12">
        <v>20.284887999999999</v>
      </c>
      <c r="J626" s="12">
        <v>0</v>
      </c>
      <c r="K626" s="12">
        <v>0.20810000000000001</v>
      </c>
      <c r="L626" s="12">
        <v>0</v>
      </c>
      <c r="M626" s="12">
        <v>0</v>
      </c>
      <c r="N626" s="12">
        <v>0</v>
      </c>
      <c r="O626" s="12">
        <v>0.45793800000000001</v>
      </c>
      <c r="P626" s="12">
        <v>0</v>
      </c>
      <c r="Q626" s="12">
        <v>1</v>
      </c>
      <c r="R626" s="12">
        <v>0</v>
      </c>
    </row>
    <row r="627" spans="1:18" ht="12.95" customHeight="1">
      <c r="A627" s="100">
        <v>12851</v>
      </c>
      <c r="B627" s="101" t="s">
        <v>662</v>
      </c>
      <c r="C627" s="101" t="s">
        <v>663</v>
      </c>
      <c r="D627" s="98">
        <v>40.483283</v>
      </c>
      <c r="E627" s="98">
        <v>-107.17045</v>
      </c>
      <c r="F627" s="95">
        <v>1</v>
      </c>
      <c r="G627" s="91" t="s">
        <v>2024</v>
      </c>
      <c r="H627" s="87">
        <v>46.489736999999998</v>
      </c>
      <c r="I627" s="12">
        <v>11.379975999999999</v>
      </c>
      <c r="J627" s="12">
        <v>2.4897</v>
      </c>
      <c r="K627" s="12">
        <v>7.1672000000000002</v>
      </c>
      <c r="L627" s="12">
        <v>0.27489999999999998</v>
      </c>
      <c r="M627" s="12">
        <v>4</v>
      </c>
      <c r="N627" s="12">
        <v>0</v>
      </c>
      <c r="O627" s="12">
        <v>1.403038</v>
      </c>
      <c r="P627" s="12">
        <v>0</v>
      </c>
      <c r="Q627" s="12">
        <v>1</v>
      </c>
      <c r="R627" s="12">
        <v>0</v>
      </c>
    </row>
    <row r="628" spans="1:18" ht="12.95" customHeight="1">
      <c r="A628" s="100">
        <v>12852</v>
      </c>
      <c r="B628" s="101" t="s">
        <v>201</v>
      </c>
      <c r="C628" s="101" t="s">
        <v>666</v>
      </c>
      <c r="D628" s="98">
        <v>40.494149999999998</v>
      </c>
      <c r="E628" s="98">
        <v>-107.267533</v>
      </c>
      <c r="F628" s="95">
        <v>1</v>
      </c>
      <c r="G628" s="91" t="s">
        <v>2024</v>
      </c>
      <c r="H628" s="87">
        <v>3940.0834490000002</v>
      </c>
      <c r="I628" s="12">
        <v>34.617013999999998</v>
      </c>
      <c r="J628" s="12">
        <v>0.23830000000000001</v>
      </c>
      <c r="K628" s="12">
        <v>7.0193000000000003</v>
      </c>
      <c r="L628" s="12">
        <v>0.3851</v>
      </c>
      <c r="M628" s="12">
        <v>4</v>
      </c>
      <c r="N628" s="12">
        <v>11</v>
      </c>
      <c r="O628" s="12">
        <v>2.5553509999999999</v>
      </c>
      <c r="P628" s="12">
        <v>3.2989999999999998E-3</v>
      </c>
      <c r="Q628" s="12">
        <v>1</v>
      </c>
      <c r="R628" s="12">
        <v>0</v>
      </c>
    </row>
    <row r="629" spans="1:18" ht="12.95" customHeight="1">
      <c r="A629" s="100">
        <v>12853</v>
      </c>
      <c r="B629" s="101" t="s">
        <v>667</v>
      </c>
      <c r="C629" s="101" t="s">
        <v>668</v>
      </c>
      <c r="D629" s="98">
        <v>40.447082999999999</v>
      </c>
      <c r="E629" s="98">
        <v>-107.14541699999999</v>
      </c>
      <c r="F629" s="95">
        <v>1</v>
      </c>
      <c r="G629" s="91" t="s">
        <v>2026</v>
      </c>
      <c r="H629" s="87">
        <v>68.083819000000005</v>
      </c>
      <c r="I629" s="12">
        <v>35.230229999999999</v>
      </c>
      <c r="J629" s="12">
        <v>0.5181</v>
      </c>
      <c r="K629" s="12">
        <v>7.4854000000000003</v>
      </c>
      <c r="L629" s="12">
        <v>0.13749999999999998</v>
      </c>
      <c r="M629" s="12">
        <v>4</v>
      </c>
      <c r="N629" s="12">
        <v>2</v>
      </c>
      <c r="O629" s="12">
        <v>1.9605630000000001</v>
      </c>
      <c r="P629" s="12">
        <v>0</v>
      </c>
      <c r="Q629" s="12">
        <v>17</v>
      </c>
      <c r="R629" s="12">
        <v>0</v>
      </c>
    </row>
    <row r="630" spans="1:18" ht="12.95" customHeight="1">
      <c r="A630" s="100">
        <v>12854</v>
      </c>
      <c r="B630" s="101" t="s">
        <v>178</v>
      </c>
      <c r="C630" s="101" t="s">
        <v>669</v>
      </c>
      <c r="D630" s="98">
        <v>40.35633</v>
      </c>
      <c r="E630" s="98">
        <v>-107.104</v>
      </c>
      <c r="F630" s="95">
        <v>1</v>
      </c>
      <c r="G630" s="91" t="s">
        <v>2026</v>
      </c>
      <c r="H630" s="87">
        <v>105.128714</v>
      </c>
      <c r="I630" s="12">
        <v>13.859411</v>
      </c>
      <c r="J630" s="12">
        <v>0</v>
      </c>
      <c r="K630" s="12">
        <v>5.1797000000000004</v>
      </c>
      <c r="L630" s="12">
        <v>5.4800000000000001E-2</v>
      </c>
      <c r="M630" s="12">
        <v>0</v>
      </c>
      <c r="N630" s="12">
        <v>1</v>
      </c>
      <c r="O630" s="12">
        <v>1.225061</v>
      </c>
      <c r="P630" s="12">
        <v>0</v>
      </c>
      <c r="Q630" s="12">
        <v>2</v>
      </c>
      <c r="R630" s="12">
        <v>0</v>
      </c>
    </row>
    <row r="631" spans="1:18" ht="12.95" customHeight="1">
      <c r="A631" s="100">
        <v>12860</v>
      </c>
      <c r="B631" s="101" t="s">
        <v>670</v>
      </c>
      <c r="C631" s="101" t="s">
        <v>671</v>
      </c>
      <c r="D631" s="98">
        <v>40.545830000000002</v>
      </c>
      <c r="E631" s="98">
        <v>-106.90882999999999</v>
      </c>
      <c r="F631" s="95">
        <v>1</v>
      </c>
      <c r="G631" s="91" t="s">
        <v>2026</v>
      </c>
      <c r="H631" s="87">
        <v>1134.282156</v>
      </c>
      <c r="I631" s="12">
        <v>29.113140000000001</v>
      </c>
      <c r="J631" s="12">
        <v>0</v>
      </c>
      <c r="K631" s="12">
        <v>4.7950999999999997</v>
      </c>
      <c r="L631" s="12">
        <v>4.5699999999999998E-2</v>
      </c>
      <c r="M631" s="12">
        <v>0</v>
      </c>
      <c r="N631" s="12">
        <v>29</v>
      </c>
      <c r="O631" s="12">
        <v>1.9801340000000001</v>
      </c>
      <c r="P631" s="12">
        <v>1.1461000000000001E-2</v>
      </c>
      <c r="Q631" s="12">
        <v>0</v>
      </c>
      <c r="R631" s="12">
        <v>0</v>
      </c>
    </row>
    <row r="632" spans="1:18" ht="12.95" customHeight="1">
      <c r="A632" s="100">
        <v>12863</v>
      </c>
      <c r="B632" s="101" t="s">
        <v>672</v>
      </c>
      <c r="C632" s="101" t="s">
        <v>673</v>
      </c>
      <c r="D632" s="98">
        <v>40.565333000000003</v>
      </c>
      <c r="E632" s="98">
        <v>-106.889167</v>
      </c>
      <c r="F632" s="95">
        <v>1</v>
      </c>
      <c r="G632" s="91" t="s">
        <v>2026</v>
      </c>
      <c r="H632" s="87">
        <v>103.55555099999999</v>
      </c>
      <c r="I632" s="12">
        <v>8.9670579999999998</v>
      </c>
      <c r="J632" s="12">
        <v>0</v>
      </c>
      <c r="K632" s="12">
        <v>0.2303</v>
      </c>
      <c r="L632" s="12">
        <v>0</v>
      </c>
      <c r="M632" s="12">
        <v>0</v>
      </c>
      <c r="N632" s="12">
        <v>1</v>
      </c>
      <c r="O632" s="12">
        <v>1.839944</v>
      </c>
      <c r="P632" s="12">
        <v>0</v>
      </c>
      <c r="Q632" s="12">
        <v>0</v>
      </c>
      <c r="R632" s="12">
        <v>0</v>
      </c>
    </row>
    <row r="633" spans="1:18" ht="12.95" customHeight="1">
      <c r="A633" s="100">
        <v>12867</v>
      </c>
      <c r="B633" s="101" t="s">
        <v>674</v>
      </c>
      <c r="C633" s="101" t="s">
        <v>675</v>
      </c>
      <c r="D633" s="98">
        <v>40.697249999999997</v>
      </c>
      <c r="E633" s="98">
        <v>-106.89888999999999</v>
      </c>
      <c r="F633" s="95">
        <v>2</v>
      </c>
      <c r="G633" s="91" t="s">
        <v>2026</v>
      </c>
      <c r="H633" s="87">
        <v>2.9744069999999998</v>
      </c>
      <c r="I633" s="12">
        <v>2.9744069999999998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1.069771</v>
      </c>
      <c r="P633" s="12">
        <v>1.0086040000000001</v>
      </c>
      <c r="Q633" s="12">
        <v>0</v>
      </c>
      <c r="R633" s="12">
        <v>0</v>
      </c>
    </row>
    <row r="634" spans="1:18" ht="12.95" customHeight="1">
      <c r="A634" s="100">
        <v>12870</v>
      </c>
      <c r="B634" s="101" t="s">
        <v>178</v>
      </c>
      <c r="C634" s="101" t="s">
        <v>94</v>
      </c>
      <c r="D634" s="98">
        <v>40.466500000000003</v>
      </c>
      <c r="E634" s="98">
        <v>-106.82467</v>
      </c>
      <c r="F634" s="95">
        <v>1</v>
      </c>
      <c r="G634" s="91" t="s">
        <v>2026</v>
      </c>
      <c r="H634" s="87">
        <v>72.610902999999993</v>
      </c>
      <c r="I634" s="12">
        <v>7.1407119999999997</v>
      </c>
      <c r="J634" s="12">
        <v>0</v>
      </c>
      <c r="K634" s="12">
        <v>0.43640000000000001</v>
      </c>
      <c r="L634" s="12">
        <v>0.41910000000000003</v>
      </c>
      <c r="M634" s="12">
        <v>4</v>
      </c>
      <c r="N634" s="12">
        <v>19</v>
      </c>
      <c r="O634" s="12">
        <v>3.9888620000000001</v>
      </c>
      <c r="P634" s="12">
        <v>0</v>
      </c>
      <c r="Q634" s="12">
        <v>0</v>
      </c>
      <c r="R634" s="12">
        <v>0</v>
      </c>
    </row>
    <row r="635" spans="1:18" ht="12.95" customHeight="1">
      <c r="A635" s="100">
        <v>12876</v>
      </c>
      <c r="B635" s="101" t="s">
        <v>687</v>
      </c>
      <c r="C635" s="101" t="s">
        <v>688</v>
      </c>
      <c r="D635" s="98">
        <v>40.460279999999997</v>
      </c>
      <c r="E635" s="98">
        <v>-106.98860999999999</v>
      </c>
      <c r="F635" s="95">
        <v>1</v>
      </c>
      <c r="G635" s="91" t="s">
        <v>2026</v>
      </c>
      <c r="H635" s="87">
        <v>497.12798500000002</v>
      </c>
      <c r="I635" s="12">
        <v>31.152877</v>
      </c>
      <c r="J635" s="12">
        <v>0</v>
      </c>
      <c r="K635" s="12">
        <v>6.2783000000000007</v>
      </c>
      <c r="L635" s="12">
        <v>0.1166</v>
      </c>
      <c r="M635" s="12">
        <v>3</v>
      </c>
      <c r="N635" s="12">
        <v>6</v>
      </c>
      <c r="O635" s="12">
        <v>0.84699899999999995</v>
      </c>
      <c r="P635" s="12">
        <v>0</v>
      </c>
      <c r="Q635" s="12">
        <v>13</v>
      </c>
      <c r="R635" s="12">
        <v>0</v>
      </c>
    </row>
    <row r="636" spans="1:18" ht="12.95" customHeight="1">
      <c r="A636" s="100">
        <v>12880</v>
      </c>
      <c r="B636" s="101" t="s">
        <v>689</v>
      </c>
      <c r="C636" s="101" t="s">
        <v>690</v>
      </c>
      <c r="D636" s="98">
        <v>40.294530000000002</v>
      </c>
      <c r="E636" s="98">
        <v>-106.79903</v>
      </c>
      <c r="F636" s="95">
        <v>1</v>
      </c>
      <c r="G636" s="91" t="s">
        <v>2026</v>
      </c>
      <c r="H636" s="87">
        <v>101.275323</v>
      </c>
      <c r="I636" s="12">
        <v>18.400870000000001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</row>
    <row r="637" spans="1:18" ht="12.95" customHeight="1">
      <c r="A637" s="100">
        <v>12891</v>
      </c>
      <c r="B637" s="101" t="s">
        <v>142</v>
      </c>
      <c r="C637" s="101" t="s">
        <v>691</v>
      </c>
      <c r="D637" s="98">
        <v>40.398670000000003</v>
      </c>
      <c r="E637" s="98">
        <v>-106.84216000000001</v>
      </c>
      <c r="F637" s="95">
        <v>1</v>
      </c>
      <c r="G637" s="91" t="s">
        <v>2026</v>
      </c>
      <c r="H637" s="87">
        <v>126.63229200000001</v>
      </c>
      <c r="I637" s="12">
        <v>12.978752</v>
      </c>
      <c r="J637" s="12">
        <v>0</v>
      </c>
      <c r="K637" s="12">
        <v>9.468300000000001</v>
      </c>
      <c r="L637" s="12">
        <v>0.72639999999999993</v>
      </c>
      <c r="M637" s="12">
        <v>1</v>
      </c>
      <c r="N637" s="12">
        <v>6</v>
      </c>
      <c r="O637" s="12">
        <v>2.340551</v>
      </c>
      <c r="P637" s="12">
        <v>0</v>
      </c>
      <c r="Q637" s="12">
        <v>0</v>
      </c>
      <c r="R637" s="12">
        <v>0</v>
      </c>
    </row>
    <row r="638" spans="1:18" ht="12.95" customHeight="1">
      <c r="A638" s="100">
        <v>12892</v>
      </c>
      <c r="B638" s="101" t="s">
        <v>142</v>
      </c>
      <c r="C638" s="101" t="s">
        <v>692</v>
      </c>
      <c r="D638" s="98">
        <v>40.276159999999997</v>
      </c>
      <c r="E638" s="98">
        <v>-106.96416000000001</v>
      </c>
      <c r="F638" s="95">
        <v>1</v>
      </c>
      <c r="G638" s="91" t="s">
        <v>2026</v>
      </c>
      <c r="H638" s="87">
        <v>61.404713999999998</v>
      </c>
      <c r="I638" s="12">
        <v>22.124849999999999</v>
      </c>
      <c r="J638" s="12">
        <v>0</v>
      </c>
      <c r="K638" s="12">
        <v>4.4702000000000002</v>
      </c>
      <c r="L638" s="12">
        <v>0.9101999999999999</v>
      </c>
      <c r="M638" s="12">
        <v>0</v>
      </c>
      <c r="N638" s="12">
        <v>14</v>
      </c>
      <c r="O638" s="12">
        <v>2.2233860000000001</v>
      </c>
      <c r="P638" s="12">
        <v>0</v>
      </c>
      <c r="Q638" s="12">
        <v>3</v>
      </c>
      <c r="R638" s="12">
        <v>0</v>
      </c>
    </row>
    <row r="639" spans="1:18" ht="12.95" customHeight="1">
      <c r="A639" s="100">
        <v>12893</v>
      </c>
      <c r="B639" s="101" t="s">
        <v>693</v>
      </c>
      <c r="C639" s="101" t="s">
        <v>694</v>
      </c>
      <c r="D639" s="98">
        <v>40.451659999999997</v>
      </c>
      <c r="E639" s="98">
        <v>-106.81016</v>
      </c>
      <c r="F639" s="95">
        <v>1</v>
      </c>
      <c r="G639" s="91" t="s">
        <v>2026</v>
      </c>
      <c r="H639" s="87">
        <v>10.043748000000001</v>
      </c>
      <c r="I639" s="12">
        <v>8.6819699999999997</v>
      </c>
      <c r="J639" s="12">
        <v>0</v>
      </c>
      <c r="K639" s="12">
        <v>0.17930000000000001</v>
      </c>
      <c r="L639" s="12">
        <v>9.997300000000001</v>
      </c>
      <c r="M639" s="12">
        <v>1</v>
      </c>
      <c r="N639" s="12">
        <v>4</v>
      </c>
      <c r="O639" s="12">
        <v>5.2403370000000002</v>
      </c>
      <c r="P639" s="12">
        <v>0</v>
      </c>
      <c r="Q639" s="12">
        <v>0</v>
      </c>
      <c r="R639" s="12">
        <v>0</v>
      </c>
    </row>
    <row r="640" spans="1:18" ht="12.95" customHeight="1">
      <c r="A640" s="100">
        <v>12894</v>
      </c>
      <c r="B640" s="101" t="s">
        <v>695</v>
      </c>
      <c r="C640" s="101" t="s">
        <v>628</v>
      </c>
      <c r="D640" s="98">
        <v>40.4497</v>
      </c>
      <c r="E640" s="98">
        <v>-106.8156</v>
      </c>
      <c r="F640" s="95">
        <v>1</v>
      </c>
      <c r="G640" s="91" t="s">
        <v>2026</v>
      </c>
      <c r="H640" s="87">
        <v>128.822698</v>
      </c>
      <c r="I640" s="12">
        <v>18.438638000000001</v>
      </c>
      <c r="J640" s="12">
        <v>0</v>
      </c>
      <c r="K640" s="12">
        <v>0.92130000000000012</v>
      </c>
      <c r="L640" s="12">
        <v>0.61670000000000003</v>
      </c>
      <c r="M640" s="12">
        <v>0</v>
      </c>
      <c r="N640" s="12">
        <v>24</v>
      </c>
      <c r="O640" s="12">
        <v>2.2416179999999999</v>
      </c>
      <c r="P640" s="12">
        <v>0</v>
      </c>
      <c r="Q640" s="12">
        <v>0</v>
      </c>
      <c r="R640" s="12">
        <v>0</v>
      </c>
    </row>
    <row r="641" spans="1:18" ht="12.95" customHeight="1">
      <c r="A641" s="100">
        <v>12895</v>
      </c>
      <c r="B641" s="101" t="s">
        <v>696</v>
      </c>
      <c r="C641" s="101" t="s">
        <v>697</v>
      </c>
      <c r="D641" s="98">
        <v>40.546900000000001</v>
      </c>
      <c r="E641" s="98">
        <v>-107.11252</v>
      </c>
      <c r="F641" s="95">
        <v>1</v>
      </c>
      <c r="G641" s="91" t="s">
        <v>2026</v>
      </c>
      <c r="H641" s="87">
        <v>14.583304999999999</v>
      </c>
      <c r="I641" s="12">
        <v>14.575397000000001</v>
      </c>
      <c r="J641" s="12">
        <v>0</v>
      </c>
      <c r="K641" s="12">
        <v>3.2976999999999999</v>
      </c>
      <c r="L641" s="12">
        <v>0</v>
      </c>
      <c r="M641" s="12">
        <v>0</v>
      </c>
      <c r="N641" s="12">
        <v>0</v>
      </c>
      <c r="O641" s="12">
        <v>1.1620109999999999</v>
      </c>
      <c r="P641" s="12">
        <v>0</v>
      </c>
      <c r="Q641" s="12">
        <v>6</v>
      </c>
      <c r="R641" s="12">
        <v>0</v>
      </c>
    </row>
    <row r="642" spans="1:18" ht="12.95" customHeight="1">
      <c r="A642" s="100">
        <v>12900</v>
      </c>
      <c r="B642" s="101" t="s">
        <v>700</v>
      </c>
      <c r="C642" s="101" t="s">
        <v>701</v>
      </c>
      <c r="D642" s="98">
        <v>40.935679999999998</v>
      </c>
      <c r="E642" s="98">
        <v>-106.34087</v>
      </c>
      <c r="F642" s="95">
        <v>1</v>
      </c>
      <c r="G642" s="91" t="s">
        <v>2026</v>
      </c>
      <c r="H642" s="87">
        <v>3702.1589039999999</v>
      </c>
      <c r="I642" s="12">
        <v>34.684210999999998</v>
      </c>
      <c r="J642" s="12">
        <v>3.3999999999999998E-3</v>
      </c>
      <c r="K642" s="12">
        <v>7.7313000000000009</v>
      </c>
      <c r="L642" s="12">
        <v>5.4800000000000001E-2</v>
      </c>
      <c r="M642" s="12">
        <v>0</v>
      </c>
      <c r="N642" s="12">
        <v>11</v>
      </c>
      <c r="O642" s="12">
        <v>1.043992</v>
      </c>
      <c r="P642" s="12">
        <v>1.621E-3</v>
      </c>
      <c r="Q642" s="12">
        <v>0</v>
      </c>
      <c r="R642" s="12">
        <v>0</v>
      </c>
    </row>
    <row r="643" spans="1:18" ht="12.95" customHeight="1">
      <c r="A643" s="100">
        <v>12901</v>
      </c>
      <c r="B643" s="101" t="s">
        <v>700</v>
      </c>
      <c r="C643" s="101" t="s">
        <v>706</v>
      </c>
      <c r="D643" s="98">
        <v>40.697280999999997</v>
      </c>
      <c r="E643" s="98">
        <v>-106.412769</v>
      </c>
      <c r="F643" s="95">
        <v>1</v>
      </c>
      <c r="G643" s="91" t="s">
        <v>2026</v>
      </c>
      <c r="H643" s="87">
        <v>1619.4326229999999</v>
      </c>
      <c r="I643" s="12">
        <v>24.900960000000001</v>
      </c>
      <c r="J643" s="12">
        <v>7.7999999999999996E-3</v>
      </c>
      <c r="K643" s="12">
        <v>7.9311000000000007</v>
      </c>
      <c r="L643" s="12">
        <v>3.1300000000000001E-2</v>
      </c>
      <c r="M643" s="12">
        <v>0</v>
      </c>
      <c r="N643" s="12">
        <v>3</v>
      </c>
      <c r="O643" s="12">
        <v>1.2965420000000001</v>
      </c>
      <c r="P643" s="12">
        <v>3.705E-3</v>
      </c>
      <c r="Q643" s="12">
        <v>1</v>
      </c>
      <c r="R643" s="12">
        <v>0</v>
      </c>
    </row>
    <row r="644" spans="1:18" ht="12.95" customHeight="1">
      <c r="A644" s="100">
        <v>12915</v>
      </c>
      <c r="B644" s="101" t="s">
        <v>707</v>
      </c>
      <c r="C644" s="101" t="s">
        <v>708</v>
      </c>
      <c r="D644" s="98">
        <v>41.002209999999998</v>
      </c>
      <c r="E644" s="98">
        <v>-106.81483</v>
      </c>
      <c r="F644" s="95">
        <v>2</v>
      </c>
      <c r="G644" s="91" t="s">
        <v>2026</v>
      </c>
      <c r="H644" s="87">
        <v>109.685743</v>
      </c>
      <c r="I644" s="12">
        <v>18.364481999999999</v>
      </c>
      <c r="J644" s="12">
        <v>0</v>
      </c>
      <c r="K644" s="12">
        <v>1.3999999999999999E-2</v>
      </c>
      <c r="L644" s="12">
        <v>0</v>
      </c>
      <c r="M644" s="12">
        <v>0</v>
      </c>
      <c r="N644" s="12">
        <v>0</v>
      </c>
      <c r="O644" s="12">
        <v>1.0963020000000001</v>
      </c>
      <c r="P644" s="12">
        <v>0</v>
      </c>
      <c r="Q644" s="12">
        <v>0</v>
      </c>
      <c r="R644" s="12">
        <v>0</v>
      </c>
    </row>
    <row r="645" spans="1:18" ht="12.95" customHeight="1">
      <c r="A645" s="100">
        <v>12920</v>
      </c>
      <c r="B645" s="101" t="s">
        <v>709</v>
      </c>
      <c r="C645" s="101" t="s">
        <v>710</v>
      </c>
      <c r="D645" s="98">
        <v>40.922167000000002</v>
      </c>
      <c r="E645" s="98">
        <v>-106.22499999999999</v>
      </c>
      <c r="F645" s="95">
        <v>2</v>
      </c>
      <c r="G645" s="91" t="s">
        <v>2026</v>
      </c>
      <c r="H645" s="87">
        <v>23.439043000000002</v>
      </c>
      <c r="I645" s="12">
        <v>13.814928999999999</v>
      </c>
      <c r="J645" s="12">
        <v>0</v>
      </c>
      <c r="K645" s="12">
        <v>0</v>
      </c>
      <c r="L645" s="12">
        <v>0</v>
      </c>
      <c r="M645" s="12">
        <v>0</v>
      </c>
      <c r="N645" s="12">
        <v>4</v>
      </c>
      <c r="O645" s="12">
        <v>3.0687730000000002</v>
      </c>
      <c r="P645" s="12">
        <v>0</v>
      </c>
      <c r="Q645" s="12">
        <v>0</v>
      </c>
      <c r="R645" s="12">
        <v>0</v>
      </c>
    </row>
    <row r="646" spans="1:18" ht="12.95" customHeight="1">
      <c r="A646" s="100">
        <v>12922</v>
      </c>
      <c r="B646" s="101" t="s">
        <v>511</v>
      </c>
      <c r="C646" s="101" t="s">
        <v>714</v>
      </c>
      <c r="D646" s="98">
        <v>40.68347</v>
      </c>
      <c r="E646" s="98">
        <v>-106.46062000000001</v>
      </c>
      <c r="F646" s="95">
        <v>1</v>
      </c>
      <c r="G646" s="91" t="s">
        <v>2026</v>
      </c>
      <c r="H646" s="87">
        <v>205.78321099999999</v>
      </c>
      <c r="I646" s="12">
        <v>19.805206999999999</v>
      </c>
      <c r="J646" s="12">
        <v>0</v>
      </c>
      <c r="K646" s="12">
        <v>10.5418</v>
      </c>
      <c r="L646" s="12">
        <v>0</v>
      </c>
      <c r="M646" s="12">
        <v>0</v>
      </c>
      <c r="N646" s="12">
        <v>7</v>
      </c>
      <c r="O646" s="12">
        <v>1.6857329999999999</v>
      </c>
      <c r="P646" s="12">
        <v>4.8589999999999996E-3</v>
      </c>
      <c r="Q646" s="12">
        <v>11</v>
      </c>
      <c r="R646" s="12">
        <v>0</v>
      </c>
    </row>
    <row r="647" spans="1:18" ht="12.95" customHeight="1">
      <c r="A647" s="100">
        <v>12940</v>
      </c>
      <c r="B647" s="101" t="s">
        <v>342</v>
      </c>
      <c r="C647" s="101" t="s">
        <v>715</v>
      </c>
      <c r="D647" s="98">
        <v>40.745373000000001</v>
      </c>
      <c r="E647" s="98">
        <v>-106.29673</v>
      </c>
      <c r="F647" s="95">
        <v>1</v>
      </c>
      <c r="G647" s="91" t="s">
        <v>2024</v>
      </c>
      <c r="H647" s="87">
        <v>464.45501300000001</v>
      </c>
      <c r="I647" s="12">
        <v>14.622605</v>
      </c>
      <c r="J647" s="12">
        <v>0</v>
      </c>
      <c r="K647" s="12">
        <v>8.677999999999999</v>
      </c>
      <c r="L647" s="12">
        <v>0.1799</v>
      </c>
      <c r="M647" s="12">
        <v>2</v>
      </c>
      <c r="N647" s="12">
        <v>27</v>
      </c>
      <c r="O647" s="12">
        <v>1.9818800000000001</v>
      </c>
      <c r="P647" s="12">
        <v>0</v>
      </c>
      <c r="Q647" s="12">
        <v>1</v>
      </c>
      <c r="R647" s="12">
        <v>0</v>
      </c>
    </row>
    <row r="648" spans="1:18" ht="12.95" customHeight="1">
      <c r="A648" s="100">
        <v>12941</v>
      </c>
      <c r="B648" s="101" t="s">
        <v>342</v>
      </c>
      <c r="C648" s="101" t="s">
        <v>716</v>
      </c>
      <c r="D648" s="98">
        <v>40.552833</v>
      </c>
      <c r="E648" s="98">
        <v>-106.041667</v>
      </c>
      <c r="F648" s="95">
        <v>2</v>
      </c>
      <c r="G648" s="91" t="s">
        <v>2026</v>
      </c>
      <c r="H648" s="87">
        <v>153.24726000000001</v>
      </c>
      <c r="I648" s="12">
        <v>10.353529</v>
      </c>
      <c r="J648" s="12">
        <v>0</v>
      </c>
      <c r="K648" s="12">
        <v>0.26369999999999999</v>
      </c>
      <c r="L648" s="12">
        <v>6.9199999999999998E-2</v>
      </c>
      <c r="M648" s="12">
        <v>0</v>
      </c>
      <c r="N648" s="12">
        <v>14</v>
      </c>
      <c r="O648" s="12">
        <v>2.1819709999999999</v>
      </c>
      <c r="P648" s="12">
        <v>0</v>
      </c>
      <c r="Q648" s="12">
        <v>0</v>
      </c>
      <c r="R648" s="12">
        <v>0</v>
      </c>
    </row>
    <row r="649" spans="1:18" ht="12.95" customHeight="1">
      <c r="A649" s="100">
        <v>12946</v>
      </c>
      <c r="B649" s="101" t="s">
        <v>342</v>
      </c>
      <c r="C649" s="101" t="s">
        <v>719</v>
      </c>
      <c r="D649" s="98">
        <v>40.553429999999999</v>
      </c>
      <c r="E649" s="98">
        <v>-106.04337</v>
      </c>
      <c r="F649" s="95">
        <v>2</v>
      </c>
      <c r="G649" s="91" t="s">
        <v>2026</v>
      </c>
      <c r="H649" s="87">
        <v>155.462288</v>
      </c>
      <c r="I649" s="12">
        <v>13.638895</v>
      </c>
      <c r="J649" s="12">
        <v>0</v>
      </c>
      <c r="K649" s="12">
        <v>0.50890000000000002</v>
      </c>
      <c r="L649" s="12">
        <v>6.5400000000000014E-2</v>
      </c>
      <c r="M649" s="12">
        <v>0</v>
      </c>
      <c r="N649" s="12">
        <v>28</v>
      </c>
      <c r="O649" s="12">
        <v>2.0468359999999999</v>
      </c>
      <c r="P649" s="12">
        <v>0</v>
      </c>
      <c r="Q649" s="12">
        <v>0</v>
      </c>
      <c r="R649" s="12">
        <v>0</v>
      </c>
    </row>
    <row r="650" spans="1:18" ht="12.95" customHeight="1">
      <c r="A650" s="100">
        <v>12951</v>
      </c>
      <c r="B650" s="101" t="s">
        <v>720</v>
      </c>
      <c r="C650" s="101" t="s">
        <v>721</v>
      </c>
      <c r="D650" s="98">
        <v>40.6357</v>
      </c>
      <c r="E650" s="98">
        <v>-106.3952</v>
      </c>
      <c r="F650" s="95">
        <v>1</v>
      </c>
      <c r="G650" s="91" t="s">
        <v>2026</v>
      </c>
      <c r="H650" s="87">
        <v>1083.9765669999999</v>
      </c>
      <c r="I650" s="12">
        <v>23.546529</v>
      </c>
      <c r="J650" s="12">
        <v>1.17E-2</v>
      </c>
      <c r="K650" s="12">
        <v>6.1951999999999998</v>
      </c>
      <c r="L650" s="12">
        <v>4.0899999999999999E-2</v>
      </c>
      <c r="M650" s="12">
        <v>0</v>
      </c>
      <c r="N650" s="12">
        <v>8</v>
      </c>
      <c r="O650" s="12">
        <v>0.60466900000000001</v>
      </c>
      <c r="P650" s="12">
        <v>4.6129999999999999E-3</v>
      </c>
      <c r="Q650" s="12">
        <v>1</v>
      </c>
      <c r="R650" s="12">
        <v>0</v>
      </c>
    </row>
    <row r="651" spans="1:18" ht="12.95" customHeight="1">
      <c r="A651" s="100">
        <v>12961</v>
      </c>
      <c r="B651" s="101" t="s">
        <v>724</v>
      </c>
      <c r="C651" s="101" t="s">
        <v>725</v>
      </c>
      <c r="D651" s="98">
        <v>40.462400000000002</v>
      </c>
      <c r="E651" s="98">
        <v>-106.17700000000001</v>
      </c>
      <c r="F651" s="95">
        <v>1</v>
      </c>
      <c r="G651" s="91" t="s">
        <v>2026</v>
      </c>
      <c r="H651" s="87">
        <v>184.43194800000001</v>
      </c>
      <c r="I651" s="12">
        <v>10.50529</v>
      </c>
      <c r="J651" s="12">
        <v>0</v>
      </c>
      <c r="K651" s="12">
        <v>1.6441000000000001</v>
      </c>
      <c r="L651" s="12">
        <v>0.1215</v>
      </c>
      <c r="M651" s="12">
        <v>0</v>
      </c>
      <c r="N651" s="12">
        <v>9</v>
      </c>
      <c r="O651" s="12">
        <v>3.5515669999999999</v>
      </c>
      <c r="P651" s="12">
        <v>2.1687999999999999E-2</v>
      </c>
      <c r="Q651" s="12">
        <v>0</v>
      </c>
      <c r="R651" s="12">
        <v>0</v>
      </c>
    </row>
    <row r="652" spans="1:18" ht="12.95" customHeight="1">
      <c r="A652" s="100">
        <v>12965</v>
      </c>
      <c r="B652" s="101" t="s">
        <v>724</v>
      </c>
      <c r="C652" s="101" t="s">
        <v>726</v>
      </c>
      <c r="D652" s="98">
        <v>40.616169999999997</v>
      </c>
      <c r="E652" s="98">
        <v>-106.2805</v>
      </c>
      <c r="F652" s="95">
        <v>1</v>
      </c>
      <c r="G652" s="91" t="s">
        <v>2026</v>
      </c>
      <c r="H652" s="87">
        <v>492.30284699999999</v>
      </c>
      <c r="I652" s="12">
        <v>14.230381</v>
      </c>
      <c r="J652" s="12">
        <v>0</v>
      </c>
      <c r="K652" s="12">
        <v>7.1547000000000001</v>
      </c>
      <c r="L652" s="12">
        <v>5.5900000000000005E-2</v>
      </c>
      <c r="M652" s="12">
        <v>0</v>
      </c>
      <c r="N652" s="12">
        <v>7</v>
      </c>
      <c r="O652" s="12">
        <v>1.67733</v>
      </c>
      <c r="P652" s="12">
        <v>8.1250000000000003E-3</v>
      </c>
      <c r="Q652" s="12">
        <v>0</v>
      </c>
      <c r="R652" s="12">
        <v>0</v>
      </c>
    </row>
    <row r="653" spans="1:18" ht="12.95" customHeight="1">
      <c r="A653" s="100">
        <v>12968</v>
      </c>
      <c r="B653" s="101" t="s">
        <v>727</v>
      </c>
      <c r="C653" s="101" t="s">
        <v>728</v>
      </c>
      <c r="D653" s="98">
        <v>40.388199999999998</v>
      </c>
      <c r="E653" s="98">
        <v>-106.07810000000001</v>
      </c>
      <c r="F653" s="95">
        <v>2</v>
      </c>
      <c r="G653" s="91" t="s">
        <v>2026</v>
      </c>
      <c r="H653" s="87">
        <v>14.62398</v>
      </c>
      <c r="I653" s="12">
        <v>14.62398</v>
      </c>
      <c r="J653" s="12">
        <v>0</v>
      </c>
      <c r="K653" s="12">
        <v>0</v>
      </c>
      <c r="L653" s="12">
        <v>0.26479999999999998</v>
      </c>
      <c r="M653" s="12">
        <v>0</v>
      </c>
      <c r="N653" s="12">
        <v>0</v>
      </c>
      <c r="O653" s="12">
        <v>2.8262700000000001</v>
      </c>
      <c r="P653" s="12">
        <v>0</v>
      </c>
      <c r="Q653" s="12">
        <v>0</v>
      </c>
      <c r="R653" s="12">
        <v>0</v>
      </c>
    </row>
    <row r="654" spans="1:18" ht="12.95" customHeight="1">
      <c r="A654" s="100">
        <v>12974</v>
      </c>
      <c r="B654" s="101" t="s">
        <v>729</v>
      </c>
      <c r="C654" s="101" t="s">
        <v>114</v>
      </c>
      <c r="D654" s="98">
        <v>40.631279999999997</v>
      </c>
      <c r="E654" s="98">
        <v>-106.40025</v>
      </c>
      <c r="F654" s="95">
        <v>1</v>
      </c>
      <c r="G654" s="91" t="s">
        <v>2026</v>
      </c>
      <c r="H654" s="87">
        <v>259.18902500000002</v>
      </c>
      <c r="I654" s="12">
        <v>18.800481000000001</v>
      </c>
      <c r="J654" s="12">
        <v>0</v>
      </c>
      <c r="K654" s="12">
        <v>12.595999999999998</v>
      </c>
      <c r="L654" s="12">
        <v>1.0799999999999999E-2</v>
      </c>
      <c r="M654" s="12">
        <v>0</v>
      </c>
      <c r="N654" s="12">
        <v>5</v>
      </c>
      <c r="O654" s="12">
        <v>1.1414850000000001</v>
      </c>
      <c r="P654" s="12">
        <v>0</v>
      </c>
      <c r="Q654" s="12">
        <v>6</v>
      </c>
      <c r="R654" s="12">
        <v>0</v>
      </c>
    </row>
    <row r="655" spans="1:18" ht="12.95" customHeight="1">
      <c r="A655" s="100">
        <v>12990</v>
      </c>
      <c r="B655" s="101" t="s">
        <v>729</v>
      </c>
      <c r="C655" s="101" t="s">
        <v>730</v>
      </c>
      <c r="D655" s="98">
        <v>40.550600000000003</v>
      </c>
      <c r="E655" s="98">
        <v>-106.60033</v>
      </c>
      <c r="F655" s="95">
        <v>2</v>
      </c>
      <c r="G655" s="91" t="s">
        <v>2026</v>
      </c>
      <c r="H655" s="87">
        <v>28.506367999999998</v>
      </c>
      <c r="I655" s="12">
        <v>18.086148000000001</v>
      </c>
      <c r="J655" s="12">
        <v>0</v>
      </c>
      <c r="K655" s="12">
        <v>0</v>
      </c>
      <c r="L655" s="12">
        <v>6.3E-3</v>
      </c>
      <c r="M655" s="12">
        <v>0</v>
      </c>
      <c r="N655" s="12">
        <v>8</v>
      </c>
      <c r="O655" s="12">
        <v>1.9857480000000001</v>
      </c>
      <c r="P655" s="12">
        <v>0</v>
      </c>
      <c r="Q655" s="12">
        <v>0</v>
      </c>
      <c r="R655" s="12">
        <v>0</v>
      </c>
    </row>
    <row r="656" spans="1:18" ht="12.95" customHeight="1">
      <c r="A656" s="100">
        <v>6713500</v>
      </c>
      <c r="B656" s="101" t="s">
        <v>801</v>
      </c>
      <c r="C656" s="101" t="s">
        <v>1066</v>
      </c>
      <c r="D656" s="98">
        <v>39.7425</v>
      </c>
      <c r="E656" s="98">
        <v>-105</v>
      </c>
      <c r="F656" s="95">
        <v>3</v>
      </c>
      <c r="G656" s="91" t="s">
        <v>2025</v>
      </c>
      <c r="H656" s="87">
        <v>1065.4696280000001</v>
      </c>
      <c r="I656" s="12">
        <v>9.8062660000000008</v>
      </c>
      <c r="J656" s="12">
        <v>0.47819999999999996</v>
      </c>
      <c r="K656" s="12">
        <v>3.4000000000000002E-2</v>
      </c>
      <c r="L656" s="12">
        <v>14.136500000000002</v>
      </c>
      <c r="M656" s="12">
        <v>15</v>
      </c>
      <c r="N656" s="12">
        <v>1</v>
      </c>
      <c r="O656" s="12">
        <v>23.188229</v>
      </c>
      <c r="P656" s="12">
        <v>0</v>
      </c>
      <c r="Q656" s="12">
        <v>0</v>
      </c>
      <c r="R656" s="12">
        <v>0</v>
      </c>
    </row>
    <row r="657" spans="1:18" ht="12.95" customHeight="1">
      <c r="A657" s="100">
        <v>6714000</v>
      </c>
      <c r="B657" s="101" t="s">
        <v>731</v>
      </c>
      <c r="C657" s="101" t="s">
        <v>1066</v>
      </c>
      <c r="D657" s="98">
        <v>39.759700000000002</v>
      </c>
      <c r="E657" s="98">
        <v>-105.0033</v>
      </c>
      <c r="F657" s="95">
        <v>3</v>
      </c>
      <c r="G657" s="91" t="s">
        <v>2025</v>
      </c>
      <c r="H657" s="87">
        <v>10009.882799999999</v>
      </c>
      <c r="I657" s="12">
        <v>30.749758</v>
      </c>
      <c r="J657" s="12">
        <v>0.1129</v>
      </c>
      <c r="K657" s="12">
        <v>0.21090000000000003</v>
      </c>
      <c r="L657" s="12">
        <v>5.4160999999999992</v>
      </c>
      <c r="M657" s="12">
        <v>58</v>
      </c>
      <c r="N657" s="12">
        <v>15</v>
      </c>
      <c r="O657" s="12">
        <v>21.547172</v>
      </c>
      <c r="P657" s="12">
        <v>3.3266999999999998E-2</v>
      </c>
      <c r="Q657" s="12">
        <v>0</v>
      </c>
      <c r="R657" s="12">
        <v>0</v>
      </c>
    </row>
    <row r="658" spans="1:18" ht="12.95" customHeight="1">
      <c r="A658" s="100">
        <v>6719505</v>
      </c>
      <c r="B658" s="101" t="s">
        <v>267</v>
      </c>
      <c r="C658" s="101" t="s">
        <v>1067</v>
      </c>
      <c r="D658" s="98">
        <v>39.753</v>
      </c>
      <c r="E658" s="98">
        <v>-105.2353</v>
      </c>
      <c r="F658" s="95">
        <v>1</v>
      </c>
      <c r="G658" s="91" t="s">
        <v>2026</v>
      </c>
      <c r="H658" s="87">
        <v>1020.942042</v>
      </c>
      <c r="I658" s="12">
        <v>18.144355999999998</v>
      </c>
      <c r="J658" s="12">
        <v>0</v>
      </c>
      <c r="K658" s="12">
        <v>3.6999999999999997E-3</v>
      </c>
      <c r="L658" s="12">
        <v>1.2590000000000001</v>
      </c>
      <c r="M658" s="12">
        <v>0</v>
      </c>
      <c r="N658" s="12">
        <v>100</v>
      </c>
      <c r="O658" s="12">
        <v>2.2486090000000001</v>
      </c>
      <c r="P658" s="12">
        <v>4.8973999999999997E-2</v>
      </c>
      <c r="Q658" s="12">
        <v>0</v>
      </c>
      <c r="R658" s="12">
        <v>0</v>
      </c>
    </row>
    <row r="659" spans="1:18" ht="12.95" customHeight="1">
      <c r="A659" s="100">
        <v>6720500</v>
      </c>
      <c r="B659" s="101" t="s">
        <v>731</v>
      </c>
      <c r="C659" s="101" t="s">
        <v>750</v>
      </c>
      <c r="D659" s="98">
        <v>39.921900000000001</v>
      </c>
      <c r="E659" s="98">
        <v>-104.8683</v>
      </c>
      <c r="F659" s="95">
        <v>3</v>
      </c>
      <c r="G659" s="91" t="s">
        <v>2025</v>
      </c>
      <c r="H659" s="87">
        <v>12347.332200000001</v>
      </c>
      <c r="I659" s="12">
        <v>26.979028</v>
      </c>
      <c r="J659" s="12">
        <v>1.0604</v>
      </c>
      <c r="K659" s="12">
        <v>0.28670000000000001</v>
      </c>
      <c r="L659" s="12">
        <v>8.4406999999999996</v>
      </c>
      <c r="M659" s="12">
        <v>15</v>
      </c>
      <c r="N659" s="12">
        <v>40</v>
      </c>
      <c r="O659" s="12">
        <v>3.91804</v>
      </c>
      <c r="P659" s="12">
        <v>3.1019000000000001E-2</v>
      </c>
      <c r="Q659" s="12">
        <v>1</v>
      </c>
      <c r="R659" s="12">
        <v>1</v>
      </c>
    </row>
    <row r="660" spans="1:18" ht="12.95" customHeight="1">
      <c r="A660" s="100">
        <v>6731000</v>
      </c>
      <c r="B660" s="101" t="s">
        <v>756</v>
      </c>
      <c r="C660" s="101" t="s">
        <v>1068</v>
      </c>
      <c r="D660" s="98">
        <v>40.258000000000003</v>
      </c>
      <c r="E660" s="98">
        <v>-104.8797</v>
      </c>
      <c r="F660" s="95">
        <v>3</v>
      </c>
      <c r="G660" s="91" t="s">
        <v>2025</v>
      </c>
      <c r="H660" s="87">
        <v>2538.4589999999998</v>
      </c>
      <c r="I660" s="12">
        <v>29.916900999999999</v>
      </c>
      <c r="J660" s="12">
        <v>15.878700000000002</v>
      </c>
      <c r="K660" s="12">
        <v>3.9258000000000002</v>
      </c>
      <c r="L660" s="12">
        <v>7.6031999999999993</v>
      </c>
      <c r="M660" s="12">
        <v>1</v>
      </c>
      <c r="N660" s="12">
        <v>2</v>
      </c>
      <c r="O660" s="12">
        <v>2.095418</v>
      </c>
      <c r="P660" s="12">
        <v>2.5999999999999999E-2</v>
      </c>
      <c r="Q660" s="12">
        <v>332</v>
      </c>
      <c r="R660" s="12">
        <v>1</v>
      </c>
    </row>
    <row r="661" spans="1:18" ht="12.95" customHeight="1">
      <c r="A661" s="100">
        <v>6752000</v>
      </c>
      <c r="B661" s="101" t="s">
        <v>751</v>
      </c>
      <c r="C661" s="101" t="s">
        <v>1069</v>
      </c>
      <c r="D661" s="98">
        <v>40.664400000000001</v>
      </c>
      <c r="E661" s="98">
        <v>-105.2244</v>
      </c>
      <c r="F661" s="95">
        <v>1</v>
      </c>
      <c r="G661" s="91" t="s">
        <v>2026</v>
      </c>
      <c r="H661" s="87">
        <v>2729.7323999999999</v>
      </c>
      <c r="I661" s="12">
        <v>20.764199999999999</v>
      </c>
      <c r="J661" s="12">
        <v>1.4799999999999999E-2</v>
      </c>
      <c r="K661" s="12">
        <v>0.24249999999999999</v>
      </c>
      <c r="L661" s="12">
        <v>0.18279999999999999</v>
      </c>
      <c r="M661" s="12">
        <v>0</v>
      </c>
      <c r="N661" s="12">
        <v>73</v>
      </c>
      <c r="O661" s="12">
        <v>1.3347290000000001</v>
      </c>
      <c r="P661" s="12">
        <v>4.0299999999999997E-3</v>
      </c>
      <c r="Q661" s="12">
        <v>0</v>
      </c>
      <c r="R661" s="12">
        <v>0</v>
      </c>
    </row>
    <row r="662" spans="1:18" ht="12.95" customHeight="1">
      <c r="A662" s="100">
        <v>6753400</v>
      </c>
      <c r="B662" s="101" t="s">
        <v>1070</v>
      </c>
      <c r="C662" s="101" t="s">
        <v>1071</v>
      </c>
      <c r="D662" s="98">
        <v>40.898299999999999</v>
      </c>
      <c r="E662" s="98">
        <v>-104.86799999999999</v>
      </c>
      <c r="F662" s="95">
        <v>3</v>
      </c>
      <c r="G662" s="91" t="s">
        <v>2025</v>
      </c>
      <c r="H662" s="87">
        <v>444.64510999999999</v>
      </c>
      <c r="I662" s="12">
        <v>17.722442999999998</v>
      </c>
      <c r="J662" s="12">
        <v>5.6300000000000003E-2</v>
      </c>
      <c r="K662" s="12">
        <v>1.01E-2</v>
      </c>
      <c r="L662" s="12">
        <v>0.56310000000000004</v>
      </c>
      <c r="M662" s="12">
        <v>0</v>
      </c>
      <c r="N662" s="12">
        <v>2</v>
      </c>
      <c r="O662" s="12">
        <v>0.28056199999999998</v>
      </c>
      <c r="P662" s="12">
        <v>0</v>
      </c>
      <c r="Q662" s="12">
        <v>4</v>
      </c>
      <c r="R662" s="12">
        <v>0</v>
      </c>
    </row>
    <row r="663" spans="1:18" ht="12.95" customHeight="1">
      <c r="A663" s="100">
        <v>6753990</v>
      </c>
      <c r="B663" s="101" t="s">
        <v>1070</v>
      </c>
      <c r="C663" s="101" t="s">
        <v>752</v>
      </c>
      <c r="D663" s="98">
        <v>40.442500000000003</v>
      </c>
      <c r="E663" s="98">
        <v>-104.58880000000001</v>
      </c>
      <c r="F663" s="95">
        <v>3</v>
      </c>
      <c r="G663" s="91" t="s">
        <v>2025</v>
      </c>
      <c r="H663" s="87">
        <v>1446.6739030000001</v>
      </c>
      <c r="I663" s="12">
        <v>10.345178000000001</v>
      </c>
      <c r="J663" s="12">
        <v>20.8672</v>
      </c>
      <c r="K663" s="12">
        <v>0.92349999999999999</v>
      </c>
      <c r="L663" s="12">
        <v>0.48839999999999995</v>
      </c>
      <c r="M663" s="12">
        <v>0</v>
      </c>
      <c r="N663" s="12">
        <v>1</v>
      </c>
      <c r="O663" s="12">
        <v>2.1479379999999999</v>
      </c>
      <c r="P663" s="12">
        <v>0</v>
      </c>
      <c r="Q663" s="12">
        <v>116</v>
      </c>
      <c r="R663" s="12">
        <v>0</v>
      </c>
    </row>
    <row r="664" spans="1:18" ht="12.95" customHeight="1">
      <c r="A664" s="100">
        <v>6754000</v>
      </c>
      <c r="B664" s="101" t="s">
        <v>731</v>
      </c>
      <c r="C664" s="101" t="s">
        <v>749</v>
      </c>
      <c r="D664" s="98">
        <v>40.412199999999999</v>
      </c>
      <c r="E664" s="98">
        <v>-104.5633</v>
      </c>
      <c r="F664" s="95">
        <v>3</v>
      </c>
      <c r="G664" s="91" t="s">
        <v>2025</v>
      </c>
      <c r="H664" s="87">
        <v>24569.576099999998</v>
      </c>
      <c r="I664" s="12">
        <v>26.679164</v>
      </c>
      <c r="J664" s="12">
        <v>10.154399999999999</v>
      </c>
      <c r="K664" s="12">
        <v>1.4981</v>
      </c>
      <c r="L664" s="12">
        <v>6.8789000000000007</v>
      </c>
      <c r="M664" s="12">
        <v>6</v>
      </c>
      <c r="N664" s="12">
        <v>5</v>
      </c>
      <c r="O664" s="12">
        <v>2.0481940000000001</v>
      </c>
      <c r="P664" s="12">
        <v>1.8884999999999999E-2</v>
      </c>
      <c r="Q664" s="12">
        <v>225</v>
      </c>
      <c r="R664" s="12">
        <v>5</v>
      </c>
    </row>
    <row r="665" spans="1:18" ht="12.95" customHeight="1">
      <c r="A665" s="100">
        <v>6759910</v>
      </c>
      <c r="B665" s="101" t="s">
        <v>731</v>
      </c>
      <c r="C665" s="101" t="s">
        <v>1072</v>
      </c>
      <c r="D665" s="98">
        <v>40.357199999999999</v>
      </c>
      <c r="E665" s="98">
        <v>-103.52849999999999</v>
      </c>
      <c r="F665" s="95">
        <v>3</v>
      </c>
      <c r="G665" s="91" t="s">
        <v>2025</v>
      </c>
      <c r="H665" s="87">
        <v>43093.862999999998</v>
      </c>
      <c r="I665" s="12">
        <v>23.770129000000001</v>
      </c>
      <c r="J665" s="12">
        <v>18.673999999999999</v>
      </c>
      <c r="K665" s="12">
        <v>1.3564000000000001</v>
      </c>
      <c r="L665" s="12">
        <v>4.2374000000000001</v>
      </c>
      <c r="M665" s="12">
        <v>2</v>
      </c>
      <c r="N665" s="12">
        <v>7</v>
      </c>
      <c r="O665" s="12">
        <v>2.572651</v>
      </c>
      <c r="P665" s="12">
        <v>1.0767000000000001E-2</v>
      </c>
      <c r="Q665" s="12">
        <v>4</v>
      </c>
      <c r="R665" s="12">
        <v>0</v>
      </c>
    </row>
    <row r="666" spans="1:18" ht="12.95" customHeight="1">
      <c r="A666" s="100">
        <v>9010500</v>
      </c>
      <c r="B666" s="101" t="s">
        <v>345</v>
      </c>
      <c r="C666" s="101" t="s">
        <v>1361</v>
      </c>
      <c r="D666" s="98">
        <v>40.325800000000001</v>
      </c>
      <c r="E666" s="98">
        <v>-105.8567</v>
      </c>
      <c r="F666" s="95">
        <v>2</v>
      </c>
      <c r="G666" s="91" t="s">
        <v>2026</v>
      </c>
      <c r="H666" s="87">
        <v>164.93439699999999</v>
      </c>
      <c r="I666" s="12">
        <v>30.538343999999999</v>
      </c>
      <c r="J666" s="12">
        <v>0</v>
      </c>
      <c r="K666" s="12">
        <v>0</v>
      </c>
      <c r="L666" s="12">
        <v>0.13100000000000001</v>
      </c>
      <c r="M666" s="12">
        <v>0</v>
      </c>
      <c r="N666" s="12">
        <v>2</v>
      </c>
      <c r="O666" s="12">
        <v>0.65001799999999998</v>
      </c>
      <c r="P666" s="12">
        <v>0</v>
      </c>
      <c r="Q666" s="12">
        <v>0</v>
      </c>
      <c r="R666" s="12">
        <v>0</v>
      </c>
    </row>
    <row r="667" spans="1:18" ht="12.95" customHeight="1">
      <c r="A667" s="100">
        <v>9046530</v>
      </c>
      <c r="B667" s="101" t="s">
        <v>1362</v>
      </c>
      <c r="C667" s="101" t="s">
        <v>1363</v>
      </c>
      <c r="D667" s="98">
        <v>39.493000000000002</v>
      </c>
      <c r="E667" s="98">
        <v>-106.04470000000001</v>
      </c>
      <c r="F667" s="95">
        <v>2</v>
      </c>
      <c r="G667" s="91" t="s">
        <v>2026</v>
      </c>
      <c r="H667" s="87">
        <v>28.54354</v>
      </c>
      <c r="I667" s="12">
        <v>10.555654000000001</v>
      </c>
      <c r="J667" s="12">
        <v>0</v>
      </c>
      <c r="K667" s="12">
        <v>0</v>
      </c>
      <c r="L667" s="12">
        <v>2.4245000000000001</v>
      </c>
      <c r="M667" s="12">
        <v>0</v>
      </c>
      <c r="N667" s="12">
        <v>0</v>
      </c>
      <c r="O667" s="12">
        <v>4.9571759999999996</v>
      </c>
      <c r="P667" s="12">
        <v>0.17517099999999999</v>
      </c>
      <c r="Q667" s="12">
        <v>0</v>
      </c>
      <c r="R667" s="12">
        <v>0</v>
      </c>
    </row>
    <row r="668" spans="1:18" ht="12.95" customHeight="1">
      <c r="A668" s="100">
        <v>9066510</v>
      </c>
      <c r="B668" s="101" t="s">
        <v>489</v>
      </c>
      <c r="C668" s="101" t="s">
        <v>1364</v>
      </c>
      <c r="D668" s="98">
        <v>39.609400000000001</v>
      </c>
      <c r="E668" s="98">
        <v>-106.4478</v>
      </c>
      <c r="F668" s="95">
        <v>2</v>
      </c>
      <c r="G668" s="91" t="s">
        <v>2026</v>
      </c>
      <c r="H668" s="87">
        <v>263.51725800000003</v>
      </c>
      <c r="I668" s="12">
        <v>18.714756999999999</v>
      </c>
      <c r="J668" s="12">
        <v>1.26E-2</v>
      </c>
      <c r="K668" s="12">
        <v>2.9000000000000001E-2</v>
      </c>
      <c r="L668" s="12">
        <v>2.1896000000000004</v>
      </c>
      <c r="M668" s="12">
        <v>0</v>
      </c>
      <c r="N668" s="12">
        <v>15</v>
      </c>
      <c r="O668" s="12">
        <v>3.10778</v>
      </c>
      <c r="P668" s="12">
        <v>0</v>
      </c>
      <c r="Q668" s="12">
        <v>0</v>
      </c>
      <c r="R668" s="12">
        <v>0</v>
      </c>
    </row>
    <row r="669" spans="1:18" ht="12.95" customHeight="1">
      <c r="A669" s="100">
        <v>9070500</v>
      </c>
      <c r="B669" s="101" t="s">
        <v>345</v>
      </c>
      <c r="C669" s="101" t="s">
        <v>1365</v>
      </c>
      <c r="D669" s="98">
        <v>39.643900000000002</v>
      </c>
      <c r="E669" s="98">
        <v>-107.0778</v>
      </c>
      <c r="F669" s="95">
        <v>1</v>
      </c>
      <c r="G669" s="91" t="s">
        <v>2026</v>
      </c>
      <c r="H669" s="87">
        <v>11379.552299999999</v>
      </c>
      <c r="I669" s="12">
        <v>46.554267000000003</v>
      </c>
      <c r="J669" s="12">
        <v>9.4999999999999998E-3</v>
      </c>
      <c r="K669" s="12">
        <v>1.5292999999999999</v>
      </c>
      <c r="L669" s="12">
        <v>0.66810000000000003</v>
      </c>
      <c r="M669" s="12">
        <v>4</v>
      </c>
      <c r="N669" s="12">
        <v>12</v>
      </c>
      <c r="O669" s="12">
        <v>1.7855859999999999</v>
      </c>
      <c r="P669" s="12">
        <v>1.3885E-2</v>
      </c>
      <c r="Q669" s="12">
        <v>0</v>
      </c>
      <c r="R669" s="12">
        <v>0</v>
      </c>
    </row>
    <row r="670" spans="1:18" ht="12.95" customHeight="1">
      <c r="A670" s="100">
        <v>9095300</v>
      </c>
      <c r="B670" s="101" t="s">
        <v>1366</v>
      </c>
      <c r="C670" s="101" t="s">
        <v>1367</v>
      </c>
      <c r="D670" s="98">
        <v>39.374699999999997</v>
      </c>
      <c r="E670" s="98">
        <v>-108.31789999999999</v>
      </c>
      <c r="F670" s="95">
        <v>1</v>
      </c>
      <c r="G670" s="91" t="s">
        <v>2024</v>
      </c>
      <c r="H670" s="87">
        <v>250.66930099999999</v>
      </c>
      <c r="I670" s="12">
        <v>28.921116000000001</v>
      </c>
      <c r="J670" s="12">
        <v>0</v>
      </c>
      <c r="K670" s="12">
        <v>2.7593999999999999</v>
      </c>
      <c r="L670" s="12">
        <v>0</v>
      </c>
      <c r="M670" s="12">
        <v>0</v>
      </c>
      <c r="N670" s="12">
        <v>18</v>
      </c>
      <c r="O670" s="12">
        <v>0.69296100000000005</v>
      </c>
      <c r="P670" s="12">
        <v>0</v>
      </c>
      <c r="Q670" s="12">
        <v>16</v>
      </c>
      <c r="R670" s="12">
        <v>0</v>
      </c>
    </row>
    <row r="671" spans="1:18" ht="12.95" customHeight="1">
      <c r="A671" s="100">
        <v>9095500</v>
      </c>
      <c r="B671" s="101" t="s">
        <v>345</v>
      </c>
      <c r="C671" s="101" t="s">
        <v>1368</v>
      </c>
      <c r="D671" s="98">
        <v>39.239100000000001</v>
      </c>
      <c r="E671" s="98">
        <v>-108.2662</v>
      </c>
      <c r="F671" s="95">
        <v>3</v>
      </c>
      <c r="G671" s="91" t="s">
        <v>2024</v>
      </c>
      <c r="H671" s="87">
        <v>20687.805</v>
      </c>
      <c r="I671" s="12">
        <v>38.563268999999998</v>
      </c>
      <c r="J671" s="12">
        <v>3.7900000000000003E-2</v>
      </c>
      <c r="K671" s="12">
        <v>2.3809</v>
      </c>
      <c r="L671" s="12">
        <v>0.67880000000000007</v>
      </c>
      <c r="M671" s="12">
        <v>0</v>
      </c>
      <c r="N671" s="12">
        <v>0</v>
      </c>
      <c r="O671" s="12">
        <v>1.4373400000000001</v>
      </c>
      <c r="P671" s="12">
        <v>1.3195999999999999E-2</v>
      </c>
      <c r="Q671" s="12">
        <v>49</v>
      </c>
      <c r="R671" s="12">
        <v>0</v>
      </c>
    </row>
    <row r="672" spans="1:18" ht="12.95" customHeight="1">
      <c r="A672" s="100">
        <v>9112200</v>
      </c>
      <c r="B672" s="101" t="s">
        <v>16</v>
      </c>
      <c r="C672" s="101" t="s">
        <v>1372</v>
      </c>
      <c r="D672" s="98">
        <v>38.784199999999998</v>
      </c>
      <c r="E672" s="98">
        <v>-106.87090000000001</v>
      </c>
      <c r="F672" s="95">
        <v>1</v>
      </c>
      <c r="G672" s="91" t="s">
        <v>2026</v>
      </c>
      <c r="H672" s="87">
        <v>111.08600800000001</v>
      </c>
      <c r="I672" s="12">
        <v>24.852273</v>
      </c>
      <c r="J672" s="12">
        <v>0</v>
      </c>
      <c r="K672" s="12">
        <v>0.37590000000000001</v>
      </c>
      <c r="L672" s="12">
        <v>7.3699999999999988E-2</v>
      </c>
      <c r="M672" s="12">
        <v>1</v>
      </c>
      <c r="N672" s="12">
        <v>24</v>
      </c>
      <c r="O672" s="12">
        <v>2.1648510000000001</v>
      </c>
      <c r="P672" s="12">
        <v>2.7005999999999999E-2</v>
      </c>
      <c r="Q672" s="12">
        <v>0</v>
      </c>
      <c r="R672" s="12">
        <v>0</v>
      </c>
    </row>
    <row r="673" spans="1:18" ht="12.95" customHeight="1">
      <c r="A673" s="100">
        <v>9128000</v>
      </c>
      <c r="B673" s="101" t="s">
        <v>765</v>
      </c>
      <c r="C673" s="101" t="s">
        <v>1378</v>
      </c>
      <c r="D673" s="98">
        <v>38.529200000000003</v>
      </c>
      <c r="E673" s="98">
        <v>-107.6489</v>
      </c>
      <c r="F673" s="95">
        <v>1</v>
      </c>
      <c r="G673" s="91" t="s">
        <v>2024</v>
      </c>
      <c r="H673" s="87">
        <v>10287.0162</v>
      </c>
      <c r="I673" s="12">
        <v>32.156334000000001</v>
      </c>
      <c r="J673" s="12">
        <v>0</v>
      </c>
      <c r="K673" s="12">
        <v>1.6452000000000002</v>
      </c>
      <c r="L673" s="12">
        <v>0.19450000000000001</v>
      </c>
      <c r="M673" s="12">
        <v>0</v>
      </c>
      <c r="N673" s="12">
        <v>4</v>
      </c>
      <c r="O673" s="12">
        <v>1.3646590000000001</v>
      </c>
      <c r="P673" s="12">
        <v>2.8969000000000002E-2</v>
      </c>
      <c r="Q673" s="12">
        <v>0</v>
      </c>
      <c r="R673" s="12">
        <v>0</v>
      </c>
    </row>
    <row r="674" spans="1:18" ht="12.95" customHeight="1">
      <c r="A674" s="100">
        <v>9146200</v>
      </c>
      <c r="B674" s="101" t="s">
        <v>144</v>
      </c>
      <c r="C674" s="101" t="s">
        <v>1379</v>
      </c>
      <c r="D674" s="98">
        <v>38.183900000000001</v>
      </c>
      <c r="E674" s="98">
        <v>-107.74590000000001</v>
      </c>
      <c r="F674" s="95">
        <v>1</v>
      </c>
      <c r="G674" s="91" t="s">
        <v>2024</v>
      </c>
      <c r="H674" s="87">
        <v>385.42693600000001</v>
      </c>
      <c r="I674" s="12">
        <v>27.144161</v>
      </c>
      <c r="J674" s="12">
        <v>7.899999999999999E-3</v>
      </c>
      <c r="K674" s="12">
        <v>4.5116000000000005</v>
      </c>
      <c r="L674" s="12">
        <v>0.68969999999999998</v>
      </c>
      <c r="M674" s="12">
        <v>2</v>
      </c>
      <c r="N674" s="12">
        <v>22</v>
      </c>
      <c r="O674" s="12">
        <v>3.9512450000000001</v>
      </c>
      <c r="P674" s="12">
        <v>0.85619299999999998</v>
      </c>
      <c r="Q674" s="12">
        <v>10</v>
      </c>
      <c r="R674" s="12">
        <v>0</v>
      </c>
    </row>
    <row r="675" spans="1:18" ht="12.95" customHeight="1">
      <c r="A675" s="100">
        <v>9149480</v>
      </c>
      <c r="B675" s="101" t="s">
        <v>201</v>
      </c>
      <c r="C675" s="101" t="s">
        <v>1380</v>
      </c>
      <c r="D675" s="98">
        <v>38.645800000000001</v>
      </c>
      <c r="E675" s="98">
        <v>-108.04900000000001</v>
      </c>
      <c r="F675" s="95">
        <v>1</v>
      </c>
      <c r="G675" s="91" t="s">
        <v>2024</v>
      </c>
      <c r="H675" s="87">
        <v>496.08067</v>
      </c>
      <c r="I675" s="12">
        <v>17.992927999999999</v>
      </c>
      <c r="J675" s="12">
        <v>5.9748000000000001</v>
      </c>
      <c r="K675" s="12">
        <v>7.5006000000000004</v>
      </c>
      <c r="L675" s="12">
        <v>0.67130000000000001</v>
      </c>
      <c r="M675" s="12">
        <v>0</v>
      </c>
      <c r="N675" s="12">
        <v>11</v>
      </c>
      <c r="O675" s="12">
        <v>3.1472060000000002</v>
      </c>
      <c r="P675" s="12">
        <v>0</v>
      </c>
      <c r="Q675" s="12">
        <v>0</v>
      </c>
      <c r="R675" s="12">
        <v>2</v>
      </c>
    </row>
    <row r="676" spans="1:18" ht="12.95" customHeight="1">
      <c r="A676" s="100">
        <v>9152500</v>
      </c>
      <c r="B676" s="101" t="s">
        <v>765</v>
      </c>
      <c r="C676" s="101" t="s">
        <v>1381</v>
      </c>
      <c r="D676" s="98">
        <v>38.9833</v>
      </c>
      <c r="E676" s="98">
        <v>-108.45059999999999</v>
      </c>
      <c r="F676" s="95">
        <v>3</v>
      </c>
      <c r="G676" s="91" t="s">
        <v>2024</v>
      </c>
      <c r="H676" s="87">
        <v>20523.423599999998</v>
      </c>
      <c r="I676" s="12">
        <v>35.932136</v>
      </c>
      <c r="J676" s="12">
        <v>1.1373</v>
      </c>
      <c r="K676" s="12">
        <v>3.9908999999999999</v>
      </c>
      <c r="L676" s="12">
        <v>0.53849999999999998</v>
      </c>
      <c r="M676" s="12">
        <v>2</v>
      </c>
      <c r="N676" s="12">
        <v>9</v>
      </c>
      <c r="O676" s="12">
        <v>2.058554</v>
      </c>
      <c r="P676" s="12">
        <v>3.3765999999999997E-2</v>
      </c>
      <c r="Q676" s="12">
        <v>0</v>
      </c>
      <c r="R676" s="12">
        <v>0</v>
      </c>
    </row>
    <row r="677" spans="1:18" ht="12.95" customHeight="1">
      <c r="A677" s="100">
        <v>9153290</v>
      </c>
      <c r="B677" s="101" t="s">
        <v>1382</v>
      </c>
      <c r="C677" s="101" t="s">
        <v>1383</v>
      </c>
      <c r="D677" s="98">
        <v>39.211399999999998</v>
      </c>
      <c r="E677" s="98">
        <v>-108.80370000000001</v>
      </c>
      <c r="F677" s="95">
        <v>3</v>
      </c>
      <c r="G677" s="91" t="s">
        <v>2024</v>
      </c>
      <c r="H677" s="87">
        <v>42.007109</v>
      </c>
      <c r="I677" s="12">
        <v>19.417743999999999</v>
      </c>
      <c r="J677" s="12">
        <v>48.123599999999996</v>
      </c>
      <c r="K677" s="12">
        <v>0.1542</v>
      </c>
      <c r="L677" s="12">
        <v>1.7735999999999998</v>
      </c>
      <c r="M677" s="12">
        <v>0</v>
      </c>
      <c r="N677" s="12">
        <v>3</v>
      </c>
      <c r="O677" s="12">
        <v>3.8034829999999999</v>
      </c>
      <c r="P677" s="12">
        <v>0</v>
      </c>
      <c r="Q677" s="12">
        <v>3</v>
      </c>
      <c r="R677" s="12">
        <v>1</v>
      </c>
    </row>
    <row r="678" spans="1:18" ht="12.95" customHeight="1">
      <c r="A678" s="100">
        <v>9163500</v>
      </c>
      <c r="B678" s="101" t="s">
        <v>345</v>
      </c>
      <c r="C678" s="101" t="s">
        <v>1385</v>
      </c>
      <c r="D678" s="98">
        <v>39.132800000000003</v>
      </c>
      <c r="E678" s="98">
        <v>-109.0271</v>
      </c>
      <c r="F678" s="95">
        <v>3</v>
      </c>
      <c r="G678" s="91" t="s">
        <v>2024</v>
      </c>
      <c r="H678" s="87">
        <v>26053.786688</v>
      </c>
      <c r="I678" s="12">
        <v>46.044184999999999</v>
      </c>
      <c r="J678" s="12">
        <v>0.89999999999999991</v>
      </c>
      <c r="K678" s="12">
        <v>2.3737999999999997</v>
      </c>
      <c r="L678" s="12">
        <v>1.0787000000000002</v>
      </c>
      <c r="M678" s="12">
        <v>0</v>
      </c>
      <c r="N678" s="12">
        <v>0</v>
      </c>
      <c r="O678" s="12">
        <v>0.55003400000000002</v>
      </c>
      <c r="P678" s="12">
        <v>1.0477999999999999E-2</v>
      </c>
      <c r="Q678" s="12">
        <v>0</v>
      </c>
      <c r="R678" s="12">
        <v>0</v>
      </c>
    </row>
    <row r="679" spans="1:18" ht="12.95" customHeight="1">
      <c r="A679" s="100">
        <v>374752105300801</v>
      </c>
      <c r="B679" s="101" t="s">
        <v>762</v>
      </c>
      <c r="C679" s="101" t="s">
        <v>763</v>
      </c>
      <c r="D679" s="98">
        <v>37.797777000000004</v>
      </c>
      <c r="E679" s="98">
        <v>-105.502222</v>
      </c>
      <c r="F679" s="95">
        <v>1</v>
      </c>
      <c r="G679" s="91" t="s">
        <v>2026</v>
      </c>
      <c r="H679" s="87">
        <v>39.967683999999998</v>
      </c>
      <c r="I679" s="12">
        <v>12.941407999999999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2">
        <v>0.62979399999999996</v>
      </c>
      <c r="P679" s="12">
        <v>0</v>
      </c>
      <c r="Q679" s="12">
        <v>0</v>
      </c>
      <c r="R679" s="12">
        <v>0</v>
      </c>
    </row>
    <row r="680" spans="1:18" ht="12.95" customHeight="1">
      <c r="A680" s="100">
        <v>383103106594200</v>
      </c>
      <c r="B680" s="101" t="s">
        <v>765</v>
      </c>
      <c r="C680" s="101" t="s">
        <v>766</v>
      </c>
      <c r="D680" s="98">
        <v>38.517499999999998</v>
      </c>
      <c r="E680" s="98">
        <v>-106.9956</v>
      </c>
      <c r="F680" s="95">
        <v>1</v>
      </c>
      <c r="G680" s="91" t="s">
        <v>2026</v>
      </c>
      <c r="H680" s="87">
        <v>5510.8107</v>
      </c>
      <c r="I680" s="12">
        <v>34.611072999999998</v>
      </c>
      <c r="J680" s="12">
        <v>0</v>
      </c>
      <c r="K680" s="12">
        <v>2.5316000000000001</v>
      </c>
      <c r="L680" s="12">
        <v>0.22120000000000004</v>
      </c>
      <c r="M680" s="12">
        <v>3</v>
      </c>
      <c r="N680" s="12">
        <v>57</v>
      </c>
      <c r="O680" s="12">
        <v>3.8140260000000001</v>
      </c>
      <c r="P680" s="12">
        <v>5.1353999999999997E-2</v>
      </c>
      <c r="Q680" s="12">
        <v>0</v>
      </c>
      <c r="R680" s="12">
        <v>0</v>
      </c>
    </row>
    <row r="681" spans="1:18" ht="12.95" customHeight="1">
      <c r="A681" s="100">
        <v>392944106024400</v>
      </c>
      <c r="B681" s="101" t="s">
        <v>307</v>
      </c>
      <c r="C681" s="101" t="s">
        <v>767</v>
      </c>
      <c r="D681" s="98">
        <v>39.4955</v>
      </c>
      <c r="E681" s="98">
        <v>-106.0461</v>
      </c>
      <c r="F681" s="95">
        <v>2</v>
      </c>
      <c r="G681" s="91" t="s">
        <v>2026</v>
      </c>
      <c r="H681" s="87">
        <v>178.92863700000001</v>
      </c>
      <c r="I681" s="12">
        <v>37.213721</v>
      </c>
      <c r="J681" s="12">
        <v>0</v>
      </c>
      <c r="K681" s="12">
        <v>0</v>
      </c>
      <c r="L681" s="12">
        <v>2.2901000000000002</v>
      </c>
      <c r="M681" s="12">
        <v>5</v>
      </c>
      <c r="N681" s="12">
        <v>1</v>
      </c>
      <c r="O681" s="12">
        <v>5.8422179999999999</v>
      </c>
      <c r="P681" s="12">
        <v>8.9421E-2</v>
      </c>
      <c r="Q681" s="12">
        <v>0</v>
      </c>
      <c r="R681" s="12">
        <v>0</v>
      </c>
    </row>
    <row r="682" spans="1:18" ht="12.95" customHeight="1">
      <c r="A682" s="100">
        <v>402114105350101</v>
      </c>
      <c r="B682" s="101" t="s">
        <v>753</v>
      </c>
      <c r="C682" s="101" t="s">
        <v>768</v>
      </c>
      <c r="D682" s="98">
        <v>40.353900000000003</v>
      </c>
      <c r="E682" s="98">
        <v>-105.5842</v>
      </c>
      <c r="F682" s="95">
        <v>2</v>
      </c>
      <c r="G682" s="91" t="s">
        <v>2026</v>
      </c>
      <c r="H682" s="87">
        <v>104.819717</v>
      </c>
      <c r="I682" s="12">
        <v>12.332534000000001</v>
      </c>
      <c r="J682" s="12">
        <v>0</v>
      </c>
      <c r="K682" s="12">
        <v>0.4894</v>
      </c>
      <c r="L682" s="12">
        <v>9.1899999999999996E-2</v>
      </c>
      <c r="M682" s="12">
        <v>0</v>
      </c>
      <c r="N682" s="12">
        <v>5</v>
      </c>
      <c r="O682" s="12">
        <v>1.0800430000000001</v>
      </c>
      <c r="P682" s="12">
        <v>0</v>
      </c>
      <c r="Q682" s="12">
        <v>0</v>
      </c>
      <c r="R682" s="12">
        <v>0</v>
      </c>
    </row>
    <row r="683" spans="1:18" ht="12.95" customHeight="1">
      <c r="A683" s="100" t="s">
        <v>22</v>
      </c>
      <c r="B683" s="101" t="s">
        <v>20</v>
      </c>
      <c r="C683" s="101" t="s">
        <v>23</v>
      </c>
      <c r="D683" s="98">
        <v>38.899833000000001</v>
      </c>
      <c r="E683" s="98">
        <v>-106.961</v>
      </c>
      <c r="F683" s="95">
        <v>2</v>
      </c>
      <c r="G683" s="91" t="s">
        <v>2026</v>
      </c>
      <c r="H683" s="87">
        <v>1.914263</v>
      </c>
      <c r="I683" s="12">
        <v>1.914263</v>
      </c>
      <c r="J683" s="12">
        <v>0</v>
      </c>
      <c r="K683" s="12">
        <v>0</v>
      </c>
      <c r="L683" s="12">
        <v>0</v>
      </c>
      <c r="M683" s="12">
        <v>0</v>
      </c>
      <c r="N683" s="12">
        <v>1</v>
      </c>
      <c r="O683" s="12">
        <v>0</v>
      </c>
      <c r="P683" s="12">
        <v>0</v>
      </c>
      <c r="Q683" s="12">
        <v>0</v>
      </c>
      <c r="R683" s="12">
        <v>0</v>
      </c>
    </row>
    <row r="684" spans="1:18" ht="12.95" customHeight="1">
      <c r="A684" s="100" t="s">
        <v>36</v>
      </c>
      <c r="B684" s="101" t="s">
        <v>37</v>
      </c>
      <c r="C684" s="101" t="s">
        <v>38</v>
      </c>
      <c r="D684" s="98">
        <v>38.403500000000001</v>
      </c>
      <c r="E684" s="98">
        <v>-107.51439999999999</v>
      </c>
      <c r="F684" s="95">
        <v>1</v>
      </c>
      <c r="G684" s="91" t="s">
        <v>2024</v>
      </c>
      <c r="H684" s="87">
        <v>169.22812300000001</v>
      </c>
      <c r="I684" s="12">
        <v>14.377146</v>
      </c>
      <c r="J684" s="12">
        <v>0</v>
      </c>
      <c r="K684" s="12">
        <v>2.847</v>
      </c>
      <c r="L684" s="12">
        <v>8.6099999999999996E-2</v>
      </c>
      <c r="M684" s="12">
        <v>0</v>
      </c>
      <c r="N684" s="12">
        <v>32</v>
      </c>
      <c r="O684" s="12">
        <v>2.341291</v>
      </c>
      <c r="P684" s="12">
        <v>0</v>
      </c>
      <c r="Q684" s="12">
        <v>0</v>
      </c>
      <c r="R684" s="12">
        <v>0</v>
      </c>
    </row>
    <row r="685" spans="1:18" ht="12.95" customHeight="1">
      <c r="A685" s="100" t="s">
        <v>48</v>
      </c>
      <c r="B685" s="101" t="s">
        <v>49</v>
      </c>
      <c r="C685" s="101" t="s">
        <v>50</v>
      </c>
      <c r="D685" s="98">
        <v>38.296509</v>
      </c>
      <c r="E685" s="98">
        <v>-107.488669</v>
      </c>
      <c r="F685" s="95">
        <v>2</v>
      </c>
      <c r="G685" s="91" t="s">
        <v>2026</v>
      </c>
      <c r="H685" s="87">
        <v>18.092853999999999</v>
      </c>
      <c r="I685" s="12">
        <v>9.4215870000000006</v>
      </c>
      <c r="J685" s="12">
        <v>0</v>
      </c>
      <c r="K685" s="12">
        <v>0</v>
      </c>
      <c r="L685" s="12">
        <v>0</v>
      </c>
      <c r="M685" s="12">
        <v>0</v>
      </c>
      <c r="N685" s="12">
        <v>1</v>
      </c>
      <c r="O685" s="12">
        <v>1.0131680000000001</v>
      </c>
      <c r="P685" s="12">
        <v>0</v>
      </c>
      <c r="Q685" s="12">
        <v>0</v>
      </c>
      <c r="R685" s="12">
        <v>0</v>
      </c>
    </row>
    <row r="686" spans="1:18" ht="12.95" customHeight="1">
      <c r="A686" s="100" t="s">
        <v>70</v>
      </c>
      <c r="B686" s="101" t="s">
        <v>67</v>
      </c>
      <c r="C686" s="101" t="s">
        <v>71</v>
      </c>
      <c r="D686" s="98">
        <v>38.695605</v>
      </c>
      <c r="E686" s="98">
        <v>-107.0714</v>
      </c>
      <c r="F686" s="95">
        <v>2</v>
      </c>
      <c r="G686" s="91" t="s">
        <v>2026</v>
      </c>
      <c r="H686" s="87">
        <v>24.56325</v>
      </c>
      <c r="I686" s="12">
        <v>14.276604000000001</v>
      </c>
      <c r="J686" s="12">
        <v>0</v>
      </c>
      <c r="K686" s="12">
        <v>0</v>
      </c>
      <c r="L686" s="12">
        <v>0</v>
      </c>
      <c r="M686" s="12">
        <v>0</v>
      </c>
      <c r="N686" s="12">
        <v>2</v>
      </c>
      <c r="O686" s="12">
        <v>0.18601899999999999</v>
      </c>
      <c r="P686" s="12">
        <v>0</v>
      </c>
      <c r="Q686" s="12">
        <v>0</v>
      </c>
      <c r="R686" s="12">
        <v>0</v>
      </c>
    </row>
    <row r="687" spans="1:18" ht="12.95" customHeight="1">
      <c r="A687" s="100" t="s">
        <v>74</v>
      </c>
      <c r="B687" s="101" t="s">
        <v>72</v>
      </c>
      <c r="C687" s="101" t="s">
        <v>75</v>
      </c>
      <c r="D687" s="98">
        <v>38.751887000000004</v>
      </c>
      <c r="E687" s="98">
        <v>-107.05125</v>
      </c>
      <c r="F687" s="95">
        <v>1</v>
      </c>
      <c r="G687" s="91" t="s">
        <v>2026</v>
      </c>
      <c r="H687" s="87">
        <v>131.344156</v>
      </c>
      <c r="I687" s="12">
        <v>26.302403000000002</v>
      </c>
      <c r="J687" s="12">
        <v>0</v>
      </c>
      <c r="K687" s="12">
        <v>0.4632</v>
      </c>
      <c r="L687" s="12">
        <v>0</v>
      </c>
      <c r="M687" s="12">
        <v>0</v>
      </c>
      <c r="N687" s="12">
        <v>44</v>
      </c>
      <c r="O687" s="12">
        <v>1.363853</v>
      </c>
      <c r="P687" s="12">
        <v>0</v>
      </c>
      <c r="Q687" s="12">
        <v>0</v>
      </c>
      <c r="R687" s="12">
        <v>0</v>
      </c>
    </row>
    <row r="688" spans="1:18" ht="12.95" customHeight="1">
      <c r="A688" s="100" t="s">
        <v>76</v>
      </c>
      <c r="B688" s="101" t="s">
        <v>72</v>
      </c>
      <c r="C688" s="101" t="s">
        <v>77</v>
      </c>
      <c r="D688" s="98">
        <v>38.795644000000003</v>
      </c>
      <c r="E688" s="98">
        <v>-107.087673</v>
      </c>
      <c r="F688" s="95">
        <v>2</v>
      </c>
      <c r="G688" s="91" t="s">
        <v>2026</v>
      </c>
      <c r="H688" s="87">
        <v>19.298249999999999</v>
      </c>
      <c r="I688" s="12">
        <v>18.251047</v>
      </c>
      <c r="J688" s="12">
        <v>0</v>
      </c>
      <c r="K688" s="12">
        <v>0</v>
      </c>
      <c r="L688" s="12">
        <v>0</v>
      </c>
      <c r="M688" s="12">
        <v>0</v>
      </c>
      <c r="N688" s="12">
        <v>1</v>
      </c>
      <c r="O688" s="12">
        <v>1.2564690000000001</v>
      </c>
      <c r="P688" s="12">
        <v>0</v>
      </c>
      <c r="Q688" s="12">
        <v>0</v>
      </c>
      <c r="R688" s="12">
        <v>0</v>
      </c>
    </row>
    <row r="689" spans="1:18" ht="12.95" customHeight="1">
      <c r="A689" s="100" t="s">
        <v>79</v>
      </c>
      <c r="B689" s="101" t="s">
        <v>80</v>
      </c>
      <c r="C689" s="101" t="s">
        <v>81</v>
      </c>
      <c r="D689" s="98">
        <v>38.452330000000003</v>
      </c>
      <c r="E689" s="98">
        <v>-106.99258</v>
      </c>
      <c r="F689" s="95">
        <v>1</v>
      </c>
      <c r="G689" s="91" t="s">
        <v>2026</v>
      </c>
      <c r="H689" s="87">
        <v>147.88312199999999</v>
      </c>
      <c r="I689" s="12">
        <v>18.441396999999998</v>
      </c>
      <c r="J689" s="12">
        <v>0</v>
      </c>
      <c r="K689" s="12">
        <v>1.1000000000000001E-2</v>
      </c>
      <c r="L689" s="12">
        <v>0</v>
      </c>
      <c r="M689" s="12">
        <v>0</v>
      </c>
      <c r="N689" s="12">
        <v>4</v>
      </c>
      <c r="O689" s="12">
        <v>0.50565499999999997</v>
      </c>
      <c r="P689" s="12">
        <v>0</v>
      </c>
      <c r="Q689" s="12">
        <v>0</v>
      </c>
      <c r="R689" s="12">
        <v>0</v>
      </c>
    </row>
    <row r="690" spans="1:18" ht="12.95" customHeight="1">
      <c r="A690" s="100" t="s">
        <v>86</v>
      </c>
      <c r="B690" s="101" t="s">
        <v>87</v>
      </c>
      <c r="C690" s="101" t="s">
        <v>88</v>
      </c>
      <c r="D690" s="98">
        <v>37.034582999999998</v>
      </c>
      <c r="E690" s="98">
        <v>-106.72465</v>
      </c>
      <c r="F690" s="95">
        <v>1</v>
      </c>
      <c r="G690" s="91" t="s">
        <v>2026</v>
      </c>
      <c r="H690" s="87">
        <v>231.167788</v>
      </c>
      <c r="I690" s="12">
        <v>22.512582999999999</v>
      </c>
      <c r="J690" s="12">
        <v>0</v>
      </c>
      <c r="K690" s="12">
        <v>0.95890000000000009</v>
      </c>
      <c r="L690" s="12">
        <v>0</v>
      </c>
      <c r="M690" s="12">
        <v>0</v>
      </c>
      <c r="N690" s="12">
        <v>15</v>
      </c>
      <c r="O690" s="12">
        <v>1.964081</v>
      </c>
      <c r="P690" s="12">
        <v>0</v>
      </c>
      <c r="Q690" s="12">
        <v>18</v>
      </c>
      <c r="R690" s="12">
        <v>0</v>
      </c>
    </row>
    <row r="691" spans="1:18" ht="12.95" customHeight="1">
      <c r="A691" s="100" t="s">
        <v>117</v>
      </c>
      <c r="B691" s="101" t="s">
        <v>115</v>
      </c>
      <c r="C691" s="101" t="s">
        <v>118</v>
      </c>
      <c r="D691" s="98">
        <v>38.869199999999999</v>
      </c>
      <c r="E691" s="98">
        <v>-107.60299999999999</v>
      </c>
      <c r="F691" s="95">
        <v>1</v>
      </c>
      <c r="G691" s="91" t="s">
        <v>2024</v>
      </c>
      <c r="H691" s="87">
        <v>1868.5422100000001</v>
      </c>
      <c r="I691" s="12">
        <v>34.549787999999999</v>
      </c>
      <c r="J691" s="12">
        <v>4.1000000000000003E-3</v>
      </c>
      <c r="K691" s="12">
        <v>1.3136000000000001</v>
      </c>
      <c r="L691" s="12">
        <v>0.15259999999999999</v>
      </c>
      <c r="M691" s="12">
        <v>4</v>
      </c>
      <c r="N691" s="12">
        <v>36</v>
      </c>
      <c r="O691" s="12">
        <v>3.7094939999999998</v>
      </c>
      <c r="P691" s="12">
        <v>3.1040000000000002E-2</v>
      </c>
      <c r="Q691" s="12">
        <v>0</v>
      </c>
      <c r="R691" s="12">
        <v>0</v>
      </c>
    </row>
    <row r="692" spans="1:18" ht="12.95" customHeight="1">
      <c r="A692" s="100" t="s">
        <v>119</v>
      </c>
      <c r="B692" s="101" t="s">
        <v>115</v>
      </c>
      <c r="C692" s="101" t="s">
        <v>120</v>
      </c>
      <c r="D692" s="98">
        <v>38.918959999999998</v>
      </c>
      <c r="E692" s="98">
        <v>-107.48966</v>
      </c>
      <c r="F692" s="95">
        <v>1</v>
      </c>
      <c r="G692" s="91" t="s">
        <v>2026</v>
      </c>
      <c r="H692" s="87">
        <v>1432.67714</v>
      </c>
      <c r="I692" s="12">
        <v>36.610633</v>
      </c>
      <c r="J692" s="12">
        <v>0</v>
      </c>
      <c r="K692" s="12">
        <v>1.0984</v>
      </c>
      <c r="L692" s="12">
        <v>9.2999999999999999E-2</v>
      </c>
      <c r="M692" s="12">
        <v>12</v>
      </c>
      <c r="N692" s="12">
        <v>8</v>
      </c>
      <c r="O692" s="12">
        <v>0.89494499999999999</v>
      </c>
      <c r="P692" s="12">
        <v>4.0483999999999999E-2</v>
      </c>
      <c r="Q692" s="12">
        <v>2</v>
      </c>
      <c r="R692" s="12">
        <v>0</v>
      </c>
    </row>
    <row r="693" spans="1:18" ht="12.95" customHeight="1">
      <c r="A693" s="100" t="s">
        <v>146</v>
      </c>
      <c r="B693" s="101" t="s">
        <v>147</v>
      </c>
      <c r="C693" s="101" t="s">
        <v>148</v>
      </c>
      <c r="D693" s="98">
        <v>37.908349999999999</v>
      </c>
      <c r="E693" s="98">
        <v>-107.70533</v>
      </c>
      <c r="F693" s="95">
        <v>2</v>
      </c>
      <c r="G693" s="91" t="s">
        <v>2026</v>
      </c>
      <c r="H693" s="87">
        <v>3.5902289999999999</v>
      </c>
      <c r="I693" s="12">
        <v>3.589925</v>
      </c>
      <c r="J693" s="12">
        <v>0</v>
      </c>
      <c r="K693" s="12">
        <v>0</v>
      </c>
      <c r="L693" s="12">
        <v>0.42630000000000001</v>
      </c>
      <c r="M693" s="12">
        <v>0</v>
      </c>
      <c r="N693" s="12">
        <v>0</v>
      </c>
      <c r="O693" s="12">
        <v>0.66513</v>
      </c>
      <c r="P693" s="12">
        <v>1.9497359999999999</v>
      </c>
      <c r="Q693" s="12">
        <v>0</v>
      </c>
      <c r="R693" s="12">
        <v>0</v>
      </c>
    </row>
    <row r="694" spans="1:18" ht="12.95" customHeight="1">
      <c r="A694" s="100" t="s">
        <v>161</v>
      </c>
      <c r="B694" s="101" t="s">
        <v>162</v>
      </c>
      <c r="C694" s="101" t="s">
        <v>163</v>
      </c>
      <c r="D694" s="98">
        <v>38.250067000000001</v>
      </c>
      <c r="E694" s="98">
        <v>-107.760333</v>
      </c>
      <c r="F694" s="95">
        <v>1</v>
      </c>
      <c r="G694" s="91" t="s">
        <v>2024</v>
      </c>
      <c r="H694" s="87">
        <v>280.47797400000002</v>
      </c>
      <c r="I694" s="12">
        <v>13.582281</v>
      </c>
      <c r="J694" s="12">
        <v>0</v>
      </c>
      <c r="K694" s="12">
        <v>1.7850999999999999</v>
      </c>
      <c r="L694" s="12">
        <v>3.0199999999999998E-2</v>
      </c>
      <c r="M694" s="12">
        <v>0</v>
      </c>
      <c r="N694" s="12">
        <v>11</v>
      </c>
      <c r="O694" s="12">
        <v>1.5506489999999999</v>
      </c>
      <c r="P694" s="12">
        <v>0</v>
      </c>
      <c r="Q694" s="12">
        <v>1</v>
      </c>
      <c r="R694" s="12">
        <v>0</v>
      </c>
    </row>
    <row r="695" spans="1:18" ht="12.95" customHeight="1">
      <c r="A695" s="100" t="s">
        <v>166</v>
      </c>
      <c r="B695" s="101" t="s">
        <v>167</v>
      </c>
      <c r="C695" s="101" t="s">
        <v>168</v>
      </c>
      <c r="D695" s="98">
        <v>38.215333000000001</v>
      </c>
      <c r="E695" s="98">
        <v>-107.728167</v>
      </c>
      <c r="F695" s="95">
        <v>1</v>
      </c>
      <c r="G695" s="91" t="s">
        <v>2024</v>
      </c>
      <c r="H695" s="87">
        <v>16.396042000000001</v>
      </c>
      <c r="I695" s="12">
        <v>12.641698999999999</v>
      </c>
      <c r="J695" s="12">
        <v>0</v>
      </c>
      <c r="K695" s="12">
        <v>14.680199999999999</v>
      </c>
      <c r="L695" s="12">
        <v>0.1263</v>
      </c>
      <c r="M695" s="12">
        <v>0</v>
      </c>
      <c r="N695" s="12">
        <v>1</v>
      </c>
      <c r="O695" s="12">
        <v>1.117964</v>
      </c>
      <c r="P695" s="12">
        <v>0</v>
      </c>
      <c r="Q695" s="12">
        <v>1</v>
      </c>
      <c r="R695" s="12">
        <v>0</v>
      </c>
    </row>
    <row r="696" spans="1:18" ht="12.95" customHeight="1">
      <c r="A696" s="100" t="s">
        <v>176</v>
      </c>
      <c r="B696" s="101" t="s">
        <v>177</v>
      </c>
      <c r="C696" s="101" t="s">
        <v>114</v>
      </c>
      <c r="D696" s="98">
        <v>37.598635000000002</v>
      </c>
      <c r="E696" s="98">
        <v>-108.112647</v>
      </c>
      <c r="F696" s="95">
        <v>2</v>
      </c>
      <c r="G696" s="91" t="s">
        <v>2026</v>
      </c>
      <c r="H696" s="87">
        <v>50.685749999999999</v>
      </c>
      <c r="I696" s="12">
        <v>14.082732999999999</v>
      </c>
      <c r="J696" s="12">
        <v>0</v>
      </c>
      <c r="K696" s="12">
        <v>0</v>
      </c>
      <c r="L696" s="12">
        <v>0</v>
      </c>
      <c r="M696" s="12">
        <v>0</v>
      </c>
      <c r="N696" s="12">
        <v>1</v>
      </c>
      <c r="O696" s="12">
        <v>1.358012</v>
      </c>
      <c r="P696" s="12">
        <v>0</v>
      </c>
      <c r="Q696" s="12">
        <v>0</v>
      </c>
      <c r="R696" s="12">
        <v>0</v>
      </c>
    </row>
    <row r="697" spans="1:18" ht="12.95" customHeight="1">
      <c r="A697" s="100" t="s">
        <v>182</v>
      </c>
      <c r="B697" s="101" t="s">
        <v>180</v>
      </c>
      <c r="C697" s="101" t="s">
        <v>183</v>
      </c>
      <c r="D697" s="98">
        <v>37.705390000000001</v>
      </c>
      <c r="E697" s="98">
        <v>-108.246014</v>
      </c>
      <c r="F697" s="95">
        <v>2</v>
      </c>
      <c r="G697" s="91" t="s">
        <v>2026</v>
      </c>
      <c r="H697" s="87">
        <v>336.87090000000001</v>
      </c>
      <c r="I697" s="12">
        <v>26.269770000000001</v>
      </c>
      <c r="J697" s="12">
        <v>0</v>
      </c>
      <c r="K697" s="12">
        <v>0.55059999999999998</v>
      </c>
      <c r="L697" s="12">
        <v>0</v>
      </c>
      <c r="M697" s="12">
        <v>0</v>
      </c>
      <c r="N697" s="12">
        <v>5</v>
      </c>
      <c r="O697" s="12">
        <v>1.375132</v>
      </c>
      <c r="P697" s="12">
        <v>5.3433000000000001E-2</v>
      </c>
      <c r="Q697" s="12">
        <v>1</v>
      </c>
      <c r="R697" s="12">
        <v>0</v>
      </c>
    </row>
    <row r="698" spans="1:18" ht="12.95" customHeight="1">
      <c r="A698" s="100" t="s">
        <v>184</v>
      </c>
      <c r="B698" s="101" t="s">
        <v>185</v>
      </c>
      <c r="C698" s="101" t="s">
        <v>186</v>
      </c>
      <c r="D698" s="98">
        <v>37.698213000000003</v>
      </c>
      <c r="E698" s="98">
        <v>-108.016901</v>
      </c>
      <c r="F698" s="95">
        <v>2</v>
      </c>
      <c r="G698" s="91" t="s">
        <v>2026</v>
      </c>
      <c r="H698" s="87">
        <v>16.34862</v>
      </c>
      <c r="I698" s="12">
        <v>16.295489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0.47606199999999999</v>
      </c>
      <c r="P698" s="12">
        <v>6.1166999999999999E-2</v>
      </c>
      <c r="Q698" s="12">
        <v>0</v>
      </c>
      <c r="R698" s="12">
        <v>0</v>
      </c>
    </row>
    <row r="699" spans="1:18" ht="12.95" customHeight="1">
      <c r="A699" s="100" t="s">
        <v>190</v>
      </c>
      <c r="B699" s="101" t="s">
        <v>4</v>
      </c>
      <c r="C699" s="101" t="s">
        <v>191</v>
      </c>
      <c r="D699" s="98">
        <v>37.93526</v>
      </c>
      <c r="E699" s="98">
        <v>-107.80853</v>
      </c>
      <c r="F699" s="95">
        <v>2</v>
      </c>
      <c r="G699" s="91" t="s">
        <v>2026</v>
      </c>
      <c r="H699" s="87">
        <v>57.899813000000002</v>
      </c>
      <c r="I699" s="12">
        <v>34.250281000000001</v>
      </c>
      <c r="J699" s="12">
        <v>0</v>
      </c>
      <c r="K699" s="12">
        <v>0.10879999999999999</v>
      </c>
      <c r="L699" s="12">
        <v>0.314</v>
      </c>
      <c r="M699" s="12">
        <v>0</v>
      </c>
      <c r="N699" s="12">
        <v>8</v>
      </c>
      <c r="O699" s="12">
        <v>1.274146</v>
      </c>
      <c r="P699" s="12">
        <v>0.48359400000000002</v>
      </c>
      <c r="Q699" s="12">
        <v>0</v>
      </c>
      <c r="R699" s="12">
        <v>0</v>
      </c>
    </row>
    <row r="700" spans="1:18" ht="12.95" customHeight="1">
      <c r="A700" s="100" t="s">
        <v>211</v>
      </c>
      <c r="B700" s="101" t="s">
        <v>212</v>
      </c>
      <c r="C700" s="101" t="s">
        <v>213</v>
      </c>
      <c r="D700" s="98">
        <v>38.024999999999999</v>
      </c>
      <c r="E700" s="98">
        <v>-108.118666</v>
      </c>
      <c r="F700" s="95">
        <v>1</v>
      </c>
      <c r="G700" s="91" t="s">
        <v>2026</v>
      </c>
      <c r="H700" s="87">
        <v>38.919072999999997</v>
      </c>
      <c r="I700" s="12">
        <v>13.577842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2.10439</v>
      </c>
      <c r="P700" s="12">
        <v>0</v>
      </c>
      <c r="Q700" s="12">
        <v>0</v>
      </c>
      <c r="R700" s="12">
        <v>0</v>
      </c>
    </row>
    <row r="701" spans="1:18" ht="12.95" customHeight="1">
      <c r="A701" s="100" t="s">
        <v>215</v>
      </c>
      <c r="B701" s="101" t="s">
        <v>214</v>
      </c>
      <c r="C701" s="101" t="s">
        <v>216</v>
      </c>
      <c r="D701" s="98">
        <v>37.933500000000002</v>
      </c>
      <c r="E701" s="98">
        <v>-107.898067</v>
      </c>
      <c r="F701" s="95">
        <v>2</v>
      </c>
      <c r="G701" s="91" t="s">
        <v>2026</v>
      </c>
      <c r="H701" s="87">
        <v>149.110208</v>
      </c>
      <c r="I701" s="12">
        <v>20.137440000000002</v>
      </c>
      <c r="J701" s="12">
        <v>0</v>
      </c>
      <c r="K701" s="12">
        <v>0</v>
      </c>
      <c r="L701" s="12">
        <v>5.7300000000000004E-2</v>
      </c>
      <c r="M701" s="12">
        <v>2</v>
      </c>
      <c r="N701" s="12">
        <v>14</v>
      </c>
      <c r="O701" s="12">
        <v>2.4309319999999999</v>
      </c>
      <c r="P701" s="12">
        <v>0.31520300000000001</v>
      </c>
      <c r="Q701" s="12">
        <v>0</v>
      </c>
      <c r="R701" s="12">
        <v>0</v>
      </c>
    </row>
    <row r="702" spans="1:18" ht="12.95" customHeight="1">
      <c r="A702" s="100" t="s">
        <v>219</v>
      </c>
      <c r="B702" s="101" t="s">
        <v>220</v>
      </c>
      <c r="C702" s="101" t="s">
        <v>221</v>
      </c>
      <c r="D702" s="98">
        <v>38.382730000000002</v>
      </c>
      <c r="E702" s="98">
        <v>-108.99602</v>
      </c>
      <c r="F702" s="95">
        <v>1</v>
      </c>
      <c r="G702" s="91" t="s">
        <v>2024</v>
      </c>
      <c r="H702" s="87">
        <v>62.320622999999998</v>
      </c>
      <c r="I702" s="12">
        <v>14.969029000000001</v>
      </c>
      <c r="J702" s="12">
        <v>0</v>
      </c>
      <c r="K702" s="12">
        <v>0.33650000000000002</v>
      </c>
      <c r="L702" s="12">
        <v>0</v>
      </c>
      <c r="M702" s="12">
        <v>0</v>
      </c>
      <c r="N702" s="12">
        <v>9</v>
      </c>
      <c r="O702" s="12">
        <v>1.7262139999999999</v>
      </c>
      <c r="P702" s="12">
        <v>0</v>
      </c>
      <c r="Q702" s="12">
        <v>1</v>
      </c>
      <c r="R702" s="12">
        <v>0</v>
      </c>
    </row>
    <row r="703" spans="1:18" ht="12.95" customHeight="1">
      <c r="A703" s="100" t="s">
        <v>225</v>
      </c>
      <c r="B703" s="101" t="s">
        <v>172</v>
      </c>
      <c r="C703" s="101" t="s">
        <v>226</v>
      </c>
      <c r="D703" s="98">
        <v>37.793799999999997</v>
      </c>
      <c r="E703" s="98">
        <v>-108.818138</v>
      </c>
      <c r="F703" s="95">
        <v>1</v>
      </c>
      <c r="G703" s="91" t="s">
        <v>2024</v>
      </c>
      <c r="H703" s="87">
        <v>904.14123700000005</v>
      </c>
      <c r="I703" s="12">
        <v>18.512978</v>
      </c>
      <c r="J703" s="12">
        <v>1.6133000000000002</v>
      </c>
      <c r="K703" s="12">
        <v>1.3411999999999999</v>
      </c>
      <c r="L703" s="12">
        <v>7.4999999999999997E-3</v>
      </c>
      <c r="M703" s="12">
        <v>0</v>
      </c>
      <c r="N703" s="12">
        <v>0</v>
      </c>
      <c r="O703" s="12">
        <v>0.57914100000000002</v>
      </c>
      <c r="P703" s="12">
        <v>0</v>
      </c>
      <c r="Q703" s="12">
        <v>0</v>
      </c>
      <c r="R703" s="12">
        <v>0</v>
      </c>
    </row>
    <row r="704" spans="1:18" ht="12.95" customHeight="1">
      <c r="A704" s="100" t="s">
        <v>236</v>
      </c>
      <c r="B704" s="101" t="s">
        <v>203</v>
      </c>
      <c r="C704" s="101" t="s">
        <v>237</v>
      </c>
      <c r="D704" s="98">
        <v>39.456899999999997</v>
      </c>
      <c r="E704" s="98">
        <v>-107.9421</v>
      </c>
      <c r="F704" s="95">
        <v>1</v>
      </c>
      <c r="G704" s="91" t="s">
        <v>2026</v>
      </c>
      <c r="H704" s="87">
        <v>11.075879</v>
      </c>
      <c r="I704" s="12">
        <v>9.0642420000000001</v>
      </c>
      <c r="J704" s="12">
        <v>0</v>
      </c>
      <c r="K704" s="12">
        <v>0.43859999999999999</v>
      </c>
      <c r="L704" s="12">
        <v>0.19489999999999999</v>
      </c>
      <c r="M704" s="12">
        <v>0</v>
      </c>
      <c r="N704" s="12">
        <v>9</v>
      </c>
      <c r="O704" s="12">
        <v>1.0478339999999999</v>
      </c>
      <c r="P704" s="12">
        <v>0</v>
      </c>
      <c r="Q704" s="12">
        <v>67</v>
      </c>
      <c r="R704" s="12">
        <v>0</v>
      </c>
    </row>
    <row r="705" spans="1:18" ht="12.95" customHeight="1">
      <c r="A705" s="100" t="s">
        <v>240</v>
      </c>
      <c r="B705" s="101" t="s">
        <v>241</v>
      </c>
      <c r="C705" s="101" t="s">
        <v>242</v>
      </c>
      <c r="D705" s="98">
        <v>39.620832999999998</v>
      </c>
      <c r="E705" s="98">
        <v>-108.11199999999999</v>
      </c>
      <c r="F705" s="95">
        <v>1</v>
      </c>
      <c r="G705" s="91" t="s">
        <v>2024</v>
      </c>
      <c r="H705" s="87">
        <v>35.182720000000003</v>
      </c>
      <c r="I705" s="12">
        <v>25.728608000000001</v>
      </c>
      <c r="J705" s="12">
        <v>0</v>
      </c>
      <c r="K705" s="12">
        <v>0.15859999999999999</v>
      </c>
      <c r="L705" s="12">
        <v>0</v>
      </c>
      <c r="M705" s="12">
        <v>0</v>
      </c>
      <c r="N705" s="12">
        <v>0</v>
      </c>
      <c r="O705" s="12">
        <v>1.8507290000000001</v>
      </c>
      <c r="P705" s="12">
        <v>0</v>
      </c>
      <c r="Q705" s="12">
        <v>45</v>
      </c>
      <c r="R705" s="12">
        <v>0</v>
      </c>
    </row>
    <row r="706" spans="1:18" ht="12.95" customHeight="1">
      <c r="A706" s="100" t="s">
        <v>243</v>
      </c>
      <c r="B706" s="101" t="s">
        <v>241</v>
      </c>
      <c r="C706" s="101" t="s">
        <v>244</v>
      </c>
      <c r="D706" s="98">
        <v>39.620832999999998</v>
      </c>
      <c r="E706" s="98">
        <v>-108.105833</v>
      </c>
      <c r="F706" s="95">
        <v>1</v>
      </c>
      <c r="G706" s="91" t="s">
        <v>2024</v>
      </c>
      <c r="H706" s="87">
        <v>18.323612000000001</v>
      </c>
      <c r="I706" s="12">
        <v>12.448918000000001</v>
      </c>
      <c r="J706" s="12">
        <v>0</v>
      </c>
      <c r="K706" s="12">
        <v>9.8199999999999996E-2</v>
      </c>
      <c r="L706" s="12">
        <v>0</v>
      </c>
      <c r="M706" s="12">
        <v>0</v>
      </c>
      <c r="N706" s="12">
        <v>0</v>
      </c>
      <c r="O706" s="12">
        <v>2.1740659999999998</v>
      </c>
      <c r="P706" s="12">
        <v>0</v>
      </c>
      <c r="Q706" s="12">
        <v>4</v>
      </c>
      <c r="R706" s="12">
        <v>0</v>
      </c>
    </row>
    <row r="707" spans="1:18" ht="12.95" customHeight="1">
      <c r="A707" s="100" t="s">
        <v>245</v>
      </c>
      <c r="B707" s="101" t="s">
        <v>246</v>
      </c>
      <c r="C707" s="101" t="s">
        <v>247</v>
      </c>
      <c r="D707" s="98">
        <v>39.510666999999998</v>
      </c>
      <c r="E707" s="98">
        <v>-107.690333</v>
      </c>
      <c r="F707" s="95">
        <v>1</v>
      </c>
      <c r="G707" s="91" t="s">
        <v>2024</v>
      </c>
      <c r="H707" s="87">
        <v>148.095921</v>
      </c>
      <c r="I707" s="12">
        <v>11.213329</v>
      </c>
      <c r="J707" s="12">
        <v>2.01E-2</v>
      </c>
      <c r="K707" s="12">
        <v>7.2113999999999994</v>
      </c>
      <c r="L707" s="12">
        <v>0.22060000000000002</v>
      </c>
      <c r="M707" s="12">
        <v>0</v>
      </c>
      <c r="N707" s="12">
        <v>6</v>
      </c>
      <c r="O707" s="12">
        <v>2.0206300000000001</v>
      </c>
      <c r="P707" s="12">
        <v>0</v>
      </c>
      <c r="Q707" s="12">
        <v>174</v>
      </c>
      <c r="R707" s="12">
        <v>0</v>
      </c>
    </row>
    <row r="708" spans="1:18" ht="12.95" customHeight="1">
      <c r="A708" s="100" t="s">
        <v>253</v>
      </c>
      <c r="B708" s="101" t="s">
        <v>254</v>
      </c>
      <c r="C708" s="101" t="s">
        <v>255</v>
      </c>
      <c r="D708" s="98">
        <v>39.657789999999999</v>
      </c>
      <c r="E708" s="98">
        <v>-107.56525000000001</v>
      </c>
      <c r="F708" s="95">
        <v>1</v>
      </c>
      <c r="G708" s="91" t="s">
        <v>2024</v>
      </c>
      <c r="H708" s="87">
        <v>247.52393599999999</v>
      </c>
      <c r="I708" s="12">
        <v>27.990673999999999</v>
      </c>
      <c r="J708" s="12">
        <v>0</v>
      </c>
      <c r="K708" s="12">
        <v>0.63190000000000002</v>
      </c>
      <c r="L708" s="12">
        <v>1.09E-2</v>
      </c>
      <c r="M708" s="12">
        <v>1</v>
      </c>
      <c r="N708" s="12">
        <v>18</v>
      </c>
      <c r="O708" s="12">
        <v>1.3630119999999999</v>
      </c>
      <c r="P708" s="12">
        <v>0</v>
      </c>
      <c r="Q708" s="12">
        <v>0</v>
      </c>
      <c r="R708" s="12">
        <v>0</v>
      </c>
    </row>
    <row r="709" spans="1:18" ht="12.95" customHeight="1">
      <c r="A709" s="100" t="s">
        <v>256</v>
      </c>
      <c r="B709" s="101" t="s">
        <v>257</v>
      </c>
      <c r="C709" s="101" t="s">
        <v>94</v>
      </c>
      <c r="D709" s="98">
        <v>39.561900000000001</v>
      </c>
      <c r="E709" s="98">
        <v>-107.4081</v>
      </c>
      <c r="F709" s="95">
        <v>1</v>
      </c>
      <c r="G709" s="91" t="s">
        <v>2024</v>
      </c>
      <c r="H709" s="87">
        <v>28.742260999999999</v>
      </c>
      <c r="I709" s="12">
        <v>13.332546000000001</v>
      </c>
      <c r="J709" s="12">
        <v>0</v>
      </c>
      <c r="K709" s="12">
        <v>1.8502999999999998</v>
      </c>
      <c r="L709" s="12">
        <v>0</v>
      </c>
      <c r="M709" s="12">
        <v>2</v>
      </c>
      <c r="N709" s="12">
        <v>1</v>
      </c>
      <c r="O709" s="12">
        <v>1.806381</v>
      </c>
      <c r="P709" s="12">
        <v>0</v>
      </c>
      <c r="Q709" s="12">
        <v>4</v>
      </c>
      <c r="R709" s="12">
        <v>0</v>
      </c>
    </row>
    <row r="710" spans="1:18" ht="12.95" customHeight="1">
      <c r="A710" s="100" t="s">
        <v>275</v>
      </c>
      <c r="B710" s="101" t="s">
        <v>140</v>
      </c>
      <c r="C710" s="101" t="s">
        <v>276</v>
      </c>
      <c r="D710" s="98">
        <v>40.329900000000002</v>
      </c>
      <c r="E710" s="98">
        <v>-107.7497</v>
      </c>
      <c r="F710" s="95">
        <v>1</v>
      </c>
      <c r="G710" s="91" t="s">
        <v>2024</v>
      </c>
      <c r="H710" s="87">
        <v>347.93203899999997</v>
      </c>
      <c r="I710" s="12">
        <v>21.997426000000001</v>
      </c>
      <c r="J710" s="12">
        <v>1.9900000000000001E-2</v>
      </c>
      <c r="K710" s="12">
        <v>6.9716000000000005</v>
      </c>
      <c r="L710" s="12">
        <v>0.30399999999999999</v>
      </c>
      <c r="M710" s="12">
        <v>0</v>
      </c>
      <c r="N710" s="12">
        <v>14</v>
      </c>
      <c r="O710" s="12">
        <v>2.3185280000000001</v>
      </c>
      <c r="P710" s="12">
        <v>0</v>
      </c>
      <c r="Q710" s="12">
        <v>4</v>
      </c>
      <c r="R710" s="12">
        <v>0</v>
      </c>
    </row>
    <row r="711" spans="1:18" ht="12.95" customHeight="1">
      <c r="A711" s="100" t="s">
        <v>281</v>
      </c>
      <c r="B711" s="101" t="s">
        <v>282</v>
      </c>
      <c r="C711" s="101" t="s">
        <v>283</v>
      </c>
      <c r="D711" s="98">
        <v>40.595199999999998</v>
      </c>
      <c r="E711" s="98">
        <v>-107.65940000000001</v>
      </c>
      <c r="F711" s="95">
        <v>1</v>
      </c>
      <c r="G711" s="91" t="s">
        <v>2024</v>
      </c>
      <c r="H711" s="87">
        <v>51.879185</v>
      </c>
      <c r="I711" s="12">
        <v>15.714240999999999</v>
      </c>
      <c r="J711" s="12">
        <v>0.53249999999999997</v>
      </c>
      <c r="K711" s="12">
        <v>3.3423000000000003</v>
      </c>
      <c r="L711" s="12">
        <v>5.1999999999999998E-3</v>
      </c>
      <c r="M711" s="12">
        <v>0</v>
      </c>
      <c r="N711" s="12">
        <v>1</v>
      </c>
      <c r="O711" s="12">
        <v>1.323259</v>
      </c>
      <c r="P711" s="12">
        <v>0</v>
      </c>
      <c r="Q711" s="12">
        <v>4</v>
      </c>
      <c r="R711" s="12">
        <v>0</v>
      </c>
    </row>
    <row r="712" spans="1:18" ht="12.95" customHeight="1">
      <c r="A712" s="100" t="s">
        <v>284</v>
      </c>
      <c r="B712" s="101" t="s">
        <v>282</v>
      </c>
      <c r="C712" s="101" t="s">
        <v>285</v>
      </c>
      <c r="D712" s="98">
        <v>40.595199999999998</v>
      </c>
      <c r="E712" s="98">
        <v>-107.65940000000001</v>
      </c>
      <c r="F712" s="95">
        <v>1</v>
      </c>
      <c r="G712" s="91" t="s">
        <v>2024</v>
      </c>
      <c r="H712" s="87">
        <v>51.879185</v>
      </c>
      <c r="I712" s="12">
        <v>15.714240999999999</v>
      </c>
      <c r="J712" s="12">
        <v>0.53249999999999997</v>
      </c>
      <c r="K712" s="12">
        <v>3.3423000000000003</v>
      </c>
      <c r="L712" s="12">
        <v>5.1999999999999998E-3</v>
      </c>
      <c r="M712" s="12">
        <v>0</v>
      </c>
      <c r="N712" s="12">
        <v>1</v>
      </c>
      <c r="O712" s="12">
        <v>1.323259</v>
      </c>
      <c r="P712" s="12">
        <v>0</v>
      </c>
      <c r="Q712" s="12">
        <v>4</v>
      </c>
      <c r="R712" s="12">
        <v>0</v>
      </c>
    </row>
    <row r="713" spans="1:18" ht="12.95" customHeight="1">
      <c r="A713" s="100" t="s">
        <v>333</v>
      </c>
      <c r="B713" s="101" t="s">
        <v>331</v>
      </c>
      <c r="C713" s="101" t="s">
        <v>334</v>
      </c>
      <c r="D713" s="98">
        <v>40.118079999999999</v>
      </c>
      <c r="E713" s="98">
        <v>-108.36089</v>
      </c>
      <c r="F713" s="95">
        <v>1</v>
      </c>
      <c r="G713" s="91" t="s">
        <v>2024</v>
      </c>
      <c r="H713" s="87">
        <v>575.03060300000004</v>
      </c>
      <c r="I713" s="12">
        <v>31.250340000000001</v>
      </c>
      <c r="J713" s="12">
        <v>0</v>
      </c>
      <c r="K713" s="12">
        <v>0.42149999999999999</v>
      </c>
      <c r="L713" s="12">
        <v>2.2600000000000002E-2</v>
      </c>
      <c r="M713" s="12">
        <v>0</v>
      </c>
      <c r="N713" s="12">
        <v>0</v>
      </c>
      <c r="O713" s="12">
        <v>0.73332600000000003</v>
      </c>
      <c r="P713" s="12">
        <v>0</v>
      </c>
      <c r="Q713" s="12">
        <v>0</v>
      </c>
      <c r="R713" s="12">
        <v>0</v>
      </c>
    </row>
    <row r="714" spans="1:18" ht="12.95" customHeight="1">
      <c r="A714" s="100" t="s">
        <v>335</v>
      </c>
      <c r="B714" s="101" t="s">
        <v>331</v>
      </c>
      <c r="C714" s="101" t="s">
        <v>336</v>
      </c>
      <c r="D714" s="98">
        <v>40.115015</v>
      </c>
      <c r="E714" s="98">
        <v>-108.360103</v>
      </c>
      <c r="F714" s="95">
        <v>1</v>
      </c>
      <c r="G714" s="91" t="s">
        <v>2024</v>
      </c>
      <c r="H714" s="87">
        <v>497.98394999999999</v>
      </c>
      <c r="I714" s="12">
        <v>24.604870999999999</v>
      </c>
      <c r="J714" s="12">
        <v>0</v>
      </c>
      <c r="K714" s="12">
        <v>0.48669999999999997</v>
      </c>
      <c r="L714" s="12">
        <v>2.4599999999999997E-2</v>
      </c>
      <c r="M714" s="12">
        <v>0</v>
      </c>
      <c r="N714" s="12">
        <v>0</v>
      </c>
      <c r="O714" s="12">
        <v>0.64530600000000005</v>
      </c>
      <c r="P714" s="12">
        <v>0</v>
      </c>
      <c r="Q714" s="12">
        <v>0</v>
      </c>
      <c r="R714" s="12">
        <v>0</v>
      </c>
    </row>
    <row r="715" spans="1:18" ht="12.95" customHeight="1">
      <c r="A715" s="100" t="s">
        <v>344</v>
      </c>
      <c r="B715" s="101" t="s">
        <v>345</v>
      </c>
      <c r="C715" s="101" t="s">
        <v>346</v>
      </c>
      <c r="D715" s="98">
        <v>40.080258999999998</v>
      </c>
      <c r="E715" s="98">
        <v>-106.09857100000001</v>
      </c>
      <c r="F715" s="95">
        <v>1</v>
      </c>
      <c r="G715" s="91" t="s">
        <v>2026</v>
      </c>
      <c r="H715" s="87">
        <v>2162.975469</v>
      </c>
      <c r="I715" s="12">
        <v>44.108749000000003</v>
      </c>
      <c r="J715" s="12">
        <v>0</v>
      </c>
      <c r="K715" s="12">
        <v>1.1638000000000002</v>
      </c>
      <c r="L715" s="12">
        <v>0.52380000000000004</v>
      </c>
      <c r="M715" s="12">
        <v>0</v>
      </c>
      <c r="N715" s="12">
        <v>23</v>
      </c>
      <c r="O715" s="12">
        <v>1.775617</v>
      </c>
      <c r="P715" s="12">
        <v>4.6200000000000001E-4</v>
      </c>
      <c r="Q715" s="12">
        <v>0</v>
      </c>
      <c r="R715" s="12">
        <v>0</v>
      </c>
    </row>
    <row r="716" spans="1:18" ht="12.95" customHeight="1">
      <c r="A716" s="100" t="s">
        <v>347</v>
      </c>
      <c r="B716" s="101" t="s">
        <v>345</v>
      </c>
      <c r="C716" s="101" t="s">
        <v>348</v>
      </c>
      <c r="D716" s="98">
        <v>40.063279000000001</v>
      </c>
      <c r="E716" s="98">
        <v>-106.191402</v>
      </c>
      <c r="F716" s="95">
        <v>1</v>
      </c>
      <c r="G716" s="91" t="s">
        <v>2026</v>
      </c>
      <c r="H716" s="87">
        <v>2934.9159129999998</v>
      </c>
      <c r="I716" s="12">
        <v>36.953139999999998</v>
      </c>
      <c r="J716" s="12">
        <v>4.4000000000000003E-3</v>
      </c>
      <c r="K716" s="12">
        <v>1.1149</v>
      </c>
      <c r="L716" s="12">
        <v>0.41620000000000001</v>
      </c>
      <c r="M716" s="12">
        <v>0</v>
      </c>
      <c r="N716" s="12">
        <v>13</v>
      </c>
      <c r="O716" s="12">
        <v>1.7197769999999999</v>
      </c>
      <c r="P716" s="12">
        <v>2.7260000000000001E-3</v>
      </c>
      <c r="Q716" s="12">
        <v>0</v>
      </c>
      <c r="R716" s="12">
        <v>0</v>
      </c>
    </row>
    <row r="717" spans="1:18" ht="12.95" customHeight="1">
      <c r="A717" s="100" t="s">
        <v>349</v>
      </c>
      <c r="B717" s="101" t="s">
        <v>345</v>
      </c>
      <c r="C717" s="101" t="s">
        <v>350</v>
      </c>
      <c r="D717" s="98">
        <v>40.055596999999999</v>
      </c>
      <c r="E717" s="98">
        <v>-106.283574</v>
      </c>
      <c r="F717" s="95">
        <v>1</v>
      </c>
      <c r="G717" s="91" t="s">
        <v>2026</v>
      </c>
      <c r="H717" s="87">
        <v>3076.6799190000002</v>
      </c>
      <c r="I717" s="12">
        <v>24.257866</v>
      </c>
      <c r="J717" s="12">
        <v>4.1999999999999997E-3</v>
      </c>
      <c r="K717" s="12">
        <v>1.2595000000000001</v>
      </c>
      <c r="L717" s="12">
        <v>0.40610000000000002</v>
      </c>
      <c r="M717" s="12">
        <v>0</v>
      </c>
      <c r="N717" s="12">
        <v>12</v>
      </c>
      <c r="O717" s="12">
        <v>1.3488100000000001</v>
      </c>
      <c r="P717" s="12">
        <v>2.5999999999999999E-3</v>
      </c>
      <c r="Q717" s="12">
        <v>0</v>
      </c>
      <c r="R717" s="12">
        <v>0</v>
      </c>
    </row>
    <row r="718" spans="1:18" ht="12.95" customHeight="1">
      <c r="A718" s="100" t="s">
        <v>366</v>
      </c>
      <c r="B718" s="101" t="s">
        <v>367</v>
      </c>
      <c r="C718" s="101" t="s">
        <v>368</v>
      </c>
      <c r="D718" s="98">
        <v>39.92286</v>
      </c>
      <c r="E718" s="98">
        <v>-105.85744</v>
      </c>
      <c r="F718" s="95">
        <v>1</v>
      </c>
      <c r="G718" s="91" t="s">
        <v>2026</v>
      </c>
      <c r="H718" s="87">
        <v>93.015461999999999</v>
      </c>
      <c r="I718" s="12">
        <v>19.227025000000001</v>
      </c>
      <c r="J718" s="12">
        <v>0</v>
      </c>
      <c r="K718" s="12">
        <v>0</v>
      </c>
      <c r="L718" s="12">
        <v>1.9000000000000002E-3</v>
      </c>
      <c r="M718" s="12">
        <v>0</v>
      </c>
      <c r="N718" s="12">
        <v>3</v>
      </c>
      <c r="O718" s="12">
        <v>3.0621209999999999</v>
      </c>
      <c r="P718" s="12">
        <v>0</v>
      </c>
      <c r="Q718" s="12">
        <v>0</v>
      </c>
      <c r="R718" s="12">
        <v>0</v>
      </c>
    </row>
    <row r="719" spans="1:18" ht="12.95" customHeight="1">
      <c r="A719" s="100" t="s">
        <v>369</v>
      </c>
      <c r="B719" s="101" t="s">
        <v>367</v>
      </c>
      <c r="C719" s="101" t="s">
        <v>370</v>
      </c>
      <c r="D719" s="98">
        <v>39.926667000000002</v>
      </c>
      <c r="E719" s="98">
        <v>-105.861833</v>
      </c>
      <c r="F719" s="95">
        <v>1</v>
      </c>
      <c r="G719" s="91" t="s">
        <v>2026</v>
      </c>
      <c r="H719" s="87">
        <v>92.731408999999999</v>
      </c>
      <c r="I719" s="12">
        <v>18.054366000000002</v>
      </c>
      <c r="J719" s="12">
        <v>0</v>
      </c>
      <c r="K719" s="12">
        <v>0</v>
      </c>
      <c r="L719" s="12">
        <v>1.9000000000000002E-3</v>
      </c>
      <c r="M719" s="12">
        <v>0</v>
      </c>
      <c r="N719" s="12">
        <v>3</v>
      </c>
      <c r="O719" s="12">
        <v>2.9987050000000002</v>
      </c>
      <c r="P719" s="12">
        <v>0</v>
      </c>
      <c r="Q719" s="12">
        <v>0</v>
      </c>
      <c r="R719" s="12">
        <v>0</v>
      </c>
    </row>
    <row r="720" spans="1:18" ht="12.95" customHeight="1">
      <c r="A720" s="100" t="s">
        <v>371</v>
      </c>
      <c r="B720" s="101" t="s">
        <v>367</v>
      </c>
      <c r="C720" s="101" t="s">
        <v>372</v>
      </c>
      <c r="D720" s="98">
        <v>39.907200000000003</v>
      </c>
      <c r="E720" s="98">
        <v>-105.8794</v>
      </c>
      <c r="F720" s="95">
        <v>2</v>
      </c>
      <c r="G720" s="91" t="s">
        <v>2026</v>
      </c>
      <c r="H720" s="87">
        <v>70.360096999999996</v>
      </c>
      <c r="I720" s="12">
        <v>15.72068</v>
      </c>
      <c r="J720" s="12">
        <v>0</v>
      </c>
      <c r="K720" s="12">
        <v>0</v>
      </c>
      <c r="L720" s="12">
        <v>2.5999999999999999E-3</v>
      </c>
      <c r="M720" s="12">
        <v>0</v>
      </c>
      <c r="N720" s="12">
        <v>0</v>
      </c>
      <c r="O720" s="12">
        <v>3.095275</v>
      </c>
      <c r="P720" s="12">
        <v>0</v>
      </c>
      <c r="Q720" s="12">
        <v>0</v>
      </c>
      <c r="R720" s="12">
        <v>0</v>
      </c>
    </row>
    <row r="721" spans="1:18" ht="12.95" customHeight="1">
      <c r="A721" s="100" t="s">
        <v>374</v>
      </c>
      <c r="B721" s="101" t="s">
        <v>362</v>
      </c>
      <c r="C721" s="101" t="s">
        <v>375</v>
      </c>
      <c r="D721" s="98">
        <v>40.084417000000002</v>
      </c>
      <c r="E721" s="98">
        <v>-105.953861</v>
      </c>
      <c r="F721" s="95">
        <v>1</v>
      </c>
      <c r="G721" s="91" t="s">
        <v>2026</v>
      </c>
      <c r="H721" s="87">
        <v>766.47059999999999</v>
      </c>
      <c r="I721" s="12">
        <v>28.177890999999999</v>
      </c>
      <c r="J721" s="12">
        <v>0</v>
      </c>
      <c r="K721" s="12">
        <v>1.0012999999999999</v>
      </c>
      <c r="L721" s="12">
        <v>0.90900000000000003</v>
      </c>
      <c r="M721" s="12">
        <v>3</v>
      </c>
      <c r="N721" s="12">
        <v>28</v>
      </c>
      <c r="O721" s="12">
        <v>4.047917</v>
      </c>
      <c r="P721" s="12">
        <v>0</v>
      </c>
      <c r="Q721" s="12">
        <v>2</v>
      </c>
      <c r="R721" s="12">
        <v>0</v>
      </c>
    </row>
    <row r="722" spans="1:18" ht="12.95" customHeight="1">
      <c r="A722" s="100" t="s">
        <v>387</v>
      </c>
      <c r="B722" s="101" t="s">
        <v>388</v>
      </c>
      <c r="C722" s="101" t="s">
        <v>389</v>
      </c>
      <c r="D722" s="98">
        <v>39.876522999999999</v>
      </c>
      <c r="E722" s="98">
        <v>-105.90224600000001</v>
      </c>
      <c r="F722" s="95">
        <v>2</v>
      </c>
      <c r="G722" s="91" t="s">
        <v>2026</v>
      </c>
      <c r="H722" s="87">
        <v>3.1873499999999999</v>
      </c>
      <c r="I722" s="12">
        <v>3.1873499999999999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</row>
    <row r="723" spans="1:18" ht="12.95" customHeight="1">
      <c r="A723" s="100" t="s">
        <v>390</v>
      </c>
      <c r="B723" s="101" t="s">
        <v>391</v>
      </c>
      <c r="C723" s="101" t="s">
        <v>389</v>
      </c>
      <c r="D723" s="98">
        <v>39.887407000000003</v>
      </c>
      <c r="E723" s="98">
        <v>-105.87712500000001</v>
      </c>
      <c r="F723" s="95">
        <v>2</v>
      </c>
      <c r="G723" s="91" t="s">
        <v>2026</v>
      </c>
      <c r="H723" s="87">
        <v>8.4614619999999992</v>
      </c>
      <c r="I723" s="12">
        <v>7.7240149999999996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2">
        <v>0.332673</v>
      </c>
      <c r="P723" s="12">
        <v>0</v>
      </c>
      <c r="Q723" s="12">
        <v>0</v>
      </c>
      <c r="R723" s="12">
        <v>0</v>
      </c>
    </row>
    <row r="724" spans="1:18" ht="12.95" customHeight="1">
      <c r="A724" s="100" t="s">
        <v>392</v>
      </c>
      <c r="B724" s="101" t="s">
        <v>391</v>
      </c>
      <c r="C724" s="101" t="s">
        <v>393</v>
      </c>
      <c r="D724" s="98">
        <v>39.890521</v>
      </c>
      <c r="E724" s="98">
        <v>-105.877413</v>
      </c>
      <c r="F724" s="95">
        <v>2</v>
      </c>
      <c r="G724" s="91" t="s">
        <v>2026</v>
      </c>
      <c r="H724" s="87">
        <v>8.9373369999999994</v>
      </c>
      <c r="I724" s="12">
        <v>7.4911099999999999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2">
        <v>0.57632499999999998</v>
      </c>
      <c r="P724" s="12">
        <v>0</v>
      </c>
      <c r="Q724" s="12">
        <v>0</v>
      </c>
      <c r="R724" s="12">
        <v>0</v>
      </c>
    </row>
    <row r="725" spans="1:18" ht="12.95" customHeight="1">
      <c r="A725" s="100" t="s">
        <v>395</v>
      </c>
      <c r="B725" s="101" t="s">
        <v>396</v>
      </c>
      <c r="C725" s="101" t="s">
        <v>389</v>
      </c>
      <c r="D725" s="98">
        <v>39.880709000000003</v>
      </c>
      <c r="E725" s="98">
        <v>-105.741146</v>
      </c>
      <c r="F725" s="95">
        <v>2</v>
      </c>
      <c r="G725" s="91" t="s">
        <v>2026</v>
      </c>
      <c r="H725" s="87">
        <v>12.56715</v>
      </c>
      <c r="I725" s="12">
        <v>11.215698</v>
      </c>
      <c r="J725" s="12">
        <v>0</v>
      </c>
      <c r="K725" s="12">
        <v>0</v>
      </c>
      <c r="L725" s="12">
        <v>2.8400000000000002E-2</v>
      </c>
      <c r="M725" s="12">
        <v>0</v>
      </c>
      <c r="N725" s="12">
        <v>0</v>
      </c>
      <c r="O725" s="12">
        <v>0.48869899999999999</v>
      </c>
      <c r="P725" s="12">
        <v>0</v>
      </c>
      <c r="Q725" s="12">
        <v>0</v>
      </c>
      <c r="R725" s="12">
        <v>0</v>
      </c>
    </row>
    <row r="726" spans="1:18" ht="12.95" customHeight="1">
      <c r="A726" s="100" t="s">
        <v>397</v>
      </c>
      <c r="B726" s="101" t="s">
        <v>396</v>
      </c>
      <c r="C726" s="101" t="s">
        <v>398</v>
      </c>
      <c r="D726" s="98">
        <v>39.881754000000001</v>
      </c>
      <c r="E726" s="98">
        <v>-105.744181</v>
      </c>
      <c r="F726" s="95">
        <v>2</v>
      </c>
      <c r="G726" s="91" t="s">
        <v>2026</v>
      </c>
      <c r="H726" s="87">
        <v>13.067325</v>
      </c>
      <c r="I726" s="12">
        <v>11.142775</v>
      </c>
      <c r="J726" s="12">
        <v>0</v>
      </c>
      <c r="K726" s="12">
        <v>0</v>
      </c>
      <c r="L726" s="12">
        <v>2.7400000000000001E-2</v>
      </c>
      <c r="M726" s="12">
        <v>0</v>
      </c>
      <c r="N726" s="12">
        <v>0</v>
      </c>
      <c r="O726" s="12">
        <v>0.61765300000000001</v>
      </c>
      <c r="P726" s="12">
        <v>0</v>
      </c>
      <c r="Q726" s="12">
        <v>0</v>
      </c>
      <c r="R726" s="12">
        <v>0</v>
      </c>
    </row>
    <row r="727" spans="1:18" ht="12.95" customHeight="1">
      <c r="A727" s="100" t="s">
        <v>399</v>
      </c>
      <c r="B727" s="101" t="s">
        <v>400</v>
      </c>
      <c r="C727" s="101" t="s">
        <v>389</v>
      </c>
      <c r="D727" s="98">
        <v>39.952092999999998</v>
      </c>
      <c r="E727" s="98">
        <v>-105.736152</v>
      </c>
      <c r="F727" s="95">
        <v>2</v>
      </c>
      <c r="G727" s="91" t="s">
        <v>2026</v>
      </c>
      <c r="H727" s="87">
        <v>7.4560500000000003</v>
      </c>
      <c r="I727" s="12">
        <v>7.4560500000000003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0.86283299999999996</v>
      </c>
      <c r="P727" s="12">
        <v>0</v>
      </c>
      <c r="Q727" s="12">
        <v>0</v>
      </c>
      <c r="R727" s="12">
        <v>0</v>
      </c>
    </row>
    <row r="728" spans="1:18" ht="12.95" customHeight="1">
      <c r="A728" s="100" t="s">
        <v>401</v>
      </c>
      <c r="B728" s="101" t="s">
        <v>400</v>
      </c>
      <c r="C728" s="101" t="s">
        <v>402</v>
      </c>
      <c r="D728" s="98">
        <v>39.951372999999997</v>
      </c>
      <c r="E728" s="98">
        <v>-105.73757500000001</v>
      </c>
      <c r="F728" s="95">
        <v>2</v>
      </c>
      <c r="G728" s="91" t="s">
        <v>2026</v>
      </c>
      <c r="H728" s="87">
        <v>7.7861250000000002</v>
      </c>
      <c r="I728" s="12">
        <v>7.7861250000000002</v>
      </c>
      <c r="J728" s="12">
        <v>0</v>
      </c>
      <c r="K728" s="12">
        <v>0</v>
      </c>
      <c r="L728" s="12">
        <v>0</v>
      </c>
      <c r="M728" s="12">
        <v>0</v>
      </c>
      <c r="N728" s="12">
        <v>1</v>
      </c>
      <c r="O728" s="12">
        <v>1.112911</v>
      </c>
      <c r="P728" s="12">
        <v>0</v>
      </c>
      <c r="Q728" s="12">
        <v>0</v>
      </c>
      <c r="R728" s="12">
        <v>0</v>
      </c>
    </row>
    <row r="729" spans="1:18" ht="12.95" customHeight="1">
      <c r="A729" s="100" t="s">
        <v>420</v>
      </c>
      <c r="B729" s="101" t="s">
        <v>412</v>
      </c>
      <c r="C729" s="101" t="s">
        <v>421</v>
      </c>
      <c r="D729" s="98">
        <v>39.666865999999999</v>
      </c>
      <c r="E729" s="98">
        <v>-105.258366</v>
      </c>
      <c r="F729" s="95">
        <v>1</v>
      </c>
      <c r="G729" s="91" t="s">
        <v>2026</v>
      </c>
      <c r="H729" s="87">
        <v>402.50192700000002</v>
      </c>
      <c r="I729" s="12">
        <v>30.610455999999999</v>
      </c>
      <c r="J729" s="12">
        <v>3.5999999999999999E-3</v>
      </c>
      <c r="K729" s="12">
        <v>0.35309999999999997</v>
      </c>
      <c r="L729" s="12">
        <v>0.87019999999999997</v>
      </c>
      <c r="M729" s="12">
        <v>7</v>
      </c>
      <c r="N729" s="12">
        <v>7</v>
      </c>
      <c r="O729" s="12">
        <v>4.1832039999999999</v>
      </c>
      <c r="P729" s="12">
        <v>0</v>
      </c>
      <c r="Q729" s="12">
        <v>0</v>
      </c>
      <c r="R729" s="12">
        <v>0</v>
      </c>
    </row>
    <row r="730" spans="1:18" ht="12.95" customHeight="1">
      <c r="A730" s="100" t="s">
        <v>422</v>
      </c>
      <c r="B730" s="101" t="s">
        <v>412</v>
      </c>
      <c r="C730" s="101" t="s">
        <v>423</v>
      </c>
      <c r="D730" s="98">
        <v>39.656382999999998</v>
      </c>
      <c r="E730" s="98">
        <v>-105.2894</v>
      </c>
      <c r="F730" s="95">
        <v>1</v>
      </c>
      <c r="G730" s="91" t="s">
        <v>2026</v>
      </c>
      <c r="H730" s="87">
        <v>368.78896500000002</v>
      </c>
      <c r="I730" s="12">
        <v>29.048736000000002</v>
      </c>
      <c r="J730" s="12">
        <v>3.8999999999999998E-3</v>
      </c>
      <c r="K730" s="12">
        <v>0.37729999999999997</v>
      </c>
      <c r="L730" s="12">
        <v>0.76660000000000006</v>
      </c>
      <c r="M730" s="12">
        <v>4</v>
      </c>
      <c r="N730" s="12">
        <v>13</v>
      </c>
      <c r="O730" s="12">
        <v>8.28308</v>
      </c>
      <c r="P730" s="12">
        <v>0</v>
      </c>
      <c r="Q730" s="12">
        <v>0</v>
      </c>
      <c r="R730" s="12">
        <v>0</v>
      </c>
    </row>
    <row r="731" spans="1:18" ht="12.95" customHeight="1">
      <c r="A731" s="100" t="s">
        <v>424</v>
      </c>
      <c r="B731" s="101" t="s">
        <v>412</v>
      </c>
      <c r="C731" s="101" t="s">
        <v>425</v>
      </c>
      <c r="D731" s="98">
        <v>39.6614</v>
      </c>
      <c r="E731" s="98">
        <v>-105.23539</v>
      </c>
      <c r="F731" s="95">
        <v>1</v>
      </c>
      <c r="G731" s="91" t="s">
        <v>2026</v>
      </c>
      <c r="H731" s="87">
        <v>414.74378400000001</v>
      </c>
      <c r="I731" s="12">
        <v>27.722235000000001</v>
      </c>
      <c r="J731" s="12">
        <v>3.4999999999999996E-3</v>
      </c>
      <c r="K731" s="12">
        <v>0.34259999999999996</v>
      </c>
      <c r="L731" s="12">
        <v>0.87729999999999997</v>
      </c>
      <c r="M731" s="12">
        <v>7</v>
      </c>
      <c r="N731" s="12">
        <v>8</v>
      </c>
      <c r="O731" s="12">
        <v>3.0988609999999999</v>
      </c>
      <c r="P731" s="12">
        <v>0</v>
      </c>
      <c r="Q731" s="12">
        <v>0</v>
      </c>
      <c r="R731" s="12">
        <v>0</v>
      </c>
    </row>
    <row r="732" spans="1:18" ht="12.95" customHeight="1">
      <c r="A732" s="100" t="s">
        <v>426</v>
      </c>
      <c r="B732" s="101" t="s">
        <v>412</v>
      </c>
      <c r="C732" s="101" t="s">
        <v>427</v>
      </c>
      <c r="D732" s="98">
        <v>39.636600000000001</v>
      </c>
      <c r="E732" s="98">
        <v>-105.315</v>
      </c>
      <c r="F732" s="95">
        <v>2</v>
      </c>
      <c r="G732" s="91" t="s">
        <v>2026</v>
      </c>
      <c r="H732" s="87">
        <v>334.42113799999998</v>
      </c>
      <c r="I732" s="12">
        <v>35.156906999999997</v>
      </c>
      <c r="J732" s="12">
        <v>0</v>
      </c>
      <c r="K732" s="12">
        <v>0.3886</v>
      </c>
      <c r="L732" s="12">
        <v>0.38190000000000002</v>
      </c>
      <c r="M732" s="12">
        <v>0</v>
      </c>
      <c r="N732" s="12">
        <v>22</v>
      </c>
      <c r="O732" s="12">
        <v>6.6000170000000002</v>
      </c>
      <c r="P732" s="12">
        <v>0</v>
      </c>
      <c r="Q732" s="12">
        <v>0</v>
      </c>
      <c r="R732" s="12">
        <v>0</v>
      </c>
    </row>
    <row r="733" spans="1:18" ht="12.95" customHeight="1">
      <c r="A733" s="100" t="s">
        <v>428</v>
      </c>
      <c r="B733" s="101" t="s">
        <v>307</v>
      </c>
      <c r="C733" s="101" t="s">
        <v>429</v>
      </c>
      <c r="D733" s="98">
        <v>40.042479999999998</v>
      </c>
      <c r="E733" s="98">
        <v>-106.39573</v>
      </c>
      <c r="F733" s="95">
        <v>1</v>
      </c>
      <c r="G733" s="91" t="s">
        <v>2026</v>
      </c>
      <c r="H733" s="87">
        <v>1769.3551849999999</v>
      </c>
      <c r="I733" s="12">
        <v>23.183976999999999</v>
      </c>
      <c r="J733" s="12">
        <v>2.4899999999999999E-2</v>
      </c>
      <c r="K733" s="12">
        <v>0.74239999999999995</v>
      </c>
      <c r="L733" s="12">
        <v>1.4191</v>
      </c>
      <c r="M733" s="12">
        <v>1</v>
      </c>
      <c r="N733" s="12">
        <v>8</v>
      </c>
      <c r="O733" s="12">
        <v>1.963376</v>
      </c>
      <c r="P733" s="12">
        <v>7.8560000000000005E-2</v>
      </c>
      <c r="Q733" s="12">
        <v>0</v>
      </c>
      <c r="R733" s="12">
        <v>0</v>
      </c>
    </row>
    <row r="734" spans="1:18" ht="12.95" customHeight="1">
      <c r="A734" s="100" t="s">
        <v>431</v>
      </c>
      <c r="B734" s="101" t="s">
        <v>307</v>
      </c>
      <c r="C734" s="101" t="s">
        <v>432</v>
      </c>
      <c r="D734" s="98">
        <v>39.486499999999999</v>
      </c>
      <c r="E734" s="98">
        <v>-106.046283</v>
      </c>
      <c r="F734" s="95">
        <v>2</v>
      </c>
      <c r="G734" s="91" t="s">
        <v>2026</v>
      </c>
      <c r="H734" s="87">
        <v>140.65304499999999</v>
      </c>
      <c r="I734" s="12">
        <v>27.115684000000002</v>
      </c>
      <c r="J734" s="12">
        <v>0</v>
      </c>
      <c r="K734" s="12">
        <v>0</v>
      </c>
      <c r="L734" s="12">
        <v>1.8870000000000002</v>
      </c>
      <c r="M734" s="12">
        <v>4</v>
      </c>
      <c r="N734" s="12">
        <v>1</v>
      </c>
      <c r="O734" s="12">
        <v>6.167872</v>
      </c>
      <c r="P734" s="12">
        <v>7.1096999999999994E-2</v>
      </c>
      <c r="Q734" s="12">
        <v>0</v>
      </c>
      <c r="R734" s="12">
        <v>0</v>
      </c>
    </row>
    <row r="735" spans="1:18" ht="12.95" customHeight="1">
      <c r="A735" s="100" t="s">
        <v>433</v>
      </c>
      <c r="B735" s="101" t="s">
        <v>307</v>
      </c>
      <c r="C735" s="101" t="s">
        <v>434</v>
      </c>
      <c r="D735" s="98">
        <v>39.6252</v>
      </c>
      <c r="E735" s="98">
        <v>-106.06565000000001</v>
      </c>
      <c r="F735" s="95">
        <v>2</v>
      </c>
      <c r="G735" s="91" t="s">
        <v>2026</v>
      </c>
      <c r="H735" s="87">
        <v>850.56369600000005</v>
      </c>
      <c r="I735" s="12">
        <v>32.506093</v>
      </c>
      <c r="J735" s="12">
        <v>0</v>
      </c>
      <c r="K735" s="12">
        <v>2.0999999999999999E-3</v>
      </c>
      <c r="L735" s="12">
        <v>1.9976</v>
      </c>
      <c r="M735" s="12">
        <v>0</v>
      </c>
      <c r="N735" s="12">
        <v>1</v>
      </c>
      <c r="O735" s="12">
        <v>2.9099170000000001</v>
      </c>
      <c r="P735" s="12">
        <v>0.149313</v>
      </c>
      <c r="Q735" s="12">
        <v>0</v>
      </c>
      <c r="R735" s="12">
        <v>0</v>
      </c>
    </row>
    <row r="736" spans="1:18" ht="12.95" customHeight="1">
      <c r="A736" s="100" t="s">
        <v>436</v>
      </c>
      <c r="B736" s="101" t="s">
        <v>437</v>
      </c>
      <c r="C736" s="101" t="s">
        <v>438</v>
      </c>
      <c r="D736" s="98">
        <v>39.718000000000004</v>
      </c>
      <c r="E736" s="98">
        <v>-106.15300000000001</v>
      </c>
      <c r="F736" s="95">
        <v>2</v>
      </c>
      <c r="G736" s="91" t="s">
        <v>2026</v>
      </c>
      <c r="H736" s="87">
        <v>19.581002999999999</v>
      </c>
      <c r="I736" s="12">
        <v>9.1858649999999997</v>
      </c>
      <c r="J736" s="12">
        <v>0</v>
      </c>
      <c r="K736" s="12">
        <v>0</v>
      </c>
      <c r="L736" s="12">
        <v>0</v>
      </c>
      <c r="M736" s="12">
        <v>0</v>
      </c>
      <c r="N736" s="12">
        <v>2</v>
      </c>
      <c r="O736" s="12">
        <v>0.596696</v>
      </c>
      <c r="P736" s="12">
        <v>0.357489</v>
      </c>
      <c r="Q736" s="12">
        <v>0</v>
      </c>
      <c r="R736" s="12">
        <v>0</v>
      </c>
    </row>
    <row r="737" spans="1:18" ht="12.95" customHeight="1">
      <c r="A737" s="100" t="s">
        <v>439</v>
      </c>
      <c r="B737" s="101" t="s">
        <v>440</v>
      </c>
      <c r="C737" s="101" t="s">
        <v>441</v>
      </c>
      <c r="D737" s="98">
        <v>39.648667000000003</v>
      </c>
      <c r="E737" s="98">
        <v>-106.016667</v>
      </c>
      <c r="F737" s="95">
        <v>2</v>
      </c>
      <c r="G737" s="91" t="s">
        <v>2026</v>
      </c>
      <c r="H737" s="87">
        <v>33.112672000000003</v>
      </c>
      <c r="I737" s="12">
        <v>18.756163000000001</v>
      </c>
      <c r="J737" s="12">
        <v>0</v>
      </c>
      <c r="K737" s="12">
        <v>0</v>
      </c>
      <c r="L737" s="12">
        <v>2.0008999999999997</v>
      </c>
      <c r="M737" s="12">
        <v>0</v>
      </c>
      <c r="N737" s="12">
        <v>0</v>
      </c>
      <c r="O737" s="12">
        <v>0.64946400000000004</v>
      </c>
      <c r="P737" s="12">
        <v>0</v>
      </c>
      <c r="Q737" s="12">
        <v>0</v>
      </c>
      <c r="R737" s="12">
        <v>0</v>
      </c>
    </row>
    <row r="738" spans="1:18" ht="12.95" customHeight="1">
      <c r="A738" s="100" t="s">
        <v>442</v>
      </c>
      <c r="B738" s="101" t="s">
        <v>440</v>
      </c>
      <c r="C738" s="101" t="s">
        <v>443</v>
      </c>
      <c r="D738" s="98">
        <v>39.661099999999998</v>
      </c>
      <c r="E738" s="98">
        <v>-105.982</v>
      </c>
      <c r="F738" s="95">
        <v>2</v>
      </c>
      <c r="G738" s="91" t="s">
        <v>2026</v>
      </c>
      <c r="H738" s="87">
        <v>18.423922000000001</v>
      </c>
      <c r="I738" s="12">
        <v>16.185670999999999</v>
      </c>
      <c r="J738" s="12">
        <v>0</v>
      </c>
      <c r="K738" s="12">
        <v>0</v>
      </c>
      <c r="L738" s="12">
        <v>1.9386000000000001</v>
      </c>
      <c r="M738" s="12">
        <v>0</v>
      </c>
      <c r="N738" s="12">
        <v>0</v>
      </c>
      <c r="O738" s="12">
        <v>0.76805500000000004</v>
      </c>
      <c r="P738" s="12">
        <v>0</v>
      </c>
      <c r="Q738" s="12">
        <v>0</v>
      </c>
      <c r="R738" s="12">
        <v>0</v>
      </c>
    </row>
    <row r="739" spans="1:18" ht="12.95" customHeight="1">
      <c r="A739" s="100" t="s">
        <v>451</v>
      </c>
      <c r="B739" s="101" t="s">
        <v>452</v>
      </c>
      <c r="C739" s="101" t="s">
        <v>453</v>
      </c>
      <c r="D739" s="98">
        <v>39.605215999999999</v>
      </c>
      <c r="E739" s="98">
        <v>-105.943031</v>
      </c>
      <c r="F739" s="95">
        <v>2</v>
      </c>
      <c r="G739" s="91" t="s">
        <v>2026</v>
      </c>
      <c r="H739" s="87">
        <v>147.39923200000001</v>
      </c>
      <c r="I739" s="12">
        <v>36.463079</v>
      </c>
      <c r="J739" s="12">
        <v>0</v>
      </c>
      <c r="K739" s="12">
        <v>0</v>
      </c>
      <c r="L739" s="12">
        <v>0.31509999999999999</v>
      </c>
      <c r="M739" s="12">
        <v>1</v>
      </c>
      <c r="N739" s="12">
        <v>5</v>
      </c>
      <c r="O739" s="12">
        <v>0.98854200000000003</v>
      </c>
      <c r="P739" s="12">
        <v>0.68521399999999999</v>
      </c>
      <c r="Q739" s="12">
        <v>0</v>
      </c>
      <c r="R739" s="12">
        <v>0</v>
      </c>
    </row>
    <row r="740" spans="1:18" ht="12.95" customHeight="1">
      <c r="A740" s="100" t="s">
        <v>454</v>
      </c>
      <c r="B740" s="101" t="s">
        <v>455</v>
      </c>
      <c r="C740" s="101" t="s">
        <v>114</v>
      </c>
      <c r="D740" s="98">
        <v>39.605200000000004</v>
      </c>
      <c r="E740" s="98">
        <v>-105.9422</v>
      </c>
      <c r="F740" s="95">
        <v>2</v>
      </c>
      <c r="G740" s="91" t="s">
        <v>2026</v>
      </c>
      <c r="H740" s="87">
        <v>41.320011999999998</v>
      </c>
      <c r="I740" s="12">
        <v>15.639557999999999</v>
      </c>
      <c r="J740" s="12">
        <v>0</v>
      </c>
      <c r="K740" s="12">
        <v>0</v>
      </c>
      <c r="L740" s="12">
        <v>1.0518000000000001</v>
      </c>
      <c r="M740" s="12">
        <v>0</v>
      </c>
      <c r="N740" s="12">
        <v>1</v>
      </c>
      <c r="O740" s="12">
        <v>0.65977699999999995</v>
      </c>
      <c r="P740" s="12">
        <v>2.4201E-2</v>
      </c>
      <c r="Q740" s="12">
        <v>0</v>
      </c>
      <c r="R740" s="12">
        <v>0</v>
      </c>
    </row>
    <row r="741" spans="1:18" ht="12.95" customHeight="1">
      <c r="A741" s="100" t="s">
        <v>459</v>
      </c>
      <c r="B741" s="101" t="s">
        <v>460</v>
      </c>
      <c r="C741" s="101" t="s">
        <v>461</v>
      </c>
      <c r="D741" s="98">
        <v>39.588349999999998</v>
      </c>
      <c r="E741" s="98">
        <v>-106.00345</v>
      </c>
      <c r="F741" s="95">
        <v>2</v>
      </c>
      <c r="G741" s="91" t="s">
        <v>2026</v>
      </c>
      <c r="H741" s="87">
        <v>18.381105999999999</v>
      </c>
      <c r="I741" s="12">
        <v>16.091562</v>
      </c>
      <c r="J741" s="12">
        <v>0</v>
      </c>
      <c r="K741" s="12">
        <v>0</v>
      </c>
      <c r="L741" s="12">
        <v>0.14710000000000001</v>
      </c>
      <c r="M741" s="12">
        <v>0</v>
      </c>
      <c r="N741" s="12">
        <v>1</v>
      </c>
      <c r="O741" s="12">
        <v>1.4394309999999999</v>
      </c>
      <c r="P741" s="12">
        <v>0</v>
      </c>
      <c r="Q741" s="12">
        <v>0</v>
      </c>
      <c r="R741" s="12">
        <v>0</v>
      </c>
    </row>
    <row r="742" spans="1:18" ht="12.95" customHeight="1">
      <c r="A742" s="100" t="s">
        <v>462</v>
      </c>
      <c r="B742" s="101" t="s">
        <v>463</v>
      </c>
      <c r="C742" s="101" t="s">
        <v>464</v>
      </c>
      <c r="D742" s="98">
        <v>39.836730000000003</v>
      </c>
      <c r="E742" s="98">
        <v>-106.31082000000001</v>
      </c>
      <c r="F742" s="95">
        <v>2</v>
      </c>
      <c r="G742" s="91" t="s">
        <v>2026</v>
      </c>
      <c r="H742" s="87">
        <v>32.142867000000003</v>
      </c>
      <c r="I742" s="12">
        <v>14.181735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2">
        <v>0.15326799999999999</v>
      </c>
      <c r="P742" s="12">
        <v>0</v>
      </c>
      <c r="Q742" s="12">
        <v>0</v>
      </c>
      <c r="R742" s="12">
        <v>0</v>
      </c>
    </row>
    <row r="743" spans="1:18" ht="12.95" customHeight="1">
      <c r="A743" s="100" t="s">
        <v>465</v>
      </c>
      <c r="B743" s="101" t="s">
        <v>466</v>
      </c>
      <c r="C743" s="101" t="s">
        <v>467</v>
      </c>
      <c r="D743" s="98">
        <v>39.705410000000001</v>
      </c>
      <c r="E743" s="98">
        <v>-106.72092000000001</v>
      </c>
      <c r="F743" s="95">
        <v>1</v>
      </c>
      <c r="G743" s="91" t="s">
        <v>2026</v>
      </c>
      <c r="H743" s="87">
        <v>1567.227048</v>
      </c>
      <c r="I743" s="12">
        <v>55.426209999999998</v>
      </c>
      <c r="J743" s="12">
        <v>2.0999999999999999E-3</v>
      </c>
      <c r="K743" s="12">
        <v>0.1862</v>
      </c>
      <c r="L743" s="12">
        <v>1.3441000000000001</v>
      </c>
      <c r="M743" s="12">
        <v>1</v>
      </c>
      <c r="N743" s="12">
        <v>29</v>
      </c>
      <c r="O743" s="12">
        <v>2.3376209999999999</v>
      </c>
      <c r="P743" s="12">
        <v>4.4660000000000004E-3</v>
      </c>
      <c r="Q743" s="12">
        <v>1</v>
      </c>
      <c r="R743" s="12">
        <v>0</v>
      </c>
    </row>
    <row r="744" spans="1:18" ht="12.95" customHeight="1">
      <c r="A744" s="100" t="s">
        <v>468</v>
      </c>
      <c r="B744" s="101" t="s">
        <v>466</v>
      </c>
      <c r="C744" s="101" t="s">
        <v>469</v>
      </c>
      <c r="D744" s="98">
        <v>39.6905</v>
      </c>
      <c r="E744" s="98">
        <v>-106.66</v>
      </c>
      <c r="F744" s="95">
        <v>1</v>
      </c>
      <c r="G744" s="91" t="s">
        <v>2026</v>
      </c>
      <c r="H744" s="87">
        <v>1345.570336</v>
      </c>
      <c r="I744" s="12">
        <v>31.593050999999999</v>
      </c>
      <c r="J744" s="12">
        <v>2.5000000000000001E-3</v>
      </c>
      <c r="K744" s="12">
        <v>0.1116</v>
      </c>
      <c r="L744" s="12">
        <v>1.4628999999999999</v>
      </c>
      <c r="M744" s="12">
        <v>2</v>
      </c>
      <c r="N744" s="12">
        <v>17</v>
      </c>
      <c r="O744" s="12">
        <v>2.3194620000000001</v>
      </c>
      <c r="P744" s="12">
        <v>5.202E-3</v>
      </c>
      <c r="Q744" s="12">
        <v>0</v>
      </c>
      <c r="R744" s="12">
        <v>0</v>
      </c>
    </row>
    <row r="745" spans="1:18" ht="12.95" customHeight="1">
      <c r="A745" s="100" t="s">
        <v>470</v>
      </c>
      <c r="B745" s="101" t="s">
        <v>471</v>
      </c>
      <c r="C745" s="101" t="s">
        <v>472</v>
      </c>
      <c r="D745" s="98">
        <v>39.647959999999998</v>
      </c>
      <c r="E745" s="98">
        <v>-106.60939</v>
      </c>
      <c r="F745" s="95">
        <v>1</v>
      </c>
      <c r="G745" s="91" t="s">
        <v>2026</v>
      </c>
      <c r="H745" s="87">
        <v>127.16004100000001</v>
      </c>
      <c r="I745" s="12">
        <v>15.57118</v>
      </c>
      <c r="J745" s="12">
        <v>0</v>
      </c>
      <c r="K745" s="12">
        <v>0.56540000000000001</v>
      </c>
      <c r="L745" s="12">
        <v>0.18110000000000001</v>
      </c>
      <c r="M745" s="12">
        <v>0</v>
      </c>
      <c r="N745" s="12">
        <v>39</v>
      </c>
      <c r="O745" s="12">
        <v>2.6386769999999999</v>
      </c>
      <c r="P745" s="12">
        <v>4.7184999999999998E-2</v>
      </c>
      <c r="Q745" s="12">
        <v>0</v>
      </c>
      <c r="R745" s="12">
        <v>0</v>
      </c>
    </row>
    <row r="746" spans="1:18" ht="12.95" customHeight="1">
      <c r="A746" s="100" t="s">
        <v>473</v>
      </c>
      <c r="B746" s="101" t="s">
        <v>466</v>
      </c>
      <c r="C746" s="101" t="s">
        <v>474</v>
      </c>
      <c r="D746" s="98">
        <v>39.633333</v>
      </c>
      <c r="E746" s="98">
        <v>-106.52500000000001</v>
      </c>
      <c r="F746" s="95">
        <v>1</v>
      </c>
      <c r="G746" s="91" t="s">
        <v>2026</v>
      </c>
      <c r="H746" s="87">
        <v>1031.333488</v>
      </c>
      <c r="I746" s="12">
        <v>31.009091999999999</v>
      </c>
      <c r="J746" s="12">
        <v>3.1999999999999997E-3</v>
      </c>
      <c r="K746" s="12">
        <v>1.84E-2</v>
      </c>
      <c r="L746" s="12">
        <v>1.0448000000000002</v>
      </c>
      <c r="M746" s="12">
        <v>0</v>
      </c>
      <c r="N746" s="12">
        <v>150</v>
      </c>
      <c r="O746" s="12">
        <v>2.6371440000000002</v>
      </c>
      <c r="P746" s="12">
        <v>9.7000000000000005E-4</v>
      </c>
      <c r="Q746" s="12">
        <v>0</v>
      </c>
      <c r="R746" s="12">
        <v>0</v>
      </c>
    </row>
    <row r="747" spans="1:18" ht="12.95" customHeight="1">
      <c r="A747" s="100" t="s">
        <v>475</v>
      </c>
      <c r="B747" s="101" t="s">
        <v>466</v>
      </c>
      <c r="C747" s="101" t="s">
        <v>476</v>
      </c>
      <c r="D747" s="98">
        <v>39.634810000000002</v>
      </c>
      <c r="E747" s="98">
        <v>-106.52922</v>
      </c>
      <c r="F747" s="95">
        <v>1</v>
      </c>
      <c r="G747" s="91" t="s">
        <v>2026</v>
      </c>
      <c r="H747" s="87">
        <v>1051.167582</v>
      </c>
      <c r="I747" s="12">
        <v>37.826456</v>
      </c>
      <c r="J747" s="12">
        <v>3.1999999999999997E-3</v>
      </c>
      <c r="K747" s="12">
        <v>1.9100000000000002E-2</v>
      </c>
      <c r="L747" s="12">
        <v>1.0806</v>
      </c>
      <c r="M747" s="12">
        <v>0</v>
      </c>
      <c r="N747" s="12">
        <v>162</v>
      </c>
      <c r="O747" s="12">
        <v>2.6497639999999998</v>
      </c>
      <c r="P747" s="12">
        <v>9.5100000000000002E-4</v>
      </c>
      <c r="Q747" s="12">
        <v>0</v>
      </c>
      <c r="R747" s="12">
        <v>0</v>
      </c>
    </row>
    <row r="748" spans="1:18" ht="12.95" customHeight="1">
      <c r="A748" s="100" t="s">
        <v>477</v>
      </c>
      <c r="B748" s="101" t="s">
        <v>466</v>
      </c>
      <c r="C748" s="101" t="s">
        <v>478</v>
      </c>
      <c r="D748" s="98">
        <v>39.639200000000002</v>
      </c>
      <c r="E748" s="98">
        <v>-106.58394</v>
      </c>
      <c r="F748" s="95">
        <v>1</v>
      </c>
      <c r="G748" s="91" t="s">
        <v>2026</v>
      </c>
      <c r="H748" s="87">
        <v>1108.1108509999999</v>
      </c>
      <c r="I748" s="12">
        <v>31.557808000000001</v>
      </c>
      <c r="J748" s="12">
        <v>3.0000000000000001E-3</v>
      </c>
      <c r="K748" s="12">
        <v>2.75E-2</v>
      </c>
      <c r="L748" s="12">
        <v>1.3203999999999998</v>
      </c>
      <c r="M748" s="12">
        <v>8</v>
      </c>
      <c r="N748" s="12">
        <v>41</v>
      </c>
      <c r="O748" s="12">
        <v>4.3880699999999999</v>
      </c>
      <c r="P748" s="12">
        <v>9.0200000000000002E-4</v>
      </c>
      <c r="Q748" s="12">
        <v>0</v>
      </c>
      <c r="R748" s="12">
        <v>0</v>
      </c>
    </row>
    <row r="749" spans="1:18" ht="12.95" customHeight="1">
      <c r="A749" s="100" t="s">
        <v>479</v>
      </c>
      <c r="B749" s="101" t="s">
        <v>466</v>
      </c>
      <c r="C749" s="101" t="s">
        <v>480</v>
      </c>
      <c r="D749" s="98">
        <v>39.652999999999999</v>
      </c>
      <c r="E749" s="98">
        <v>-106.6224</v>
      </c>
      <c r="F749" s="95">
        <v>1</v>
      </c>
      <c r="G749" s="91" t="s">
        <v>2026</v>
      </c>
      <c r="H749" s="87">
        <v>1271.4683729999999</v>
      </c>
      <c r="I749" s="12">
        <v>37.766114000000002</v>
      </c>
      <c r="J749" s="12">
        <v>2.5999999999999999E-3</v>
      </c>
      <c r="K749" s="12">
        <v>0.11219999999999999</v>
      </c>
      <c r="L749" s="12">
        <v>1.4255</v>
      </c>
      <c r="M749" s="12">
        <v>1</v>
      </c>
      <c r="N749" s="12">
        <v>68</v>
      </c>
      <c r="O749" s="12">
        <v>4.5091679999999998</v>
      </c>
      <c r="P749" s="12">
        <v>5.5050000000000003E-3</v>
      </c>
      <c r="Q749" s="12">
        <v>0</v>
      </c>
      <c r="R749" s="12">
        <v>0</v>
      </c>
    </row>
    <row r="750" spans="1:18" ht="12.95" customHeight="1">
      <c r="A750" s="100" t="s">
        <v>481</v>
      </c>
      <c r="B750" s="101" t="s">
        <v>466</v>
      </c>
      <c r="C750" s="101" t="s">
        <v>482</v>
      </c>
      <c r="D750" s="98">
        <v>39.658389999999997</v>
      </c>
      <c r="E750" s="98">
        <v>-106.6375</v>
      </c>
      <c r="F750" s="95">
        <v>1</v>
      </c>
      <c r="G750" s="91" t="s">
        <v>2026</v>
      </c>
      <c r="H750" s="87">
        <v>1278.4688570000001</v>
      </c>
      <c r="I750" s="12">
        <v>31.073696000000002</v>
      </c>
      <c r="J750" s="12">
        <v>2.5999999999999999E-3</v>
      </c>
      <c r="K750" s="12">
        <v>0.1116</v>
      </c>
      <c r="L750" s="12">
        <v>1.4602999999999999</v>
      </c>
      <c r="M750" s="12">
        <v>3</v>
      </c>
      <c r="N750" s="12">
        <v>71</v>
      </c>
      <c r="O750" s="12">
        <v>4.4245429999999999</v>
      </c>
      <c r="P750" s="12">
        <v>5.4749999999999998E-3</v>
      </c>
      <c r="Q750" s="12">
        <v>0</v>
      </c>
      <c r="R750" s="12">
        <v>0</v>
      </c>
    </row>
    <row r="751" spans="1:18" ht="12.95" customHeight="1">
      <c r="A751" s="100" t="s">
        <v>483</v>
      </c>
      <c r="B751" s="101" t="s">
        <v>466</v>
      </c>
      <c r="C751" s="101" t="s">
        <v>484</v>
      </c>
      <c r="D751" s="98">
        <v>39.625279999999997</v>
      </c>
      <c r="E751" s="98">
        <v>-106.50502</v>
      </c>
      <c r="F751" s="95">
        <v>1</v>
      </c>
      <c r="G751" s="91" t="s">
        <v>2026</v>
      </c>
      <c r="H751" s="87">
        <v>992.90814799999998</v>
      </c>
      <c r="I751" s="12">
        <v>34.349829999999997</v>
      </c>
      <c r="J751" s="12">
        <v>3.3999999999999998E-3</v>
      </c>
      <c r="K751" s="12">
        <v>1.9100000000000002E-2</v>
      </c>
      <c r="L751" s="12">
        <v>0.94620000000000004</v>
      </c>
      <c r="M751" s="12">
        <v>0</v>
      </c>
      <c r="N751" s="12">
        <v>78</v>
      </c>
      <c r="O751" s="12">
        <v>1.3816489999999999</v>
      </c>
      <c r="P751" s="12">
        <v>1.0070000000000001E-3</v>
      </c>
      <c r="Q751" s="12">
        <v>0</v>
      </c>
      <c r="R751" s="12">
        <v>0</v>
      </c>
    </row>
    <row r="752" spans="1:18" ht="12.95" customHeight="1">
      <c r="A752" s="100" t="s">
        <v>485</v>
      </c>
      <c r="B752" s="101" t="s">
        <v>466</v>
      </c>
      <c r="C752" s="101" t="s">
        <v>486</v>
      </c>
      <c r="D752" s="98">
        <v>39.6081</v>
      </c>
      <c r="E752" s="98">
        <v>-106.44710000000001</v>
      </c>
      <c r="F752" s="95">
        <v>2</v>
      </c>
      <c r="G752" s="91" t="s">
        <v>2026</v>
      </c>
      <c r="H752" s="87">
        <v>673.86694899999998</v>
      </c>
      <c r="I752" s="12">
        <v>31.484703</v>
      </c>
      <c r="J752" s="12">
        <v>0</v>
      </c>
      <c r="K752" s="12">
        <v>1.3899999999999999E-2</v>
      </c>
      <c r="L752" s="12">
        <v>0.25040000000000001</v>
      </c>
      <c r="M752" s="12">
        <v>1</v>
      </c>
      <c r="N752" s="12">
        <v>20</v>
      </c>
      <c r="O752" s="12">
        <v>1.723155</v>
      </c>
      <c r="P752" s="12">
        <v>1.4840000000000001E-3</v>
      </c>
      <c r="Q752" s="12">
        <v>0</v>
      </c>
      <c r="R752" s="12">
        <v>0</v>
      </c>
    </row>
    <row r="753" spans="1:18" ht="12.95" customHeight="1">
      <c r="A753" s="100" t="s">
        <v>492</v>
      </c>
      <c r="B753" s="101" t="s">
        <v>489</v>
      </c>
      <c r="C753" s="101" t="s">
        <v>493</v>
      </c>
      <c r="D753" s="98">
        <v>39.640970000000003</v>
      </c>
      <c r="E753" s="98">
        <v>-106.39436000000001</v>
      </c>
      <c r="F753" s="95">
        <v>2</v>
      </c>
      <c r="G753" s="91" t="s">
        <v>2026</v>
      </c>
      <c r="H753" s="87">
        <v>199.465857</v>
      </c>
      <c r="I753" s="12">
        <v>30.875488000000001</v>
      </c>
      <c r="J753" s="12">
        <v>1.67E-2</v>
      </c>
      <c r="K753" s="12">
        <v>3.8400000000000004E-2</v>
      </c>
      <c r="L753" s="12">
        <v>1.8834</v>
      </c>
      <c r="M753" s="12">
        <v>10</v>
      </c>
      <c r="N753" s="12">
        <v>17</v>
      </c>
      <c r="O753" s="12">
        <v>3.3383289999999999</v>
      </c>
      <c r="P753" s="12">
        <v>0</v>
      </c>
      <c r="Q753" s="12">
        <v>0</v>
      </c>
      <c r="R753" s="12">
        <v>0</v>
      </c>
    </row>
    <row r="754" spans="1:18" ht="12.95" customHeight="1">
      <c r="A754" s="100" t="s">
        <v>494</v>
      </c>
      <c r="B754" s="101" t="s">
        <v>489</v>
      </c>
      <c r="C754" s="101" t="s">
        <v>495</v>
      </c>
      <c r="D754" s="98">
        <v>39.640194000000001</v>
      </c>
      <c r="E754" s="98">
        <v>-106.399546</v>
      </c>
      <c r="F754" s="95">
        <v>2</v>
      </c>
      <c r="G754" s="91" t="s">
        <v>2026</v>
      </c>
      <c r="H754" s="87">
        <v>235.98628199999999</v>
      </c>
      <c r="I754" s="12">
        <v>39.384264000000002</v>
      </c>
      <c r="J754" s="12">
        <v>1.4100000000000001E-2</v>
      </c>
      <c r="K754" s="12">
        <v>3.2399999999999998E-2</v>
      </c>
      <c r="L754" s="12">
        <v>1.7495000000000001</v>
      </c>
      <c r="M754" s="12">
        <v>11</v>
      </c>
      <c r="N754" s="12">
        <v>23</v>
      </c>
      <c r="O754" s="12">
        <v>3.195856</v>
      </c>
      <c r="P754" s="12">
        <v>0</v>
      </c>
      <c r="Q754" s="12">
        <v>0</v>
      </c>
      <c r="R754" s="12">
        <v>0</v>
      </c>
    </row>
    <row r="755" spans="1:18" ht="12.95" customHeight="1">
      <c r="A755" s="100" t="s">
        <v>497</v>
      </c>
      <c r="B755" s="101" t="s">
        <v>489</v>
      </c>
      <c r="C755" s="101" t="s">
        <v>498</v>
      </c>
      <c r="D755" s="98">
        <v>39.640680000000003</v>
      </c>
      <c r="E755" s="98">
        <v>-106.35993000000001</v>
      </c>
      <c r="F755" s="95">
        <v>2</v>
      </c>
      <c r="G755" s="91" t="s">
        <v>2026</v>
      </c>
      <c r="H755" s="87">
        <v>151.85684699999999</v>
      </c>
      <c r="I755" s="12">
        <v>18.126871999999999</v>
      </c>
      <c r="J755" s="12">
        <v>1.01E-2</v>
      </c>
      <c r="K755" s="12">
        <v>1.9599999999999999E-2</v>
      </c>
      <c r="L755" s="12">
        <v>1.6263000000000003</v>
      </c>
      <c r="M755" s="12">
        <v>0</v>
      </c>
      <c r="N755" s="12">
        <v>5</v>
      </c>
      <c r="O755" s="12">
        <v>2.1668859999999999</v>
      </c>
      <c r="P755" s="12">
        <v>0</v>
      </c>
      <c r="Q755" s="12">
        <v>0</v>
      </c>
      <c r="R755" s="12">
        <v>0</v>
      </c>
    </row>
    <row r="756" spans="1:18" ht="12.95" customHeight="1">
      <c r="A756" s="100" t="s">
        <v>500</v>
      </c>
      <c r="B756" s="101" t="s">
        <v>499</v>
      </c>
      <c r="C756" s="101" t="s">
        <v>501</v>
      </c>
      <c r="D756" s="98">
        <v>39.596666999999997</v>
      </c>
      <c r="E756" s="98">
        <v>-106.266667</v>
      </c>
      <c r="F756" s="95">
        <v>2</v>
      </c>
      <c r="G756" s="91" t="s">
        <v>2026</v>
      </c>
      <c r="H756" s="87">
        <v>32.454130999999997</v>
      </c>
      <c r="I756" s="12">
        <v>22.929435999999999</v>
      </c>
      <c r="J756" s="12">
        <v>0</v>
      </c>
      <c r="K756" s="12">
        <v>0</v>
      </c>
      <c r="L756" s="12">
        <v>1.2261</v>
      </c>
      <c r="M756" s="12">
        <v>0</v>
      </c>
      <c r="N756" s="12">
        <v>0</v>
      </c>
      <c r="O756" s="12">
        <v>0.99382700000000002</v>
      </c>
      <c r="P756" s="12">
        <v>0</v>
      </c>
      <c r="Q756" s="12">
        <v>0</v>
      </c>
      <c r="R756" s="12">
        <v>0</v>
      </c>
    </row>
    <row r="757" spans="1:18" ht="12.95" customHeight="1">
      <c r="A757" s="100" t="s">
        <v>502</v>
      </c>
      <c r="B757" s="101" t="s">
        <v>499</v>
      </c>
      <c r="C757" s="101" t="s">
        <v>503</v>
      </c>
      <c r="D757" s="98">
        <v>39.591667000000001</v>
      </c>
      <c r="E757" s="98">
        <v>-106.245</v>
      </c>
      <c r="F757" s="95">
        <v>2</v>
      </c>
      <c r="G757" s="91" t="s">
        <v>2026</v>
      </c>
      <c r="H757" s="87">
        <v>29.995650999999999</v>
      </c>
      <c r="I757" s="12">
        <v>9.6962030000000006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0.197936</v>
      </c>
      <c r="P757" s="12">
        <v>0</v>
      </c>
      <c r="Q757" s="12">
        <v>0</v>
      </c>
      <c r="R757" s="12">
        <v>0</v>
      </c>
    </row>
    <row r="758" spans="1:18" ht="12.95" customHeight="1">
      <c r="A758" s="100" t="s">
        <v>504</v>
      </c>
      <c r="B758" s="101" t="s">
        <v>499</v>
      </c>
      <c r="C758" s="101" t="s">
        <v>505</v>
      </c>
      <c r="D758" s="98">
        <v>39.575000000000003</v>
      </c>
      <c r="E758" s="98">
        <v>-106.24166700000001</v>
      </c>
      <c r="F758" s="95">
        <v>2</v>
      </c>
      <c r="G758" s="91" t="s">
        <v>2026</v>
      </c>
      <c r="H758" s="87">
        <v>9.3301440000000007</v>
      </c>
      <c r="I758" s="12">
        <v>8.9123420000000007</v>
      </c>
      <c r="J758" s="12">
        <v>0</v>
      </c>
      <c r="K758" s="12">
        <v>0</v>
      </c>
      <c r="L758" s="12">
        <v>2.0464999999999995</v>
      </c>
      <c r="M758" s="12">
        <v>0</v>
      </c>
      <c r="N758" s="12">
        <v>1</v>
      </c>
      <c r="O758" s="12">
        <v>1.908458</v>
      </c>
      <c r="P758" s="12">
        <v>0</v>
      </c>
      <c r="Q758" s="12">
        <v>0</v>
      </c>
      <c r="R758" s="12">
        <v>0</v>
      </c>
    </row>
    <row r="759" spans="1:18" ht="12.95" customHeight="1">
      <c r="A759" s="100" t="s">
        <v>513</v>
      </c>
      <c r="B759" s="101" t="s">
        <v>511</v>
      </c>
      <c r="C759" s="101" t="s">
        <v>514</v>
      </c>
      <c r="D759" s="98">
        <v>39.424320000000002</v>
      </c>
      <c r="E759" s="98">
        <v>-107.24302</v>
      </c>
      <c r="F759" s="95">
        <v>1</v>
      </c>
      <c r="G759" s="91" t="s">
        <v>2026</v>
      </c>
      <c r="H759" s="87">
        <v>3284.1428449999999</v>
      </c>
      <c r="I759" s="12">
        <v>33.873699000000002</v>
      </c>
      <c r="J759" s="12">
        <v>9.4999999999999998E-3</v>
      </c>
      <c r="K759" s="12">
        <v>1.7652000000000001</v>
      </c>
      <c r="L759" s="12">
        <v>0.61919999999999997</v>
      </c>
      <c r="M759" s="12">
        <v>2</v>
      </c>
      <c r="N759" s="12">
        <v>33</v>
      </c>
      <c r="O759" s="12">
        <v>4.4158730000000004</v>
      </c>
      <c r="P759" s="12">
        <v>3.3799000000000003E-2</v>
      </c>
      <c r="Q759" s="12">
        <v>0</v>
      </c>
      <c r="R759" s="12">
        <v>0</v>
      </c>
    </row>
    <row r="760" spans="1:18" ht="12.95" customHeight="1">
      <c r="A760" s="100" t="s">
        <v>515</v>
      </c>
      <c r="B760" s="101" t="s">
        <v>511</v>
      </c>
      <c r="C760" s="101" t="s">
        <v>516</v>
      </c>
      <c r="D760" s="98">
        <v>39.417200000000001</v>
      </c>
      <c r="E760" s="98">
        <v>-107.230433</v>
      </c>
      <c r="F760" s="95">
        <v>1</v>
      </c>
      <c r="G760" s="91" t="s">
        <v>2024</v>
      </c>
      <c r="H760" s="87">
        <v>2336.3418369999999</v>
      </c>
      <c r="I760" s="12">
        <v>22.471188000000001</v>
      </c>
      <c r="J760" s="12">
        <v>6.9999999999999993E-3</v>
      </c>
      <c r="K760" s="12">
        <v>1.8623000000000001</v>
      </c>
      <c r="L760" s="12">
        <v>0.76329999999999998</v>
      </c>
      <c r="M760" s="12">
        <v>4</v>
      </c>
      <c r="N760" s="12">
        <v>39</v>
      </c>
      <c r="O760" s="12">
        <v>5.5299659999999999</v>
      </c>
      <c r="P760" s="12">
        <v>3.1244999999999998E-2</v>
      </c>
      <c r="Q760" s="12">
        <v>1</v>
      </c>
      <c r="R760" s="12">
        <v>0</v>
      </c>
    </row>
    <row r="761" spans="1:18" ht="12.95" customHeight="1">
      <c r="A761" s="100" t="s">
        <v>517</v>
      </c>
      <c r="B761" s="101" t="s">
        <v>511</v>
      </c>
      <c r="C761" s="101" t="s">
        <v>518</v>
      </c>
      <c r="D761" s="98">
        <v>39.415166999999997</v>
      </c>
      <c r="E761" s="98">
        <v>-107.22584999999999</v>
      </c>
      <c r="F761" s="95">
        <v>1</v>
      </c>
      <c r="G761" s="91" t="s">
        <v>2024</v>
      </c>
      <c r="H761" s="87">
        <v>2335.9872500000001</v>
      </c>
      <c r="I761" s="12">
        <v>24.184104000000001</v>
      </c>
      <c r="J761" s="12">
        <v>6.8999999999999999E-3</v>
      </c>
      <c r="K761" s="12">
        <v>1.8617000000000001</v>
      </c>
      <c r="L761" s="12">
        <v>0.75849999999999995</v>
      </c>
      <c r="M761" s="12">
        <v>4</v>
      </c>
      <c r="N761" s="12">
        <v>37</v>
      </c>
      <c r="O761" s="12">
        <v>5.4582449999999998</v>
      </c>
      <c r="P761" s="12">
        <v>3.125E-2</v>
      </c>
      <c r="Q761" s="12">
        <v>1</v>
      </c>
      <c r="R761" s="12">
        <v>0</v>
      </c>
    </row>
    <row r="762" spans="1:18" ht="12.95" customHeight="1">
      <c r="A762" s="100" t="s">
        <v>519</v>
      </c>
      <c r="B762" s="101" t="s">
        <v>511</v>
      </c>
      <c r="C762" s="101" t="s">
        <v>520</v>
      </c>
      <c r="D762" s="98">
        <v>39.414717000000003</v>
      </c>
      <c r="E762" s="98">
        <v>-107.220567</v>
      </c>
      <c r="F762" s="95">
        <v>1</v>
      </c>
      <c r="G762" s="91" t="s">
        <v>2024</v>
      </c>
      <c r="H762" s="87">
        <v>2332.9698480000002</v>
      </c>
      <c r="I762" s="12">
        <v>23.754839</v>
      </c>
      <c r="J762" s="12">
        <v>6.8999999999999999E-3</v>
      </c>
      <c r="K762" s="12">
        <v>1.8576999999999999</v>
      </c>
      <c r="L762" s="12">
        <v>0.70240000000000002</v>
      </c>
      <c r="M762" s="12">
        <v>2</v>
      </c>
      <c r="N762" s="12">
        <v>39</v>
      </c>
      <c r="O762" s="12">
        <v>4.4964519999999997</v>
      </c>
      <c r="P762" s="12">
        <v>3.1290999999999999E-2</v>
      </c>
      <c r="Q762" s="12">
        <v>1</v>
      </c>
      <c r="R762" s="12">
        <v>0</v>
      </c>
    </row>
    <row r="763" spans="1:18" ht="12.95" customHeight="1">
      <c r="A763" s="100" t="s">
        <v>522</v>
      </c>
      <c r="B763" s="101" t="s">
        <v>511</v>
      </c>
      <c r="C763" s="101" t="s">
        <v>523</v>
      </c>
      <c r="D763" s="98">
        <v>39.365983</v>
      </c>
      <c r="E763" s="98">
        <v>-107.03373000000001</v>
      </c>
      <c r="F763" s="95">
        <v>1</v>
      </c>
      <c r="G763" s="91" t="s">
        <v>2024</v>
      </c>
      <c r="H763" s="87">
        <v>1322.9567999999999</v>
      </c>
      <c r="I763" s="12">
        <v>16.299831999999999</v>
      </c>
      <c r="J763" s="12">
        <v>0</v>
      </c>
      <c r="K763" s="12">
        <v>1.3724999999999998</v>
      </c>
      <c r="L763" s="12">
        <v>0.79310000000000003</v>
      </c>
      <c r="M763" s="12">
        <v>3</v>
      </c>
      <c r="N763" s="12">
        <v>23</v>
      </c>
      <c r="O763" s="12">
        <v>2.5488520000000001</v>
      </c>
      <c r="P763" s="12">
        <v>5.5178999999999999E-2</v>
      </c>
      <c r="Q763" s="12">
        <v>0</v>
      </c>
      <c r="R763" s="12">
        <v>0</v>
      </c>
    </row>
    <row r="764" spans="1:18" ht="12.95" customHeight="1">
      <c r="A764" s="100" t="s">
        <v>529</v>
      </c>
      <c r="B764" s="101" t="s">
        <v>526</v>
      </c>
      <c r="C764" s="101" t="s">
        <v>530</v>
      </c>
      <c r="D764" s="98">
        <v>39.432200000000002</v>
      </c>
      <c r="E764" s="98">
        <v>-107.306</v>
      </c>
      <c r="F764" s="95">
        <v>1</v>
      </c>
      <c r="G764" s="91" t="s">
        <v>2026</v>
      </c>
      <c r="H764" s="87">
        <v>58.791452999999997</v>
      </c>
      <c r="I764" s="12">
        <v>16.037599</v>
      </c>
      <c r="J764" s="12">
        <v>0</v>
      </c>
      <c r="K764" s="12">
        <v>0.68120000000000003</v>
      </c>
      <c r="L764" s="12">
        <v>1.5300000000000001E-2</v>
      </c>
      <c r="M764" s="12">
        <v>3</v>
      </c>
      <c r="N764" s="12">
        <v>27</v>
      </c>
      <c r="O764" s="12">
        <v>1.1544749999999999</v>
      </c>
      <c r="P764" s="12">
        <v>0</v>
      </c>
      <c r="Q764" s="12">
        <v>1</v>
      </c>
      <c r="R764" s="12">
        <v>0</v>
      </c>
    </row>
    <row r="765" spans="1:18" ht="12.95" customHeight="1">
      <c r="A765" s="100" t="s">
        <v>534</v>
      </c>
      <c r="B765" s="101" t="s">
        <v>526</v>
      </c>
      <c r="C765" s="101" t="s">
        <v>535</v>
      </c>
      <c r="D765" s="98">
        <v>39.404000000000003</v>
      </c>
      <c r="E765" s="98">
        <v>-107.3599</v>
      </c>
      <c r="F765" s="95">
        <v>2</v>
      </c>
      <c r="G765" s="91" t="s">
        <v>2026</v>
      </c>
      <c r="H765" s="87">
        <v>30.288937000000001</v>
      </c>
      <c r="I765" s="12">
        <v>22.86965</v>
      </c>
      <c r="J765" s="12">
        <v>0</v>
      </c>
      <c r="K765" s="12">
        <v>0</v>
      </c>
      <c r="L765" s="12">
        <v>0</v>
      </c>
      <c r="M765" s="12">
        <v>0</v>
      </c>
      <c r="N765" s="12">
        <v>4</v>
      </c>
      <c r="O765" s="12">
        <v>1.669411</v>
      </c>
      <c r="P765" s="12">
        <v>0</v>
      </c>
      <c r="Q765" s="12">
        <v>1</v>
      </c>
      <c r="R765" s="12">
        <v>0</v>
      </c>
    </row>
    <row r="766" spans="1:18" ht="12.95" customHeight="1">
      <c r="A766" s="100" t="s">
        <v>540</v>
      </c>
      <c r="B766" s="101" t="s">
        <v>539</v>
      </c>
      <c r="C766" s="101" t="s">
        <v>541</v>
      </c>
      <c r="D766" s="98">
        <v>39.377364999999998</v>
      </c>
      <c r="E766" s="98">
        <v>-107.20466999999999</v>
      </c>
      <c r="F766" s="95">
        <v>1</v>
      </c>
      <c r="G766" s="91" t="s">
        <v>2024</v>
      </c>
      <c r="H766" s="87">
        <v>878.30932499999994</v>
      </c>
      <c r="I766" s="12">
        <v>32.441909000000003</v>
      </c>
      <c r="J766" s="12">
        <v>9.6000000000000009E-3</v>
      </c>
      <c r="K766" s="12">
        <v>0.99580000000000002</v>
      </c>
      <c r="L766" s="12">
        <v>0.12209999999999999</v>
      </c>
      <c r="M766" s="12">
        <v>0</v>
      </c>
      <c r="N766" s="12">
        <v>42</v>
      </c>
      <c r="O766" s="12">
        <v>1.8466089999999999</v>
      </c>
      <c r="P766" s="12">
        <v>4.3264999999999998E-2</v>
      </c>
      <c r="Q766" s="12">
        <v>0</v>
      </c>
      <c r="R766" s="12">
        <v>0</v>
      </c>
    </row>
    <row r="767" spans="1:18" ht="12.95" customHeight="1">
      <c r="A767" s="100" t="s">
        <v>542</v>
      </c>
      <c r="B767" s="101" t="s">
        <v>539</v>
      </c>
      <c r="C767" s="101" t="s">
        <v>543</v>
      </c>
      <c r="D767" s="98">
        <v>39.201749999999997</v>
      </c>
      <c r="E767" s="98">
        <v>-107.23108000000001</v>
      </c>
      <c r="F767" s="95">
        <v>2</v>
      </c>
      <c r="G767" s="91" t="s">
        <v>2026</v>
      </c>
      <c r="H767" s="87">
        <v>420.84764999999999</v>
      </c>
      <c r="I767" s="12">
        <v>43.926952</v>
      </c>
      <c r="J767" s="12">
        <v>0</v>
      </c>
      <c r="K767" s="12">
        <v>5.1500000000000004E-2</v>
      </c>
      <c r="L767" s="12">
        <v>0.1615</v>
      </c>
      <c r="M767" s="12">
        <v>2</v>
      </c>
      <c r="N767" s="12">
        <v>8</v>
      </c>
      <c r="O767" s="12">
        <v>0.94516900000000004</v>
      </c>
      <c r="P767" s="12">
        <v>7.8412999999999997E-2</v>
      </c>
      <c r="Q767" s="12">
        <v>0</v>
      </c>
      <c r="R767" s="12">
        <v>0</v>
      </c>
    </row>
    <row r="768" spans="1:18" ht="12.95" customHeight="1">
      <c r="A768" s="100" t="s">
        <v>545</v>
      </c>
      <c r="B768" s="101" t="s">
        <v>14</v>
      </c>
      <c r="C768" s="101" t="s">
        <v>546</v>
      </c>
      <c r="D768" s="98">
        <v>39.182630000000003</v>
      </c>
      <c r="E768" s="98">
        <v>-107.24047</v>
      </c>
      <c r="F768" s="95">
        <v>2</v>
      </c>
      <c r="G768" s="91" t="s">
        <v>2026</v>
      </c>
      <c r="H768" s="87">
        <v>69.177295999999998</v>
      </c>
      <c r="I768" s="12">
        <v>17.959251999999999</v>
      </c>
      <c r="J768" s="12">
        <v>0</v>
      </c>
      <c r="K768" s="12">
        <v>1.2999999999999999E-2</v>
      </c>
      <c r="L768" s="12">
        <v>4.2900000000000001E-2</v>
      </c>
      <c r="M768" s="12">
        <v>0</v>
      </c>
      <c r="N768" s="12">
        <v>5</v>
      </c>
      <c r="O768" s="12">
        <v>0.46018199999999998</v>
      </c>
      <c r="P768" s="12">
        <v>8.6734000000000006E-2</v>
      </c>
      <c r="Q768" s="12">
        <v>0</v>
      </c>
      <c r="R768" s="12">
        <v>0</v>
      </c>
    </row>
    <row r="769" spans="1:18" ht="12.95" customHeight="1">
      <c r="A769" s="100" t="s">
        <v>547</v>
      </c>
      <c r="B769" s="101" t="s">
        <v>14</v>
      </c>
      <c r="C769" s="101" t="s">
        <v>548</v>
      </c>
      <c r="D769" s="98">
        <v>39.182499999999997</v>
      </c>
      <c r="E769" s="98">
        <v>-107.23950000000001</v>
      </c>
      <c r="F769" s="95">
        <v>2</v>
      </c>
      <c r="G769" s="91" t="s">
        <v>2026</v>
      </c>
      <c r="H769" s="87">
        <v>69.224067000000005</v>
      </c>
      <c r="I769" s="12">
        <v>17.393450000000001</v>
      </c>
      <c r="J769" s="12">
        <v>0</v>
      </c>
      <c r="K769" s="12">
        <v>5.1999999999999998E-3</v>
      </c>
      <c r="L769" s="12">
        <v>4.1600000000000005E-2</v>
      </c>
      <c r="M769" s="12">
        <v>0</v>
      </c>
      <c r="N769" s="12">
        <v>5</v>
      </c>
      <c r="O769" s="12">
        <v>0.45830199999999999</v>
      </c>
      <c r="P769" s="12">
        <v>8.6675000000000002E-2</v>
      </c>
      <c r="Q769" s="12">
        <v>0</v>
      </c>
      <c r="R769" s="12">
        <v>0</v>
      </c>
    </row>
    <row r="770" spans="1:18" ht="12.95" customHeight="1">
      <c r="A770" s="100" t="s">
        <v>549</v>
      </c>
      <c r="B770" s="101" t="s">
        <v>539</v>
      </c>
      <c r="C770" s="101" t="s">
        <v>550</v>
      </c>
      <c r="D770" s="98">
        <v>39.180166999999997</v>
      </c>
      <c r="E770" s="98">
        <v>-107.2385</v>
      </c>
      <c r="F770" s="95">
        <v>2</v>
      </c>
      <c r="G770" s="91" t="s">
        <v>2026</v>
      </c>
      <c r="H770" s="87">
        <v>327.71216600000002</v>
      </c>
      <c r="I770" s="12">
        <v>27.077057</v>
      </c>
      <c r="J770" s="12">
        <v>0</v>
      </c>
      <c r="K770" s="12">
        <v>6.0700000000000004E-2</v>
      </c>
      <c r="L770" s="12">
        <v>0.1885</v>
      </c>
      <c r="M770" s="12">
        <v>0</v>
      </c>
      <c r="N770" s="12">
        <v>1</v>
      </c>
      <c r="O770" s="12">
        <v>0.85791700000000004</v>
      </c>
      <c r="P770" s="12">
        <v>8.2389000000000004E-2</v>
      </c>
      <c r="Q770" s="12">
        <v>0</v>
      </c>
      <c r="R770" s="12">
        <v>0</v>
      </c>
    </row>
    <row r="771" spans="1:18" ht="12.95" customHeight="1">
      <c r="A771" s="100" t="s">
        <v>551</v>
      </c>
      <c r="B771" s="101" t="s">
        <v>14</v>
      </c>
      <c r="C771" s="101" t="s">
        <v>552</v>
      </c>
      <c r="D771" s="98">
        <v>39.19</v>
      </c>
      <c r="E771" s="98">
        <v>-107.268333</v>
      </c>
      <c r="F771" s="95">
        <v>2</v>
      </c>
      <c r="G771" s="91" t="s">
        <v>2026</v>
      </c>
      <c r="H771" s="87">
        <v>63.517263999999997</v>
      </c>
      <c r="I771" s="12">
        <v>30.003843</v>
      </c>
      <c r="J771" s="12">
        <v>0</v>
      </c>
      <c r="K771" s="12">
        <v>0</v>
      </c>
      <c r="L771" s="12">
        <v>4.5399999999999996E-2</v>
      </c>
      <c r="M771" s="12">
        <v>0</v>
      </c>
      <c r="N771" s="12">
        <v>7</v>
      </c>
      <c r="O771" s="12">
        <v>1.0294779999999999</v>
      </c>
      <c r="P771" s="12">
        <v>9.4463000000000005E-2</v>
      </c>
      <c r="Q771" s="12">
        <v>2</v>
      </c>
      <c r="R771" s="12">
        <v>0</v>
      </c>
    </row>
    <row r="772" spans="1:18" ht="12.95" customHeight="1">
      <c r="A772" s="100" t="s">
        <v>553</v>
      </c>
      <c r="B772" s="101" t="s">
        <v>14</v>
      </c>
      <c r="C772" s="101" t="s">
        <v>554</v>
      </c>
      <c r="D772" s="98">
        <v>39.199832999999998</v>
      </c>
      <c r="E772" s="98">
        <v>-107.306</v>
      </c>
      <c r="F772" s="95">
        <v>2</v>
      </c>
      <c r="G772" s="91" t="s">
        <v>2026</v>
      </c>
      <c r="H772" s="87">
        <v>25.911387999999999</v>
      </c>
      <c r="I772" s="12">
        <v>16.931647999999999</v>
      </c>
      <c r="J772" s="12">
        <v>0</v>
      </c>
      <c r="K772" s="12">
        <v>0</v>
      </c>
      <c r="L772" s="12">
        <v>0</v>
      </c>
      <c r="M772" s="12">
        <v>0</v>
      </c>
      <c r="N772" s="12">
        <v>3</v>
      </c>
      <c r="O772" s="12">
        <v>0.788381</v>
      </c>
      <c r="P772" s="12">
        <v>7.7186000000000005E-2</v>
      </c>
      <c r="Q772" s="12">
        <v>2</v>
      </c>
      <c r="R772" s="12">
        <v>0</v>
      </c>
    </row>
    <row r="773" spans="1:18" ht="12.95" customHeight="1">
      <c r="A773" s="100" t="s">
        <v>564</v>
      </c>
      <c r="B773" s="101" t="s">
        <v>562</v>
      </c>
      <c r="C773" s="101" t="s">
        <v>565</v>
      </c>
      <c r="D773" s="98">
        <v>39.365380000000002</v>
      </c>
      <c r="E773" s="98">
        <v>-106.82617999999999</v>
      </c>
      <c r="F773" s="95">
        <v>2</v>
      </c>
      <c r="G773" s="91" t="s">
        <v>2026</v>
      </c>
      <c r="H773" s="87">
        <v>612.99733100000003</v>
      </c>
      <c r="I773" s="12">
        <v>41.033602000000002</v>
      </c>
      <c r="J773" s="12">
        <v>0</v>
      </c>
      <c r="K773" s="12">
        <v>1.26E-2</v>
      </c>
      <c r="L773" s="12">
        <v>2.8999999999999998E-3</v>
      </c>
      <c r="M773" s="12">
        <v>0</v>
      </c>
      <c r="N773" s="12">
        <v>17</v>
      </c>
      <c r="O773" s="12">
        <v>1.077156</v>
      </c>
      <c r="P773" s="12">
        <v>0</v>
      </c>
      <c r="Q773" s="12">
        <v>0</v>
      </c>
      <c r="R773" s="12">
        <v>0</v>
      </c>
    </row>
    <row r="774" spans="1:18" ht="12.95" customHeight="1">
      <c r="A774" s="100" t="s">
        <v>574</v>
      </c>
      <c r="B774" s="101" t="s">
        <v>572</v>
      </c>
      <c r="C774" s="101" t="s">
        <v>575</v>
      </c>
      <c r="D774" s="98">
        <v>39.246867000000002</v>
      </c>
      <c r="E774" s="98">
        <v>-106.593283</v>
      </c>
      <c r="F774" s="95">
        <v>2</v>
      </c>
      <c r="G774" s="91" t="s">
        <v>2026</v>
      </c>
      <c r="H774" s="87">
        <v>31.568407000000001</v>
      </c>
      <c r="I774" s="12">
        <v>15.275429000000001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</row>
    <row r="775" spans="1:18" ht="12.95" customHeight="1">
      <c r="A775" s="100" t="s">
        <v>576</v>
      </c>
      <c r="B775" s="101" t="s">
        <v>572</v>
      </c>
      <c r="C775" s="101" t="s">
        <v>577</v>
      </c>
      <c r="D775" s="98">
        <v>39.253287</v>
      </c>
      <c r="E775" s="98">
        <v>-106.594785</v>
      </c>
      <c r="F775" s="95">
        <v>2</v>
      </c>
      <c r="G775" s="91" t="s">
        <v>2026</v>
      </c>
      <c r="H775" s="87">
        <v>33.769199</v>
      </c>
      <c r="I775" s="12">
        <v>14.747083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</row>
    <row r="776" spans="1:18" ht="12.95" customHeight="1">
      <c r="A776" s="100" t="s">
        <v>578</v>
      </c>
      <c r="B776" s="101" t="s">
        <v>572</v>
      </c>
      <c r="C776" s="101" t="s">
        <v>579</v>
      </c>
      <c r="D776" s="98">
        <v>39.261265000000002</v>
      </c>
      <c r="E776" s="98">
        <v>-106.597238</v>
      </c>
      <c r="F776" s="95">
        <v>2</v>
      </c>
      <c r="G776" s="91" t="s">
        <v>2026</v>
      </c>
      <c r="H776" s="87">
        <v>35.512591999999998</v>
      </c>
      <c r="I776" s="12">
        <v>13.530462999999999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</row>
    <row r="777" spans="1:18" ht="12.95" customHeight="1">
      <c r="A777" s="100" t="s">
        <v>580</v>
      </c>
      <c r="B777" s="101" t="s">
        <v>572</v>
      </c>
      <c r="C777" s="101" t="s">
        <v>581</v>
      </c>
      <c r="D777" s="98">
        <v>39.275776999999998</v>
      </c>
      <c r="E777" s="98">
        <v>-106.60979399999999</v>
      </c>
      <c r="F777" s="95">
        <v>2</v>
      </c>
      <c r="G777" s="91" t="s">
        <v>2026</v>
      </c>
      <c r="H777" s="87">
        <v>39.625081999999999</v>
      </c>
      <c r="I777" s="12">
        <v>12.231738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2">
        <v>0</v>
      </c>
      <c r="P777" s="12">
        <v>0</v>
      </c>
      <c r="Q777" s="12">
        <v>0</v>
      </c>
      <c r="R777" s="12">
        <v>0</v>
      </c>
    </row>
    <row r="778" spans="1:18" ht="12.95" customHeight="1">
      <c r="A778" s="100" t="s">
        <v>582</v>
      </c>
      <c r="B778" s="101" t="s">
        <v>572</v>
      </c>
      <c r="C778" s="101" t="s">
        <v>133</v>
      </c>
      <c r="D778" s="98">
        <v>39.297016999999997</v>
      </c>
      <c r="E778" s="98">
        <v>-106.61151700000001</v>
      </c>
      <c r="F778" s="95">
        <v>2</v>
      </c>
      <c r="G778" s="91" t="s">
        <v>2026</v>
      </c>
      <c r="H778" s="87">
        <v>42.978149000000002</v>
      </c>
      <c r="I778" s="12">
        <v>8.6503440000000005</v>
      </c>
      <c r="J778" s="12">
        <v>0</v>
      </c>
      <c r="K778" s="12">
        <v>0</v>
      </c>
      <c r="L778" s="12">
        <v>0</v>
      </c>
      <c r="M778" s="12">
        <v>0</v>
      </c>
      <c r="N778" s="12">
        <v>1</v>
      </c>
      <c r="O778" s="12">
        <v>0</v>
      </c>
      <c r="P778" s="12">
        <v>0</v>
      </c>
      <c r="Q778" s="12">
        <v>0</v>
      </c>
      <c r="R778" s="12">
        <v>0</v>
      </c>
    </row>
    <row r="779" spans="1:18" ht="12.95" customHeight="1">
      <c r="A779" s="100" t="s">
        <v>586</v>
      </c>
      <c r="B779" s="101" t="s">
        <v>584</v>
      </c>
      <c r="C779" s="101" t="s">
        <v>587</v>
      </c>
      <c r="D779" s="98">
        <v>39.213999999999999</v>
      </c>
      <c r="E779" s="98">
        <v>-106.93899999999999</v>
      </c>
      <c r="F779" s="95">
        <v>1</v>
      </c>
      <c r="G779" s="91" t="s">
        <v>2026</v>
      </c>
      <c r="H779" s="87">
        <v>26.95411</v>
      </c>
      <c r="I779" s="12">
        <v>24.427337999999999</v>
      </c>
      <c r="J779" s="12">
        <v>0</v>
      </c>
      <c r="K779" s="12">
        <v>0</v>
      </c>
      <c r="L779" s="12">
        <v>6.5113000000000003</v>
      </c>
      <c r="M779" s="12">
        <v>5</v>
      </c>
      <c r="N779" s="12">
        <v>16</v>
      </c>
      <c r="O779" s="12">
        <v>4.9578069999999999</v>
      </c>
      <c r="P779" s="12">
        <v>0</v>
      </c>
      <c r="Q779" s="12">
        <v>0</v>
      </c>
      <c r="R779" s="12">
        <v>0</v>
      </c>
    </row>
    <row r="780" spans="1:18" ht="12.95" customHeight="1">
      <c r="A780" s="100" t="s">
        <v>588</v>
      </c>
      <c r="B780" s="101" t="s">
        <v>584</v>
      </c>
      <c r="C780" s="101" t="s">
        <v>589</v>
      </c>
      <c r="D780" s="98">
        <v>39.224699999999999</v>
      </c>
      <c r="E780" s="98">
        <v>-106.92100000000001</v>
      </c>
      <c r="F780" s="95">
        <v>1</v>
      </c>
      <c r="G780" s="91" t="s">
        <v>2026</v>
      </c>
      <c r="H780" s="87">
        <v>26.95411</v>
      </c>
      <c r="I780" s="12">
        <v>17.206631000000002</v>
      </c>
      <c r="J780" s="12">
        <v>0</v>
      </c>
      <c r="K780" s="12">
        <v>0</v>
      </c>
      <c r="L780" s="12">
        <v>6.5113000000000003</v>
      </c>
      <c r="M780" s="12">
        <v>5</v>
      </c>
      <c r="N780" s="12">
        <v>16</v>
      </c>
      <c r="O780" s="12">
        <v>5.7391459999999999</v>
      </c>
      <c r="P780" s="12">
        <v>0</v>
      </c>
      <c r="Q780" s="12">
        <v>0</v>
      </c>
      <c r="R780" s="12">
        <v>0</v>
      </c>
    </row>
    <row r="781" spans="1:18" ht="12.95" customHeight="1">
      <c r="A781" s="100" t="s">
        <v>590</v>
      </c>
      <c r="B781" s="101" t="s">
        <v>584</v>
      </c>
      <c r="C781" s="101" t="s">
        <v>591</v>
      </c>
      <c r="D781" s="98">
        <v>39.249279999999999</v>
      </c>
      <c r="E781" s="98">
        <v>-106.88621999999999</v>
      </c>
      <c r="F781" s="95">
        <v>1</v>
      </c>
      <c r="G781" s="91" t="s">
        <v>2026</v>
      </c>
      <c r="H781" s="87">
        <v>40.140089000000003</v>
      </c>
      <c r="I781" s="12">
        <v>14.477449</v>
      </c>
      <c r="J781" s="12">
        <v>0</v>
      </c>
      <c r="K781" s="12">
        <v>0.23089999999999999</v>
      </c>
      <c r="L781" s="12">
        <v>5.4102000000000006</v>
      </c>
      <c r="M781" s="12">
        <v>2</v>
      </c>
      <c r="N781" s="12">
        <v>17</v>
      </c>
      <c r="O781" s="12">
        <v>3.0403259999999999</v>
      </c>
      <c r="P781" s="12">
        <v>0</v>
      </c>
      <c r="Q781" s="12">
        <v>3</v>
      </c>
      <c r="R781" s="12">
        <v>0</v>
      </c>
    </row>
    <row r="782" spans="1:18" ht="12.95" customHeight="1">
      <c r="A782" s="100" t="s">
        <v>597</v>
      </c>
      <c r="B782" s="101" t="s">
        <v>511</v>
      </c>
      <c r="C782" s="101" t="s">
        <v>598</v>
      </c>
      <c r="D782" s="98">
        <v>39.217970000000001</v>
      </c>
      <c r="E782" s="98">
        <v>-106.85463799999999</v>
      </c>
      <c r="F782" s="95">
        <v>1</v>
      </c>
      <c r="G782" s="91" t="s">
        <v>2024</v>
      </c>
      <c r="H782" s="87">
        <v>735.96498799999995</v>
      </c>
      <c r="I782" s="12">
        <v>28.227233999999999</v>
      </c>
      <c r="J782" s="12">
        <v>0</v>
      </c>
      <c r="K782" s="12">
        <v>8.6300000000000002E-2</v>
      </c>
      <c r="L782" s="12">
        <v>0.68910000000000005</v>
      </c>
      <c r="M782" s="12">
        <v>6</v>
      </c>
      <c r="N782" s="12">
        <v>48</v>
      </c>
      <c r="O782" s="12">
        <v>6.6123599999999998</v>
      </c>
      <c r="P782" s="12">
        <v>9.919E-2</v>
      </c>
      <c r="Q782" s="12">
        <v>0</v>
      </c>
      <c r="R782" s="12">
        <v>0</v>
      </c>
    </row>
    <row r="783" spans="1:18" ht="12.95" customHeight="1">
      <c r="A783" s="100" t="s">
        <v>599</v>
      </c>
      <c r="B783" s="101" t="s">
        <v>511</v>
      </c>
      <c r="C783" s="101" t="s">
        <v>188</v>
      </c>
      <c r="D783" s="98">
        <v>39.225589999999997</v>
      </c>
      <c r="E783" s="98">
        <v>-106.86113</v>
      </c>
      <c r="F783" s="95">
        <v>1</v>
      </c>
      <c r="G783" s="91" t="s">
        <v>2024</v>
      </c>
      <c r="H783" s="87">
        <v>740.91307500000005</v>
      </c>
      <c r="I783" s="12">
        <v>24.667413</v>
      </c>
      <c r="J783" s="12">
        <v>0</v>
      </c>
      <c r="K783" s="12">
        <v>0.1037</v>
      </c>
      <c r="L783" s="12">
        <v>0.75080000000000002</v>
      </c>
      <c r="M783" s="12">
        <v>8</v>
      </c>
      <c r="N783" s="12">
        <v>22</v>
      </c>
      <c r="O783" s="12">
        <v>6.2086959999999998</v>
      </c>
      <c r="P783" s="12">
        <v>9.8527000000000003E-2</v>
      </c>
      <c r="Q783" s="12">
        <v>0</v>
      </c>
      <c r="R783" s="12">
        <v>0</v>
      </c>
    </row>
    <row r="784" spans="1:18" ht="12.95" customHeight="1">
      <c r="A784" s="100" t="s">
        <v>601</v>
      </c>
      <c r="B784" s="101" t="s">
        <v>602</v>
      </c>
      <c r="C784" s="101" t="s">
        <v>603</v>
      </c>
      <c r="D784" s="98">
        <v>39.129199999999997</v>
      </c>
      <c r="E784" s="98">
        <v>-106.61799999999999</v>
      </c>
      <c r="F784" s="95">
        <v>2</v>
      </c>
      <c r="G784" s="91" t="s">
        <v>2026</v>
      </c>
      <c r="H784" s="87">
        <v>23.574006000000001</v>
      </c>
      <c r="I784" s="12">
        <v>20.783127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</row>
    <row r="785" spans="1:18" ht="12.95" customHeight="1">
      <c r="A785" s="100" t="s">
        <v>604</v>
      </c>
      <c r="B785" s="101" t="s">
        <v>602</v>
      </c>
      <c r="C785" s="101" t="s">
        <v>605</v>
      </c>
      <c r="D785" s="98">
        <v>39.125300000000003</v>
      </c>
      <c r="E785" s="98">
        <v>-106.621</v>
      </c>
      <c r="F785" s="95">
        <v>2</v>
      </c>
      <c r="G785" s="91" t="s">
        <v>2026</v>
      </c>
      <c r="H785" s="87">
        <v>25.709226000000001</v>
      </c>
      <c r="I785" s="12">
        <v>20.442927999999998</v>
      </c>
      <c r="J785" s="12">
        <v>0</v>
      </c>
      <c r="K785" s="12">
        <v>0</v>
      </c>
      <c r="L785" s="12">
        <v>0</v>
      </c>
      <c r="M785" s="12">
        <v>0</v>
      </c>
      <c r="N785" s="12">
        <v>2</v>
      </c>
      <c r="O785" s="12">
        <v>0</v>
      </c>
      <c r="P785" s="12">
        <v>0</v>
      </c>
      <c r="Q785" s="12">
        <v>0</v>
      </c>
      <c r="R785" s="12">
        <v>0</v>
      </c>
    </row>
    <row r="786" spans="1:18" ht="12.95" customHeight="1">
      <c r="A786" s="100" t="s">
        <v>607</v>
      </c>
      <c r="B786" s="101" t="s">
        <v>511</v>
      </c>
      <c r="C786" s="101" t="s">
        <v>608</v>
      </c>
      <c r="D786" s="98">
        <v>39.148200000000003</v>
      </c>
      <c r="E786" s="98">
        <v>-106.78279999999999</v>
      </c>
      <c r="F786" s="95">
        <v>2</v>
      </c>
      <c r="G786" s="91" t="s">
        <v>2026</v>
      </c>
      <c r="H786" s="87">
        <v>242.37326300000001</v>
      </c>
      <c r="I786" s="12">
        <v>30.118625000000002</v>
      </c>
      <c r="J786" s="12">
        <v>0</v>
      </c>
      <c r="K786" s="12">
        <v>0</v>
      </c>
      <c r="L786" s="12">
        <v>0.12870000000000001</v>
      </c>
      <c r="M786" s="12">
        <v>0</v>
      </c>
      <c r="N786" s="12">
        <v>7</v>
      </c>
      <c r="O786" s="12">
        <v>0.48488399999999998</v>
      </c>
      <c r="P786" s="12">
        <v>7.0139999999999994E-2</v>
      </c>
      <c r="Q786" s="12">
        <v>0</v>
      </c>
      <c r="R786" s="12">
        <v>0</v>
      </c>
    </row>
    <row r="787" spans="1:18" ht="12.95" customHeight="1">
      <c r="A787" s="100" t="s">
        <v>614</v>
      </c>
      <c r="B787" s="101" t="s">
        <v>615</v>
      </c>
      <c r="C787" s="101" t="s">
        <v>616</v>
      </c>
      <c r="D787" s="98">
        <v>39.298099999999998</v>
      </c>
      <c r="E787" s="98">
        <v>-107.11190000000001</v>
      </c>
      <c r="F787" s="95">
        <v>2</v>
      </c>
      <c r="G787" s="91" t="s">
        <v>2026</v>
      </c>
      <c r="H787" s="87">
        <v>12.461302999999999</v>
      </c>
      <c r="I787" s="12">
        <v>8.6401990000000009</v>
      </c>
      <c r="J787" s="12">
        <v>0</v>
      </c>
      <c r="K787" s="12">
        <v>0</v>
      </c>
      <c r="L787" s="12">
        <v>0</v>
      </c>
      <c r="M787" s="12">
        <v>0</v>
      </c>
      <c r="N787" s="12">
        <v>1</v>
      </c>
      <c r="O787" s="12">
        <v>0.83307299999999995</v>
      </c>
      <c r="P787" s="12">
        <v>0</v>
      </c>
      <c r="Q787" s="12">
        <v>0</v>
      </c>
      <c r="R787" s="12">
        <v>0</v>
      </c>
    </row>
    <row r="788" spans="1:18" ht="12.95" customHeight="1">
      <c r="A788" s="100" t="s">
        <v>617</v>
      </c>
      <c r="B788" s="101" t="s">
        <v>615</v>
      </c>
      <c r="C788" s="101" t="s">
        <v>618</v>
      </c>
      <c r="D788" s="98">
        <v>39.298099999999998</v>
      </c>
      <c r="E788" s="98">
        <v>-107.1117</v>
      </c>
      <c r="F788" s="95">
        <v>2</v>
      </c>
      <c r="G788" s="91" t="s">
        <v>2026</v>
      </c>
      <c r="H788" s="87">
        <v>12.461302999999999</v>
      </c>
      <c r="I788" s="12">
        <v>8.6279889999999995</v>
      </c>
      <c r="J788" s="12">
        <v>0</v>
      </c>
      <c r="K788" s="12">
        <v>0</v>
      </c>
      <c r="L788" s="12">
        <v>0</v>
      </c>
      <c r="M788" s="12">
        <v>0</v>
      </c>
      <c r="N788" s="12">
        <v>1</v>
      </c>
      <c r="O788" s="12">
        <v>0.83320899999999998</v>
      </c>
      <c r="P788" s="12">
        <v>0</v>
      </c>
      <c r="Q788" s="12">
        <v>0</v>
      </c>
      <c r="R788" s="12">
        <v>0</v>
      </c>
    </row>
    <row r="789" spans="1:18" ht="12.95" customHeight="1">
      <c r="A789" s="100" t="s">
        <v>621</v>
      </c>
      <c r="B789" s="101" t="s">
        <v>622</v>
      </c>
      <c r="C789" s="101" t="s">
        <v>623</v>
      </c>
      <c r="D789" s="98">
        <v>39.331783000000001</v>
      </c>
      <c r="E789" s="98">
        <v>-107.219083</v>
      </c>
      <c r="F789" s="95">
        <v>1</v>
      </c>
      <c r="G789" s="91" t="s">
        <v>2024</v>
      </c>
      <c r="H789" s="87">
        <v>198.738497</v>
      </c>
      <c r="I789" s="12">
        <v>17.326246000000001</v>
      </c>
      <c r="J789" s="12">
        <v>0</v>
      </c>
      <c r="K789" s="12">
        <v>4.53E-2</v>
      </c>
      <c r="L789" s="12">
        <v>0</v>
      </c>
      <c r="M789" s="12">
        <v>0</v>
      </c>
      <c r="N789" s="12">
        <v>5</v>
      </c>
      <c r="O789" s="12">
        <v>7.2364999999999999E-2</v>
      </c>
      <c r="P789" s="12">
        <v>0</v>
      </c>
      <c r="Q789" s="12">
        <v>0</v>
      </c>
      <c r="R789" s="12">
        <v>0</v>
      </c>
    </row>
    <row r="790" spans="1:18" ht="12.95" customHeight="1">
      <c r="A790" s="100" t="s">
        <v>629</v>
      </c>
      <c r="B790" s="101" t="s">
        <v>624</v>
      </c>
      <c r="C790" s="101" t="s">
        <v>630</v>
      </c>
      <c r="D790" s="98">
        <v>40.491509999999998</v>
      </c>
      <c r="E790" s="98">
        <v>-106.94801</v>
      </c>
      <c r="F790" s="95">
        <v>1</v>
      </c>
      <c r="G790" s="91" t="s">
        <v>2026</v>
      </c>
      <c r="H790" s="87">
        <v>716.83987500000001</v>
      </c>
      <c r="I790" s="12">
        <v>27.511945999999998</v>
      </c>
      <c r="J790" s="12">
        <v>3.1000000000000003E-3</v>
      </c>
      <c r="K790" s="12">
        <v>8.8628</v>
      </c>
      <c r="L790" s="12">
        <v>1.4481999999999999</v>
      </c>
      <c r="M790" s="12">
        <v>4</v>
      </c>
      <c r="N790" s="12">
        <v>12</v>
      </c>
      <c r="O790" s="12">
        <v>2.0395799999999999</v>
      </c>
      <c r="P790" s="12">
        <v>0</v>
      </c>
      <c r="Q790" s="12">
        <v>10</v>
      </c>
      <c r="R790" s="12">
        <v>0</v>
      </c>
    </row>
    <row r="791" spans="1:18" ht="12.95" customHeight="1">
      <c r="A791" s="100" t="s">
        <v>632</v>
      </c>
      <c r="B791" s="101" t="s">
        <v>624</v>
      </c>
      <c r="C791" s="101" t="s">
        <v>633</v>
      </c>
      <c r="D791" s="98">
        <v>40.483159999999998</v>
      </c>
      <c r="E791" s="98">
        <v>-106.83233</v>
      </c>
      <c r="F791" s="95">
        <v>1</v>
      </c>
      <c r="G791" s="91" t="s">
        <v>2026</v>
      </c>
      <c r="H791" s="87">
        <v>1466.5778660000001</v>
      </c>
      <c r="I791" s="12">
        <v>38.100991999999998</v>
      </c>
      <c r="J791" s="12">
        <v>1.5E-3</v>
      </c>
      <c r="K791" s="12">
        <v>6.72</v>
      </c>
      <c r="L791" s="12">
        <v>0.47550000000000003</v>
      </c>
      <c r="M791" s="12">
        <v>7</v>
      </c>
      <c r="N791" s="12">
        <v>44</v>
      </c>
      <c r="O791" s="12">
        <v>5.4927510000000002</v>
      </c>
      <c r="P791" s="12">
        <v>0</v>
      </c>
      <c r="Q791" s="12">
        <v>0</v>
      </c>
      <c r="R791" s="12">
        <v>0</v>
      </c>
    </row>
    <row r="792" spans="1:18" ht="12.95" customHeight="1">
      <c r="A792" s="100" t="s">
        <v>634</v>
      </c>
      <c r="B792" s="101" t="s">
        <v>624</v>
      </c>
      <c r="C792" s="101" t="s">
        <v>635</v>
      </c>
      <c r="D792" s="98">
        <v>40.375329999999998</v>
      </c>
      <c r="E792" s="98">
        <v>-106.825</v>
      </c>
      <c r="F792" s="95">
        <v>1</v>
      </c>
      <c r="G792" s="91" t="s">
        <v>2026</v>
      </c>
      <c r="H792" s="87">
        <v>1014.917959</v>
      </c>
      <c r="I792" s="12">
        <v>24.750843</v>
      </c>
      <c r="J792" s="12">
        <v>2.2000000000000001E-3</v>
      </c>
      <c r="K792" s="12">
        <v>5.5270000000000001</v>
      </c>
      <c r="L792" s="12">
        <v>6.4200000000000007E-2</v>
      </c>
      <c r="M792" s="12">
        <v>1</v>
      </c>
      <c r="N792" s="12">
        <v>20</v>
      </c>
      <c r="O792" s="12">
        <v>1.557034</v>
      </c>
      <c r="P792" s="12">
        <v>0</v>
      </c>
      <c r="Q792" s="12">
        <v>0</v>
      </c>
      <c r="R792" s="12">
        <v>0</v>
      </c>
    </row>
    <row r="793" spans="1:18" ht="12.95" customHeight="1">
      <c r="A793" s="100" t="s">
        <v>638</v>
      </c>
      <c r="B793" s="101" t="s">
        <v>624</v>
      </c>
      <c r="C793" s="101" t="s">
        <v>639</v>
      </c>
      <c r="D793" s="98">
        <v>40.287219999999998</v>
      </c>
      <c r="E793" s="98">
        <v>-106.82889</v>
      </c>
      <c r="F793" s="95">
        <v>1</v>
      </c>
      <c r="G793" s="91" t="s">
        <v>2026</v>
      </c>
      <c r="H793" s="87">
        <v>587.74138300000004</v>
      </c>
      <c r="I793" s="12">
        <v>33.896906999999999</v>
      </c>
      <c r="J793" s="12">
        <v>0</v>
      </c>
      <c r="K793" s="12">
        <v>7.8902999999999999</v>
      </c>
      <c r="L793" s="12">
        <v>7.6100000000000001E-2</v>
      </c>
      <c r="M793" s="12">
        <v>1</v>
      </c>
      <c r="N793" s="12">
        <v>6</v>
      </c>
      <c r="O793" s="12">
        <v>1.8351569999999999</v>
      </c>
      <c r="P793" s="12">
        <v>0</v>
      </c>
      <c r="Q793" s="12">
        <v>0</v>
      </c>
      <c r="R793" s="12">
        <v>0</v>
      </c>
    </row>
    <row r="794" spans="1:18" ht="12.95" customHeight="1">
      <c r="A794" s="100" t="s">
        <v>653</v>
      </c>
      <c r="B794" s="101" t="s">
        <v>650</v>
      </c>
      <c r="C794" s="101" t="s">
        <v>654</v>
      </c>
      <c r="D794" s="98">
        <v>40.539009999999998</v>
      </c>
      <c r="E794" s="98">
        <v>-107.4106</v>
      </c>
      <c r="F794" s="95">
        <v>1</v>
      </c>
      <c r="G794" s="91" t="s">
        <v>2024</v>
      </c>
      <c r="H794" s="87">
        <v>562.35399299999995</v>
      </c>
      <c r="I794" s="12">
        <v>29.183236000000001</v>
      </c>
      <c r="J794" s="12">
        <v>0.56859999999999999</v>
      </c>
      <c r="K794" s="12">
        <v>3.9489999999999998</v>
      </c>
      <c r="L794" s="12">
        <v>0</v>
      </c>
      <c r="M794" s="12">
        <v>0</v>
      </c>
      <c r="N794" s="12">
        <v>6</v>
      </c>
      <c r="O794" s="12">
        <v>1.4899370000000001</v>
      </c>
      <c r="P794" s="12">
        <v>0</v>
      </c>
      <c r="Q794" s="12">
        <v>0</v>
      </c>
      <c r="R794" s="12">
        <v>0</v>
      </c>
    </row>
    <row r="795" spans="1:18" ht="12.95" customHeight="1">
      <c r="A795" s="100" t="s">
        <v>656</v>
      </c>
      <c r="B795" s="101" t="s">
        <v>650</v>
      </c>
      <c r="C795" s="101" t="s">
        <v>657</v>
      </c>
      <c r="D795" s="98">
        <v>40.67624</v>
      </c>
      <c r="E795" s="98">
        <v>-107.27145</v>
      </c>
      <c r="F795" s="95">
        <v>1</v>
      </c>
      <c r="G795" s="91" t="s">
        <v>2026</v>
      </c>
      <c r="H795" s="87">
        <v>173.18376599999999</v>
      </c>
      <c r="I795" s="12">
        <v>16.712461000000001</v>
      </c>
      <c r="J795" s="12">
        <v>0</v>
      </c>
      <c r="K795" s="12">
        <v>1.1475000000000002</v>
      </c>
      <c r="L795" s="12">
        <v>0</v>
      </c>
      <c r="M795" s="12">
        <v>0</v>
      </c>
      <c r="N795" s="12">
        <v>0</v>
      </c>
      <c r="O795" s="12">
        <v>0.43303700000000001</v>
      </c>
      <c r="P795" s="12">
        <v>0</v>
      </c>
      <c r="Q795" s="12">
        <v>0</v>
      </c>
      <c r="R795" s="12">
        <v>0</v>
      </c>
    </row>
    <row r="796" spans="1:18" ht="12.95" customHeight="1">
      <c r="A796" s="100" t="s">
        <v>660</v>
      </c>
      <c r="B796" s="101" t="s">
        <v>650</v>
      </c>
      <c r="C796" s="101" t="s">
        <v>661</v>
      </c>
      <c r="D796" s="98">
        <v>40.753970000000002</v>
      </c>
      <c r="E796" s="98">
        <v>-107.13545000000001</v>
      </c>
      <c r="F796" s="95">
        <v>2</v>
      </c>
      <c r="G796" s="91" t="s">
        <v>2026</v>
      </c>
      <c r="H796" s="87">
        <v>39.587552000000002</v>
      </c>
      <c r="I796" s="12">
        <v>29.593395000000001</v>
      </c>
      <c r="J796" s="12">
        <v>0</v>
      </c>
      <c r="K796" s="12">
        <v>0.67089999999999994</v>
      </c>
      <c r="L796" s="12">
        <v>0</v>
      </c>
      <c r="M796" s="12">
        <v>0</v>
      </c>
      <c r="N796" s="12">
        <v>0</v>
      </c>
      <c r="O796" s="12">
        <v>0.64387899999999998</v>
      </c>
      <c r="P796" s="12">
        <v>0</v>
      </c>
      <c r="Q796" s="12">
        <v>3</v>
      </c>
      <c r="R796" s="12">
        <v>0</v>
      </c>
    </row>
    <row r="797" spans="1:18" ht="12.95" customHeight="1">
      <c r="A797" s="100" t="s">
        <v>664</v>
      </c>
      <c r="B797" s="101" t="s">
        <v>662</v>
      </c>
      <c r="C797" s="101" t="s">
        <v>665</v>
      </c>
      <c r="D797" s="98">
        <v>40.4041</v>
      </c>
      <c r="E797" s="98">
        <v>-107.2242</v>
      </c>
      <c r="F797" s="95">
        <v>1</v>
      </c>
      <c r="G797" s="91" t="s">
        <v>2026</v>
      </c>
      <c r="H797" s="87">
        <v>21.749101</v>
      </c>
      <c r="I797" s="12">
        <v>15.634081999999999</v>
      </c>
      <c r="J797" s="12">
        <v>0</v>
      </c>
      <c r="K797" s="12">
        <v>2.7364999999999999</v>
      </c>
      <c r="L797" s="12">
        <v>0</v>
      </c>
      <c r="M797" s="12">
        <v>4</v>
      </c>
      <c r="N797" s="12">
        <v>0</v>
      </c>
      <c r="O797" s="12">
        <v>0.92927700000000002</v>
      </c>
      <c r="P797" s="12">
        <v>0</v>
      </c>
      <c r="Q797" s="12">
        <v>5</v>
      </c>
      <c r="R797" s="12">
        <v>0</v>
      </c>
    </row>
    <row r="798" spans="1:18" ht="12.95" customHeight="1">
      <c r="A798" s="100" t="s">
        <v>676</v>
      </c>
      <c r="B798" s="101" t="s">
        <v>677</v>
      </c>
      <c r="C798" s="101" t="s">
        <v>678</v>
      </c>
      <c r="D798" s="98">
        <v>40.822000000000003</v>
      </c>
      <c r="E798" s="98">
        <v>-106.777</v>
      </c>
      <c r="F798" s="95">
        <v>2</v>
      </c>
      <c r="G798" s="91" t="s">
        <v>2026</v>
      </c>
      <c r="H798" s="87">
        <v>77.145245000000003</v>
      </c>
      <c r="I798" s="12">
        <v>25.362746000000001</v>
      </c>
      <c r="J798" s="12">
        <v>0</v>
      </c>
      <c r="K798" s="12">
        <v>0</v>
      </c>
      <c r="L798" s="12">
        <v>0</v>
      </c>
      <c r="M798" s="12">
        <v>0</v>
      </c>
      <c r="N798" s="12">
        <v>3</v>
      </c>
      <c r="O798" s="12">
        <v>0.85809299999999999</v>
      </c>
      <c r="P798" s="12">
        <v>0</v>
      </c>
      <c r="Q798" s="12">
        <v>0</v>
      </c>
      <c r="R798" s="12">
        <v>0</v>
      </c>
    </row>
    <row r="799" spans="1:18" ht="12.95" customHeight="1">
      <c r="A799" s="100" t="s">
        <v>679</v>
      </c>
      <c r="B799" s="101" t="s">
        <v>680</v>
      </c>
      <c r="C799" s="101" t="s">
        <v>681</v>
      </c>
      <c r="D799" s="98">
        <v>40.796999999999997</v>
      </c>
      <c r="E799" s="98">
        <v>-106.69499999999999</v>
      </c>
      <c r="F799" s="95">
        <v>2</v>
      </c>
      <c r="G799" s="91" t="s">
        <v>2026</v>
      </c>
      <c r="H799" s="87">
        <v>9.8266639999999992</v>
      </c>
      <c r="I799" s="12">
        <v>9.8266650000000002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</row>
    <row r="800" spans="1:18" ht="12.95" customHeight="1">
      <c r="A800" s="100" t="s">
        <v>682</v>
      </c>
      <c r="B800" s="101" t="s">
        <v>683</v>
      </c>
      <c r="C800" s="101" t="s">
        <v>684</v>
      </c>
      <c r="D800" s="98">
        <v>40.755516999999998</v>
      </c>
      <c r="E800" s="98">
        <v>-106.81358299999999</v>
      </c>
      <c r="F800" s="95">
        <v>2</v>
      </c>
      <c r="G800" s="91" t="s">
        <v>2026</v>
      </c>
      <c r="H800" s="87">
        <v>254.305575</v>
      </c>
      <c r="I800" s="12">
        <v>31.387032000000001</v>
      </c>
      <c r="J800" s="12">
        <v>0</v>
      </c>
      <c r="K800" s="12">
        <v>5.2700000000000004E-2</v>
      </c>
      <c r="L800" s="12">
        <v>0</v>
      </c>
      <c r="M800" s="12">
        <v>0</v>
      </c>
      <c r="N800" s="12">
        <v>0</v>
      </c>
      <c r="O800" s="12">
        <v>0.704704</v>
      </c>
      <c r="P800" s="12">
        <v>3.9319999999999997E-3</v>
      </c>
      <c r="Q800" s="12">
        <v>0</v>
      </c>
      <c r="R800" s="12">
        <v>0</v>
      </c>
    </row>
    <row r="801" spans="1:18" ht="12.95" customHeight="1">
      <c r="A801" s="100" t="s">
        <v>685</v>
      </c>
      <c r="B801" s="101" t="s">
        <v>670</v>
      </c>
      <c r="C801" s="101" t="s">
        <v>686</v>
      </c>
      <c r="D801" s="98">
        <v>40.766952000000003</v>
      </c>
      <c r="E801" s="98">
        <v>-106.781285</v>
      </c>
      <c r="F801" s="95">
        <v>2</v>
      </c>
      <c r="G801" s="91" t="s">
        <v>2026</v>
      </c>
      <c r="H801" s="87">
        <v>160.674837</v>
      </c>
      <c r="I801" s="12">
        <v>23.956638000000002</v>
      </c>
      <c r="J801" s="12">
        <v>0</v>
      </c>
      <c r="K801" s="12">
        <v>8.3999999999999995E-3</v>
      </c>
      <c r="L801" s="12">
        <v>0</v>
      </c>
      <c r="M801" s="12">
        <v>0</v>
      </c>
      <c r="N801" s="12">
        <v>0</v>
      </c>
      <c r="O801" s="12">
        <v>1.6933750000000001</v>
      </c>
      <c r="P801" s="12">
        <v>6.2240000000000004E-3</v>
      </c>
      <c r="Q801" s="12">
        <v>0</v>
      </c>
      <c r="R801" s="12">
        <v>0</v>
      </c>
    </row>
    <row r="802" spans="1:18" ht="12.95" customHeight="1">
      <c r="A802" s="100" t="s">
        <v>698</v>
      </c>
      <c r="B802" s="101" t="s">
        <v>644</v>
      </c>
      <c r="C802" s="101" t="s">
        <v>699</v>
      </c>
      <c r="D802" s="98">
        <v>40.149749999999997</v>
      </c>
      <c r="E802" s="98">
        <v>-106.90412000000001</v>
      </c>
      <c r="F802" s="95">
        <v>1</v>
      </c>
      <c r="G802" s="91" t="s">
        <v>2026</v>
      </c>
      <c r="H802" s="87">
        <v>132.74470099999999</v>
      </c>
      <c r="I802" s="12">
        <v>8.4830570000000005</v>
      </c>
      <c r="J802" s="12">
        <v>0</v>
      </c>
      <c r="K802" s="12">
        <v>3.5998000000000001</v>
      </c>
      <c r="L802" s="12">
        <v>0</v>
      </c>
      <c r="M802" s="12">
        <v>0</v>
      </c>
      <c r="N802" s="12">
        <v>36</v>
      </c>
      <c r="O802" s="12">
        <v>2.227125</v>
      </c>
      <c r="P802" s="12">
        <v>0</v>
      </c>
      <c r="Q802" s="12">
        <v>0</v>
      </c>
      <c r="R802" s="12">
        <v>0</v>
      </c>
    </row>
    <row r="803" spans="1:18" ht="12.95" customHeight="1">
      <c r="A803" s="100" t="s">
        <v>702</v>
      </c>
      <c r="B803" s="101" t="s">
        <v>700</v>
      </c>
      <c r="C803" s="101" t="s">
        <v>703</v>
      </c>
      <c r="D803" s="98">
        <v>40.952143</v>
      </c>
      <c r="E803" s="98">
        <v>-106.342045</v>
      </c>
      <c r="F803" s="95">
        <v>1</v>
      </c>
      <c r="G803" s="91" t="s">
        <v>2026</v>
      </c>
      <c r="H803" s="87">
        <v>3766.919175</v>
      </c>
      <c r="I803" s="12">
        <v>44.574748</v>
      </c>
      <c r="J803" s="12">
        <v>3.3999999999999998E-3</v>
      </c>
      <c r="K803" s="12">
        <v>7.6010999999999997</v>
      </c>
      <c r="L803" s="12">
        <v>5.4800000000000001E-2</v>
      </c>
      <c r="M803" s="12">
        <v>0</v>
      </c>
      <c r="N803" s="12">
        <v>2</v>
      </c>
      <c r="O803" s="12">
        <v>1.1730419999999999</v>
      </c>
      <c r="P803" s="12">
        <v>1.593E-3</v>
      </c>
      <c r="Q803" s="12">
        <v>0</v>
      </c>
      <c r="R803" s="12">
        <v>0</v>
      </c>
    </row>
    <row r="804" spans="1:18" ht="12.95" customHeight="1">
      <c r="A804" s="100" t="s">
        <v>704</v>
      </c>
      <c r="B804" s="101" t="s">
        <v>700</v>
      </c>
      <c r="C804" s="101" t="s">
        <v>705</v>
      </c>
      <c r="D804" s="98">
        <v>40.935679999999998</v>
      </c>
      <c r="E804" s="98">
        <v>-106.34087</v>
      </c>
      <c r="F804" s="95">
        <v>1</v>
      </c>
      <c r="G804" s="91" t="s">
        <v>2026</v>
      </c>
      <c r="H804" s="87">
        <v>3702.1589039999999</v>
      </c>
      <c r="I804" s="12">
        <v>34.684210999999998</v>
      </c>
      <c r="J804" s="12">
        <v>3.3999999999999998E-3</v>
      </c>
      <c r="K804" s="12">
        <v>7.7313000000000009</v>
      </c>
      <c r="L804" s="12">
        <v>5.4800000000000001E-2</v>
      </c>
      <c r="M804" s="12">
        <v>0</v>
      </c>
      <c r="N804" s="12">
        <v>11</v>
      </c>
      <c r="O804" s="12">
        <v>1.043992</v>
      </c>
      <c r="P804" s="12">
        <v>1.621E-3</v>
      </c>
      <c r="Q804" s="12">
        <v>0</v>
      </c>
      <c r="R804" s="12">
        <v>0</v>
      </c>
    </row>
    <row r="805" spans="1:18" ht="12.95" customHeight="1">
      <c r="A805" s="100" t="s">
        <v>711</v>
      </c>
      <c r="B805" s="101" t="s">
        <v>712</v>
      </c>
      <c r="C805" s="101" t="s">
        <v>713</v>
      </c>
      <c r="D805" s="98">
        <v>40.753169999999997</v>
      </c>
      <c r="E805" s="98">
        <v>-106.4717</v>
      </c>
      <c r="F805" s="95">
        <v>1</v>
      </c>
      <c r="G805" s="91" t="s">
        <v>2026</v>
      </c>
      <c r="H805" s="87">
        <v>210.56818899999999</v>
      </c>
      <c r="I805" s="12">
        <v>16.595345999999999</v>
      </c>
      <c r="J805" s="12">
        <v>0</v>
      </c>
      <c r="K805" s="12">
        <v>6.8052999999999999</v>
      </c>
      <c r="L805" s="12">
        <v>0</v>
      </c>
      <c r="M805" s="12">
        <v>0</v>
      </c>
      <c r="N805" s="12">
        <v>14</v>
      </c>
      <c r="O805" s="12">
        <v>1.4952369999999999</v>
      </c>
      <c r="P805" s="12">
        <v>0</v>
      </c>
      <c r="Q805" s="12">
        <v>3</v>
      </c>
      <c r="R805" s="12">
        <v>0</v>
      </c>
    </row>
    <row r="806" spans="1:18" ht="12.95" customHeight="1">
      <c r="A806" s="100" t="s">
        <v>717</v>
      </c>
      <c r="B806" s="101" t="s">
        <v>342</v>
      </c>
      <c r="C806" s="101" t="s">
        <v>718</v>
      </c>
      <c r="D806" s="98">
        <v>40.552779999999998</v>
      </c>
      <c r="E806" s="98">
        <v>-106.04167</v>
      </c>
      <c r="F806" s="95">
        <v>2</v>
      </c>
      <c r="G806" s="91" t="s">
        <v>2026</v>
      </c>
      <c r="H806" s="87">
        <v>153.24726000000001</v>
      </c>
      <c r="I806" s="12">
        <v>10.380981</v>
      </c>
      <c r="J806" s="12">
        <v>0</v>
      </c>
      <c r="K806" s="12">
        <v>0.26369999999999999</v>
      </c>
      <c r="L806" s="12">
        <v>6.9199999999999998E-2</v>
      </c>
      <c r="M806" s="12">
        <v>0</v>
      </c>
      <c r="N806" s="12">
        <v>14</v>
      </c>
      <c r="O806" s="12">
        <v>2.181915</v>
      </c>
      <c r="P806" s="12">
        <v>0</v>
      </c>
      <c r="Q806" s="12">
        <v>0</v>
      </c>
      <c r="R806" s="12">
        <v>0</v>
      </c>
    </row>
    <row r="807" spans="1:18" ht="12.95" customHeight="1">
      <c r="A807" s="100" t="s">
        <v>722</v>
      </c>
      <c r="B807" s="101" t="s">
        <v>720</v>
      </c>
      <c r="C807" s="101" t="s">
        <v>723</v>
      </c>
      <c r="D807" s="98">
        <v>40.43683</v>
      </c>
      <c r="E807" s="98">
        <v>-106.5035</v>
      </c>
      <c r="F807" s="95">
        <v>1</v>
      </c>
      <c r="G807" s="91" t="s">
        <v>2026</v>
      </c>
      <c r="H807" s="87">
        <v>67.341392999999997</v>
      </c>
      <c r="I807" s="12">
        <v>24.132928</v>
      </c>
      <c r="J807" s="12">
        <v>0</v>
      </c>
      <c r="K807" s="12">
        <v>0.60410000000000008</v>
      </c>
      <c r="L807" s="12">
        <v>8.2799999999999999E-2</v>
      </c>
      <c r="M807" s="12">
        <v>0</v>
      </c>
      <c r="N807" s="12">
        <v>0</v>
      </c>
      <c r="O807" s="12">
        <v>1.268878</v>
      </c>
      <c r="P807" s="12">
        <v>1.485E-2</v>
      </c>
      <c r="Q807" s="12">
        <v>0</v>
      </c>
      <c r="R807" s="12">
        <v>0</v>
      </c>
    </row>
    <row r="808" spans="1:18" ht="12.95" customHeight="1">
      <c r="A808" s="100" t="s">
        <v>735</v>
      </c>
      <c r="B808" s="101" t="s">
        <v>733</v>
      </c>
      <c r="C808" s="101" t="s">
        <v>736</v>
      </c>
      <c r="D808" s="98">
        <v>39.821232999999999</v>
      </c>
      <c r="E808" s="98">
        <v>-105.519716</v>
      </c>
      <c r="F808" s="95">
        <v>1</v>
      </c>
      <c r="G808" s="91" t="s">
        <v>2026</v>
      </c>
      <c r="H808" s="87">
        <v>47.024068999999997</v>
      </c>
      <c r="I808" s="12">
        <v>15.749587999999999</v>
      </c>
      <c r="J808" s="12">
        <v>0</v>
      </c>
      <c r="K808" s="12">
        <v>0</v>
      </c>
      <c r="L808" s="12">
        <v>0.11670000000000001</v>
      </c>
      <c r="M808" s="12">
        <v>0</v>
      </c>
      <c r="N808" s="12">
        <v>2</v>
      </c>
      <c r="O808" s="12">
        <v>2.1347179999999999</v>
      </c>
      <c r="P808" s="12">
        <v>0.14885999999999999</v>
      </c>
      <c r="Q808" s="12">
        <v>0</v>
      </c>
      <c r="R808" s="12">
        <v>0</v>
      </c>
    </row>
    <row r="809" spans="1:18" ht="12.95" customHeight="1">
      <c r="A809" s="100" t="s">
        <v>737</v>
      </c>
      <c r="B809" s="101" t="s">
        <v>738</v>
      </c>
      <c r="C809" s="101" t="s">
        <v>739</v>
      </c>
      <c r="D809" s="98">
        <v>37.332532999999998</v>
      </c>
      <c r="E809" s="98">
        <v>-106.948617</v>
      </c>
      <c r="F809" s="95">
        <v>1</v>
      </c>
      <c r="G809" s="91" t="s">
        <v>2026</v>
      </c>
      <c r="H809" s="87">
        <v>593.569164</v>
      </c>
      <c r="I809" s="12">
        <v>38.124577000000002</v>
      </c>
      <c r="J809" s="12">
        <v>3.9699999999999999E-2</v>
      </c>
      <c r="K809" s="12">
        <v>0.64790000000000003</v>
      </c>
      <c r="L809" s="12">
        <v>0.17910000000000001</v>
      </c>
      <c r="M809" s="12">
        <v>0</v>
      </c>
      <c r="N809" s="12">
        <v>33</v>
      </c>
      <c r="O809" s="12">
        <v>1.4301870000000001</v>
      </c>
      <c r="P809" s="12">
        <v>1.6847000000000001E-2</v>
      </c>
      <c r="Q809" s="12">
        <v>2</v>
      </c>
      <c r="R809" s="12">
        <v>0</v>
      </c>
    </row>
    <row r="810" spans="1:18" ht="12.95" customHeight="1">
      <c r="A810" s="100" t="s">
        <v>740</v>
      </c>
      <c r="B810" s="101" t="s">
        <v>741</v>
      </c>
      <c r="C810" s="101" t="s">
        <v>742</v>
      </c>
      <c r="D810" s="98">
        <v>37.427700000000002</v>
      </c>
      <c r="E810" s="98">
        <v>-107.6752</v>
      </c>
      <c r="F810" s="95">
        <v>1</v>
      </c>
      <c r="G810" s="91" t="s">
        <v>2026</v>
      </c>
      <c r="H810" s="87">
        <v>136.02205799999999</v>
      </c>
      <c r="I810" s="12">
        <v>25.918309000000001</v>
      </c>
      <c r="J810" s="12">
        <v>0</v>
      </c>
      <c r="K810" s="12">
        <v>0.24410000000000001</v>
      </c>
      <c r="L810" s="12">
        <v>0</v>
      </c>
      <c r="M810" s="12">
        <v>0</v>
      </c>
      <c r="N810" s="12">
        <v>2</v>
      </c>
      <c r="O810" s="12">
        <v>1.839091</v>
      </c>
      <c r="P810" s="12">
        <v>0</v>
      </c>
      <c r="Q810" s="12">
        <v>0</v>
      </c>
      <c r="R810" s="12">
        <v>0</v>
      </c>
    </row>
    <row r="811" spans="1:18" ht="12.95" customHeight="1">
      <c r="A811" s="100" t="s">
        <v>754</v>
      </c>
      <c r="B811" s="101" t="s">
        <v>753</v>
      </c>
      <c r="C811" s="101" t="s">
        <v>755</v>
      </c>
      <c r="D811" s="98">
        <v>40.350783</v>
      </c>
      <c r="E811" s="98">
        <v>-104.784933</v>
      </c>
      <c r="F811" s="95">
        <v>3</v>
      </c>
      <c r="G811" s="91" t="s">
        <v>2025</v>
      </c>
      <c r="H811" s="87">
        <v>2148.5365839999999</v>
      </c>
      <c r="I811" s="12">
        <v>22.943266000000001</v>
      </c>
      <c r="J811" s="12">
        <v>15.024399999999998</v>
      </c>
      <c r="K811" s="12">
        <v>1.8342000000000001</v>
      </c>
      <c r="L811" s="12">
        <v>3.6827999999999999</v>
      </c>
      <c r="M811" s="12">
        <v>7</v>
      </c>
      <c r="N811" s="12">
        <v>2</v>
      </c>
      <c r="O811" s="12">
        <v>1.84663</v>
      </c>
      <c r="P811" s="12">
        <v>1.8619999999999999E-3</v>
      </c>
      <c r="Q811" s="12">
        <v>212</v>
      </c>
      <c r="R811" s="12">
        <v>2</v>
      </c>
    </row>
    <row r="812" spans="1:18" ht="12.95" customHeight="1">
      <c r="A812" s="100" t="s">
        <v>757</v>
      </c>
      <c r="B812" s="101" t="s">
        <v>747</v>
      </c>
      <c r="C812" s="101" t="s">
        <v>748</v>
      </c>
      <c r="D812" s="98">
        <v>38.106830000000002</v>
      </c>
      <c r="E812" s="98">
        <v>-102.61967</v>
      </c>
      <c r="F812" s="95">
        <v>3</v>
      </c>
      <c r="G812" s="91" t="s">
        <v>2025</v>
      </c>
      <c r="H812" s="87">
        <v>51158.567783999999</v>
      </c>
      <c r="I812" s="12">
        <v>20.551327000000001</v>
      </c>
      <c r="J812" s="12">
        <v>3.3806999999999996</v>
      </c>
      <c r="K812" s="12">
        <v>0.40720000000000001</v>
      </c>
      <c r="L812" s="12">
        <v>1.0999999999999999</v>
      </c>
      <c r="M812" s="12">
        <v>0</v>
      </c>
      <c r="N812" s="12">
        <v>5</v>
      </c>
      <c r="O812" s="12">
        <v>2.534446</v>
      </c>
      <c r="P812" s="12">
        <v>6.3330000000000001E-3</v>
      </c>
      <c r="Q812" s="12">
        <v>3</v>
      </c>
      <c r="R812" s="12">
        <v>0</v>
      </c>
    </row>
    <row r="813" spans="1:18" ht="12.95" customHeight="1">
      <c r="A813" s="100" t="s">
        <v>760</v>
      </c>
      <c r="B813" s="101" t="s">
        <v>267</v>
      </c>
      <c r="C813" s="101" t="s">
        <v>761</v>
      </c>
      <c r="D813" s="98">
        <v>39.75665</v>
      </c>
      <c r="E813" s="98">
        <v>-105.22273300000001</v>
      </c>
      <c r="F813" s="95">
        <v>1</v>
      </c>
      <c r="G813" s="91" t="s">
        <v>2026</v>
      </c>
      <c r="H813" s="87">
        <v>1027.7632860000001</v>
      </c>
      <c r="I813" s="12">
        <v>17.734622000000002</v>
      </c>
      <c r="J813" s="12">
        <v>0</v>
      </c>
      <c r="K813" s="12">
        <v>3.6999999999999997E-3</v>
      </c>
      <c r="L813" s="12">
        <v>1.4536</v>
      </c>
      <c r="M813" s="12">
        <v>2</v>
      </c>
      <c r="N813" s="12">
        <v>99</v>
      </c>
      <c r="O813" s="12">
        <v>4.5063769999999996</v>
      </c>
      <c r="P813" s="12">
        <v>4.8648999999999998E-2</v>
      </c>
      <c r="Q813" s="12">
        <v>0</v>
      </c>
      <c r="R813" s="12">
        <v>0</v>
      </c>
    </row>
    <row r="814" spans="1:18" ht="12.95" customHeight="1">
      <c r="A814" s="100" t="s">
        <v>790</v>
      </c>
      <c r="B814" s="101" t="s">
        <v>788</v>
      </c>
      <c r="C814" s="101" t="s">
        <v>791</v>
      </c>
      <c r="D814" s="98">
        <v>39.761099999999999</v>
      </c>
      <c r="E814" s="98">
        <v>-104.85760000000001</v>
      </c>
      <c r="F814" s="95">
        <v>3</v>
      </c>
      <c r="G814" s="91" t="s">
        <v>2025</v>
      </c>
      <c r="H814" s="87">
        <v>1394.041749</v>
      </c>
      <c r="I814" s="12">
        <v>15.957901</v>
      </c>
      <c r="J814" s="12">
        <v>2.1814</v>
      </c>
      <c r="K814" s="12">
        <v>4.4000000000000004E-2</v>
      </c>
      <c r="L814" s="12">
        <v>13.712899999999999</v>
      </c>
      <c r="M814" s="12">
        <v>7</v>
      </c>
      <c r="N814" s="12">
        <v>0</v>
      </c>
      <c r="O814" s="12">
        <v>15.946887</v>
      </c>
      <c r="P814" s="12">
        <v>0</v>
      </c>
      <c r="Q814" s="12">
        <v>0</v>
      </c>
      <c r="R814" s="12">
        <v>0</v>
      </c>
    </row>
    <row r="815" spans="1:18" ht="12.95" customHeight="1">
      <c r="A815" s="100" t="s">
        <v>792</v>
      </c>
      <c r="B815" s="101" t="s">
        <v>788</v>
      </c>
      <c r="C815" s="101" t="s">
        <v>793</v>
      </c>
      <c r="D815" s="98">
        <v>39.75985</v>
      </c>
      <c r="E815" s="98">
        <v>-104.85635000000001</v>
      </c>
      <c r="F815" s="95">
        <v>3</v>
      </c>
      <c r="G815" s="91" t="s">
        <v>2025</v>
      </c>
      <c r="H815" s="87">
        <v>1393.771561</v>
      </c>
      <c r="I815" s="12">
        <v>16.818006</v>
      </c>
      <c r="J815" s="12">
        <v>2.1818</v>
      </c>
      <c r="K815" s="12">
        <v>4.4000000000000004E-2</v>
      </c>
      <c r="L815" s="12">
        <v>13.702200000000001</v>
      </c>
      <c r="M815" s="12">
        <v>7</v>
      </c>
      <c r="N815" s="12">
        <v>0</v>
      </c>
      <c r="O815" s="12">
        <v>15.806131000000001</v>
      </c>
      <c r="P815" s="12">
        <v>0</v>
      </c>
      <c r="Q815" s="12">
        <v>0</v>
      </c>
      <c r="R815" s="12">
        <v>0</v>
      </c>
    </row>
    <row r="816" spans="1:18" ht="12.95" customHeight="1">
      <c r="A816" s="100" t="s">
        <v>807</v>
      </c>
      <c r="B816" s="101" t="s">
        <v>801</v>
      </c>
      <c r="C816" s="101" t="s">
        <v>808</v>
      </c>
      <c r="D816" s="98">
        <v>39.580390000000001</v>
      </c>
      <c r="E816" s="98">
        <v>-104.80141999999999</v>
      </c>
      <c r="F816" s="95">
        <v>3</v>
      </c>
      <c r="G816" s="91" t="s">
        <v>2025</v>
      </c>
      <c r="H816" s="87">
        <v>820.08433000000002</v>
      </c>
      <c r="I816" s="12">
        <v>18.375052</v>
      </c>
      <c r="J816" s="12">
        <v>0.38690000000000002</v>
      </c>
      <c r="K816" s="12">
        <v>3.4999999999999996E-3</v>
      </c>
      <c r="L816" s="12">
        <v>5.1268999999999991</v>
      </c>
      <c r="M816" s="12">
        <v>6</v>
      </c>
      <c r="N816" s="12">
        <v>5</v>
      </c>
      <c r="O816" s="12">
        <v>4.7329030000000003</v>
      </c>
      <c r="P816" s="12">
        <v>0</v>
      </c>
      <c r="Q816" s="12">
        <v>0</v>
      </c>
      <c r="R816" s="12">
        <v>0</v>
      </c>
    </row>
    <row r="817" spans="1:18" ht="12.95" customHeight="1">
      <c r="A817" s="100" t="s">
        <v>809</v>
      </c>
      <c r="B817" s="101" t="s">
        <v>801</v>
      </c>
      <c r="C817" s="101" t="s">
        <v>810</v>
      </c>
      <c r="D817" s="98">
        <v>39.517270000000003</v>
      </c>
      <c r="E817" s="98">
        <v>-104.77795</v>
      </c>
      <c r="F817" s="95">
        <v>3</v>
      </c>
      <c r="G817" s="91" t="s">
        <v>2025</v>
      </c>
      <c r="H817" s="87">
        <v>745.45146699999998</v>
      </c>
      <c r="I817" s="12">
        <v>34.733277000000001</v>
      </c>
      <c r="J817" s="12">
        <v>0.41050000000000003</v>
      </c>
      <c r="K817" s="12">
        <v>3.8999999999999998E-3</v>
      </c>
      <c r="L817" s="12">
        <v>3.4172000000000002</v>
      </c>
      <c r="M817" s="12">
        <v>23</v>
      </c>
      <c r="N817" s="12">
        <v>3</v>
      </c>
      <c r="O817" s="12">
        <v>5.45303</v>
      </c>
      <c r="P817" s="12">
        <v>0</v>
      </c>
      <c r="Q817" s="12">
        <v>0</v>
      </c>
      <c r="R817" s="12">
        <v>0</v>
      </c>
    </row>
    <row r="818" spans="1:18" ht="12.95" customHeight="1">
      <c r="A818" s="100" t="s">
        <v>812</v>
      </c>
      <c r="B818" s="101" t="s">
        <v>801</v>
      </c>
      <c r="C818" s="101" t="s">
        <v>813</v>
      </c>
      <c r="D818" s="98">
        <v>39.416820000000001</v>
      </c>
      <c r="E818" s="98">
        <v>-104.76875</v>
      </c>
      <c r="F818" s="95">
        <v>3</v>
      </c>
      <c r="G818" s="91" t="s">
        <v>2025</v>
      </c>
      <c r="H818" s="87">
        <v>540.52499699999998</v>
      </c>
      <c r="I818" s="12">
        <v>26.701640000000001</v>
      </c>
      <c r="J818" s="12">
        <v>0.37559999999999999</v>
      </c>
      <c r="K818" s="12">
        <v>5.3E-3</v>
      </c>
      <c r="L818" s="12">
        <v>0.84710000000000008</v>
      </c>
      <c r="M818" s="12">
        <v>0</v>
      </c>
      <c r="N818" s="12">
        <v>1</v>
      </c>
      <c r="O818" s="12">
        <v>3.1062759999999998</v>
      </c>
      <c r="P818" s="12">
        <v>0</v>
      </c>
      <c r="Q818" s="12">
        <v>0</v>
      </c>
      <c r="R818" s="12">
        <v>0</v>
      </c>
    </row>
    <row r="819" spans="1:18" ht="12.95" customHeight="1">
      <c r="A819" s="100" t="s">
        <v>834</v>
      </c>
      <c r="B819" s="101" t="s">
        <v>832</v>
      </c>
      <c r="C819" s="101" t="s">
        <v>835</v>
      </c>
      <c r="D819" s="98">
        <v>40.877594999999999</v>
      </c>
      <c r="E819" s="98">
        <v>-105.338548</v>
      </c>
      <c r="F819" s="95">
        <v>1</v>
      </c>
      <c r="G819" s="91" t="s">
        <v>2026</v>
      </c>
      <c r="H819" s="87">
        <v>917.08199999999999</v>
      </c>
      <c r="I819" s="12">
        <v>37.471938000000002</v>
      </c>
      <c r="J819" s="12">
        <v>0</v>
      </c>
      <c r="K819" s="12">
        <v>0.14369999999999999</v>
      </c>
      <c r="L819" s="12">
        <v>0.12229999999999999</v>
      </c>
      <c r="M819" s="12">
        <v>0</v>
      </c>
      <c r="N819" s="12">
        <v>0</v>
      </c>
      <c r="O819" s="12">
        <v>1.491563</v>
      </c>
      <c r="P819" s="12">
        <v>0</v>
      </c>
      <c r="Q819" s="12">
        <v>0</v>
      </c>
      <c r="R819" s="12">
        <v>0</v>
      </c>
    </row>
    <row r="820" spans="1:18" ht="12.95" customHeight="1">
      <c r="A820" s="100" t="s">
        <v>837</v>
      </c>
      <c r="B820" s="101" t="s">
        <v>838</v>
      </c>
      <c r="C820" s="101" t="s">
        <v>839</v>
      </c>
      <c r="D820" s="98">
        <v>40.823709999999998</v>
      </c>
      <c r="E820" s="98">
        <v>-105.07653000000001</v>
      </c>
      <c r="F820" s="95">
        <v>1</v>
      </c>
      <c r="G820" s="91" t="s">
        <v>2025</v>
      </c>
      <c r="H820" s="87">
        <v>180.61231900000001</v>
      </c>
      <c r="I820" s="12">
        <v>8.5414259999999995</v>
      </c>
      <c r="J820" s="12">
        <v>3.1172999999999997</v>
      </c>
      <c r="K820" s="12">
        <v>0.16689999999999999</v>
      </c>
      <c r="L820" s="12">
        <v>8.0000000000000002E-3</v>
      </c>
      <c r="M820" s="12">
        <v>1</v>
      </c>
      <c r="N820" s="12">
        <v>2</v>
      </c>
      <c r="O820" s="12">
        <v>1.8512470000000001</v>
      </c>
      <c r="P820" s="12">
        <v>0</v>
      </c>
      <c r="Q820" s="12">
        <v>0</v>
      </c>
      <c r="R820" s="12">
        <v>1</v>
      </c>
    </row>
    <row r="821" spans="1:18" ht="12.95" customHeight="1">
      <c r="A821" s="100" t="s">
        <v>865</v>
      </c>
      <c r="B821" s="101" t="s">
        <v>866</v>
      </c>
      <c r="C821" s="101" t="s">
        <v>867</v>
      </c>
      <c r="D821" s="98">
        <v>40.115499999999997</v>
      </c>
      <c r="E821" s="98">
        <v>-105.3882</v>
      </c>
      <c r="F821" s="95">
        <v>1</v>
      </c>
      <c r="G821" s="91" t="s">
        <v>2026</v>
      </c>
      <c r="H821" s="87">
        <v>31.747931000000001</v>
      </c>
      <c r="I821" s="12">
        <v>19.646325999999998</v>
      </c>
      <c r="J821" s="12">
        <v>0</v>
      </c>
      <c r="K821" s="12">
        <v>0</v>
      </c>
      <c r="L821" s="12">
        <v>0.15300000000000002</v>
      </c>
      <c r="M821" s="12">
        <v>4</v>
      </c>
      <c r="N821" s="12">
        <v>1</v>
      </c>
      <c r="O821" s="12">
        <v>1.4264749999999999</v>
      </c>
      <c r="P821" s="12">
        <v>9.4493999999999995E-2</v>
      </c>
      <c r="Q821" s="12">
        <v>0</v>
      </c>
      <c r="R821" s="12">
        <v>0</v>
      </c>
    </row>
    <row r="822" spans="1:18" ht="12.95" customHeight="1">
      <c r="A822" s="100" t="s">
        <v>868</v>
      </c>
      <c r="B822" s="101" t="s">
        <v>866</v>
      </c>
      <c r="C822" s="101" t="s">
        <v>869</v>
      </c>
      <c r="D822" s="98">
        <v>40.1158</v>
      </c>
      <c r="E822" s="98">
        <v>-105.39149999999999</v>
      </c>
      <c r="F822" s="95">
        <v>2</v>
      </c>
      <c r="G822" s="91" t="s">
        <v>2026</v>
      </c>
      <c r="H822" s="87">
        <v>23.602836</v>
      </c>
      <c r="I822" s="12">
        <v>12.100841000000001</v>
      </c>
      <c r="J822" s="12">
        <v>0</v>
      </c>
      <c r="K822" s="12">
        <v>0</v>
      </c>
      <c r="L822" s="12">
        <v>0.11050000000000001</v>
      </c>
      <c r="M822" s="12">
        <v>2</v>
      </c>
      <c r="N822" s="12">
        <v>1</v>
      </c>
      <c r="O822" s="12">
        <v>1.0516529999999999</v>
      </c>
      <c r="P822" s="12">
        <v>0</v>
      </c>
      <c r="Q822" s="12">
        <v>0</v>
      </c>
      <c r="R822" s="12">
        <v>0</v>
      </c>
    </row>
    <row r="823" spans="1:18" ht="12.95" customHeight="1">
      <c r="A823" s="100" t="s">
        <v>880</v>
      </c>
      <c r="B823" s="101" t="s">
        <v>878</v>
      </c>
      <c r="C823" s="101" t="s">
        <v>881</v>
      </c>
      <c r="D823" s="98">
        <v>39.990119999999997</v>
      </c>
      <c r="E823" s="98">
        <v>-105.42303</v>
      </c>
      <c r="F823" s="95">
        <v>1</v>
      </c>
      <c r="G823" s="91" t="s">
        <v>2026</v>
      </c>
      <c r="H823" s="87">
        <v>110.88697500000001</v>
      </c>
      <c r="I823" s="12">
        <v>9.5756019999999999</v>
      </c>
      <c r="J823" s="12">
        <v>0</v>
      </c>
      <c r="K823" s="12">
        <v>1.06E-2</v>
      </c>
      <c r="L823" s="12">
        <v>0.94929999999999992</v>
      </c>
      <c r="M823" s="12">
        <v>0</v>
      </c>
      <c r="N823" s="12">
        <v>0</v>
      </c>
      <c r="O823" s="12">
        <v>1.933881</v>
      </c>
      <c r="P823" s="12">
        <v>4.5090999999999999E-2</v>
      </c>
      <c r="Q823" s="12">
        <v>0</v>
      </c>
      <c r="R823" s="12">
        <v>0</v>
      </c>
    </row>
    <row r="824" spans="1:18" ht="12.95" customHeight="1">
      <c r="A824" s="100" t="s">
        <v>882</v>
      </c>
      <c r="B824" s="101" t="s">
        <v>870</v>
      </c>
      <c r="C824" s="101" t="s">
        <v>883</v>
      </c>
      <c r="D824" s="98">
        <v>40.001612000000002</v>
      </c>
      <c r="E824" s="98">
        <v>-105.37391700000001</v>
      </c>
      <c r="F824" s="95">
        <v>2</v>
      </c>
      <c r="G824" s="91" t="s">
        <v>2026</v>
      </c>
      <c r="H824" s="87">
        <v>236.78426300000001</v>
      </c>
      <c r="I824" s="12">
        <v>16.604016999999999</v>
      </c>
      <c r="J824" s="12">
        <v>0</v>
      </c>
      <c r="K824" s="12">
        <v>5.67E-2</v>
      </c>
      <c r="L824" s="12">
        <v>0.62769999999999992</v>
      </c>
      <c r="M824" s="12">
        <v>0</v>
      </c>
      <c r="N824" s="12">
        <v>0</v>
      </c>
      <c r="O824" s="12">
        <v>2.7357100000000001</v>
      </c>
      <c r="P824" s="12">
        <v>3.3785999999999997E-2</v>
      </c>
      <c r="Q824" s="12">
        <v>0</v>
      </c>
      <c r="R824" s="12">
        <v>0</v>
      </c>
    </row>
    <row r="825" spans="1:18" ht="12.95" customHeight="1">
      <c r="A825" s="100" t="s">
        <v>885</v>
      </c>
      <c r="B825" s="101" t="s">
        <v>878</v>
      </c>
      <c r="C825" s="101" t="s">
        <v>886</v>
      </c>
      <c r="D825" s="98">
        <v>39.966656999999998</v>
      </c>
      <c r="E825" s="98">
        <v>-105.48092699999999</v>
      </c>
      <c r="F825" s="95">
        <v>2</v>
      </c>
      <c r="G825" s="91" t="s">
        <v>2026</v>
      </c>
      <c r="H825" s="87">
        <v>98.71875</v>
      </c>
      <c r="I825" s="12">
        <v>12.995113999999999</v>
      </c>
      <c r="J825" s="12">
        <v>0</v>
      </c>
      <c r="K825" s="12">
        <v>1.1900000000000001E-2</v>
      </c>
      <c r="L825" s="12">
        <v>0.91199999999999992</v>
      </c>
      <c r="M825" s="12">
        <v>1</v>
      </c>
      <c r="N825" s="12">
        <v>2</v>
      </c>
      <c r="O825" s="12">
        <v>5.8355519999999999</v>
      </c>
      <c r="P825" s="12">
        <v>5.0649E-2</v>
      </c>
      <c r="Q825" s="12">
        <v>0</v>
      </c>
      <c r="R825" s="12">
        <v>0</v>
      </c>
    </row>
    <row r="826" spans="1:18" ht="12.95" customHeight="1">
      <c r="A826" s="100" t="s">
        <v>887</v>
      </c>
      <c r="B826" s="101" t="s">
        <v>878</v>
      </c>
      <c r="C826" s="101" t="s">
        <v>888</v>
      </c>
      <c r="D826" s="98">
        <v>39.971291000000001</v>
      </c>
      <c r="E826" s="98">
        <v>-105.475821</v>
      </c>
      <c r="F826" s="95">
        <v>1</v>
      </c>
      <c r="G826" s="91" t="s">
        <v>2026</v>
      </c>
      <c r="H826" s="87">
        <v>101.536537</v>
      </c>
      <c r="I826" s="12">
        <v>14.294788</v>
      </c>
      <c r="J826" s="12">
        <v>0</v>
      </c>
      <c r="K826" s="12">
        <v>1.15E-2</v>
      </c>
      <c r="L826" s="12">
        <v>0.92309999999999992</v>
      </c>
      <c r="M826" s="12">
        <v>1</v>
      </c>
      <c r="N826" s="12">
        <v>0</v>
      </c>
      <c r="O826" s="12">
        <v>5.5730089999999999</v>
      </c>
      <c r="P826" s="12">
        <v>4.9243000000000002E-2</v>
      </c>
      <c r="Q826" s="12">
        <v>0</v>
      </c>
      <c r="R826" s="12">
        <v>0</v>
      </c>
    </row>
    <row r="827" spans="1:18" ht="12.95" customHeight="1">
      <c r="A827" s="100" t="s">
        <v>889</v>
      </c>
      <c r="B827" s="101" t="s">
        <v>878</v>
      </c>
      <c r="C827" s="101" t="s">
        <v>890</v>
      </c>
      <c r="D827" s="98">
        <v>39.972329000000002</v>
      </c>
      <c r="E827" s="98">
        <v>-105.465039</v>
      </c>
      <c r="F827" s="95">
        <v>1</v>
      </c>
      <c r="G827" s="91" t="s">
        <v>2026</v>
      </c>
      <c r="H827" s="87">
        <v>103.147425</v>
      </c>
      <c r="I827" s="12">
        <v>13.204029999999999</v>
      </c>
      <c r="J827" s="12">
        <v>0</v>
      </c>
      <c r="K827" s="12">
        <v>1.1299999999999999E-2</v>
      </c>
      <c r="L827" s="12">
        <v>0.91740000000000022</v>
      </c>
      <c r="M827" s="12">
        <v>1</v>
      </c>
      <c r="N827" s="12">
        <v>0</v>
      </c>
      <c r="O827" s="12">
        <v>5.6825890000000001</v>
      </c>
      <c r="P827" s="12">
        <v>4.8474000000000003E-2</v>
      </c>
      <c r="Q827" s="12">
        <v>0</v>
      </c>
      <c r="R827" s="12">
        <v>0</v>
      </c>
    </row>
    <row r="828" spans="1:18" ht="12.95" customHeight="1">
      <c r="A828" s="100" t="s">
        <v>911</v>
      </c>
      <c r="B828" s="101" t="s">
        <v>267</v>
      </c>
      <c r="C828" s="101" t="s">
        <v>912</v>
      </c>
      <c r="D828" s="98">
        <v>39.695120000000003</v>
      </c>
      <c r="E828" s="98">
        <v>-105.72989</v>
      </c>
      <c r="F828" s="95">
        <v>2</v>
      </c>
      <c r="G828" s="91" t="s">
        <v>2026</v>
      </c>
      <c r="H828" s="87">
        <v>116.818264</v>
      </c>
      <c r="I828" s="12">
        <v>21.475569</v>
      </c>
      <c r="J828" s="12">
        <v>0</v>
      </c>
      <c r="K828" s="12">
        <v>0</v>
      </c>
      <c r="L828" s="12">
        <v>1.4824999999999999</v>
      </c>
      <c r="M828" s="12">
        <v>1</v>
      </c>
      <c r="N828" s="12">
        <v>3</v>
      </c>
      <c r="O828" s="12">
        <v>1.5727880000000001</v>
      </c>
      <c r="P828" s="12">
        <v>3.4241000000000001E-2</v>
      </c>
      <c r="Q828" s="12">
        <v>0</v>
      </c>
      <c r="R828" s="12">
        <v>0</v>
      </c>
    </row>
    <row r="829" spans="1:18" ht="12.95" customHeight="1">
      <c r="A829" s="100" t="s">
        <v>924</v>
      </c>
      <c r="B829" s="101" t="s">
        <v>412</v>
      </c>
      <c r="C829" s="101" t="s">
        <v>925</v>
      </c>
      <c r="D829" s="98">
        <v>39.653199999999998</v>
      </c>
      <c r="E829" s="98">
        <v>-105.1782</v>
      </c>
      <c r="F829" s="95">
        <v>1</v>
      </c>
      <c r="G829" s="91" t="s">
        <v>2026</v>
      </c>
      <c r="H829" s="87">
        <v>455.79395199999999</v>
      </c>
      <c r="I829" s="12">
        <v>23.790770999999999</v>
      </c>
      <c r="J829" s="12">
        <v>3.1999999999999997E-3</v>
      </c>
      <c r="K829" s="12">
        <v>0.31430000000000002</v>
      </c>
      <c r="L829" s="12">
        <v>1.3798000000000001</v>
      </c>
      <c r="M829" s="12">
        <v>4</v>
      </c>
      <c r="N829" s="12">
        <v>66</v>
      </c>
      <c r="O829" s="12">
        <v>2.3198319999999999</v>
      </c>
      <c r="P829" s="12">
        <v>0</v>
      </c>
      <c r="Q829" s="12">
        <v>0</v>
      </c>
      <c r="R829" s="12">
        <v>0</v>
      </c>
    </row>
    <row r="830" spans="1:18" ht="12.95" customHeight="1">
      <c r="A830" s="100" t="s">
        <v>926</v>
      </c>
      <c r="B830" s="101" t="s">
        <v>412</v>
      </c>
      <c r="C830" s="101" t="s">
        <v>927</v>
      </c>
      <c r="D830" s="98">
        <v>39.652222000000002</v>
      </c>
      <c r="E830" s="98">
        <v>-105.17305500000001</v>
      </c>
      <c r="F830" s="95">
        <v>1</v>
      </c>
      <c r="G830" s="91" t="s">
        <v>2026</v>
      </c>
      <c r="H830" s="87">
        <v>456.18249700000001</v>
      </c>
      <c r="I830" s="12">
        <v>20.840056000000001</v>
      </c>
      <c r="J830" s="12">
        <v>3.1999999999999997E-3</v>
      </c>
      <c r="K830" s="12">
        <v>0.31409999999999999</v>
      </c>
      <c r="L830" s="12">
        <v>1.3888999999999998</v>
      </c>
      <c r="M830" s="12">
        <v>4</v>
      </c>
      <c r="N830" s="12">
        <v>67</v>
      </c>
      <c r="O830" s="12">
        <v>2.6005229999999999</v>
      </c>
      <c r="P830" s="12">
        <v>0</v>
      </c>
      <c r="Q830" s="12">
        <v>0</v>
      </c>
      <c r="R830" s="12">
        <v>0</v>
      </c>
    </row>
    <row r="831" spans="1:18" ht="12.95" customHeight="1">
      <c r="A831" s="100" t="s">
        <v>928</v>
      </c>
      <c r="B831" s="101" t="s">
        <v>929</v>
      </c>
      <c r="C831" s="101" t="s">
        <v>930</v>
      </c>
      <c r="D831" s="98">
        <v>39.693600000000004</v>
      </c>
      <c r="E831" s="98">
        <v>-105.20574000000001</v>
      </c>
      <c r="F831" s="95">
        <v>1</v>
      </c>
      <c r="G831" s="91" t="s">
        <v>2026</v>
      </c>
      <c r="H831" s="87">
        <v>15.623257000000001</v>
      </c>
      <c r="I831" s="12">
        <v>9.6442580000000007</v>
      </c>
      <c r="J831" s="12">
        <v>0</v>
      </c>
      <c r="K831" s="12">
        <v>0</v>
      </c>
      <c r="L831" s="12">
        <v>10.487500000000001</v>
      </c>
      <c r="M831" s="12">
        <v>2</v>
      </c>
      <c r="N831" s="12">
        <v>0</v>
      </c>
      <c r="O831" s="12">
        <v>6.228485</v>
      </c>
      <c r="P831" s="12">
        <v>0</v>
      </c>
      <c r="Q831" s="12">
        <v>0</v>
      </c>
      <c r="R831" s="12">
        <v>0</v>
      </c>
    </row>
    <row r="832" spans="1:18" ht="12.95" customHeight="1">
      <c r="A832" s="100" t="s">
        <v>932</v>
      </c>
      <c r="B832" s="101" t="s">
        <v>931</v>
      </c>
      <c r="C832" s="101" t="s">
        <v>933</v>
      </c>
      <c r="D832" s="98">
        <v>39.614204999999998</v>
      </c>
      <c r="E832" s="98">
        <v>-105.330168</v>
      </c>
      <c r="F832" s="95">
        <v>1</v>
      </c>
      <c r="G832" s="91" t="s">
        <v>2026</v>
      </c>
      <c r="H832" s="87">
        <v>43.270200000000003</v>
      </c>
      <c r="I832" s="12">
        <v>13.894843</v>
      </c>
      <c r="J832" s="12">
        <v>0</v>
      </c>
      <c r="K832" s="12">
        <v>0</v>
      </c>
      <c r="L832" s="12">
        <v>0.78839999999999999</v>
      </c>
      <c r="M832" s="12">
        <v>0</v>
      </c>
      <c r="N832" s="12">
        <v>5</v>
      </c>
      <c r="O832" s="12">
        <v>5.1833650000000002</v>
      </c>
      <c r="P832" s="12">
        <v>0</v>
      </c>
      <c r="Q832" s="12">
        <v>0</v>
      </c>
      <c r="R832" s="12">
        <v>0</v>
      </c>
    </row>
    <row r="833" spans="1:18" ht="12.95" customHeight="1">
      <c r="A833" s="100" t="s">
        <v>934</v>
      </c>
      <c r="B833" s="101" t="s">
        <v>935</v>
      </c>
      <c r="C833" s="101" t="s">
        <v>936</v>
      </c>
      <c r="D833" s="98">
        <v>39.632199999999997</v>
      </c>
      <c r="E833" s="98">
        <v>-105.4558</v>
      </c>
      <c r="F833" s="95">
        <v>2</v>
      </c>
      <c r="G833" s="91" t="s">
        <v>2026</v>
      </c>
      <c r="H833" s="87">
        <v>71.269704000000004</v>
      </c>
      <c r="I833" s="12">
        <v>28.136289000000001</v>
      </c>
      <c r="J833" s="12">
        <v>0</v>
      </c>
      <c r="K833" s="12">
        <v>0.68700000000000006</v>
      </c>
      <c r="L833" s="12">
        <v>6.9499999999999992E-2</v>
      </c>
      <c r="M833" s="12">
        <v>0</v>
      </c>
      <c r="N833" s="12">
        <v>28</v>
      </c>
      <c r="O833" s="12">
        <v>1.871154</v>
      </c>
      <c r="P833" s="12">
        <v>0</v>
      </c>
      <c r="Q833" s="12">
        <v>0</v>
      </c>
      <c r="R833" s="12">
        <v>0</v>
      </c>
    </row>
    <row r="834" spans="1:18" ht="12.95" customHeight="1">
      <c r="A834" s="100" t="s">
        <v>943</v>
      </c>
      <c r="B834" s="101" t="s">
        <v>412</v>
      </c>
      <c r="C834" s="101" t="s">
        <v>944</v>
      </c>
      <c r="D834" s="98">
        <v>39.623399999999997</v>
      </c>
      <c r="E834" s="98">
        <v>-105.4451</v>
      </c>
      <c r="F834" s="95">
        <v>1</v>
      </c>
      <c r="G834" s="91" t="s">
        <v>2026</v>
      </c>
      <c r="H834" s="87">
        <v>114.947039</v>
      </c>
      <c r="I834" s="12">
        <v>14.208212</v>
      </c>
      <c r="J834" s="12">
        <v>0</v>
      </c>
      <c r="K834" s="12">
        <v>0.12689999999999999</v>
      </c>
      <c r="L834" s="12">
        <v>0</v>
      </c>
      <c r="M834" s="12">
        <v>0</v>
      </c>
      <c r="N834" s="12">
        <v>5</v>
      </c>
      <c r="O834" s="12">
        <v>1.6177680000000001</v>
      </c>
      <c r="P834" s="12">
        <v>0</v>
      </c>
      <c r="Q834" s="12">
        <v>0</v>
      </c>
      <c r="R834" s="12">
        <v>0</v>
      </c>
    </row>
    <row r="835" spans="1:18" ht="12.95" customHeight="1">
      <c r="A835" s="100" t="s">
        <v>945</v>
      </c>
      <c r="B835" s="101" t="s">
        <v>412</v>
      </c>
      <c r="C835" s="101" t="s">
        <v>946</v>
      </c>
      <c r="D835" s="98">
        <v>39.611358000000003</v>
      </c>
      <c r="E835" s="98">
        <v>-105.533367</v>
      </c>
      <c r="F835" s="95">
        <v>2</v>
      </c>
      <c r="G835" s="91" t="s">
        <v>2026</v>
      </c>
      <c r="H835" s="87">
        <v>52.535587</v>
      </c>
      <c r="I835" s="12">
        <v>20.583182999999998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2">
        <v>1.4519999999999999E-3</v>
      </c>
      <c r="P835" s="12">
        <v>0</v>
      </c>
      <c r="Q835" s="12">
        <v>0</v>
      </c>
      <c r="R835" s="12">
        <v>0</v>
      </c>
    </row>
    <row r="836" spans="1:18" ht="12.95" customHeight="1">
      <c r="A836" s="100" t="s">
        <v>947</v>
      </c>
      <c r="B836" s="101" t="s">
        <v>412</v>
      </c>
      <c r="C836" s="101" t="s">
        <v>948</v>
      </c>
      <c r="D836" s="98">
        <v>39.611666999999997</v>
      </c>
      <c r="E836" s="98">
        <v>-105.480233</v>
      </c>
      <c r="F836" s="95">
        <v>1</v>
      </c>
      <c r="G836" s="91" t="s">
        <v>2026</v>
      </c>
      <c r="H836" s="87">
        <v>76.791499999999999</v>
      </c>
      <c r="I836" s="12">
        <v>11.693820000000001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1.205554</v>
      </c>
      <c r="P836" s="12">
        <v>0</v>
      </c>
      <c r="Q836" s="12">
        <v>0</v>
      </c>
      <c r="R836" s="12">
        <v>0</v>
      </c>
    </row>
    <row r="837" spans="1:18" ht="12.95" customHeight="1">
      <c r="A837" s="100" t="s">
        <v>949</v>
      </c>
      <c r="B837" s="101" t="s">
        <v>412</v>
      </c>
      <c r="C837" s="101" t="s">
        <v>950</v>
      </c>
      <c r="D837" s="98">
        <v>39.634039000000001</v>
      </c>
      <c r="E837" s="98">
        <v>-105.40260600000001</v>
      </c>
      <c r="F837" s="95">
        <v>1</v>
      </c>
      <c r="G837" s="91" t="s">
        <v>2026</v>
      </c>
      <c r="H837" s="87">
        <v>219.48291900000001</v>
      </c>
      <c r="I837" s="12">
        <v>23.487597999999998</v>
      </c>
      <c r="J837" s="12">
        <v>0</v>
      </c>
      <c r="K837" s="12">
        <v>0.36199999999999999</v>
      </c>
      <c r="L837" s="12">
        <v>0.02</v>
      </c>
      <c r="M837" s="12">
        <v>0</v>
      </c>
      <c r="N837" s="12">
        <v>18</v>
      </c>
      <c r="O837" s="12">
        <v>2.6784319999999999</v>
      </c>
      <c r="P837" s="12">
        <v>0</v>
      </c>
      <c r="Q837" s="12">
        <v>0</v>
      </c>
      <c r="R837" s="12">
        <v>0</v>
      </c>
    </row>
    <row r="838" spans="1:18" ht="12.95" customHeight="1">
      <c r="A838" s="100" t="s">
        <v>954</v>
      </c>
      <c r="B838" s="101" t="s">
        <v>955</v>
      </c>
      <c r="C838" s="101" t="s">
        <v>956</v>
      </c>
      <c r="D838" s="98">
        <v>39.355240000000002</v>
      </c>
      <c r="E838" s="98">
        <v>-105.02718</v>
      </c>
      <c r="F838" s="95">
        <v>1</v>
      </c>
      <c r="G838" s="91" t="s">
        <v>2026</v>
      </c>
      <c r="H838" s="87">
        <v>20.41948</v>
      </c>
      <c r="I838" s="12">
        <v>15.524628</v>
      </c>
      <c r="J838" s="12">
        <v>0</v>
      </c>
      <c r="K838" s="12">
        <v>0</v>
      </c>
      <c r="L838" s="12">
        <v>0.22039999999999998</v>
      </c>
      <c r="M838" s="12">
        <v>0</v>
      </c>
      <c r="N838" s="12">
        <v>2</v>
      </c>
      <c r="O838" s="12">
        <v>1.5286120000000001</v>
      </c>
      <c r="P838" s="12">
        <v>0</v>
      </c>
      <c r="Q838" s="12">
        <v>0</v>
      </c>
      <c r="R838" s="12">
        <v>0</v>
      </c>
    </row>
    <row r="839" spans="1:18" ht="12.95" customHeight="1">
      <c r="A839" s="100" t="s">
        <v>963</v>
      </c>
      <c r="B839" s="101" t="s">
        <v>961</v>
      </c>
      <c r="C839" s="101" t="s">
        <v>964</v>
      </c>
      <c r="D839" s="98">
        <v>39.224580000000003</v>
      </c>
      <c r="E839" s="98">
        <v>-104.9742</v>
      </c>
      <c r="F839" s="95">
        <v>1</v>
      </c>
      <c r="G839" s="91" t="s">
        <v>2026</v>
      </c>
      <c r="H839" s="87">
        <v>17.71987</v>
      </c>
      <c r="I839" s="12">
        <v>12.132038</v>
      </c>
      <c r="J839" s="12">
        <v>0</v>
      </c>
      <c r="K839" s="12">
        <v>0</v>
      </c>
      <c r="L839" s="12">
        <v>5.1000000000000004E-3</v>
      </c>
      <c r="M839" s="12">
        <v>0</v>
      </c>
      <c r="N839" s="12">
        <v>1</v>
      </c>
      <c r="O839" s="12">
        <v>0.115874</v>
      </c>
      <c r="P839" s="12">
        <v>0</v>
      </c>
      <c r="Q839" s="12">
        <v>0</v>
      </c>
      <c r="R839" s="12">
        <v>0</v>
      </c>
    </row>
    <row r="840" spans="1:18" ht="12.95" customHeight="1">
      <c r="A840" s="100" t="s">
        <v>966</v>
      </c>
      <c r="B840" s="101" t="s">
        <v>961</v>
      </c>
      <c r="C840" s="101" t="s">
        <v>965</v>
      </c>
      <c r="D840" s="98">
        <v>39.369166999999997</v>
      </c>
      <c r="E840" s="98">
        <v>-104.96550000000001</v>
      </c>
      <c r="F840" s="95">
        <v>1</v>
      </c>
      <c r="G840" s="91" t="s">
        <v>2025</v>
      </c>
      <c r="H840" s="87">
        <v>256.78556500000002</v>
      </c>
      <c r="I840" s="12">
        <v>18.726457</v>
      </c>
      <c r="J840" s="12">
        <v>0.40099999999999997</v>
      </c>
      <c r="K840" s="12">
        <v>0</v>
      </c>
      <c r="L840" s="12">
        <v>0.12479999999999999</v>
      </c>
      <c r="M840" s="12">
        <v>0</v>
      </c>
      <c r="N840" s="12">
        <v>8</v>
      </c>
      <c r="O840" s="12">
        <v>2.9466009999999998</v>
      </c>
      <c r="P840" s="12">
        <v>0</v>
      </c>
      <c r="Q840" s="12">
        <v>0</v>
      </c>
      <c r="R840" s="12">
        <v>0</v>
      </c>
    </row>
    <row r="841" spans="1:18" ht="12.95" customHeight="1">
      <c r="A841" s="100" t="s">
        <v>969</v>
      </c>
      <c r="B841" s="101" t="s">
        <v>967</v>
      </c>
      <c r="C841" s="101" t="s">
        <v>970</v>
      </c>
      <c r="D841" s="98">
        <v>39.184310000000004</v>
      </c>
      <c r="E841" s="98">
        <v>-104.93068</v>
      </c>
      <c r="F841" s="95">
        <v>2</v>
      </c>
      <c r="G841" s="91" t="s">
        <v>2026</v>
      </c>
      <c r="H841" s="87">
        <v>36.509492000000002</v>
      </c>
      <c r="I841" s="12">
        <v>13.61289</v>
      </c>
      <c r="J841" s="12">
        <v>0</v>
      </c>
      <c r="K841" s="12">
        <v>0</v>
      </c>
      <c r="L841" s="12">
        <v>0.1158</v>
      </c>
      <c r="M841" s="12">
        <v>0</v>
      </c>
      <c r="N841" s="12">
        <v>3</v>
      </c>
      <c r="O841" s="12">
        <v>1.169754</v>
      </c>
      <c r="P841" s="12">
        <v>0</v>
      </c>
      <c r="Q841" s="12">
        <v>0</v>
      </c>
      <c r="R841" s="12">
        <v>0</v>
      </c>
    </row>
    <row r="842" spans="1:18" ht="12.95" customHeight="1">
      <c r="A842" s="100" t="s">
        <v>971</v>
      </c>
      <c r="B842" s="101" t="s">
        <v>972</v>
      </c>
      <c r="C842" s="101" t="s">
        <v>973</v>
      </c>
      <c r="D842" s="98">
        <v>39.731332999999999</v>
      </c>
      <c r="E842" s="98">
        <v>-105.039333</v>
      </c>
      <c r="F842" s="95">
        <v>3</v>
      </c>
      <c r="G842" s="91" t="s">
        <v>2025</v>
      </c>
      <c r="H842" s="87">
        <v>24.264386999999999</v>
      </c>
      <c r="I842" s="12">
        <v>5.7737759999999998</v>
      </c>
      <c r="J842" s="12">
        <v>0</v>
      </c>
      <c r="K842" s="12">
        <v>0</v>
      </c>
      <c r="L842" s="12">
        <v>71.745099999999994</v>
      </c>
      <c r="M842" s="12">
        <v>1</v>
      </c>
      <c r="N842" s="12">
        <v>4</v>
      </c>
      <c r="O842" s="12">
        <v>19.812163999999999</v>
      </c>
      <c r="P842" s="12">
        <v>0</v>
      </c>
      <c r="Q842" s="12">
        <v>0</v>
      </c>
      <c r="R842" s="12">
        <v>0</v>
      </c>
    </row>
    <row r="843" spans="1:18" ht="12.95" customHeight="1">
      <c r="A843" s="100" t="s">
        <v>974</v>
      </c>
      <c r="B843" s="101" t="s">
        <v>972</v>
      </c>
      <c r="C843" s="101" t="s">
        <v>975</v>
      </c>
      <c r="D843" s="98">
        <v>39.728332999999999</v>
      </c>
      <c r="E843" s="98">
        <v>-105.057667</v>
      </c>
      <c r="F843" s="95">
        <v>3</v>
      </c>
      <c r="G843" s="91" t="s">
        <v>2025</v>
      </c>
      <c r="H843" s="87">
        <v>22.453029999999998</v>
      </c>
      <c r="I843" s="12">
        <v>7.8626959999999997</v>
      </c>
      <c r="J843" s="12">
        <v>0</v>
      </c>
      <c r="K843" s="12">
        <v>0</v>
      </c>
      <c r="L843" s="12">
        <v>70.550399999999996</v>
      </c>
      <c r="M843" s="12">
        <v>2</v>
      </c>
      <c r="N843" s="12">
        <v>4</v>
      </c>
      <c r="O843" s="12">
        <v>18.165075000000002</v>
      </c>
      <c r="P843" s="12">
        <v>0</v>
      </c>
      <c r="Q843" s="12">
        <v>0</v>
      </c>
      <c r="R843" s="12">
        <v>0</v>
      </c>
    </row>
    <row r="844" spans="1:18" ht="12.95" customHeight="1">
      <c r="A844" s="100" t="s">
        <v>976</v>
      </c>
      <c r="B844" s="101" t="s">
        <v>972</v>
      </c>
      <c r="C844" s="101" t="s">
        <v>977</v>
      </c>
      <c r="D844" s="98">
        <v>39.727666999999997</v>
      </c>
      <c r="E844" s="98">
        <v>-105.062333</v>
      </c>
      <c r="F844" s="95">
        <v>3</v>
      </c>
      <c r="G844" s="91" t="s">
        <v>2025</v>
      </c>
      <c r="H844" s="87">
        <v>22.086379000000001</v>
      </c>
      <c r="I844" s="12">
        <v>9.1727779999999992</v>
      </c>
      <c r="J844" s="12">
        <v>0</v>
      </c>
      <c r="K844" s="12">
        <v>0</v>
      </c>
      <c r="L844" s="12">
        <v>70.358699999999999</v>
      </c>
      <c r="M844" s="12">
        <v>7</v>
      </c>
      <c r="N844" s="12">
        <v>4</v>
      </c>
      <c r="O844" s="12">
        <v>17.565035999999999</v>
      </c>
      <c r="P844" s="12">
        <v>0</v>
      </c>
      <c r="Q844" s="12">
        <v>0</v>
      </c>
      <c r="R844" s="12">
        <v>0</v>
      </c>
    </row>
    <row r="845" spans="1:18" ht="12.95" customHeight="1">
      <c r="A845" s="100" t="s">
        <v>978</v>
      </c>
      <c r="B845" s="101" t="s">
        <v>972</v>
      </c>
      <c r="C845" s="101" t="s">
        <v>979</v>
      </c>
      <c r="D845" s="98">
        <v>39.728833000000002</v>
      </c>
      <c r="E845" s="98">
        <v>-105.080333</v>
      </c>
      <c r="F845" s="95">
        <v>3</v>
      </c>
      <c r="G845" s="91" t="s">
        <v>2025</v>
      </c>
      <c r="H845" s="87">
        <v>20.269691000000002</v>
      </c>
      <c r="I845" s="12">
        <v>13.957679000000001</v>
      </c>
      <c r="J845" s="12">
        <v>0</v>
      </c>
      <c r="K845" s="12">
        <v>0</v>
      </c>
      <c r="L845" s="12">
        <v>71.264899999999997</v>
      </c>
      <c r="M845" s="12">
        <v>11</v>
      </c>
      <c r="N845" s="12">
        <v>2</v>
      </c>
      <c r="O845" s="12">
        <v>15.822262</v>
      </c>
      <c r="P845" s="12">
        <v>0</v>
      </c>
      <c r="Q845" s="12">
        <v>0</v>
      </c>
      <c r="R845" s="12">
        <v>0</v>
      </c>
    </row>
    <row r="846" spans="1:18" ht="12.95" customHeight="1">
      <c r="A846" s="100" t="s">
        <v>980</v>
      </c>
      <c r="B846" s="101" t="s">
        <v>972</v>
      </c>
      <c r="C846" s="101" t="s">
        <v>981</v>
      </c>
      <c r="D846" s="98">
        <v>39.728833000000002</v>
      </c>
      <c r="E846" s="98">
        <v>-105.096833</v>
      </c>
      <c r="F846" s="95">
        <v>3</v>
      </c>
      <c r="G846" s="91" t="s">
        <v>2025</v>
      </c>
      <c r="H846" s="87">
        <v>9.16873</v>
      </c>
      <c r="I846" s="12">
        <v>7.5183679999999997</v>
      </c>
      <c r="J846" s="12">
        <v>0</v>
      </c>
      <c r="K846" s="12">
        <v>0</v>
      </c>
      <c r="L846" s="12">
        <v>69.83</v>
      </c>
      <c r="M846" s="12">
        <v>0</v>
      </c>
      <c r="N846" s="12">
        <v>0</v>
      </c>
      <c r="O846" s="12">
        <v>15.5497</v>
      </c>
      <c r="P846" s="12">
        <v>0</v>
      </c>
      <c r="Q846" s="12">
        <v>0</v>
      </c>
      <c r="R846" s="12">
        <v>0</v>
      </c>
    </row>
    <row r="847" spans="1:18" ht="12.95" customHeight="1">
      <c r="A847" s="100" t="s">
        <v>994</v>
      </c>
      <c r="B847" s="101" t="s">
        <v>731</v>
      </c>
      <c r="C847" s="101" t="s">
        <v>995</v>
      </c>
      <c r="D847" s="98">
        <v>38.916969999999999</v>
      </c>
      <c r="E847" s="98">
        <v>-105.44532</v>
      </c>
      <c r="F847" s="95">
        <v>1</v>
      </c>
      <c r="G847" s="91" t="s">
        <v>2026</v>
      </c>
      <c r="H847" s="87">
        <v>2492.0105629999998</v>
      </c>
      <c r="I847" s="12">
        <v>32.267386000000002</v>
      </c>
      <c r="J847" s="12">
        <v>2.5000000000000001E-3</v>
      </c>
      <c r="K847" s="12">
        <v>0.11889999999999999</v>
      </c>
      <c r="L847" s="12">
        <v>0.1593</v>
      </c>
      <c r="M847" s="12">
        <v>0</v>
      </c>
      <c r="N847" s="12">
        <v>0</v>
      </c>
      <c r="O847" s="12">
        <v>1.6268469999999999</v>
      </c>
      <c r="P847" s="12">
        <v>0.111557</v>
      </c>
      <c r="Q847" s="12">
        <v>0</v>
      </c>
      <c r="R847" s="12">
        <v>0</v>
      </c>
    </row>
    <row r="848" spans="1:18" ht="12.95" customHeight="1">
      <c r="A848" s="100" t="s">
        <v>996</v>
      </c>
      <c r="B848" s="101" t="s">
        <v>731</v>
      </c>
      <c r="C848" s="101" t="s">
        <v>997</v>
      </c>
      <c r="D848" s="98">
        <v>38.929560000000002</v>
      </c>
      <c r="E848" s="98">
        <v>-105.41522999999999</v>
      </c>
      <c r="F848" s="95">
        <v>1</v>
      </c>
      <c r="G848" s="91" t="s">
        <v>2026</v>
      </c>
      <c r="H848" s="87">
        <v>2531.6256370000001</v>
      </c>
      <c r="I848" s="12">
        <v>37.164059000000002</v>
      </c>
      <c r="J848" s="12">
        <v>2.5000000000000001E-3</v>
      </c>
      <c r="K848" s="12">
        <v>0.11869999999999999</v>
      </c>
      <c r="L848" s="12">
        <v>0.15670000000000001</v>
      </c>
      <c r="M848" s="12">
        <v>0</v>
      </c>
      <c r="N848" s="12">
        <v>0</v>
      </c>
      <c r="O848" s="12">
        <v>1.9333359999999999</v>
      </c>
      <c r="P848" s="12">
        <v>0.10981100000000001</v>
      </c>
      <c r="Q848" s="12">
        <v>0</v>
      </c>
      <c r="R848" s="12">
        <v>0</v>
      </c>
    </row>
    <row r="849" spans="1:18" ht="12.95" customHeight="1">
      <c r="A849" s="100" t="s">
        <v>1002</v>
      </c>
      <c r="B849" s="101" t="s">
        <v>731</v>
      </c>
      <c r="C849" s="101" t="s">
        <v>1003</v>
      </c>
      <c r="D849" s="98">
        <v>38.905419999999999</v>
      </c>
      <c r="E849" s="98">
        <v>-105.4729</v>
      </c>
      <c r="F849" s="95">
        <v>1</v>
      </c>
      <c r="G849" s="91" t="s">
        <v>2026</v>
      </c>
      <c r="H849" s="87">
        <v>2502.9682210000001</v>
      </c>
      <c r="I849" s="12">
        <v>49.251409000000002</v>
      </c>
      <c r="J849" s="12">
        <v>2.5000000000000001E-3</v>
      </c>
      <c r="K849" s="12">
        <v>0.11839999999999999</v>
      </c>
      <c r="L849" s="12">
        <v>0.15920000000000001</v>
      </c>
      <c r="M849" s="12">
        <v>0</v>
      </c>
      <c r="N849" s="12">
        <v>6</v>
      </c>
      <c r="O849" s="12">
        <v>1.6429210000000001</v>
      </c>
      <c r="P849" s="12">
        <v>0.111468</v>
      </c>
      <c r="Q849" s="12">
        <v>0</v>
      </c>
      <c r="R849" s="12">
        <v>0</v>
      </c>
    </row>
    <row r="850" spans="1:18" ht="12.95" customHeight="1">
      <c r="A850" s="100" t="s">
        <v>1013</v>
      </c>
      <c r="B850" s="101" t="s">
        <v>1014</v>
      </c>
      <c r="C850" s="101" t="s">
        <v>114</v>
      </c>
      <c r="D850" s="98">
        <v>39.253610999999999</v>
      </c>
      <c r="E850" s="98">
        <v>-105.226444</v>
      </c>
      <c r="F850" s="95">
        <v>1</v>
      </c>
      <c r="G850" s="91" t="s">
        <v>2026</v>
      </c>
      <c r="H850" s="87">
        <v>549.584249</v>
      </c>
      <c r="I850" s="12">
        <v>17.170252000000001</v>
      </c>
      <c r="J850" s="12">
        <v>0</v>
      </c>
      <c r="K850" s="12">
        <v>4.8799999999999996E-2</v>
      </c>
      <c r="L850" s="12">
        <v>0.51960000000000006</v>
      </c>
      <c r="M850" s="12">
        <v>0</v>
      </c>
      <c r="N850" s="12">
        <v>0</v>
      </c>
      <c r="O850" s="12">
        <v>0.70743900000000004</v>
      </c>
      <c r="P850" s="12">
        <v>0</v>
      </c>
      <c r="Q850" s="12">
        <v>0</v>
      </c>
      <c r="R850" s="12">
        <v>0</v>
      </c>
    </row>
    <row r="851" spans="1:18" ht="12.95" customHeight="1">
      <c r="A851" s="100" t="s">
        <v>1015</v>
      </c>
      <c r="B851" s="101" t="s">
        <v>687</v>
      </c>
      <c r="C851" s="101" t="s">
        <v>1016</v>
      </c>
      <c r="D851" s="98">
        <v>39.221609999999998</v>
      </c>
      <c r="E851" s="98">
        <v>-105.17707</v>
      </c>
      <c r="F851" s="95">
        <v>2</v>
      </c>
      <c r="G851" s="91" t="s">
        <v>2026</v>
      </c>
      <c r="H851" s="87">
        <v>348.29905300000001</v>
      </c>
      <c r="I851" s="12">
        <v>23.457446000000001</v>
      </c>
      <c r="J851" s="12">
        <v>0</v>
      </c>
      <c r="K851" s="12">
        <v>7.0800000000000002E-2</v>
      </c>
      <c r="L851" s="12">
        <v>0.80919999999999981</v>
      </c>
      <c r="M851" s="12">
        <v>0</v>
      </c>
      <c r="N851" s="12">
        <v>0</v>
      </c>
      <c r="O851" s="12">
        <v>0.37296800000000002</v>
      </c>
      <c r="P851" s="12">
        <v>0</v>
      </c>
      <c r="Q851" s="12">
        <v>0</v>
      </c>
      <c r="R851" s="12">
        <v>0</v>
      </c>
    </row>
    <row r="852" spans="1:18" ht="12.95" customHeight="1">
      <c r="A852" s="100" t="s">
        <v>1017</v>
      </c>
      <c r="B852" s="101" t="s">
        <v>687</v>
      </c>
      <c r="C852" s="101" t="s">
        <v>1018</v>
      </c>
      <c r="D852" s="98">
        <v>39.088082999999997</v>
      </c>
      <c r="E852" s="98">
        <v>-105.09694399999999</v>
      </c>
      <c r="F852" s="95">
        <v>1</v>
      </c>
      <c r="G852" s="91" t="s">
        <v>2026</v>
      </c>
      <c r="H852" s="87">
        <v>185.201426</v>
      </c>
      <c r="I852" s="12">
        <v>36.466064000000003</v>
      </c>
      <c r="J852" s="12">
        <v>0</v>
      </c>
      <c r="K852" s="12">
        <v>6.7100000000000007E-2</v>
      </c>
      <c r="L852" s="12">
        <v>1.3754</v>
      </c>
      <c r="M852" s="12">
        <v>0</v>
      </c>
      <c r="N852" s="12">
        <v>0</v>
      </c>
      <c r="O852" s="12">
        <v>2.2919700000000001</v>
      </c>
      <c r="P852" s="12">
        <v>0</v>
      </c>
      <c r="Q852" s="12">
        <v>0</v>
      </c>
      <c r="R852" s="12">
        <v>0</v>
      </c>
    </row>
    <row r="853" spans="1:18" ht="12.95" customHeight="1">
      <c r="A853" s="100" t="s">
        <v>1019</v>
      </c>
      <c r="B853" s="101" t="s">
        <v>687</v>
      </c>
      <c r="C853" s="101" t="s">
        <v>1020</v>
      </c>
      <c r="D853" s="98">
        <v>39.057333</v>
      </c>
      <c r="E853" s="98">
        <v>-105.09783299999999</v>
      </c>
      <c r="F853" s="95">
        <v>1</v>
      </c>
      <c r="G853" s="91" t="s">
        <v>2026</v>
      </c>
      <c r="H853" s="87">
        <v>131.02936</v>
      </c>
      <c r="I853" s="12">
        <v>24.206987000000002</v>
      </c>
      <c r="J853" s="12">
        <v>0</v>
      </c>
      <c r="K853" s="12">
        <v>7.6200000000000004E-2</v>
      </c>
      <c r="L853" s="12">
        <v>1.7919</v>
      </c>
      <c r="M853" s="12">
        <v>2</v>
      </c>
      <c r="N853" s="12">
        <v>2</v>
      </c>
      <c r="O853" s="12">
        <v>1.5546439999999999</v>
      </c>
      <c r="P853" s="12">
        <v>0</v>
      </c>
      <c r="Q853" s="12">
        <v>0</v>
      </c>
      <c r="R853" s="12">
        <v>0</v>
      </c>
    </row>
    <row r="854" spans="1:18" ht="12.95" customHeight="1">
      <c r="A854" s="100" t="s">
        <v>1021</v>
      </c>
      <c r="B854" s="101" t="s">
        <v>687</v>
      </c>
      <c r="C854" s="101" t="s">
        <v>1022</v>
      </c>
      <c r="D854" s="98">
        <v>39.043137999999999</v>
      </c>
      <c r="E854" s="98">
        <v>-105.088944</v>
      </c>
      <c r="F854" s="95">
        <v>2</v>
      </c>
      <c r="G854" s="91" t="s">
        <v>2026</v>
      </c>
      <c r="H854" s="87">
        <v>76.374215000000007</v>
      </c>
      <c r="I854" s="12">
        <v>24.10427</v>
      </c>
      <c r="J854" s="12">
        <v>0</v>
      </c>
      <c r="K854" s="12">
        <v>0.1308</v>
      </c>
      <c r="L854" s="12">
        <v>2.7508999999999997</v>
      </c>
      <c r="M854" s="12">
        <v>2</v>
      </c>
      <c r="N854" s="12">
        <v>2</v>
      </c>
      <c r="O854" s="12">
        <v>3.1882169999999999</v>
      </c>
      <c r="P854" s="12">
        <v>0</v>
      </c>
      <c r="Q854" s="12">
        <v>0</v>
      </c>
      <c r="R854" s="12">
        <v>0</v>
      </c>
    </row>
    <row r="855" spans="1:18" ht="12.95" customHeight="1">
      <c r="A855" s="100" t="s">
        <v>1023</v>
      </c>
      <c r="B855" s="101" t="s">
        <v>687</v>
      </c>
      <c r="C855" s="101" t="s">
        <v>1024</v>
      </c>
      <c r="D855" s="98">
        <v>39.155250000000002</v>
      </c>
      <c r="E855" s="98">
        <v>-105.1155</v>
      </c>
      <c r="F855" s="95">
        <v>1</v>
      </c>
      <c r="G855" s="91" t="s">
        <v>2026</v>
      </c>
      <c r="H855" s="87">
        <v>254.44974999999999</v>
      </c>
      <c r="I855" s="12">
        <v>27.536563999999998</v>
      </c>
      <c r="J855" s="12">
        <v>0</v>
      </c>
      <c r="K855" s="12">
        <v>9.69E-2</v>
      </c>
      <c r="L855" s="12">
        <v>1.0625</v>
      </c>
      <c r="M855" s="12">
        <v>0</v>
      </c>
      <c r="N855" s="12">
        <v>0</v>
      </c>
      <c r="O855" s="12">
        <v>1.3316349999999999</v>
      </c>
      <c r="P855" s="12">
        <v>0</v>
      </c>
      <c r="Q855" s="12">
        <v>0</v>
      </c>
      <c r="R855" s="12">
        <v>0</v>
      </c>
    </row>
    <row r="856" spans="1:18" ht="12.95" customHeight="1">
      <c r="A856" s="100" t="s">
        <v>1025</v>
      </c>
      <c r="B856" s="101" t="s">
        <v>1026</v>
      </c>
      <c r="C856" s="101" t="s">
        <v>1027</v>
      </c>
      <c r="D856" s="98">
        <v>39.047694</v>
      </c>
      <c r="E856" s="98">
        <v>-105.098333</v>
      </c>
      <c r="F856" s="95">
        <v>1</v>
      </c>
      <c r="G856" s="91" t="s">
        <v>2026</v>
      </c>
      <c r="H856" s="87">
        <v>51.194253000000003</v>
      </c>
      <c r="I856" s="12">
        <v>10.964128000000001</v>
      </c>
      <c r="J856" s="12">
        <v>0</v>
      </c>
      <c r="K856" s="12">
        <v>0</v>
      </c>
      <c r="L856" s="12">
        <v>0.45199999999999996</v>
      </c>
      <c r="M856" s="12">
        <v>0</v>
      </c>
      <c r="N856" s="12">
        <v>0</v>
      </c>
      <c r="O856" s="12">
        <v>0.22693099999999999</v>
      </c>
      <c r="P856" s="12">
        <v>0</v>
      </c>
      <c r="Q856" s="12">
        <v>0</v>
      </c>
      <c r="R856" s="12">
        <v>0</v>
      </c>
    </row>
    <row r="857" spans="1:18" ht="12.95" customHeight="1">
      <c r="A857" s="100" t="s">
        <v>1028</v>
      </c>
      <c r="B857" s="101" t="s">
        <v>1029</v>
      </c>
      <c r="C857" s="101" t="s">
        <v>1030</v>
      </c>
      <c r="D857" s="98">
        <v>39.128219999999999</v>
      </c>
      <c r="E857" s="98">
        <v>-105.17449999999999</v>
      </c>
      <c r="F857" s="95">
        <v>1</v>
      </c>
      <c r="G857" s="91" t="s">
        <v>2026</v>
      </c>
      <c r="H857" s="87">
        <v>37.947602000000003</v>
      </c>
      <c r="I857" s="12">
        <v>12.889625000000001</v>
      </c>
      <c r="J857" s="12">
        <v>0</v>
      </c>
      <c r="K857" s="12">
        <v>2.8499999999999998E-2</v>
      </c>
      <c r="L857" s="12">
        <v>0</v>
      </c>
      <c r="M857" s="12">
        <v>0</v>
      </c>
      <c r="N857" s="12">
        <v>0</v>
      </c>
      <c r="O857" s="12">
        <v>1.2560249999999999</v>
      </c>
      <c r="P857" s="12">
        <v>0</v>
      </c>
      <c r="Q857" s="12">
        <v>0</v>
      </c>
      <c r="R857" s="12">
        <v>0</v>
      </c>
    </row>
    <row r="858" spans="1:18" ht="12.95" customHeight="1">
      <c r="A858" s="100" t="s">
        <v>1032</v>
      </c>
      <c r="B858" s="101" t="s">
        <v>41</v>
      </c>
      <c r="C858" s="101" t="s">
        <v>114</v>
      </c>
      <c r="D858" s="98">
        <v>39.357799999999997</v>
      </c>
      <c r="E858" s="98">
        <v>-105.16956500000001</v>
      </c>
      <c r="F858" s="95">
        <v>1</v>
      </c>
      <c r="G858" s="91" t="s">
        <v>2026</v>
      </c>
      <c r="H858" s="87">
        <v>35.031013999999999</v>
      </c>
      <c r="I858" s="12">
        <v>15.524094</v>
      </c>
      <c r="J858" s="12">
        <v>0</v>
      </c>
      <c r="K858" s="12">
        <v>0</v>
      </c>
      <c r="L858" s="12">
        <v>0.58329999999999993</v>
      </c>
      <c r="M858" s="12">
        <v>0</v>
      </c>
      <c r="N858" s="12">
        <v>0</v>
      </c>
      <c r="O858" s="12">
        <v>2.0225740000000001</v>
      </c>
      <c r="P858" s="12">
        <v>0</v>
      </c>
      <c r="Q858" s="12">
        <v>0</v>
      </c>
      <c r="R858" s="12">
        <v>0</v>
      </c>
    </row>
    <row r="859" spans="1:18" ht="12.95" customHeight="1">
      <c r="A859" s="100" t="s">
        <v>1037</v>
      </c>
      <c r="B859" s="101" t="s">
        <v>1038</v>
      </c>
      <c r="C859" s="101" t="s">
        <v>1039</v>
      </c>
      <c r="D859" s="98">
        <v>39.339733000000003</v>
      </c>
      <c r="E859" s="98">
        <v>-105.911833</v>
      </c>
      <c r="F859" s="95">
        <v>2</v>
      </c>
      <c r="G859" s="91" t="s">
        <v>2026</v>
      </c>
      <c r="H859" s="87">
        <v>61.743530999999997</v>
      </c>
      <c r="I859" s="12">
        <v>21.117111000000001</v>
      </c>
      <c r="J859" s="12">
        <v>0</v>
      </c>
      <c r="K859" s="12">
        <v>0</v>
      </c>
      <c r="L859" s="12">
        <v>4.4000000000000003E-3</v>
      </c>
      <c r="M859" s="12">
        <v>0</v>
      </c>
      <c r="N859" s="12">
        <v>2</v>
      </c>
      <c r="O859" s="12">
        <v>1.79</v>
      </c>
      <c r="P859" s="12">
        <v>0.37250899999999998</v>
      </c>
      <c r="Q859" s="12">
        <v>0</v>
      </c>
      <c r="R859" s="12">
        <v>0</v>
      </c>
    </row>
    <row r="860" spans="1:18" ht="12.95" customHeight="1">
      <c r="A860" s="100" t="s">
        <v>1040</v>
      </c>
      <c r="B860" s="101" t="s">
        <v>1038</v>
      </c>
      <c r="C860" s="101" t="s">
        <v>1041</v>
      </c>
      <c r="D860" s="98">
        <v>39.24915</v>
      </c>
      <c r="E860" s="98">
        <v>-105.66074999999999</v>
      </c>
      <c r="F860" s="95">
        <v>1</v>
      </c>
      <c r="G860" s="91" t="s">
        <v>2026</v>
      </c>
      <c r="H860" s="87">
        <v>667.08958700000005</v>
      </c>
      <c r="I860" s="12">
        <v>40.131563</v>
      </c>
      <c r="J860" s="12">
        <v>0</v>
      </c>
      <c r="K860" s="12">
        <v>0.97289999999999999</v>
      </c>
      <c r="L860" s="12">
        <v>6.7199999999999996E-2</v>
      </c>
      <c r="M860" s="12">
        <v>0</v>
      </c>
      <c r="N860" s="12">
        <v>5</v>
      </c>
      <c r="O860" s="12">
        <v>1.776764</v>
      </c>
      <c r="P860" s="12">
        <v>3.5977000000000002E-2</v>
      </c>
      <c r="Q860" s="12">
        <v>0</v>
      </c>
      <c r="R860" s="12">
        <v>0</v>
      </c>
    </row>
    <row r="861" spans="1:18" ht="12.95" customHeight="1">
      <c r="A861" s="100" t="s">
        <v>1042</v>
      </c>
      <c r="B861" s="101" t="s">
        <v>1038</v>
      </c>
      <c r="C861" s="101" t="s">
        <v>1043</v>
      </c>
      <c r="D861" s="98">
        <v>39.222732999999998</v>
      </c>
      <c r="E861" s="98">
        <v>-105.603233</v>
      </c>
      <c r="F861" s="95">
        <v>2</v>
      </c>
      <c r="G861" s="91" t="s">
        <v>2026</v>
      </c>
      <c r="H861" s="87">
        <v>858.54775800000004</v>
      </c>
      <c r="I861" s="12">
        <v>56.995241999999998</v>
      </c>
      <c r="J861" s="12">
        <v>0</v>
      </c>
      <c r="K861" s="12">
        <v>0.87049999999999994</v>
      </c>
      <c r="L861" s="12">
        <v>6.0500000000000005E-2</v>
      </c>
      <c r="M861" s="12">
        <v>0</v>
      </c>
      <c r="N861" s="12">
        <v>11</v>
      </c>
      <c r="O861" s="12">
        <v>1.750545</v>
      </c>
      <c r="P861" s="12">
        <v>2.7954E-2</v>
      </c>
      <c r="Q861" s="12">
        <v>0</v>
      </c>
      <c r="R861" s="12">
        <v>0</v>
      </c>
    </row>
    <row r="862" spans="1:18" ht="12.95" customHeight="1">
      <c r="A862" s="100" t="s">
        <v>1044</v>
      </c>
      <c r="B862" s="101" t="s">
        <v>1038</v>
      </c>
      <c r="C862" s="101" t="s">
        <v>1045</v>
      </c>
      <c r="D862" s="98">
        <v>39.162550000000003</v>
      </c>
      <c r="E862" s="98">
        <v>-105.49211699999999</v>
      </c>
      <c r="F862" s="95">
        <v>2</v>
      </c>
      <c r="G862" s="91" t="s">
        <v>2026</v>
      </c>
      <c r="H862" s="87">
        <v>952.74134200000003</v>
      </c>
      <c r="I862" s="12">
        <v>29.554431999999998</v>
      </c>
      <c r="J862" s="12">
        <v>0</v>
      </c>
      <c r="K862" s="12">
        <v>0.86739999999999995</v>
      </c>
      <c r="L862" s="12">
        <v>5.6899999999999992E-2</v>
      </c>
      <c r="M862" s="12">
        <v>0</v>
      </c>
      <c r="N862" s="12">
        <v>6</v>
      </c>
      <c r="O862" s="12">
        <v>0.84831800000000002</v>
      </c>
      <c r="P862" s="12">
        <v>2.5190000000000001E-2</v>
      </c>
      <c r="Q862" s="12">
        <v>0</v>
      </c>
      <c r="R862" s="12">
        <v>0</v>
      </c>
    </row>
    <row r="863" spans="1:18" ht="12.95" customHeight="1">
      <c r="A863" s="100" t="s">
        <v>1049</v>
      </c>
      <c r="B863" s="101" t="s">
        <v>1048</v>
      </c>
      <c r="C863" s="101" t="s">
        <v>1050</v>
      </c>
      <c r="D863" s="98">
        <v>39.275669999999998</v>
      </c>
      <c r="E863" s="98">
        <v>-106.09893</v>
      </c>
      <c r="F863" s="95">
        <v>1</v>
      </c>
      <c r="G863" s="91" t="s">
        <v>2026</v>
      </c>
      <c r="H863" s="87">
        <v>41.845945999999998</v>
      </c>
      <c r="I863" s="12">
        <v>23.239135999999998</v>
      </c>
      <c r="J863" s="12">
        <v>0</v>
      </c>
      <c r="K863" s="12">
        <v>0</v>
      </c>
      <c r="L863" s="12">
        <v>0</v>
      </c>
      <c r="M863" s="12">
        <v>4</v>
      </c>
      <c r="N863" s="12">
        <v>3</v>
      </c>
      <c r="O863" s="12">
        <v>3.3888410000000002</v>
      </c>
      <c r="P863" s="12">
        <v>2.2224370000000002</v>
      </c>
      <c r="Q863" s="12">
        <v>0</v>
      </c>
      <c r="R863" s="12">
        <v>0</v>
      </c>
    </row>
    <row r="864" spans="1:18" ht="12.95" customHeight="1">
      <c r="A864" s="100" t="s">
        <v>1051</v>
      </c>
      <c r="B864" s="101" t="s">
        <v>1048</v>
      </c>
      <c r="C864" s="101" t="s">
        <v>1052</v>
      </c>
      <c r="D864" s="98">
        <v>39.271329999999999</v>
      </c>
      <c r="E864" s="98">
        <v>-106.10666999999999</v>
      </c>
      <c r="F864" s="95">
        <v>1</v>
      </c>
      <c r="G864" s="91" t="s">
        <v>2026</v>
      </c>
      <c r="H864" s="87">
        <v>41.845945999999998</v>
      </c>
      <c r="I864" s="12">
        <v>26.150997</v>
      </c>
      <c r="J864" s="12">
        <v>0</v>
      </c>
      <c r="K864" s="12">
        <v>0</v>
      </c>
      <c r="L864" s="12">
        <v>0</v>
      </c>
      <c r="M864" s="12">
        <v>4</v>
      </c>
      <c r="N864" s="12">
        <v>3</v>
      </c>
      <c r="O864" s="12">
        <v>3.121416</v>
      </c>
      <c r="P864" s="12">
        <v>2.2224370000000002</v>
      </c>
      <c r="Q864" s="12">
        <v>0</v>
      </c>
      <c r="R864" s="12">
        <v>0</v>
      </c>
    </row>
    <row r="865" spans="1:18" ht="12.95" customHeight="1">
      <c r="A865" s="100" t="s">
        <v>1053</v>
      </c>
      <c r="B865" s="101" t="s">
        <v>1054</v>
      </c>
      <c r="C865" s="101" t="s">
        <v>1055</v>
      </c>
      <c r="D865" s="98">
        <v>39.272300000000001</v>
      </c>
      <c r="E865" s="98">
        <v>-106.146</v>
      </c>
      <c r="F865" s="95">
        <v>2</v>
      </c>
      <c r="G865" s="91" t="s">
        <v>2026</v>
      </c>
      <c r="H865" s="87">
        <v>42.143338999999997</v>
      </c>
      <c r="I865" s="12">
        <v>35.922269</v>
      </c>
      <c r="J865" s="12">
        <v>0</v>
      </c>
      <c r="K865" s="12">
        <v>0</v>
      </c>
      <c r="L865" s="12">
        <v>0</v>
      </c>
      <c r="M865" s="12">
        <v>4</v>
      </c>
      <c r="N865" s="12">
        <v>4</v>
      </c>
      <c r="O865" s="12">
        <v>1.6754039999999999</v>
      </c>
      <c r="P865" s="12">
        <v>2.2067540000000001</v>
      </c>
      <c r="Q865" s="12">
        <v>0</v>
      </c>
      <c r="R865" s="12">
        <v>0</v>
      </c>
    </row>
    <row r="866" spans="1:18" ht="12.95" customHeight="1">
      <c r="A866" s="100" t="s">
        <v>1059</v>
      </c>
      <c r="B866" s="101" t="s">
        <v>1060</v>
      </c>
      <c r="C866" s="101" t="s">
        <v>1061</v>
      </c>
      <c r="D866" s="98">
        <v>40.063499999999998</v>
      </c>
      <c r="E866" s="98">
        <v>-102.32</v>
      </c>
      <c r="F866" s="95">
        <v>3</v>
      </c>
      <c r="G866" s="91" t="s">
        <v>2025</v>
      </c>
      <c r="H866" s="87">
        <v>674.71965399999999</v>
      </c>
      <c r="I866" s="12">
        <v>57.646037</v>
      </c>
      <c r="J866" s="12">
        <v>36.248100000000001</v>
      </c>
      <c r="K866" s="12">
        <v>0.41260000000000002</v>
      </c>
      <c r="L866" s="12">
        <v>4.9099999999999998E-2</v>
      </c>
      <c r="M866" s="12">
        <v>0</v>
      </c>
      <c r="N866" s="12">
        <v>3</v>
      </c>
      <c r="O866" s="12">
        <v>1.2350190000000001</v>
      </c>
      <c r="P866" s="12">
        <v>0</v>
      </c>
      <c r="Q866" s="12">
        <v>145</v>
      </c>
      <c r="R866" s="12">
        <v>1</v>
      </c>
    </row>
    <row r="867" spans="1:18" ht="12.95" customHeight="1">
      <c r="A867" s="100" t="s">
        <v>1064</v>
      </c>
      <c r="B867" s="101" t="s">
        <v>1062</v>
      </c>
      <c r="C867" s="101" t="s">
        <v>1065</v>
      </c>
      <c r="D867" s="98">
        <v>39.7605</v>
      </c>
      <c r="E867" s="98">
        <v>-102.46383299999999</v>
      </c>
      <c r="F867" s="95">
        <v>3</v>
      </c>
      <c r="G867" s="91" t="s">
        <v>2025</v>
      </c>
      <c r="H867" s="87">
        <v>2885.7865310000002</v>
      </c>
      <c r="I867" s="12">
        <v>25.217879</v>
      </c>
      <c r="J867" s="12">
        <v>57.3307</v>
      </c>
      <c r="K867" s="12">
        <v>0.37580000000000002</v>
      </c>
      <c r="L867" s="12">
        <v>5.1699999999999996E-2</v>
      </c>
      <c r="M867" s="12">
        <v>0</v>
      </c>
      <c r="N867" s="12">
        <v>0</v>
      </c>
      <c r="O867" s="12">
        <v>0.206452</v>
      </c>
      <c r="P867" s="12">
        <v>0</v>
      </c>
      <c r="Q867" s="12">
        <v>1</v>
      </c>
      <c r="R867" s="12">
        <v>0</v>
      </c>
    </row>
    <row r="868" spans="1:18" ht="12.95" customHeight="1">
      <c r="A868" s="100" t="s">
        <v>1080</v>
      </c>
      <c r="B868" s="101" t="s">
        <v>1077</v>
      </c>
      <c r="C868" s="101" t="s">
        <v>1081</v>
      </c>
      <c r="D868" s="98">
        <v>38.169069999999998</v>
      </c>
      <c r="E868" s="98">
        <v>-105.4962</v>
      </c>
      <c r="F868" s="95">
        <v>1</v>
      </c>
      <c r="G868" s="91" t="s">
        <v>2026</v>
      </c>
      <c r="H868" s="87">
        <v>715.21360400000003</v>
      </c>
      <c r="I868" s="12">
        <v>19.135356999999999</v>
      </c>
      <c r="J868" s="12">
        <v>0.1178</v>
      </c>
      <c r="K868" s="12">
        <v>6.2966999999999995</v>
      </c>
      <c r="L868" s="12">
        <v>0.15660000000000002</v>
      </c>
      <c r="M868" s="12">
        <v>0</v>
      </c>
      <c r="N868" s="12">
        <v>11</v>
      </c>
      <c r="O868" s="12">
        <v>3.6143040000000002</v>
      </c>
      <c r="P868" s="12">
        <v>1.3979999999999999E-3</v>
      </c>
      <c r="Q868" s="12">
        <v>0</v>
      </c>
      <c r="R868" s="12">
        <v>0</v>
      </c>
    </row>
    <row r="869" spans="1:18" ht="12.95" customHeight="1">
      <c r="A869" s="100" t="s">
        <v>1082</v>
      </c>
      <c r="B869" s="101" t="s">
        <v>1077</v>
      </c>
      <c r="C869" s="101" t="s">
        <v>1083</v>
      </c>
      <c r="D869" s="98">
        <v>38.131231999999997</v>
      </c>
      <c r="E869" s="98">
        <v>-105.473052</v>
      </c>
      <c r="F869" s="95">
        <v>1</v>
      </c>
      <c r="G869" s="91" t="s">
        <v>2026</v>
      </c>
      <c r="H869" s="87">
        <v>650.11410000000001</v>
      </c>
      <c r="I869" s="12">
        <v>28.138074</v>
      </c>
      <c r="J869" s="12">
        <v>0.1166</v>
      </c>
      <c r="K869" s="12">
        <v>5.2241999999999997</v>
      </c>
      <c r="L869" s="12">
        <v>8.0299999999999996E-2</v>
      </c>
      <c r="M869" s="12">
        <v>0</v>
      </c>
      <c r="N869" s="12">
        <v>9</v>
      </c>
      <c r="O869" s="12">
        <v>2.128876</v>
      </c>
      <c r="P869" s="12">
        <v>1.5380000000000001E-3</v>
      </c>
      <c r="Q869" s="12">
        <v>0</v>
      </c>
      <c r="R869" s="12">
        <v>0</v>
      </c>
    </row>
    <row r="870" spans="1:18" ht="12.95" customHeight="1">
      <c r="A870" s="100" t="s">
        <v>1084</v>
      </c>
      <c r="B870" s="101" t="s">
        <v>1077</v>
      </c>
      <c r="C870" s="101" t="s">
        <v>1085</v>
      </c>
      <c r="D870" s="98">
        <v>37.92989</v>
      </c>
      <c r="E870" s="98">
        <v>-105.456</v>
      </c>
      <c r="F870" s="95">
        <v>2</v>
      </c>
      <c r="G870" s="91" t="s">
        <v>2026</v>
      </c>
      <c r="H870" s="87">
        <v>6.6813459999999996</v>
      </c>
      <c r="I870" s="12">
        <v>6.6813459999999996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4.8993000000000002E-2</v>
      </c>
      <c r="P870" s="12">
        <v>0</v>
      </c>
      <c r="Q870" s="12">
        <v>0</v>
      </c>
      <c r="R870" s="12">
        <v>0</v>
      </c>
    </row>
    <row r="871" spans="1:18" ht="12.95" customHeight="1">
      <c r="A871" s="100" t="s">
        <v>1109</v>
      </c>
      <c r="B871" s="101" t="s">
        <v>1110</v>
      </c>
      <c r="C871" s="101" t="s">
        <v>1111</v>
      </c>
      <c r="D871" s="98">
        <v>38.715800000000002</v>
      </c>
      <c r="E871" s="98">
        <v>-106.255583</v>
      </c>
      <c r="F871" s="95">
        <v>2</v>
      </c>
      <c r="G871" s="91" t="s">
        <v>2026</v>
      </c>
      <c r="H871" s="87">
        <v>171.69204400000001</v>
      </c>
      <c r="I871" s="12">
        <v>38.357241000000002</v>
      </c>
      <c r="J871" s="12">
        <v>0</v>
      </c>
      <c r="K871" s="12">
        <v>0</v>
      </c>
      <c r="L871" s="12">
        <v>0</v>
      </c>
      <c r="M871" s="12">
        <v>0</v>
      </c>
      <c r="N871" s="12">
        <v>6</v>
      </c>
      <c r="O871" s="12">
        <v>1.0513479999999999</v>
      </c>
      <c r="P871" s="12">
        <v>0.54749199999999998</v>
      </c>
      <c r="Q871" s="12">
        <v>0</v>
      </c>
      <c r="R871" s="12">
        <v>0</v>
      </c>
    </row>
    <row r="872" spans="1:18" ht="12.95" customHeight="1">
      <c r="A872" s="100" t="s">
        <v>1121</v>
      </c>
      <c r="B872" s="101" t="s">
        <v>747</v>
      </c>
      <c r="C872" s="101" t="s">
        <v>1122</v>
      </c>
      <c r="D872" s="98">
        <v>39.20243</v>
      </c>
      <c r="E872" s="98">
        <v>-106.35302</v>
      </c>
      <c r="F872" s="95">
        <v>1</v>
      </c>
      <c r="G872" s="91" t="s">
        <v>2026</v>
      </c>
      <c r="H872" s="87">
        <v>293.491128</v>
      </c>
      <c r="I872" s="12">
        <v>11.170469000000001</v>
      </c>
      <c r="J872" s="12">
        <v>0</v>
      </c>
      <c r="K872" s="12">
        <v>3.1000000000000003E-3</v>
      </c>
      <c r="L872" s="12">
        <v>1.3537999999999999</v>
      </c>
      <c r="M872" s="12">
        <v>4</v>
      </c>
      <c r="N872" s="12">
        <v>7</v>
      </c>
      <c r="O872" s="12">
        <v>3.1276350000000002</v>
      </c>
      <c r="P872" s="12">
        <v>8.8589000000000001E-2</v>
      </c>
      <c r="Q872" s="12">
        <v>0</v>
      </c>
      <c r="R872" s="12">
        <v>0</v>
      </c>
    </row>
    <row r="873" spans="1:18" ht="12.95" customHeight="1">
      <c r="A873" s="100" t="s">
        <v>1125</v>
      </c>
      <c r="B873" s="101" t="s">
        <v>1123</v>
      </c>
      <c r="C873" s="101" t="s">
        <v>1126</v>
      </c>
      <c r="D873" s="98">
        <v>39.207680000000003</v>
      </c>
      <c r="E873" s="98">
        <v>-106.36136999999999</v>
      </c>
      <c r="F873" s="95">
        <v>1</v>
      </c>
      <c r="G873" s="91" t="s">
        <v>2026</v>
      </c>
      <c r="H873" s="87">
        <v>162.369257</v>
      </c>
      <c r="I873" s="12">
        <v>29.180077000000001</v>
      </c>
      <c r="J873" s="12">
        <v>0</v>
      </c>
      <c r="K873" s="12">
        <v>2.5999999999999999E-2</v>
      </c>
      <c r="L873" s="12">
        <v>0</v>
      </c>
      <c r="M873" s="12">
        <v>0</v>
      </c>
      <c r="N873" s="12">
        <v>20</v>
      </c>
      <c r="O873" s="12">
        <v>1.6333059999999999</v>
      </c>
      <c r="P873" s="12">
        <v>0.17244599999999999</v>
      </c>
      <c r="Q873" s="12">
        <v>0</v>
      </c>
      <c r="R873" s="12">
        <v>0</v>
      </c>
    </row>
    <row r="874" spans="1:18" ht="12.95" customHeight="1">
      <c r="A874" s="100" t="s">
        <v>1127</v>
      </c>
      <c r="B874" s="101" t="s">
        <v>1123</v>
      </c>
      <c r="C874" s="101" t="s">
        <v>1128</v>
      </c>
      <c r="D874" s="98">
        <v>39.221899999999998</v>
      </c>
      <c r="E874" s="98">
        <v>-106.37953</v>
      </c>
      <c r="F874" s="95">
        <v>1</v>
      </c>
      <c r="G874" s="91" t="s">
        <v>2026</v>
      </c>
      <c r="H874" s="87">
        <v>94.116104000000007</v>
      </c>
      <c r="I874" s="12">
        <v>23.129875999999999</v>
      </c>
      <c r="J874" s="12">
        <v>0</v>
      </c>
      <c r="K874" s="12">
        <v>2.87E-2</v>
      </c>
      <c r="L874" s="12">
        <v>0</v>
      </c>
      <c r="M874" s="12">
        <v>0</v>
      </c>
      <c r="N874" s="12">
        <v>8</v>
      </c>
      <c r="O874" s="12">
        <v>2.4521579999999998</v>
      </c>
      <c r="P874" s="12">
        <v>0.29750500000000002</v>
      </c>
      <c r="Q874" s="12">
        <v>0</v>
      </c>
      <c r="R874" s="12">
        <v>0</v>
      </c>
    </row>
    <row r="875" spans="1:18" ht="12.95" customHeight="1">
      <c r="A875" s="100" t="s">
        <v>1129</v>
      </c>
      <c r="B875" s="101" t="s">
        <v>1123</v>
      </c>
      <c r="C875" s="101" t="s">
        <v>1130</v>
      </c>
      <c r="D875" s="98">
        <v>39.235010000000003</v>
      </c>
      <c r="E875" s="98">
        <v>-106.38137999999999</v>
      </c>
      <c r="F875" s="95">
        <v>2</v>
      </c>
      <c r="G875" s="91" t="s">
        <v>2026</v>
      </c>
      <c r="H875" s="87">
        <v>85.414091999999997</v>
      </c>
      <c r="I875" s="12">
        <v>25.251987</v>
      </c>
      <c r="J875" s="12">
        <v>0</v>
      </c>
      <c r="K875" s="12">
        <v>0</v>
      </c>
      <c r="L875" s="12">
        <v>0</v>
      </c>
      <c r="M875" s="12">
        <v>0</v>
      </c>
      <c r="N875" s="12">
        <v>6</v>
      </c>
      <c r="O875" s="12">
        <v>2.2834340000000002</v>
      </c>
      <c r="P875" s="12">
        <v>0.32781500000000002</v>
      </c>
      <c r="Q875" s="12">
        <v>0</v>
      </c>
      <c r="R875" s="12">
        <v>0</v>
      </c>
    </row>
    <row r="876" spans="1:18" ht="12.95" customHeight="1">
      <c r="A876" s="100" t="s">
        <v>1131</v>
      </c>
      <c r="B876" s="101" t="s">
        <v>1123</v>
      </c>
      <c r="C876" s="101" t="s">
        <v>1132</v>
      </c>
      <c r="D876" s="98">
        <v>39.241970000000002</v>
      </c>
      <c r="E876" s="98">
        <v>-106.38153</v>
      </c>
      <c r="F876" s="95">
        <v>2</v>
      </c>
      <c r="G876" s="91" t="s">
        <v>2026</v>
      </c>
      <c r="H876" s="87">
        <v>76.920635000000004</v>
      </c>
      <c r="I876" s="12">
        <v>21.163062</v>
      </c>
      <c r="J876" s="12">
        <v>0</v>
      </c>
      <c r="K876" s="12">
        <v>0</v>
      </c>
      <c r="L876" s="12">
        <v>0</v>
      </c>
      <c r="M876" s="12">
        <v>0</v>
      </c>
      <c r="N876" s="12">
        <v>5</v>
      </c>
      <c r="O876" s="12">
        <v>2.747169</v>
      </c>
      <c r="P876" s="12">
        <v>0.364012</v>
      </c>
      <c r="Q876" s="12">
        <v>0</v>
      </c>
      <c r="R876" s="12">
        <v>0</v>
      </c>
    </row>
    <row r="877" spans="1:18" ht="12.95" customHeight="1">
      <c r="A877" s="100" t="s">
        <v>1133</v>
      </c>
      <c r="B877" s="101" t="s">
        <v>1123</v>
      </c>
      <c r="C877" s="101" t="s">
        <v>1134</v>
      </c>
      <c r="D877" s="98">
        <v>39.245869999999996</v>
      </c>
      <c r="E877" s="98">
        <v>-106.37992</v>
      </c>
      <c r="F877" s="95">
        <v>2</v>
      </c>
      <c r="G877" s="91" t="s">
        <v>2026</v>
      </c>
      <c r="H877" s="87">
        <v>75.542090000000002</v>
      </c>
      <c r="I877" s="12">
        <v>21.237850000000002</v>
      </c>
      <c r="J877" s="12">
        <v>0</v>
      </c>
      <c r="K877" s="12">
        <v>0</v>
      </c>
      <c r="L877" s="12">
        <v>0</v>
      </c>
      <c r="M877" s="12">
        <v>0</v>
      </c>
      <c r="N877" s="12">
        <v>5</v>
      </c>
      <c r="O877" s="12">
        <v>2.667754</v>
      </c>
      <c r="P877" s="12">
        <v>0.37065399999999998</v>
      </c>
      <c r="Q877" s="12">
        <v>0</v>
      </c>
      <c r="R877" s="12">
        <v>0</v>
      </c>
    </row>
    <row r="878" spans="1:18" ht="12.95" customHeight="1">
      <c r="A878" s="100" t="s">
        <v>1135</v>
      </c>
      <c r="B878" s="101" t="s">
        <v>1123</v>
      </c>
      <c r="C878" s="101" t="s">
        <v>1136</v>
      </c>
      <c r="D878" s="98">
        <v>39.247999999999998</v>
      </c>
      <c r="E878" s="98">
        <v>-106.37842999999999</v>
      </c>
      <c r="F878" s="95">
        <v>2</v>
      </c>
      <c r="G878" s="91" t="s">
        <v>2026</v>
      </c>
      <c r="H878" s="87">
        <v>75.449599000000006</v>
      </c>
      <c r="I878" s="12">
        <v>21.551793</v>
      </c>
      <c r="J878" s="12">
        <v>0</v>
      </c>
      <c r="K878" s="12">
        <v>0</v>
      </c>
      <c r="L878" s="12">
        <v>0</v>
      </c>
      <c r="M878" s="12">
        <v>0</v>
      </c>
      <c r="N878" s="12">
        <v>5</v>
      </c>
      <c r="O878" s="12">
        <v>2.6386310000000002</v>
      </c>
      <c r="P878" s="12">
        <v>0.37110900000000002</v>
      </c>
      <c r="Q878" s="12">
        <v>0</v>
      </c>
      <c r="R878" s="12">
        <v>0</v>
      </c>
    </row>
    <row r="879" spans="1:18" ht="12.95" customHeight="1">
      <c r="A879" s="100" t="s">
        <v>1137</v>
      </c>
      <c r="B879" s="101" t="s">
        <v>1123</v>
      </c>
      <c r="C879" s="101" t="s">
        <v>1138</v>
      </c>
      <c r="D879" s="98">
        <v>39.251150000000003</v>
      </c>
      <c r="E879" s="98">
        <v>-106.37537</v>
      </c>
      <c r="F879" s="95">
        <v>2</v>
      </c>
      <c r="G879" s="91" t="s">
        <v>2026</v>
      </c>
      <c r="H879" s="87">
        <v>73.704357999999999</v>
      </c>
      <c r="I879" s="12">
        <v>19.816579000000001</v>
      </c>
      <c r="J879" s="12">
        <v>0</v>
      </c>
      <c r="K879" s="12">
        <v>0</v>
      </c>
      <c r="L879" s="12">
        <v>0</v>
      </c>
      <c r="M879" s="12">
        <v>0</v>
      </c>
      <c r="N879" s="12">
        <v>2</v>
      </c>
      <c r="O879" s="12">
        <v>2.5653069999999998</v>
      </c>
      <c r="P879" s="12">
        <v>0.37989600000000001</v>
      </c>
      <c r="Q879" s="12">
        <v>0</v>
      </c>
      <c r="R879" s="12">
        <v>0</v>
      </c>
    </row>
    <row r="880" spans="1:18" ht="12.95" customHeight="1">
      <c r="A880" s="100" t="s">
        <v>1150</v>
      </c>
      <c r="B880" s="101" t="s">
        <v>1151</v>
      </c>
      <c r="C880" s="101" t="s">
        <v>1152</v>
      </c>
      <c r="D880" s="98">
        <v>38.181652999999997</v>
      </c>
      <c r="E880" s="98">
        <v>-105.108327</v>
      </c>
      <c r="F880" s="95">
        <v>1</v>
      </c>
      <c r="G880" s="91" t="s">
        <v>2026</v>
      </c>
      <c r="H880" s="87">
        <v>118.603238</v>
      </c>
      <c r="I880" s="12">
        <v>14.980853</v>
      </c>
      <c r="J880" s="12">
        <v>0</v>
      </c>
      <c r="K880" s="12">
        <v>9.4100000000000003E-2</v>
      </c>
      <c r="L880" s="12">
        <v>0.252</v>
      </c>
      <c r="M880" s="12">
        <v>0</v>
      </c>
      <c r="N880" s="12">
        <v>0</v>
      </c>
      <c r="O880" s="12">
        <v>0.966171</v>
      </c>
      <c r="P880" s="12">
        <v>0</v>
      </c>
      <c r="Q880" s="12">
        <v>0</v>
      </c>
      <c r="R880" s="12">
        <v>0</v>
      </c>
    </row>
    <row r="881" spans="1:18" ht="12.95" customHeight="1">
      <c r="A881" s="100" t="s">
        <v>1153</v>
      </c>
      <c r="B881" s="101" t="s">
        <v>1151</v>
      </c>
      <c r="C881" s="101" t="s">
        <v>1154</v>
      </c>
      <c r="D881" s="98">
        <v>38.167592999999997</v>
      </c>
      <c r="E881" s="98">
        <v>-105.18862</v>
      </c>
      <c r="F881" s="95">
        <v>1</v>
      </c>
      <c r="G881" s="91" t="s">
        <v>2026</v>
      </c>
      <c r="H881" s="87">
        <v>90.635963000000004</v>
      </c>
      <c r="I881" s="12">
        <v>35.694805000000002</v>
      </c>
      <c r="J881" s="12">
        <v>0</v>
      </c>
      <c r="K881" s="12">
        <v>0.12310000000000001</v>
      </c>
      <c r="L881" s="12">
        <v>0.17580000000000001</v>
      </c>
      <c r="M881" s="12">
        <v>0</v>
      </c>
      <c r="N881" s="12">
        <v>0</v>
      </c>
      <c r="O881" s="12">
        <v>1.6453519999999999</v>
      </c>
      <c r="P881" s="12">
        <v>0</v>
      </c>
      <c r="Q881" s="12">
        <v>0</v>
      </c>
      <c r="R881" s="12">
        <v>0</v>
      </c>
    </row>
    <row r="882" spans="1:18" ht="12.95" customHeight="1">
      <c r="A882" s="100" t="s">
        <v>1160</v>
      </c>
      <c r="B882" s="101" t="s">
        <v>1158</v>
      </c>
      <c r="C882" s="101" t="s">
        <v>1161</v>
      </c>
      <c r="D882" s="98">
        <v>37.985660000000003</v>
      </c>
      <c r="E882" s="98">
        <v>-105.04900000000001</v>
      </c>
      <c r="F882" s="95">
        <v>2</v>
      </c>
      <c r="G882" s="91" t="s">
        <v>2026</v>
      </c>
      <c r="H882" s="87">
        <v>52.237585000000003</v>
      </c>
      <c r="I882" s="12">
        <v>25.208365000000001</v>
      </c>
      <c r="J882" s="12">
        <v>0</v>
      </c>
      <c r="K882" s="12">
        <v>0</v>
      </c>
      <c r="L882" s="12">
        <v>3.44E-2</v>
      </c>
      <c r="M882" s="12">
        <v>0</v>
      </c>
      <c r="N882" s="12">
        <v>0</v>
      </c>
      <c r="O882" s="12">
        <v>0.957731</v>
      </c>
      <c r="P882" s="12">
        <v>3.8287000000000002E-2</v>
      </c>
      <c r="Q882" s="12">
        <v>0</v>
      </c>
      <c r="R882" s="12">
        <v>0</v>
      </c>
    </row>
    <row r="883" spans="1:18" ht="12.95" customHeight="1">
      <c r="A883" s="100" t="s">
        <v>1174</v>
      </c>
      <c r="B883" s="101" t="s">
        <v>1175</v>
      </c>
      <c r="C883" s="101" t="s">
        <v>1176</v>
      </c>
      <c r="D883" s="98">
        <v>38.257202999999997</v>
      </c>
      <c r="E883" s="98">
        <v>-104.56056100000001</v>
      </c>
      <c r="F883" s="95">
        <v>3</v>
      </c>
      <c r="G883" s="91" t="s">
        <v>2025</v>
      </c>
      <c r="H883" s="87">
        <v>95.460903000000002</v>
      </c>
      <c r="I883" s="12">
        <v>6.4441550000000003</v>
      </c>
      <c r="J883" s="12">
        <v>1.1343000000000001</v>
      </c>
      <c r="K883" s="12">
        <v>0</v>
      </c>
      <c r="L883" s="12">
        <v>7.7711000000000006</v>
      </c>
      <c r="M883" s="12">
        <v>6</v>
      </c>
      <c r="N883" s="12">
        <v>5</v>
      </c>
      <c r="O883" s="12">
        <v>4.1707190000000001</v>
      </c>
      <c r="P883" s="12">
        <v>0</v>
      </c>
      <c r="Q883" s="12">
        <v>0</v>
      </c>
      <c r="R883" s="12">
        <v>0</v>
      </c>
    </row>
    <row r="884" spans="1:18" ht="12.95" customHeight="1">
      <c r="A884" s="100" t="s">
        <v>1177</v>
      </c>
      <c r="B884" s="101" t="s">
        <v>1175</v>
      </c>
      <c r="C884" s="101" t="s">
        <v>1178</v>
      </c>
      <c r="D884" s="98">
        <v>38.252892000000003</v>
      </c>
      <c r="E884" s="98">
        <v>-104.573932</v>
      </c>
      <c r="F884" s="95">
        <v>3</v>
      </c>
      <c r="G884" s="91" t="s">
        <v>2025</v>
      </c>
      <c r="H884" s="87">
        <v>95.079176000000004</v>
      </c>
      <c r="I884" s="12">
        <v>9.0989869999999993</v>
      </c>
      <c r="J884" s="12">
        <v>1.1388</v>
      </c>
      <c r="K884" s="12">
        <v>0</v>
      </c>
      <c r="L884" s="12">
        <v>7.8011999999999997</v>
      </c>
      <c r="M884" s="12">
        <v>5</v>
      </c>
      <c r="N884" s="12">
        <v>5</v>
      </c>
      <c r="O884" s="12">
        <v>3.5737860000000001</v>
      </c>
      <c r="P884" s="12">
        <v>0</v>
      </c>
      <c r="Q884" s="12">
        <v>0</v>
      </c>
      <c r="R884" s="12">
        <v>0</v>
      </c>
    </row>
    <row r="885" spans="1:18" ht="12.95" customHeight="1">
      <c r="A885" s="100" t="s">
        <v>1179</v>
      </c>
      <c r="B885" s="101" t="s">
        <v>1175</v>
      </c>
      <c r="C885" s="101" t="s">
        <v>1180</v>
      </c>
      <c r="D885" s="98">
        <v>38.243682</v>
      </c>
      <c r="E885" s="98">
        <v>-104.592692</v>
      </c>
      <c r="F885" s="95">
        <v>3</v>
      </c>
      <c r="G885" s="91" t="s">
        <v>2025</v>
      </c>
      <c r="H885" s="87">
        <v>93.790913000000003</v>
      </c>
      <c r="I885" s="12">
        <v>12.187419999999999</v>
      </c>
      <c r="J885" s="12">
        <v>1.1544000000000001</v>
      </c>
      <c r="K885" s="12">
        <v>0</v>
      </c>
      <c r="L885" s="12">
        <v>7.0644</v>
      </c>
      <c r="M885" s="12">
        <v>2</v>
      </c>
      <c r="N885" s="12">
        <v>0</v>
      </c>
      <c r="O885" s="12">
        <v>2.0438809999999998</v>
      </c>
      <c r="P885" s="12">
        <v>0</v>
      </c>
      <c r="Q885" s="12">
        <v>0</v>
      </c>
      <c r="R885" s="12">
        <v>0</v>
      </c>
    </row>
    <row r="886" spans="1:18" ht="12.95" customHeight="1">
      <c r="A886" s="100" t="s">
        <v>1181</v>
      </c>
      <c r="B886" s="101" t="s">
        <v>1175</v>
      </c>
      <c r="C886" s="101" t="s">
        <v>1182</v>
      </c>
      <c r="D886" s="98">
        <v>38.227251000000003</v>
      </c>
      <c r="E886" s="98">
        <v>-104.598681</v>
      </c>
      <c r="F886" s="95">
        <v>3</v>
      </c>
      <c r="G886" s="91" t="s">
        <v>2025</v>
      </c>
      <c r="H886" s="87">
        <v>89.192138</v>
      </c>
      <c r="I886" s="12">
        <v>13.820675</v>
      </c>
      <c r="J886" s="12">
        <v>1.2139</v>
      </c>
      <c r="K886" s="12">
        <v>0</v>
      </c>
      <c r="L886" s="12">
        <v>4.4478</v>
      </c>
      <c r="M886" s="12">
        <v>0</v>
      </c>
      <c r="N886" s="12">
        <v>0</v>
      </c>
      <c r="O886" s="12">
        <v>1.713433</v>
      </c>
      <c r="P886" s="12">
        <v>0</v>
      </c>
      <c r="Q886" s="12">
        <v>0</v>
      </c>
      <c r="R886" s="12">
        <v>0</v>
      </c>
    </row>
    <row r="887" spans="1:18" ht="12.95" customHeight="1">
      <c r="A887" s="100" t="s">
        <v>1183</v>
      </c>
      <c r="B887" s="101" t="s">
        <v>1175</v>
      </c>
      <c r="C887" s="101" t="s">
        <v>1184</v>
      </c>
      <c r="D887" s="98">
        <v>38.215274000000001</v>
      </c>
      <c r="E887" s="98">
        <v>-104.604328</v>
      </c>
      <c r="F887" s="95">
        <v>3</v>
      </c>
      <c r="G887" s="91" t="s">
        <v>2025</v>
      </c>
      <c r="H887" s="87">
        <v>72.879750000000001</v>
      </c>
      <c r="I887" s="12">
        <v>9.0558639999999997</v>
      </c>
      <c r="J887" s="12">
        <v>1.4856</v>
      </c>
      <c r="K887" s="12">
        <v>0</v>
      </c>
      <c r="L887" s="12">
        <v>2.2858000000000005</v>
      </c>
      <c r="M887" s="12">
        <v>0</v>
      </c>
      <c r="N887" s="12">
        <v>0</v>
      </c>
      <c r="O887" s="12">
        <v>1.6791</v>
      </c>
      <c r="P887" s="12">
        <v>0</v>
      </c>
      <c r="Q887" s="12">
        <v>0</v>
      </c>
      <c r="R887" s="12">
        <v>0</v>
      </c>
    </row>
    <row r="888" spans="1:18" ht="12.95" customHeight="1">
      <c r="A888" s="100" t="s">
        <v>1185</v>
      </c>
      <c r="B888" s="101" t="s">
        <v>1175</v>
      </c>
      <c r="C888" s="101" t="s">
        <v>1186</v>
      </c>
      <c r="D888" s="98">
        <v>38.159370000000003</v>
      </c>
      <c r="E888" s="98">
        <v>-104.696377</v>
      </c>
      <c r="F888" s="95">
        <v>3</v>
      </c>
      <c r="G888" s="91" t="s">
        <v>2025</v>
      </c>
      <c r="H888" s="87">
        <v>19.993838</v>
      </c>
      <c r="I888" s="12">
        <v>9.2240789999999997</v>
      </c>
      <c r="J888" s="12">
        <v>0</v>
      </c>
      <c r="K888" s="12">
        <v>0</v>
      </c>
      <c r="L888" s="12">
        <v>4.0499999999999994E-2</v>
      </c>
      <c r="M888" s="12">
        <v>0</v>
      </c>
      <c r="N888" s="12">
        <v>0</v>
      </c>
      <c r="O888" s="12">
        <v>1.167448</v>
      </c>
      <c r="P888" s="12">
        <v>0</v>
      </c>
      <c r="Q888" s="12">
        <v>0</v>
      </c>
      <c r="R888" s="12">
        <v>0</v>
      </c>
    </row>
    <row r="889" spans="1:18" ht="12.95" customHeight="1">
      <c r="A889" s="100" t="s">
        <v>1187</v>
      </c>
      <c r="B889" s="101" t="s">
        <v>1175</v>
      </c>
      <c r="C889" s="101" t="s">
        <v>1188</v>
      </c>
      <c r="D889" s="98">
        <v>38.154719999999998</v>
      </c>
      <c r="E889" s="98">
        <v>-104.712127</v>
      </c>
      <c r="F889" s="95">
        <v>3</v>
      </c>
      <c r="G889" s="91" t="s">
        <v>2025</v>
      </c>
      <c r="H889" s="87">
        <v>18.116662999999999</v>
      </c>
      <c r="I889" s="12">
        <v>10.546086000000001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0.82760900000000004</v>
      </c>
      <c r="P889" s="12">
        <v>0</v>
      </c>
      <c r="Q889" s="12">
        <v>0</v>
      </c>
      <c r="R889" s="12">
        <v>0</v>
      </c>
    </row>
    <row r="890" spans="1:18" ht="12.95" customHeight="1">
      <c r="A890" s="100" t="s">
        <v>1212</v>
      </c>
      <c r="B890" s="101" t="s">
        <v>1189</v>
      </c>
      <c r="C890" s="101" t="s">
        <v>114</v>
      </c>
      <c r="D890" s="98">
        <v>38.829166999999998</v>
      </c>
      <c r="E890" s="98">
        <v>-104.833333</v>
      </c>
      <c r="F890" s="95">
        <v>3</v>
      </c>
      <c r="G890" s="91" t="s">
        <v>2025</v>
      </c>
      <c r="H890" s="87">
        <v>306.66980899999999</v>
      </c>
      <c r="I890" s="12">
        <v>15.155862000000001</v>
      </c>
      <c r="J890" s="12">
        <v>0</v>
      </c>
      <c r="K890" s="12">
        <v>2.8499999999999998E-2</v>
      </c>
      <c r="L890" s="12">
        <v>5.0599000000000007</v>
      </c>
      <c r="M890" s="12">
        <v>1</v>
      </c>
      <c r="N890" s="12">
        <v>8</v>
      </c>
      <c r="O890" s="12">
        <v>14.279741</v>
      </c>
      <c r="P890" s="12">
        <v>9.783E-3</v>
      </c>
      <c r="Q890" s="12">
        <v>0</v>
      </c>
      <c r="R890" s="12">
        <v>0</v>
      </c>
    </row>
    <row r="891" spans="1:18" ht="12.95" customHeight="1">
      <c r="A891" s="100" t="s">
        <v>1226</v>
      </c>
      <c r="B891" s="101" t="s">
        <v>1224</v>
      </c>
      <c r="C891" s="101" t="s">
        <v>1227</v>
      </c>
      <c r="D891" s="98">
        <v>37.131900000000002</v>
      </c>
      <c r="E891" s="98">
        <v>-104.84739999999999</v>
      </c>
      <c r="F891" s="95">
        <v>1</v>
      </c>
      <c r="G891" s="91" t="s">
        <v>2026</v>
      </c>
      <c r="H891" s="87">
        <v>448.31416400000001</v>
      </c>
      <c r="I891" s="12">
        <v>8.9406339999999993</v>
      </c>
      <c r="J891" s="12">
        <v>5.8600000000000006E-2</v>
      </c>
      <c r="K891" s="12">
        <v>2.7757000000000001</v>
      </c>
      <c r="L891" s="12">
        <v>3.7499999999999999E-2</v>
      </c>
      <c r="M891" s="12">
        <v>13</v>
      </c>
      <c r="N891" s="12">
        <v>2</v>
      </c>
      <c r="O891" s="12">
        <v>1.522837</v>
      </c>
      <c r="P891" s="12">
        <v>0</v>
      </c>
      <c r="Q891" s="12">
        <v>44</v>
      </c>
      <c r="R891" s="12">
        <v>0</v>
      </c>
    </row>
    <row r="892" spans="1:18" ht="12.95" customHeight="1">
      <c r="A892" s="100" t="s">
        <v>1273</v>
      </c>
      <c r="B892" s="101" t="s">
        <v>1274</v>
      </c>
      <c r="C892" s="101" t="s">
        <v>1275</v>
      </c>
      <c r="D892" s="98">
        <v>37.135382999999997</v>
      </c>
      <c r="E892" s="98">
        <v>-103.015716</v>
      </c>
      <c r="F892" s="95">
        <v>3</v>
      </c>
      <c r="G892" s="91" t="s">
        <v>2025</v>
      </c>
      <c r="H892" s="87">
        <v>102.178313</v>
      </c>
      <c r="I892" s="12">
        <v>31.158709000000002</v>
      </c>
      <c r="J892" s="12">
        <v>5.1249000000000002</v>
      </c>
      <c r="K892" s="12">
        <v>3.3500000000000002E-2</v>
      </c>
      <c r="L892" s="12">
        <v>1.15E-2</v>
      </c>
      <c r="M892" s="12">
        <v>0</v>
      </c>
      <c r="N892" s="12">
        <v>0</v>
      </c>
      <c r="O892" s="12">
        <v>1.0888</v>
      </c>
      <c r="P892" s="12">
        <v>0</v>
      </c>
      <c r="Q892" s="12">
        <v>0</v>
      </c>
      <c r="R892" s="12">
        <v>1</v>
      </c>
    </row>
    <row r="893" spans="1:18" ht="12.95" customHeight="1">
      <c r="A893" s="100" t="s">
        <v>1276</v>
      </c>
      <c r="B893" s="101" t="s">
        <v>203</v>
      </c>
      <c r="C893" s="101" t="s">
        <v>114</v>
      </c>
      <c r="D893" s="98">
        <v>37.110849999999999</v>
      </c>
      <c r="E893" s="98">
        <v>-103.0744</v>
      </c>
      <c r="F893" s="95">
        <v>3</v>
      </c>
      <c r="G893" s="91" t="s">
        <v>2025</v>
      </c>
      <c r="H893" s="87">
        <v>20.634927999999999</v>
      </c>
      <c r="I893" s="12">
        <v>10.281609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1.4357040000000001</v>
      </c>
      <c r="P893" s="12">
        <v>0</v>
      </c>
      <c r="Q893" s="12">
        <v>0</v>
      </c>
      <c r="R893" s="12">
        <v>0</v>
      </c>
    </row>
    <row r="894" spans="1:18" ht="12.95" customHeight="1">
      <c r="A894" s="100" t="s">
        <v>1279</v>
      </c>
      <c r="B894" s="101" t="s">
        <v>1274</v>
      </c>
      <c r="C894" s="101" t="s">
        <v>1280</v>
      </c>
      <c r="D894" s="98">
        <v>37.168532999999996</v>
      </c>
      <c r="E894" s="98">
        <v>-103.034533</v>
      </c>
      <c r="F894" s="95">
        <v>3</v>
      </c>
      <c r="G894" s="91" t="s">
        <v>2025</v>
      </c>
      <c r="H894" s="87">
        <v>70.620154999999997</v>
      </c>
      <c r="I894" s="12">
        <v>23.869987999999999</v>
      </c>
      <c r="J894" s="12">
        <v>5.7862999999999998</v>
      </c>
      <c r="K894" s="12">
        <v>0</v>
      </c>
      <c r="L894" s="12">
        <v>8.8999999999999999E-3</v>
      </c>
      <c r="M894" s="12">
        <v>0</v>
      </c>
      <c r="N894" s="12">
        <v>0</v>
      </c>
      <c r="O894" s="12">
        <v>0.90217999999999998</v>
      </c>
      <c r="P894" s="12">
        <v>0</v>
      </c>
      <c r="Q894" s="12">
        <v>1</v>
      </c>
      <c r="R894" s="12">
        <v>0</v>
      </c>
    </row>
    <row r="895" spans="1:18" ht="12.95" customHeight="1">
      <c r="A895" s="100" t="s">
        <v>1284</v>
      </c>
      <c r="B895" s="101" t="s">
        <v>43</v>
      </c>
      <c r="C895" s="101" t="s">
        <v>1285</v>
      </c>
      <c r="D895" s="98">
        <v>37.82255</v>
      </c>
      <c r="E895" s="98">
        <v>-106.91061999999999</v>
      </c>
      <c r="F895" s="95">
        <v>1</v>
      </c>
      <c r="G895" s="91" t="s">
        <v>2026</v>
      </c>
      <c r="H895" s="87">
        <v>56.953125</v>
      </c>
      <c r="I895" s="12">
        <v>11.155668</v>
      </c>
      <c r="J895" s="12">
        <v>0</v>
      </c>
      <c r="K895" s="12">
        <v>0</v>
      </c>
      <c r="L895" s="12">
        <v>0.69379999999999997</v>
      </c>
      <c r="M895" s="12">
        <v>2</v>
      </c>
      <c r="N895" s="12">
        <v>3</v>
      </c>
      <c r="O895" s="12">
        <v>4.0277620000000001</v>
      </c>
      <c r="P895" s="12">
        <v>0.52674900000000002</v>
      </c>
      <c r="Q895" s="12">
        <v>0</v>
      </c>
      <c r="R895" s="12">
        <v>0</v>
      </c>
    </row>
    <row r="896" spans="1:18" ht="12.95" customHeight="1">
      <c r="A896" s="100" t="s">
        <v>1286</v>
      </c>
      <c r="B896" s="101" t="s">
        <v>43</v>
      </c>
      <c r="C896" s="101" t="s">
        <v>1287</v>
      </c>
      <c r="D896" s="98">
        <v>37.841619999999999</v>
      </c>
      <c r="E896" s="98">
        <v>-106.92429</v>
      </c>
      <c r="F896" s="95">
        <v>1</v>
      </c>
      <c r="G896" s="91" t="s">
        <v>2026</v>
      </c>
      <c r="H896" s="87">
        <v>52.127549999999999</v>
      </c>
      <c r="I896" s="12">
        <v>15.410603999999999</v>
      </c>
      <c r="J896" s="12">
        <v>0</v>
      </c>
      <c r="K896" s="12">
        <v>0</v>
      </c>
      <c r="L896" s="12">
        <v>0.55619999999999992</v>
      </c>
      <c r="M896" s="12">
        <v>0</v>
      </c>
      <c r="N896" s="12">
        <v>2</v>
      </c>
      <c r="O896" s="12">
        <v>3.5874769999999998</v>
      </c>
      <c r="P896" s="12">
        <v>0.57551099999999999</v>
      </c>
      <c r="Q896" s="12">
        <v>0</v>
      </c>
      <c r="R896" s="12">
        <v>0</v>
      </c>
    </row>
    <row r="897" spans="1:18" ht="12.95" customHeight="1">
      <c r="A897" s="100" t="s">
        <v>1293</v>
      </c>
      <c r="B897" s="101" t="s">
        <v>1294</v>
      </c>
      <c r="C897" s="101" t="s">
        <v>1295</v>
      </c>
      <c r="D897" s="98">
        <v>37.652715000000001</v>
      </c>
      <c r="E897" s="98">
        <v>-106.65445</v>
      </c>
      <c r="F897" s="95">
        <v>1</v>
      </c>
      <c r="G897" s="91" t="s">
        <v>2026</v>
      </c>
      <c r="H897" s="87">
        <v>479.02519000000001</v>
      </c>
      <c r="I897" s="12">
        <v>18.285817999999999</v>
      </c>
      <c r="J897" s="12">
        <v>0</v>
      </c>
      <c r="K897" s="12">
        <v>2.5500000000000002E-2</v>
      </c>
      <c r="L897" s="12">
        <v>0.2258</v>
      </c>
      <c r="M897" s="12">
        <v>0</v>
      </c>
      <c r="N897" s="12">
        <v>2</v>
      </c>
      <c r="O897" s="12">
        <v>2.2713480000000001</v>
      </c>
      <c r="P897" s="12">
        <v>6.2630000000000003E-3</v>
      </c>
      <c r="Q897" s="12">
        <v>0</v>
      </c>
      <c r="R897" s="12">
        <v>0</v>
      </c>
    </row>
    <row r="898" spans="1:18" ht="12.95" customHeight="1">
      <c r="A898" s="100" t="s">
        <v>1298</v>
      </c>
      <c r="B898" s="101" t="s">
        <v>1299</v>
      </c>
      <c r="C898" s="101" t="s">
        <v>1300</v>
      </c>
      <c r="D898" s="98">
        <v>37.474159999999998</v>
      </c>
      <c r="E898" s="98">
        <v>-106.78360000000001</v>
      </c>
      <c r="F898" s="95">
        <v>2</v>
      </c>
      <c r="G898" s="91" t="s">
        <v>2026</v>
      </c>
      <c r="H898" s="87">
        <v>4.1086090000000004</v>
      </c>
      <c r="I898" s="12">
        <v>4.1086099999999997</v>
      </c>
      <c r="J898" s="12">
        <v>0</v>
      </c>
      <c r="K898" s="12">
        <v>0</v>
      </c>
      <c r="L898" s="12">
        <v>1.1392</v>
      </c>
      <c r="M898" s="12">
        <v>1</v>
      </c>
      <c r="N898" s="12">
        <v>2</v>
      </c>
      <c r="O898" s="12">
        <v>2.2843279999999999</v>
      </c>
      <c r="P898" s="12">
        <v>0</v>
      </c>
      <c r="Q898" s="12">
        <v>0</v>
      </c>
      <c r="R898" s="12">
        <v>0</v>
      </c>
    </row>
    <row r="899" spans="1:18" ht="12.95" customHeight="1">
      <c r="A899" s="100" t="s">
        <v>1301</v>
      </c>
      <c r="B899" s="101" t="s">
        <v>1299</v>
      </c>
      <c r="C899" s="101" t="s">
        <v>1302</v>
      </c>
      <c r="D899" s="98">
        <v>37.473280000000003</v>
      </c>
      <c r="E899" s="98">
        <v>-106.7861</v>
      </c>
      <c r="F899" s="95">
        <v>2</v>
      </c>
      <c r="G899" s="91" t="s">
        <v>2026</v>
      </c>
      <c r="H899" s="87">
        <v>3.7826970000000002</v>
      </c>
      <c r="I899" s="12">
        <v>3.7826970000000002</v>
      </c>
      <c r="J899" s="12">
        <v>0</v>
      </c>
      <c r="K899" s="12">
        <v>0</v>
      </c>
      <c r="L899" s="12">
        <v>1.1416999999999999</v>
      </c>
      <c r="M899" s="12">
        <v>1</v>
      </c>
      <c r="N899" s="12">
        <v>2</v>
      </c>
      <c r="O899" s="12">
        <v>2.4170400000000001</v>
      </c>
      <c r="P899" s="12">
        <v>0</v>
      </c>
      <c r="Q899" s="12">
        <v>0</v>
      </c>
      <c r="R899" s="12">
        <v>0</v>
      </c>
    </row>
    <row r="900" spans="1:18" ht="12.95" customHeight="1">
      <c r="A900" s="100" t="s">
        <v>1303</v>
      </c>
      <c r="B900" s="101" t="s">
        <v>1299</v>
      </c>
      <c r="C900" s="101" t="s">
        <v>1304</v>
      </c>
      <c r="D900" s="98">
        <v>37.47486</v>
      </c>
      <c r="E900" s="98">
        <v>-106.7886</v>
      </c>
      <c r="F900" s="95">
        <v>2</v>
      </c>
      <c r="G900" s="91" t="s">
        <v>2026</v>
      </c>
      <c r="H900" s="87">
        <v>2.0312770000000002</v>
      </c>
      <c r="I900" s="12">
        <v>2.0312770000000002</v>
      </c>
      <c r="J900" s="12">
        <v>0</v>
      </c>
      <c r="K900" s="12">
        <v>0</v>
      </c>
      <c r="L900" s="12">
        <v>1.9052</v>
      </c>
      <c r="M900" s="12">
        <v>0</v>
      </c>
      <c r="N900" s="12">
        <v>2</v>
      </c>
      <c r="O900" s="12">
        <v>3.4564080000000001</v>
      </c>
      <c r="P900" s="12">
        <v>0</v>
      </c>
      <c r="Q900" s="12">
        <v>0</v>
      </c>
      <c r="R900" s="12">
        <v>0</v>
      </c>
    </row>
    <row r="901" spans="1:18" ht="12.95" customHeight="1">
      <c r="A901" s="100" t="s">
        <v>1324</v>
      </c>
      <c r="B901" s="101" t="s">
        <v>1322</v>
      </c>
      <c r="C901" s="101" t="s">
        <v>1325</v>
      </c>
      <c r="D901" s="98">
        <v>37.404949999999999</v>
      </c>
      <c r="E901" s="98">
        <v>-106.30519</v>
      </c>
      <c r="F901" s="95">
        <v>1</v>
      </c>
      <c r="G901" s="91" t="s">
        <v>2026</v>
      </c>
      <c r="H901" s="87">
        <v>19.7883</v>
      </c>
      <c r="I901" s="12">
        <v>12.150854000000001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</row>
    <row r="902" spans="1:18" ht="12.95" customHeight="1">
      <c r="A902" s="100" t="s">
        <v>1340</v>
      </c>
      <c r="B902" s="101" t="s">
        <v>1341</v>
      </c>
      <c r="C902" s="101" t="s">
        <v>1342</v>
      </c>
      <c r="D902" s="98">
        <v>37.815238999999998</v>
      </c>
      <c r="E902" s="98">
        <v>-106.284751</v>
      </c>
      <c r="F902" s="95">
        <v>1</v>
      </c>
      <c r="G902" s="91" t="s">
        <v>2024</v>
      </c>
      <c r="H902" s="87">
        <v>171.16211300000001</v>
      </c>
      <c r="I902" s="12">
        <v>16.577840999999999</v>
      </c>
      <c r="J902" s="12">
        <v>0</v>
      </c>
      <c r="K902" s="12">
        <v>5.7799999999999997E-2</v>
      </c>
      <c r="L902" s="12">
        <v>0</v>
      </c>
      <c r="M902" s="12">
        <v>0</v>
      </c>
      <c r="N902" s="12">
        <v>12</v>
      </c>
      <c r="O902" s="12">
        <v>0.76323300000000005</v>
      </c>
      <c r="P902" s="12">
        <v>0</v>
      </c>
      <c r="Q902" s="12">
        <v>0</v>
      </c>
      <c r="R902" s="12">
        <v>0</v>
      </c>
    </row>
    <row r="903" spans="1:18" ht="12.95" customHeight="1">
      <c r="A903" s="100" t="s">
        <v>1356</v>
      </c>
      <c r="B903" s="101" t="s">
        <v>1354</v>
      </c>
      <c r="C903" s="101" t="s">
        <v>1357</v>
      </c>
      <c r="D903" s="98">
        <v>37.128500000000003</v>
      </c>
      <c r="E903" s="98">
        <v>-106.35705</v>
      </c>
      <c r="F903" s="95">
        <v>2</v>
      </c>
      <c r="G903" s="91" t="s">
        <v>2026</v>
      </c>
      <c r="H903" s="87">
        <v>532.263013</v>
      </c>
      <c r="I903" s="12">
        <v>29.840722</v>
      </c>
      <c r="J903" s="12">
        <v>0</v>
      </c>
      <c r="K903" s="12">
        <v>0.10349999999999999</v>
      </c>
      <c r="L903" s="12">
        <v>9.3300000000000008E-2</v>
      </c>
      <c r="M903" s="12">
        <v>0</v>
      </c>
      <c r="N903" s="12">
        <v>0</v>
      </c>
      <c r="O903" s="12">
        <v>0.98624100000000003</v>
      </c>
      <c r="P903" s="12">
        <v>2.2544999999999999E-2</v>
      </c>
      <c r="Q903" s="12">
        <v>0</v>
      </c>
      <c r="R903" s="12">
        <v>0</v>
      </c>
    </row>
    <row r="904" spans="1:18" ht="12.95" customHeight="1">
      <c r="A904" s="100" t="s">
        <v>1374</v>
      </c>
      <c r="B904" s="101" t="s">
        <v>1375</v>
      </c>
      <c r="C904" s="101" t="s">
        <v>1376</v>
      </c>
      <c r="D904" s="98">
        <v>37.289250000000003</v>
      </c>
      <c r="E904" s="98">
        <v>-107.02453300000001</v>
      </c>
      <c r="F904" s="95">
        <v>1</v>
      </c>
      <c r="G904" s="91" t="s">
        <v>2026</v>
      </c>
      <c r="H904" s="87">
        <v>36.319839999999999</v>
      </c>
      <c r="I904" s="12">
        <v>16.801691999999999</v>
      </c>
      <c r="J904" s="12">
        <v>0</v>
      </c>
      <c r="K904" s="12">
        <v>9.0551000000000013</v>
      </c>
      <c r="L904" s="12">
        <v>5.0000000000000001E-3</v>
      </c>
      <c r="M904" s="12">
        <v>0</v>
      </c>
      <c r="N904" s="12">
        <v>8</v>
      </c>
      <c r="O904" s="12">
        <v>1.9270719999999999</v>
      </c>
      <c r="P904" s="12">
        <v>0</v>
      </c>
      <c r="Q904" s="12">
        <v>3</v>
      </c>
      <c r="R904" s="12">
        <v>0</v>
      </c>
    </row>
    <row r="905" spans="1:18" ht="12.95" customHeight="1">
      <c r="A905" s="100" t="s">
        <v>1436</v>
      </c>
      <c r="B905" s="101" t="s">
        <v>1437</v>
      </c>
      <c r="C905" s="101" t="s">
        <v>1438</v>
      </c>
      <c r="D905" s="98">
        <v>37.448887999999997</v>
      </c>
      <c r="E905" s="98">
        <v>-108.20777699999999</v>
      </c>
      <c r="F905" s="95">
        <v>2</v>
      </c>
      <c r="G905" s="91" t="s">
        <v>2026</v>
      </c>
      <c r="H905" s="87">
        <v>6.5120760000000004</v>
      </c>
      <c r="I905" s="12">
        <v>6.5120760000000004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2">
        <v>0.58479899999999996</v>
      </c>
      <c r="P905" s="12">
        <v>0</v>
      </c>
      <c r="Q905" s="12">
        <v>0</v>
      </c>
      <c r="R905" s="12">
        <v>0</v>
      </c>
    </row>
    <row r="906" spans="1:18" ht="12.95" customHeight="1">
      <c r="A906" s="100" t="s">
        <v>1439</v>
      </c>
      <c r="B906" s="101" t="s">
        <v>1437</v>
      </c>
      <c r="C906" s="101" t="s">
        <v>1440</v>
      </c>
      <c r="D906" s="98">
        <v>37.451110999999997</v>
      </c>
      <c r="E906" s="98">
        <v>-108.19916600000001</v>
      </c>
      <c r="F906" s="95">
        <v>2</v>
      </c>
      <c r="G906" s="91" t="s">
        <v>2026</v>
      </c>
      <c r="H906" s="87">
        <v>4.3267160000000002</v>
      </c>
      <c r="I906" s="12">
        <v>4.3267160000000002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0.88017299999999998</v>
      </c>
      <c r="P906" s="12">
        <v>0</v>
      </c>
      <c r="Q906" s="12">
        <v>0</v>
      </c>
      <c r="R906" s="12">
        <v>0</v>
      </c>
    </row>
    <row r="907" spans="1:18" ht="12.95" customHeight="1">
      <c r="A907" s="100" t="s">
        <v>1441</v>
      </c>
      <c r="B907" s="101" t="s">
        <v>1437</v>
      </c>
      <c r="C907" s="101" t="s">
        <v>1442</v>
      </c>
      <c r="D907" s="98">
        <v>37.448332999999998</v>
      </c>
      <c r="E907" s="98">
        <v>-108.181944</v>
      </c>
      <c r="F907" s="95">
        <v>2</v>
      </c>
      <c r="G907" s="91" t="s">
        <v>2026</v>
      </c>
      <c r="H907" s="87">
        <v>1.952977</v>
      </c>
      <c r="I907" s="12">
        <v>1.952977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1.4717229999999999</v>
      </c>
      <c r="P907" s="12">
        <v>0</v>
      </c>
      <c r="Q907" s="12">
        <v>0</v>
      </c>
      <c r="R907" s="12">
        <v>0</v>
      </c>
    </row>
    <row r="908" spans="1:18" ht="12.95" customHeight="1">
      <c r="A908" s="100" t="s">
        <v>1443</v>
      </c>
      <c r="B908" s="101" t="s">
        <v>1437</v>
      </c>
      <c r="C908" s="101" t="s">
        <v>1444</v>
      </c>
      <c r="D908" s="98">
        <v>37.442222000000001</v>
      </c>
      <c r="E908" s="98">
        <v>-108.17444399999999</v>
      </c>
      <c r="F908" s="95">
        <v>2</v>
      </c>
      <c r="G908" s="91" t="s">
        <v>2026</v>
      </c>
      <c r="H908" s="87">
        <v>1.2204790000000001</v>
      </c>
      <c r="I908" s="12">
        <v>1.2204790000000001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1.1732229999999999</v>
      </c>
      <c r="P908" s="12">
        <v>0</v>
      </c>
      <c r="Q908" s="12">
        <v>0</v>
      </c>
      <c r="R908" s="12">
        <v>0</v>
      </c>
    </row>
    <row r="909" spans="1:18" ht="12.95" customHeight="1">
      <c r="A909" s="100" t="s">
        <v>1446</v>
      </c>
      <c r="B909" s="101" t="s">
        <v>1429</v>
      </c>
      <c r="C909" s="101" t="s">
        <v>1447</v>
      </c>
      <c r="D909" s="98">
        <v>37.353999999999999</v>
      </c>
      <c r="E909" s="98">
        <v>-108.25700000000001</v>
      </c>
      <c r="F909" s="95">
        <v>1</v>
      </c>
      <c r="G909" s="91" t="s">
        <v>2024</v>
      </c>
      <c r="H909" s="87">
        <v>186.616218</v>
      </c>
      <c r="I909" s="12">
        <v>28.644241000000001</v>
      </c>
      <c r="J909" s="12">
        <v>0</v>
      </c>
      <c r="K909" s="12">
        <v>3.2498</v>
      </c>
      <c r="L909" s="12">
        <v>0.19919999999999999</v>
      </c>
      <c r="M909" s="12">
        <v>0</v>
      </c>
      <c r="N909" s="12">
        <v>43</v>
      </c>
      <c r="O909" s="12">
        <v>1.726054</v>
      </c>
      <c r="P909" s="12">
        <v>5.8944999999999997E-2</v>
      </c>
      <c r="Q909" s="12">
        <v>13</v>
      </c>
      <c r="R909" s="12">
        <v>0</v>
      </c>
    </row>
    <row r="910" spans="1:18" ht="12.95" customHeight="1">
      <c r="A910" s="100" t="s">
        <v>1464</v>
      </c>
      <c r="B910" s="101" t="s">
        <v>1465</v>
      </c>
      <c r="C910" s="101" t="s">
        <v>1466</v>
      </c>
      <c r="D910" s="98">
        <v>37.408079999999998</v>
      </c>
      <c r="E910" s="98">
        <v>-108.53052</v>
      </c>
      <c r="F910" s="95">
        <v>1</v>
      </c>
      <c r="G910" s="91" t="s">
        <v>2024</v>
      </c>
      <c r="H910" s="87">
        <v>0.40297500000000003</v>
      </c>
      <c r="I910" s="12">
        <v>0.40297500000000003</v>
      </c>
      <c r="J910" s="12">
        <v>0</v>
      </c>
      <c r="K910" s="12">
        <v>82.287000000000006</v>
      </c>
      <c r="L910" s="12">
        <v>4.9327000000000005</v>
      </c>
      <c r="M910" s="12">
        <v>2</v>
      </c>
      <c r="N910" s="12">
        <v>0</v>
      </c>
      <c r="O910" s="12">
        <v>9.4109219999999993</v>
      </c>
      <c r="P910" s="12">
        <v>0</v>
      </c>
      <c r="Q910" s="12">
        <v>0</v>
      </c>
      <c r="R910" s="12">
        <v>0</v>
      </c>
    </row>
    <row r="911" spans="1:18" ht="12.95" customHeight="1">
      <c r="A911" s="100" t="s">
        <v>1467</v>
      </c>
      <c r="B911" s="101" t="s">
        <v>1468</v>
      </c>
      <c r="C911" s="101" t="s">
        <v>1469</v>
      </c>
      <c r="D911" s="98">
        <v>37.407339999999998</v>
      </c>
      <c r="E911" s="98">
        <v>-108.53279999999999</v>
      </c>
      <c r="F911" s="95">
        <v>1</v>
      </c>
      <c r="G911" s="91" t="s">
        <v>2024</v>
      </c>
      <c r="H911" s="87">
        <v>2.189025</v>
      </c>
      <c r="I911" s="12">
        <v>2.189025</v>
      </c>
      <c r="J911" s="12">
        <v>0.70130000000000003</v>
      </c>
      <c r="K911" s="12">
        <v>40.8003</v>
      </c>
      <c r="L911" s="12">
        <v>1.1964000000000001</v>
      </c>
      <c r="M911" s="12">
        <v>0</v>
      </c>
      <c r="N911" s="12">
        <v>1</v>
      </c>
      <c r="O911" s="12">
        <v>2.8477009999999998</v>
      </c>
      <c r="P911" s="12">
        <v>0</v>
      </c>
      <c r="Q911" s="12">
        <v>0</v>
      </c>
      <c r="R911" s="12">
        <v>0</v>
      </c>
    </row>
    <row r="912" spans="1:18" ht="12.95" customHeight="1">
      <c r="A912" s="100" t="s">
        <v>1470</v>
      </c>
      <c r="B912" s="101" t="s">
        <v>1462</v>
      </c>
      <c r="C912" s="101" t="s">
        <v>1471</v>
      </c>
      <c r="D912" s="98">
        <v>37.349049000000001</v>
      </c>
      <c r="E912" s="98">
        <v>-108.53433699999999</v>
      </c>
      <c r="F912" s="95">
        <v>1</v>
      </c>
      <c r="G912" s="91" t="s">
        <v>2024</v>
      </c>
      <c r="H912" s="87">
        <v>91.644413</v>
      </c>
      <c r="I912" s="12">
        <v>14.314738</v>
      </c>
      <c r="J912" s="12">
        <v>7.6600000000000001E-2</v>
      </c>
      <c r="K912" s="12">
        <v>2.4368999999999996</v>
      </c>
      <c r="L912" s="12">
        <v>0.6389999999999999</v>
      </c>
      <c r="M912" s="12">
        <v>0</v>
      </c>
      <c r="N912" s="12">
        <v>1</v>
      </c>
      <c r="O912" s="12">
        <v>1.646665</v>
      </c>
      <c r="P912" s="12">
        <v>0</v>
      </c>
      <c r="Q912" s="12">
        <v>3</v>
      </c>
      <c r="R912" s="12">
        <v>0</v>
      </c>
    </row>
    <row r="913" spans="1:18" ht="12.95" customHeight="1">
      <c r="A913" s="100" t="s">
        <v>1472</v>
      </c>
      <c r="B913" s="101" t="s">
        <v>747</v>
      </c>
      <c r="C913" s="101" t="s">
        <v>1271</v>
      </c>
      <c r="D913" s="98">
        <v>38.011000000000003</v>
      </c>
      <c r="E913" s="98">
        <v>-103.58833300000001</v>
      </c>
      <c r="F913" s="95">
        <v>3</v>
      </c>
      <c r="G913" s="91" t="s">
        <v>2025</v>
      </c>
      <c r="H913" s="87">
        <v>30759.475891999999</v>
      </c>
      <c r="I913" s="12">
        <v>24.471886999999999</v>
      </c>
      <c r="J913" s="12">
        <v>1.4719</v>
      </c>
      <c r="K913" s="12">
        <v>0.58350000000000002</v>
      </c>
      <c r="L913" s="12">
        <v>1.7081999999999999</v>
      </c>
      <c r="M913" s="12">
        <v>0</v>
      </c>
      <c r="N913" s="12">
        <v>7</v>
      </c>
      <c r="O913" s="12">
        <v>4.1067049999999998</v>
      </c>
      <c r="P913" s="12">
        <v>1.0533000000000001E-2</v>
      </c>
      <c r="Q913" s="12">
        <v>0</v>
      </c>
      <c r="R913" s="12">
        <v>0</v>
      </c>
    </row>
    <row r="914" spans="1:18" ht="12.95" customHeight="1">
      <c r="A914" s="100" t="s">
        <v>1473</v>
      </c>
      <c r="B914" s="101" t="s">
        <v>1474</v>
      </c>
      <c r="C914" s="101" t="s">
        <v>1475</v>
      </c>
      <c r="D914" s="98">
        <v>38.148699999999998</v>
      </c>
      <c r="E914" s="98">
        <v>-102.31100000000001</v>
      </c>
      <c r="F914" s="95">
        <v>3</v>
      </c>
      <c r="G914" s="91" t="s">
        <v>2025</v>
      </c>
      <c r="H914" s="87">
        <v>143.78087099999999</v>
      </c>
      <c r="I914" s="12">
        <v>20.282181000000001</v>
      </c>
      <c r="J914" s="12">
        <v>65.954900000000009</v>
      </c>
      <c r="K914" s="12">
        <v>8.5099999999999995E-2</v>
      </c>
      <c r="L914" s="12">
        <v>0.17030000000000001</v>
      </c>
      <c r="M914" s="12">
        <v>0</v>
      </c>
      <c r="N914" s="12">
        <v>0</v>
      </c>
      <c r="O914" s="12">
        <v>1.579331</v>
      </c>
      <c r="P914" s="12">
        <v>0</v>
      </c>
      <c r="Q914" s="12">
        <v>0</v>
      </c>
      <c r="R914" s="12">
        <v>0</v>
      </c>
    </row>
    <row r="915" spans="1:18" ht="12.95" customHeight="1">
      <c r="A915" s="100" t="s">
        <v>1476</v>
      </c>
      <c r="B915" s="101" t="s">
        <v>1477</v>
      </c>
      <c r="C915" s="101" t="s">
        <v>1478</v>
      </c>
      <c r="D915" s="98">
        <v>38.116332999999997</v>
      </c>
      <c r="E915" s="98">
        <v>-102.608667</v>
      </c>
      <c r="F915" s="95">
        <v>3</v>
      </c>
      <c r="G915" s="91" t="s">
        <v>2025</v>
      </c>
      <c r="H915" s="87">
        <v>221.77201500000001</v>
      </c>
      <c r="I915" s="12">
        <v>15.765662000000001</v>
      </c>
      <c r="J915" s="12">
        <v>40.501199999999997</v>
      </c>
      <c r="K915" s="12">
        <v>1.2199999999999999E-2</v>
      </c>
      <c r="L915" s="12">
        <v>0.34570000000000006</v>
      </c>
      <c r="M915" s="12">
        <v>1</v>
      </c>
      <c r="N915" s="12">
        <v>3</v>
      </c>
      <c r="O915" s="12">
        <v>3.0075120000000002</v>
      </c>
      <c r="P915" s="12">
        <v>0</v>
      </c>
      <c r="Q915" s="12">
        <v>3</v>
      </c>
      <c r="R915" s="12">
        <v>0</v>
      </c>
    </row>
    <row r="916" spans="1:18" ht="12.95" customHeight="1">
      <c r="A916" s="100" t="s">
        <v>1479</v>
      </c>
      <c r="B916" s="101" t="s">
        <v>747</v>
      </c>
      <c r="C916" s="101" t="s">
        <v>1063</v>
      </c>
      <c r="D916" s="98">
        <v>38.094900000000003</v>
      </c>
      <c r="E916" s="98">
        <v>-102.3104</v>
      </c>
      <c r="F916" s="95">
        <v>3</v>
      </c>
      <c r="G916" s="91" t="s">
        <v>2025</v>
      </c>
      <c r="H916" s="87">
        <v>60890.750135000002</v>
      </c>
      <c r="I916" s="12">
        <v>31.724254999999999</v>
      </c>
      <c r="J916" s="12">
        <v>5.7416</v>
      </c>
      <c r="K916" s="12">
        <v>0.38180000000000003</v>
      </c>
      <c r="L916" s="12">
        <v>0.96010000000000006</v>
      </c>
      <c r="M916" s="12">
        <v>0</v>
      </c>
      <c r="N916" s="12">
        <v>0</v>
      </c>
      <c r="O916" s="12">
        <v>2.6874500000000001</v>
      </c>
      <c r="P916" s="12">
        <v>5.3210000000000002E-3</v>
      </c>
      <c r="Q916" s="12">
        <v>2</v>
      </c>
      <c r="R916" s="12">
        <v>0</v>
      </c>
    </row>
    <row r="917" spans="1:18" ht="12.95" customHeight="1">
      <c r="A917" s="100" t="s">
        <v>1480</v>
      </c>
      <c r="B917" s="101" t="s">
        <v>1277</v>
      </c>
      <c r="C917" s="101" t="s">
        <v>1481</v>
      </c>
      <c r="D917" s="98">
        <v>38.850700000000003</v>
      </c>
      <c r="E917" s="98">
        <v>-103.5394</v>
      </c>
      <c r="F917" s="95">
        <v>3</v>
      </c>
      <c r="G917" s="91" t="s">
        <v>2025</v>
      </c>
      <c r="H917" s="87">
        <v>570.39693599999998</v>
      </c>
      <c r="I917" s="12">
        <v>12.293445999999999</v>
      </c>
      <c r="J917" s="12">
        <v>15.6592</v>
      </c>
      <c r="K917" s="12">
        <v>2.6499999999999999E-2</v>
      </c>
      <c r="L917" s="12">
        <v>9.2999999999999992E-3</v>
      </c>
      <c r="M917" s="12">
        <v>0</v>
      </c>
      <c r="N917" s="12">
        <v>0</v>
      </c>
      <c r="O917" s="12">
        <v>0.79941200000000001</v>
      </c>
      <c r="P917" s="12">
        <v>0</v>
      </c>
      <c r="Q917" s="12">
        <v>17</v>
      </c>
      <c r="R917" s="12">
        <v>0</v>
      </c>
    </row>
    <row r="918" spans="1:18" ht="12.95" customHeight="1">
      <c r="A918" s="100" t="s">
        <v>1482</v>
      </c>
      <c r="B918" s="101" t="s">
        <v>1483</v>
      </c>
      <c r="C918" s="101" t="s">
        <v>1481</v>
      </c>
      <c r="D918" s="98">
        <v>38.849400000000003</v>
      </c>
      <c r="E918" s="98">
        <v>-103.48520000000001</v>
      </c>
      <c r="F918" s="95">
        <v>3</v>
      </c>
      <c r="G918" s="91" t="s">
        <v>2025</v>
      </c>
      <c r="H918" s="87">
        <v>911.06519500000002</v>
      </c>
      <c r="I918" s="12">
        <v>23.202787000000001</v>
      </c>
      <c r="J918" s="12">
        <v>27.402700000000003</v>
      </c>
      <c r="K918" s="12">
        <v>0</v>
      </c>
      <c r="L918" s="12">
        <v>8.5999999999999983E-3</v>
      </c>
      <c r="M918" s="12">
        <v>0</v>
      </c>
      <c r="N918" s="12">
        <v>0</v>
      </c>
      <c r="O918" s="12">
        <v>0.90085599999999999</v>
      </c>
      <c r="P918" s="12">
        <v>0</v>
      </c>
      <c r="Q918" s="12">
        <v>5</v>
      </c>
      <c r="R918" s="12">
        <v>0</v>
      </c>
    </row>
    <row r="919" spans="1:18" ht="12.95" customHeight="1">
      <c r="A919" s="100" t="s">
        <v>1484</v>
      </c>
      <c r="B919" s="101" t="s">
        <v>1483</v>
      </c>
      <c r="C919" s="101" t="s">
        <v>1485</v>
      </c>
      <c r="D919" s="98">
        <v>39.061300000000003</v>
      </c>
      <c r="E919" s="98">
        <v>-103.703</v>
      </c>
      <c r="F919" s="95">
        <v>3</v>
      </c>
      <c r="G919" s="91" t="s">
        <v>2025</v>
      </c>
      <c r="H919" s="87">
        <v>100.052459</v>
      </c>
      <c r="I919" s="12">
        <v>16.90748</v>
      </c>
      <c r="J919" s="12">
        <v>21.768699999999999</v>
      </c>
      <c r="K919" s="12">
        <v>0</v>
      </c>
      <c r="L919" s="12">
        <v>4.5000000000000005E-3</v>
      </c>
      <c r="M919" s="12">
        <v>0</v>
      </c>
      <c r="N919" s="12">
        <v>0</v>
      </c>
      <c r="O919" s="12">
        <v>1.6764250000000001</v>
      </c>
      <c r="P919" s="12">
        <v>0</v>
      </c>
      <c r="Q919" s="12">
        <v>1</v>
      </c>
      <c r="R919" s="12">
        <v>0</v>
      </c>
    </row>
    <row r="920" spans="1:18" ht="12.95" customHeight="1">
      <c r="A920" s="100" t="s">
        <v>1486</v>
      </c>
      <c r="B920" s="101" t="s">
        <v>1487</v>
      </c>
      <c r="C920" s="101" t="s">
        <v>1488</v>
      </c>
      <c r="D920" s="98">
        <v>38.917499999999997</v>
      </c>
      <c r="E920" s="98">
        <v>-103.75783300000001</v>
      </c>
      <c r="F920" s="95">
        <v>3</v>
      </c>
      <c r="G920" s="91" t="s">
        <v>2025</v>
      </c>
      <c r="H920" s="87">
        <v>60.695895</v>
      </c>
      <c r="I920" s="12">
        <v>12.022261</v>
      </c>
      <c r="J920" s="12">
        <v>26.1843</v>
      </c>
      <c r="K920" s="12">
        <v>0</v>
      </c>
      <c r="L920" s="12">
        <v>1.5E-3</v>
      </c>
      <c r="M920" s="12">
        <v>0</v>
      </c>
      <c r="N920" s="12">
        <v>5</v>
      </c>
      <c r="O920" s="12">
        <v>1.13435</v>
      </c>
      <c r="P920" s="12">
        <v>0</v>
      </c>
      <c r="Q920" s="12">
        <v>0</v>
      </c>
      <c r="R920" s="12">
        <v>0</v>
      </c>
    </row>
    <row r="921" spans="1:18" ht="12.95" customHeight="1">
      <c r="A921" s="100" t="s">
        <v>1489</v>
      </c>
      <c r="B921" s="101" t="s">
        <v>1062</v>
      </c>
      <c r="C921" s="101" t="s">
        <v>1490</v>
      </c>
      <c r="D921" s="98">
        <v>39.7605</v>
      </c>
      <c r="E921" s="98">
        <v>-102.46383299999999</v>
      </c>
      <c r="F921" s="95">
        <v>3</v>
      </c>
      <c r="G921" s="91" t="s">
        <v>2025</v>
      </c>
      <c r="H921" s="87">
        <v>2885.7865310000002</v>
      </c>
      <c r="I921" s="12">
        <v>25.217879</v>
      </c>
      <c r="J921" s="12">
        <v>57.3307</v>
      </c>
      <c r="K921" s="12">
        <v>0.37580000000000002</v>
      </c>
      <c r="L921" s="12">
        <v>5.1699999999999996E-2</v>
      </c>
      <c r="M921" s="12">
        <v>0</v>
      </c>
      <c r="N921" s="12">
        <v>0</v>
      </c>
      <c r="O921" s="12">
        <v>0.206452</v>
      </c>
      <c r="P921" s="12">
        <v>0</v>
      </c>
      <c r="Q921" s="12">
        <v>1</v>
      </c>
      <c r="R921" s="12">
        <v>0</v>
      </c>
    </row>
    <row r="922" spans="1:18" ht="12.95" customHeight="1">
      <c r="A922" s="100" t="s">
        <v>1491</v>
      </c>
      <c r="B922" s="101" t="s">
        <v>267</v>
      </c>
      <c r="C922" s="101" t="s">
        <v>1492</v>
      </c>
      <c r="D922" s="98">
        <v>39.735166999999997</v>
      </c>
      <c r="E922" s="98">
        <v>-105.38463299999999</v>
      </c>
      <c r="F922" s="95">
        <v>2</v>
      </c>
      <c r="G922" s="91" t="s">
        <v>2026</v>
      </c>
      <c r="H922" s="87">
        <v>855.19698700000004</v>
      </c>
      <c r="I922" s="12">
        <v>26.588146999999999</v>
      </c>
      <c r="J922" s="12">
        <v>0</v>
      </c>
      <c r="K922" s="12">
        <v>3.1999999999999997E-3</v>
      </c>
      <c r="L922" s="12">
        <v>1.2061999999999999</v>
      </c>
      <c r="M922" s="12">
        <v>7</v>
      </c>
      <c r="N922" s="12">
        <v>3</v>
      </c>
      <c r="O922" s="12">
        <v>3.3277939999999999</v>
      </c>
      <c r="P922" s="12">
        <v>5.8465999999999997E-2</v>
      </c>
      <c r="Q922" s="12">
        <v>0</v>
      </c>
      <c r="R922" s="12">
        <v>0</v>
      </c>
    </row>
    <row r="923" spans="1:18" ht="12.95" customHeight="1">
      <c r="A923" s="100" t="s">
        <v>1493</v>
      </c>
      <c r="B923" s="101" t="s">
        <v>267</v>
      </c>
      <c r="C923" s="101" t="s">
        <v>1494</v>
      </c>
      <c r="D923" s="98">
        <v>39.742882999999999</v>
      </c>
      <c r="E923" s="98">
        <v>-105.509883</v>
      </c>
      <c r="F923" s="95">
        <v>1</v>
      </c>
      <c r="G923" s="91" t="s">
        <v>2026</v>
      </c>
      <c r="H923" s="87">
        <v>620.575425</v>
      </c>
      <c r="I923" s="12">
        <v>22.720102000000001</v>
      </c>
      <c r="J923" s="12">
        <v>0</v>
      </c>
      <c r="K923" s="12">
        <v>4.4000000000000003E-3</v>
      </c>
      <c r="L923" s="12">
        <v>1.1470999999999998</v>
      </c>
      <c r="M923" s="12">
        <v>5</v>
      </c>
      <c r="N923" s="12">
        <v>10</v>
      </c>
      <c r="O923" s="12">
        <v>4.9047039999999997</v>
      </c>
      <c r="P923" s="12">
        <v>5.4788000000000003E-2</v>
      </c>
      <c r="Q923" s="12">
        <v>0</v>
      </c>
      <c r="R923" s="12">
        <v>0</v>
      </c>
    </row>
    <row r="924" spans="1:18" ht="12.95" customHeight="1">
      <c r="A924" s="100" t="s">
        <v>1495</v>
      </c>
      <c r="B924" s="101" t="s">
        <v>267</v>
      </c>
      <c r="C924" s="101" t="s">
        <v>1496</v>
      </c>
      <c r="D924" s="98">
        <v>39.761617000000001</v>
      </c>
      <c r="E924" s="98">
        <v>-105.5772</v>
      </c>
      <c r="F924" s="95">
        <v>1</v>
      </c>
      <c r="G924" s="91" t="s">
        <v>2026</v>
      </c>
      <c r="H924" s="87">
        <v>414.09832499999999</v>
      </c>
      <c r="I924" s="12">
        <v>21.582972000000002</v>
      </c>
      <c r="J924" s="12">
        <v>0</v>
      </c>
      <c r="K924" s="12">
        <v>6.4999999999999997E-3</v>
      </c>
      <c r="L924" s="12">
        <v>1.4024000000000001</v>
      </c>
      <c r="M924" s="12">
        <v>2</v>
      </c>
      <c r="N924" s="12">
        <v>6</v>
      </c>
      <c r="O924" s="12">
        <v>3.852395</v>
      </c>
      <c r="P924" s="12">
        <v>6.0372000000000002E-2</v>
      </c>
      <c r="Q924" s="12">
        <v>0</v>
      </c>
      <c r="R924" s="12">
        <v>0</v>
      </c>
    </row>
    <row r="925" spans="1:18" ht="12.95" customHeight="1">
      <c r="A925" s="100" t="s">
        <v>1497</v>
      </c>
      <c r="B925" s="101" t="s">
        <v>267</v>
      </c>
      <c r="C925" s="101" t="s">
        <v>1498</v>
      </c>
      <c r="D925" s="98">
        <v>39.763632999999999</v>
      </c>
      <c r="E925" s="98">
        <v>-105.63378299999999</v>
      </c>
      <c r="F925" s="95">
        <v>2</v>
      </c>
      <c r="G925" s="91" t="s">
        <v>2026</v>
      </c>
      <c r="H925" s="87">
        <v>371.61281300000002</v>
      </c>
      <c r="I925" s="12">
        <v>25.206914000000001</v>
      </c>
      <c r="J925" s="12">
        <v>0</v>
      </c>
      <c r="K925" s="12">
        <v>7.3000000000000001E-3</v>
      </c>
      <c r="L925" s="12">
        <v>1.4399</v>
      </c>
      <c r="M925" s="12">
        <v>3</v>
      </c>
      <c r="N925" s="12">
        <v>10</v>
      </c>
      <c r="O925" s="12">
        <v>3.9470689999999999</v>
      </c>
      <c r="P925" s="12">
        <v>6.7274E-2</v>
      </c>
      <c r="Q925" s="12">
        <v>0</v>
      </c>
      <c r="R925" s="12">
        <v>0</v>
      </c>
    </row>
    <row r="926" spans="1:18" ht="12.95" customHeight="1">
      <c r="A926" s="100" t="s">
        <v>1499</v>
      </c>
      <c r="B926" s="101" t="s">
        <v>908</v>
      </c>
      <c r="C926" s="101" t="s">
        <v>1500</v>
      </c>
      <c r="D926" s="98">
        <v>39.758583000000002</v>
      </c>
      <c r="E926" s="98">
        <v>-105.660667</v>
      </c>
      <c r="F926" s="95">
        <v>2</v>
      </c>
      <c r="G926" s="91" t="s">
        <v>2026</v>
      </c>
      <c r="H926" s="87">
        <v>146.408513</v>
      </c>
      <c r="I926" s="12">
        <v>24.921887000000002</v>
      </c>
      <c r="J926" s="12">
        <v>0</v>
      </c>
      <c r="K926" s="12">
        <v>1.11E-2</v>
      </c>
      <c r="L926" s="12">
        <v>1.1497999999999999</v>
      </c>
      <c r="M926" s="12">
        <v>2</v>
      </c>
      <c r="N926" s="12">
        <v>43</v>
      </c>
      <c r="O926" s="12">
        <v>3.417224</v>
      </c>
      <c r="P926" s="12">
        <v>8.8792999999999997E-2</v>
      </c>
      <c r="Q926" s="12">
        <v>0</v>
      </c>
      <c r="R926" s="12">
        <v>0</v>
      </c>
    </row>
    <row r="927" spans="1:18" ht="12.95" customHeight="1">
      <c r="A927" s="100" t="s">
        <v>1501</v>
      </c>
      <c r="B927" s="101" t="s">
        <v>267</v>
      </c>
      <c r="C927" s="101" t="s">
        <v>1502</v>
      </c>
      <c r="D927" s="98">
        <v>39.738033000000001</v>
      </c>
      <c r="E927" s="98">
        <v>-105.6848</v>
      </c>
      <c r="F927" s="95">
        <v>2</v>
      </c>
      <c r="G927" s="91" t="s">
        <v>2026</v>
      </c>
      <c r="H927" s="87">
        <v>211.50416300000001</v>
      </c>
      <c r="I927" s="12">
        <v>19.746099999999998</v>
      </c>
      <c r="J927" s="12">
        <v>0</v>
      </c>
      <c r="K927" s="12">
        <v>0</v>
      </c>
      <c r="L927" s="12">
        <v>1.4500999999999999</v>
      </c>
      <c r="M927" s="12">
        <v>0</v>
      </c>
      <c r="N927" s="12">
        <v>2</v>
      </c>
      <c r="O927" s="12">
        <v>3.6215799999999998</v>
      </c>
      <c r="P927" s="12">
        <v>5.6736000000000002E-2</v>
      </c>
      <c r="Q927" s="12">
        <v>0</v>
      </c>
      <c r="R927" s="12">
        <v>0</v>
      </c>
    </row>
    <row r="928" spans="1:18" ht="12.95" customHeight="1">
      <c r="A928" s="100" t="s">
        <v>1503</v>
      </c>
      <c r="B928" s="101" t="s">
        <v>1504</v>
      </c>
      <c r="C928" s="101" t="s">
        <v>1505</v>
      </c>
      <c r="D928" s="98">
        <v>39.684814000000003</v>
      </c>
      <c r="E928" s="98">
        <v>-105.699927</v>
      </c>
      <c r="F928" s="95">
        <v>2</v>
      </c>
      <c r="G928" s="91" t="s">
        <v>2026</v>
      </c>
      <c r="H928" s="87">
        <v>39.238746999999996</v>
      </c>
      <c r="I928" s="12">
        <v>11.101037</v>
      </c>
      <c r="J928" s="12">
        <v>0</v>
      </c>
      <c r="K928" s="12">
        <v>0</v>
      </c>
      <c r="L928" s="12">
        <v>0</v>
      </c>
      <c r="M928" s="12">
        <v>0</v>
      </c>
      <c r="N928" s="12">
        <v>1</v>
      </c>
      <c r="O928" s="12">
        <v>2.0872830000000002</v>
      </c>
      <c r="P928" s="12">
        <v>0</v>
      </c>
      <c r="Q928" s="12">
        <v>0</v>
      </c>
      <c r="R928" s="12">
        <v>0</v>
      </c>
    </row>
    <row r="929" spans="1:18" ht="12.95" customHeight="1">
      <c r="A929" s="100" t="s">
        <v>1506</v>
      </c>
      <c r="B929" s="101" t="s">
        <v>1507</v>
      </c>
      <c r="C929" s="101" t="s">
        <v>1508</v>
      </c>
      <c r="D929" s="98">
        <v>39.686624000000002</v>
      </c>
      <c r="E929" s="98">
        <v>-105.70034</v>
      </c>
      <c r="F929" s="95">
        <v>2</v>
      </c>
      <c r="G929" s="91" t="s">
        <v>2026</v>
      </c>
      <c r="H929" s="87">
        <v>30.871848</v>
      </c>
      <c r="I929" s="12">
        <v>10.24525</v>
      </c>
      <c r="J929" s="12">
        <v>0</v>
      </c>
      <c r="K929" s="12">
        <v>0</v>
      </c>
      <c r="L929" s="12">
        <v>0</v>
      </c>
      <c r="M929" s="12">
        <v>0</v>
      </c>
      <c r="N929" s="12">
        <v>6</v>
      </c>
      <c r="O929" s="12">
        <v>3.2791269999999999</v>
      </c>
      <c r="P929" s="12">
        <v>0.16195999999999999</v>
      </c>
      <c r="Q929" s="12">
        <v>0</v>
      </c>
      <c r="R929" s="12">
        <v>0</v>
      </c>
    </row>
    <row r="930" spans="1:18" ht="12.95" customHeight="1">
      <c r="A930" s="100" t="s">
        <v>1509</v>
      </c>
      <c r="B930" s="101" t="s">
        <v>727</v>
      </c>
      <c r="C930" s="101" t="s">
        <v>1510</v>
      </c>
      <c r="D930" s="98">
        <v>39.351388999999998</v>
      </c>
      <c r="E930" s="98">
        <v>-105.772778</v>
      </c>
      <c r="F930" s="95">
        <v>1</v>
      </c>
      <c r="G930" s="91" t="s">
        <v>2026</v>
      </c>
      <c r="H930" s="87">
        <v>53.391478999999997</v>
      </c>
      <c r="I930" s="12">
        <v>20.586659000000001</v>
      </c>
      <c r="J930" s="12">
        <v>0</v>
      </c>
      <c r="K930" s="12">
        <v>0.93710000000000004</v>
      </c>
      <c r="L930" s="12">
        <v>9.9500000000000005E-2</v>
      </c>
      <c r="M930" s="12">
        <v>0</v>
      </c>
      <c r="N930" s="12">
        <v>6</v>
      </c>
      <c r="O930" s="12">
        <v>1.344644</v>
      </c>
      <c r="P930" s="12">
        <v>0</v>
      </c>
      <c r="Q930" s="12">
        <v>0</v>
      </c>
      <c r="R930" s="12">
        <v>0</v>
      </c>
    </row>
    <row r="931" spans="1:18" ht="12.95" customHeight="1">
      <c r="A931" s="100" t="s">
        <v>1511</v>
      </c>
      <c r="B931" s="101" t="s">
        <v>1005</v>
      </c>
      <c r="C931" s="101" t="s">
        <v>1510</v>
      </c>
      <c r="D931" s="98">
        <v>39.308056000000001</v>
      </c>
      <c r="E931" s="98">
        <v>-106.06222200000001</v>
      </c>
      <c r="F931" s="95">
        <v>1</v>
      </c>
      <c r="G931" s="91" t="s">
        <v>2026</v>
      </c>
      <c r="H931" s="87">
        <v>47.212080999999998</v>
      </c>
      <c r="I931" s="12">
        <v>21.123217</v>
      </c>
      <c r="J931" s="12">
        <v>0</v>
      </c>
      <c r="K931" s="12">
        <v>0</v>
      </c>
      <c r="L931" s="12">
        <v>0.35449999999999998</v>
      </c>
      <c r="M931" s="12">
        <v>0</v>
      </c>
      <c r="N931" s="12">
        <v>2</v>
      </c>
      <c r="O931" s="12">
        <v>3.159621</v>
      </c>
      <c r="P931" s="12">
        <v>1.186137</v>
      </c>
      <c r="Q931" s="12">
        <v>0</v>
      </c>
      <c r="R931" s="12">
        <v>0</v>
      </c>
    </row>
    <row r="932" spans="1:18" ht="12.95" customHeight="1">
      <c r="A932" s="100" t="s">
        <v>1512</v>
      </c>
      <c r="B932" s="101" t="s">
        <v>1038</v>
      </c>
      <c r="C932" s="101" t="s">
        <v>1510</v>
      </c>
      <c r="D932" s="98">
        <v>39.177778000000004</v>
      </c>
      <c r="E932" s="98">
        <v>-105.523611</v>
      </c>
      <c r="F932" s="95">
        <v>2</v>
      </c>
      <c r="G932" s="91" t="s">
        <v>2026</v>
      </c>
      <c r="H932" s="87">
        <v>907.238921</v>
      </c>
      <c r="I932" s="12">
        <v>29.519863999999998</v>
      </c>
      <c r="J932" s="12">
        <v>0</v>
      </c>
      <c r="K932" s="12">
        <v>0.88600000000000001</v>
      </c>
      <c r="L932" s="12">
        <v>5.9299999999999999E-2</v>
      </c>
      <c r="M932" s="12">
        <v>0</v>
      </c>
      <c r="N932" s="12">
        <v>3</v>
      </c>
      <c r="O932" s="12">
        <v>0.39488800000000002</v>
      </c>
      <c r="P932" s="12">
        <v>2.6453999999999998E-2</v>
      </c>
      <c r="Q932" s="12">
        <v>0</v>
      </c>
      <c r="R932" s="12">
        <v>0</v>
      </c>
    </row>
    <row r="933" spans="1:18" ht="12.95" customHeight="1">
      <c r="A933" s="100" t="s">
        <v>1513</v>
      </c>
      <c r="B933" s="101" t="s">
        <v>1005</v>
      </c>
      <c r="C933" s="101" t="s">
        <v>1510</v>
      </c>
      <c r="D933" s="98">
        <v>39.079721999999997</v>
      </c>
      <c r="E933" s="98">
        <v>-105.858056</v>
      </c>
      <c r="F933" s="95">
        <v>2</v>
      </c>
      <c r="G933" s="91" t="s">
        <v>2026</v>
      </c>
      <c r="H933" s="87">
        <v>410.95749699999999</v>
      </c>
      <c r="I933" s="12">
        <v>6.6444049999999999</v>
      </c>
      <c r="J933" s="12">
        <v>0</v>
      </c>
      <c r="K933" s="12">
        <v>9.8100000000000007E-2</v>
      </c>
      <c r="L933" s="12">
        <v>0.42639999999999995</v>
      </c>
      <c r="M933" s="12">
        <v>0</v>
      </c>
      <c r="N933" s="12">
        <v>2</v>
      </c>
      <c r="O933" s="12">
        <v>1.4639120000000001</v>
      </c>
      <c r="P933" s="12">
        <v>0.666736</v>
      </c>
      <c r="Q933" s="12">
        <v>0</v>
      </c>
      <c r="R933" s="12">
        <v>0</v>
      </c>
    </row>
    <row r="934" spans="1:18" ht="12.95" customHeight="1">
      <c r="A934" s="100" t="s">
        <v>1514</v>
      </c>
      <c r="B934" s="101" t="s">
        <v>1077</v>
      </c>
      <c r="C934" s="101" t="s">
        <v>1510</v>
      </c>
      <c r="D934" s="98">
        <v>38.913888999999998</v>
      </c>
      <c r="E934" s="98">
        <v>-105.277778</v>
      </c>
      <c r="F934" s="95">
        <v>1</v>
      </c>
      <c r="G934" s="91" t="s">
        <v>2026</v>
      </c>
      <c r="H934" s="87">
        <v>30.714950999999999</v>
      </c>
      <c r="I934" s="12">
        <v>26.897314000000001</v>
      </c>
      <c r="J934" s="12">
        <v>0</v>
      </c>
      <c r="K934" s="12">
        <v>4.1000000000000002E-2</v>
      </c>
      <c r="L934" s="12">
        <v>1.17E-2</v>
      </c>
      <c r="M934" s="12">
        <v>0</v>
      </c>
      <c r="N934" s="12">
        <v>1</v>
      </c>
      <c r="O934" s="12">
        <v>3.1692719999999999</v>
      </c>
      <c r="P934" s="12">
        <v>0</v>
      </c>
      <c r="Q934" s="12">
        <v>0</v>
      </c>
      <c r="R934" s="12">
        <v>0</v>
      </c>
    </row>
    <row r="935" spans="1:18" ht="12.95" customHeight="1">
      <c r="A935" s="100" t="s">
        <v>1515</v>
      </c>
      <c r="B935" s="101" t="s">
        <v>405</v>
      </c>
      <c r="C935" s="101" t="s">
        <v>1510</v>
      </c>
      <c r="D935" s="98">
        <v>39.511111</v>
      </c>
      <c r="E935" s="98">
        <v>-105.523056</v>
      </c>
      <c r="F935" s="95">
        <v>1</v>
      </c>
      <c r="G935" s="91" t="s">
        <v>2026</v>
      </c>
      <c r="H935" s="87">
        <v>16.345768</v>
      </c>
      <c r="I935" s="12">
        <v>13.44027</v>
      </c>
      <c r="J935" s="12">
        <v>0</v>
      </c>
      <c r="K935" s="12">
        <v>0</v>
      </c>
      <c r="L935" s="12">
        <v>0</v>
      </c>
      <c r="M935" s="12">
        <v>0</v>
      </c>
      <c r="N935" s="12">
        <v>1</v>
      </c>
      <c r="O935" s="12">
        <v>1.031336</v>
      </c>
      <c r="P935" s="12">
        <v>0</v>
      </c>
      <c r="Q935" s="12">
        <v>0</v>
      </c>
      <c r="R935" s="12">
        <v>0</v>
      </c>
    </row>
    <row r="936" spans="1:18" ht="12.95" customHeight="1">
      <c r="A936" s="100" t="s">
        <v>1516</v>
      </c>
      <c r="B936" s="101" t="s">
        <v>1517</v>
      </c>
      <c r="C936" s="101" t="s">
        <v>1510</v>
      </c>
      <c r="D936" s="98">
        <v>39.172221999999998</v>
      </c>
      <c r="E936" s="98">
        <v>-105.367778</v>
      </c>
      <c r="F936" s="95">
        <v>2</v>
      </c>
      <c r="G936" s="91" t="s">
        <v>2026</v>
      </c>
      <c r="H936" s="87">
        <v>199.08596</v>
      </c>
      <c r="I936" s="12">
        <v>28.902401999999999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0.161607</v>
      </c>
      <c r="P936" s="12">
        <v>0</v>
      </c>
      <c r="Q936" s="12">
        <v>0</v>
      </c>
      <c r="R936" s="12">
        <v>0</v>
      </c>
    </row>
    <row r="937" spans="1:18" ht="12.95" customHeight="1">
      <c r="A937" s="100" t="s">
        <v>1518</v>
      </c>
      <c r="B937" s="101" t="s">
        <v>267</v>
      </c>
      <c r="C937" s="101" t="s">
        <v>1510</v>
      </c>
      <c r="D937" s="98">
        <v>39.744166999999997</v>
      </c>
      <c r="E937" s="98">
        <v>-105.484722</v>
      </c>
      <c r="F937" s="95">
        <v>2</v>
      </c>
      <c r="G937" s="91" t="s">
        <v>2026</v>
      </c>
      <c r="H937" s="87">
        <v>678.74352099999999</v>
      </c>
      <c r="I937" s="12">
        <v>33.418213999999999</v>
      </c>
      <c r="J937" s="12">
        <v>0</v>
      </c>
      <c r="K937" s="12">
        <v>4.0000000000000001E-3</v>
      </c>
      <c r="L937" s="12">
        <v>1.1247</v>
      </c>
      <c r="M937" s="12">
        <v>5</v>
      </c>
      <c r="N937" s="12">
        <v>13</v>
      </c>
      <c r="O937" s="12">
        <v>5.1796870000000004</v>
      </c>
      <c r="P937" s="12">
        <v>5.7459000000000003E-2</v>
      </c>
      <c r="Q937" s="12">
        <v>0</v>
      </c>
      <c r="R937" s="12">
        <v>0</v>
      </c>
    </row>
    <row r="938" spans="1:18" ht="12.95" customHeight="1">
      <c r="A938" s="100" t="s">
        <v>1519</v>
      </c>
      <c r="B938" s="101" t="s">
        <v>747</v>
      </c>
      <c r="C938" s="101" t="s">
        <v>1510</v>
      </c>
      <c r="D938" s="98">
        <v>39.129167000000002</v>
      </c>
      <c r="E938" s="98">
        <v>-106.311667</v>
      </c>
      <c r="F938" s="95">
        <v>1</v>
      </c>
      <c r="G938" s="91" t="s">
        <v>2026</v>
      </c>
      <c r="H938" s="87">
        <v>678.76857099999995</v>
      </c>
      <c r="I938" s="12">
        <v>20.398054999999999</v>
      </c>
      <c r="J938" s="12">
        <v>0</v>
      </c>
      <c r="K938" s="12">
        <v>1.95E-2</v>
      </c>
      <c r="L938" s="12">
        <v>0.62350000000000005</v>
      </c>
      <c r="M938" s="12">
        <v>0</v>
      </c>
      <c r="N938" s="12">
        <v>8</v>
      </c>
      <c r="O938" s="12">
        <v>3.7297630000000002</v>
      </c>
      <c r="P938" s="12">
        <v>8.2502000000000006E-2</v>
      </c>
      <c r="Q938" s="12">
        <v>0</v>
      </c>
      <c r="R938" s="12">
        <v>0</v>
      </c>
    </row>
    <row r="939" spans="1:18" ht="12.95" customHeight="1">
      <c r="A939" s="100" t="s">
        <v>1520</v>
      </c>
      <c r="B939" s="101" t="s">
        <v>203</v>
      </c>
      <c r="C939" s="101" t="s">
        <v>1510</v>
      </c>
      <c r="D939" s="98">
        <v>38.818888999999999</v>
      </c>
      <c r="E939" s="98">
        <v>-106.195278</v>
      </c>
      <c r="F939" s="95">
        <v>1</v>
      </c>
      <c r="G939" s="91" t="s">
        <v>2026</v>
      </c>
      <c r="H939" s="87">
        <v>184.87321299999999</v>
      </c>
      <c r="I939" s="12">
        <v>11.665808999999999</v>
      </c>
      <c r="J939" s="12">
        <v>0</v>
      </c>
      <c r="K939" s="12">
        <v>0</v>
      </c>
      <c r="L939" s="12">
        <v>0.28820000000000001</v>
      </c>
      <c r="M939" s="12">
        <v>0</v>
      </c>
      <c r="N939" s="12">
        <v>11</v>
      </c>
      <c r="O939" s="12">
        <v>2.0824959999999999</v>
      </c>
      <c r="P939" s="12">
        <v>0</v>
      </c>
      <c r="Q939" s="12">
        <v>0</v>
      </c>
      <c r="R939" s="12">
        <v>0</v>
      </c>
    </row>
    <row r="940" spans="1:18" ht="12.95" customHeight="1">
      <c r="A940" s="100" t="s">
        <v>1521</v>
      </c>
      <c r="B940" s="101" t="s">
        <v>1522</v>
      </c>
      <c r="C940" s="101" t="s">
        <v>1523</v>
      </c>
      <c r="D940" s="98">
        <v>40.167499999999997</v>
      </c>
      <c r="E940" s="98">
        <v>-105.3964</v>
      </c>
      <c r="F940" s="95">
        <v>2</v>
      </c>
      <c r="G940" s="91" t="s">
        <v>2026</v>
      </c>
      <c r="H940" s="87">
        <v>173.17949899999999</v>
      </c>
      <c r="I940" s="12">
        <v>19.271923000000001</v>
      </c>
      <c r="J940" s="12">
        <v>0</v>
      </c>
      <c r="K940" s="12">
        <v>1.46E-2</v>
      </c>
      <c r="L940" s="12">
        <v>0.30359999999999998</v>
      </c>
      <c r="M940" s="12">
        <v>0</v>
      </c>
      <c r="N940" s="12">
        <v>0</v>
      </c>
      <c r="O940" s="12">
        <v>1.722202</v>
      </c>
      <c r="P940" s="12">
        <v>0</v>
      </c>
      <c r="Q940" s="12">
        <v>0</v>
      </c>
      <c r="R940" s="12">
        <v>0</v>
      </c>
    </row>
    <row r="941" spans="1:18" ht="12.95" customHeight="1">
      <c r="A941" s="100" t="s">
        <v>1524</v>
      </c>
      <c r="B941" s="101" t="s">
        <v>28</v>
      </c>
      <c r="C941" s="101" t="s">
        <v>1510</v>
      </c>
      <c r="D941" s="98">
        <v>38.222499999999997</v>
      </c>
      <c r="E941" s="98">
        <v>-105.552778</v>
      </c>
      <c r="F941" s="95">
        <v>1</v>
      </c>
      <c r="G941" s="91" t="s">
        <v>2026</v>
      </c>
      <c r="H941" s="87">
        <v>37.109592999999997</v>
      </c>
      <c r="I941" s="12">
        <v>13.505677</v>
      </c>
      <c r="J941" s="12">
        <v>0</v>
      </c>
      <c r="K941" s="12">
        <v>3.798</v>
      </c>
      <c r="L941" s="12">
        <v>2.9100000000000001E-2</v>
      </c>
      <c r="M941" s="12">
        <v>0</v>
      </c>
      <c r="N941" s="12">
        <v>22</v>
      </c>
      <c r="O941" s="12">
        <v>1.6811160000000001</v>
      </c>
      <c r="P941" s="12">
        <v>0</v>
      </c>
      <c r="Q941" s="12">
        <v>0</v>
      </c>
      <c r="R941" s="12">
        <v>0</v>
      </c>
    </row>
    <row r="942" spans="1:18" ht="12.95" customHeight="1">
      <c r="A942" s="100" t="s">
        <v>1525</v>
      </c>
      <c r="B942" s="101" t="s">
        <v>1086</v>
      </c>
      <c r="C942" s="101" t="s">
        <v>1510</v>
      </c>
      <c r="D942" s="98">
        <v>38.168610999999999</v>
      </c>
      <c r="E942" s="98">
        <v>-105.570556</v>
      </c>
      <c r="F942" s="95">
        <v>1</v>
      </c>
      <c r="G942" s="91" t="s">
        <v>2026</v>
      </c>
      <c r="H942" s="87">
        <v>13.594989</v>
      </c>
      <c r="I942" s="12">
        <v>3.0903589999999999</v>
      </c>
      <c r="J942" s="12">
        <v>0</v>
      </c>
      <c r="K942" s="12">
        <v>0</v>
      </c>
      <c r="L942" s="12">
        <v>0</v>
      </c>
      <c r="M942" s="12">
        <v>0</v>
      </c>
      <c r="N942" s="12">
        <v>2</v>
      </c>
      <c r="O942" s="12">
        <v>0.74999300000000002</v>
      </c>
      <c r="P942" s="12">
        <v>0</v>
      </c>
      <c r="Q942" s="12">
        <v>0</v>
      </c>
      <c r="R942" s="12">
        <v>0</v>
      </c>
    </row>
    <row r="943" spans="1:18" ht="12.95" customHeight="1">
      <c r="A943" s="100" t="s">
        <v>1526</v>
      </c>
      <c r="B943" s="101" t="s">
        <v>1527</v>
      </c>
      <c r="C943" s="101" t="s">
        <v>1510</v>
      </c>
      <c r="D943" s="98">
        <v>38.627222000000003</v>
      </c>
      <c r="E943" s="98">
        <v>-105.120833</v>
      </c>
      <c r="F943" s="95">
        <v>1</v>
      </c>
      <c r="G943" s="91" t="s">
        <v>2026</v>
      </c>
      <c r="H943" s="87">
        <v>29.341397000000001</v>
      </c>
      <c r="I943" s="12">
        <v>13.026465999999999</v>
      </c>
      <c r="J943" s="12">
        <v>0</v>
      </c>
      <c r="K943" s="12">
        <v>0</v>
      </c>
      <c r="L943" s="12">
        <v>0.2117</v>
      </c>
      <c r="M943" s="12">
        <v>0</v>
      </c>
      <c r="N943" s="12">
        <v>0</v>
      </c>
      <c r="O943" s="12">
        <v>2.2352560000000001</v>
      </c>
      <c r="P943" s="12">
        <v>0</v>
      </c>
      <c r="Q943" s="12">
        <v>0</v>
      </c>
      <c r="R943" s="12">
        <v>0</v>
      </c>
    </row>
    <row r="944" spans="1:18" ht="12.95" customHeight="1">
      <c r="A944" s="100" t="s">
        <v>1528</v>
      </c>
      <c r="B944" s="101" t="s">
        <v>1305</v>
      </c>
      <c r="C944" s="101" t="s">
        <v>1510</v>
      </c>
      <c r="D944" s="98">
        <v>39.569960000000002</v>
      </c>
      <c r="E944" s="98">
        <v>-106.4075</v>
      </c>
      <c r="F944" s="95">
        <v>2</v>
      </c>
      <c r="G944" s="91" t="s">
        <v>2026</v>
      </c>
      <c r="H944" s="87">
        <v>91.105530000000002</v>
      </c>
      <c r="I944" s="12">
        <v>8.6071329999999993</v>
      </c>
      <c r="J944" s="12">
        <v>0</v>
      </c>
      <c r="K944" s="12">
        <v>1.2799999999999999E-2</v>
      </c>
      <c r="L944" s="12">
        <v>0.1847</v>
      </c>
      <c r="M944" s="12">
        <v>0</v>
      </c>
      <c r="N944" s="12">
        <v>14</v>
      </c>
      <c r="O944" s="12">
        <v>1.1308510000000001</v>
      </c>
      <c r="P944" s="12">
        <v>0</v>
      </c>
      <c r="Q944" s="12">
        <v>0</v>
      </c>
      <c r="R944" s="12">
        <v>0</v>
      </c>
    </row>
    <row r="945" spans="1:18" ht="12.95" customHeight="1">
      <c r="A945" s="100" t="s">
        <v>1529</v>
      </c>
      <c r="B945" s="101" t="s">
        <v>360</v>
      </c>
      <c r="C945" s="101" t="s">
        <v>1510</v>
      </c>
      <c r="D945" s="98">
        <v>37.788055999999997</v>
      </c>
      <c r="E945" s="98">
        <v>-107.177222</v>
      </c>
      <c r="F945" s="95">
        <v>2</v>
      </c>
      <c r="G945" s="91" t="s">
        <v>2026</v>
      </c>
      <c r="H945" s="87">
        <v>35.455179000000001</v>
      </c>
      <c r="I945" s="12">
        <v>18.049793000000001</v>
      </c>
      <c r="J945" s="12">
        <v>0</v>
      </c>
      <c r="K945" s="12">
        <v>4.5699999999999998E-2</v>
      </c>
      <c r="L945" s="12">
        <v>0</v>
      </c>
      <c r="M945" s="12">
        <v>0</v>
      </c>
      <c r="N945" s="12">
        <v>0</v>
      </c>
      <c r="O945" s="12">
        <v>1.3677680000000001</v>
      </c>
      <c r="P945" s="12">
        <v>0</v>
      </c>
      <c r="Q945" s="12">
        <v>0</v>
      </c>
      <c r="R945" s="12">
        <v>0</v>
      </c>
    </row>
    <row r="946" spans="1:18" ht="12.95" customHeight="1">
      <c r="A946" s="100" t="s">
        <v>1530</v>
      </c>
      <c r="B946" s="101" t="s">
        <v>1251</v>
      </c>
      <c r="C946" s="101" t="s">
        <v>1510</v>
      </c>
      <c r="D946" s="98">
        <v>37.550556</v>
      </c>
      <c r="E946" s="98">
        <v>-106.776111</v>
      </c>
      <c r="F946" s="95">
        <v>2</v>
      </c>
      <c r="G946" s="91" t="s">
        <v>2026</v>
      </c>
      <c r="H946" s="87">
        <v>56.911448</v>
      </c>
      <c r="I946" s="12">
        <v>15.07446</v>
      </c>
      <c r="J946" s="12">
        <v>0</v>
      </c>
      <c r="K946" s="12">
        <v>0</v>
      </c>
      <c r="L946" s="12">
        <v>0.29249999999999998</v>
      </c>
      <c r="M946" s="12">
        <v>0</v>
      </c>
      <c r="N946" s="12">
        <v>0</v>
      </c>
      <c r="O946" s="12">
        <v>1.7942499999999999</v>
      </c>
      <c r="P946" s="12">
        <v>0</v>
      </c>
      <c r="Q946" s="12">
        <v>0</v>
      </c>
      <c r="R946" s="12">
        <v>0</v>
      </c>
    </row>
    <row r="947" spans="1:18" ht="12.95" customHeight="1">
      <c r="A947" s="100" t="s">
        <v>1531</v>
      </c>
      <c r="B947" s="101" t="s">
        <v>1351</v>
      </c>
      <c r="C947" s="101" t="s">
        <v>1510</v>
      </c>
      <c r="D947" s="98">
        <v>38.232778000000003</v>
      </c>
      <c r="E947" s="98">
        <v>-105.985</v>
      </c>
      <c r="F947" s="95">
        <v>1</v>
      </c>
      <c r="G947" s="91" t="s">
        <v>2024</v>
      </c>
      <c r="H947" s="87">
        <v>230.19771700000001</v>
      </c>
      <c r="I947" s="12">
        <v>18.949135999999999</v>
      </c>
      <c r="J947" s="12">
        <v>0</v>
      </c>
      <c r="K947" s="12">
        <v>0.99649999999999994</v>
      </c>
      <c r="L947" s="12">
        <v>2.4000000000000002E-3</v>
      </c>
      <c r="M947" s="12">
        <v>0</v>
      </c>
      <c r="N947" s="12">
        <v>11</v>
      </c>
      <c r="O947" s="12">
        <v>1.759055</v>
      </c>
      <c r="P947" s="12">
        <v>0.321463</v>
      </c>
      <c r="Q947" s="12">
        <v>0</v>
      </c>
      <c r="R947" s="12">
        <v>0</v>
      </c>
    </row>
    <row r="948" spans="1:18" ht="12.95" customHeight="1">
      <c r="A948" s="100" t="s">
        <v>1532</v>
      </c>
      <c r="B948" s="101" t="s">
        <v>1533</v>
      </c>
      <c r="C948" s="101" t="s">
        <v>1510</v>
      </c>
      <c r="D948" s="98">
        <v>38.036110999999998</v>
      </c>
      <c r="E948" s="98">
        <v>-105.6425</v>
      </c>
      <c r="F948" s="95">
        <v>2</v>
      </c>
      <c r="G948" s="91" t="s">
        <v>2026</v>
      </c>
      <c r="H948" s="87">
        <v>5.0056839999999996</v>
      </c>
      <c r="I948" s="12">
        <v>5.0056839999999996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</row>
    <row r="949" spans="1:18" ht="12.95" customHeight="1">
      <c r="A949" s="100" t="s">
        <v>1534</v>
      </c>
      <c r="B949" s="101" t="s">
        <v>1535</v>
      </c>
      <c r="C949" s="101" t="s">
        <v>1510</v>
      </c>
      <c r="D949" s="98">
        <v>37.553055999999998</v>
      </c>
      <c r="E949" s="98">
        <v>-106.802222</v>
      </c>
      <c r="F949" s="95">
        <v>2</v>
      </c>
      <c r="G949" s="91" t="s">
        <v>2026</v>
      </c>
      <c r="H949" s="87">
        <v>22.642050999999999</v>
      </c>
      <c r="I949" s="12">
        <v>13.878114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3.0088E-2</v>
      </c>
      <c r="P949" s="12">
        <v>0</v>
      </c>
      <c r="Q949" s="12">
        <v>0</v>
      </c>
      <c r="R949" s="12">
        <v>0</v>
      </c>
    </row>
    <row r="950" spans="1:18" ht="12.95" customHeight="1">
      <c r="A950" s="100" t="s">
        <v>1536</v>
      </c>
      <c r="B950" s="101" t="s">
        <v>1411</v>
      </c>
      <c r="C950" s="101" t="s">
        <v>1510</v>
      </c>
      <c r="D950" s="98">
        <v>37.855832999999997</v>
      </c>
      <c r="E950" s="98">
        <v>-107.57472199999999</v>
      </c>
      <c r="F950" s="95">
        <v>2</v>
      </c>
      <c r="G950" s="91" t="s">
        <v>2026</v>
      </c>
      <c r="H950" s="87">
        <v>101.875124</v>
      </c>
      <c r="I950" s="12">
        <v>50.205314000000001</v>
      </c>
      <c r="J950" s="12">
        <v>0</v>
      </c>
      <c r="K950" s="12">
        <v>0</v>
      </c>
      <c r="L950" s="12">
        <v>0.16880000000000001</v>
      </c>
      <c r="M950" s="12">
        <v>0</v>
      </c>
      <c r="N950" s="12">
        <v>3</v>
      </c>
      <c r="O950" s="12">
        <v>0.74228499999999997</v>
      </c>
      <c r="P950" s="12">
        <v>0</v>
      </c>
      <c r="Q950" s="12">
        <v>0</v>
      </c>
      <c r="R950" s="12">
        <v>0</v>
      </c>
    </row>
    <row r="951" spans="1:18" ht="12.95" customHeight="1">
      <c r="A951" s="100" t="s">
        <v>1537</v>
      </c>
      <c r="B951" s="101" t="s">
        <v>1538</v>
      </c>
      <c r="C951" s="101" t="s">
        <v>1510</v>
      </c>
      <c r="D951" s="98">
        <v>37.997777999999997</v>
      </c>
      <c r="E951" s="98">
        <v>-106.644167</v>
      </c>
      <c r="F951" s="95">
        <v>1</v>
      </c>
      <c r="G951" s="91" t="s">
        <v>2026</v>
      </c>
      <c r="H951" s="87">
        <v>36.002994999999999</v>
      </c>
      <c r="I951" s="12">
        <v>17.666297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0.76850600000000002</v>
      </c>
      <c r="P951" s="12">
        <v>0</v>
      </c>
      <c r="Q951" s="12">
        <v>0</v>
      </c>
      <c r="R951" s="12">
        <v>0</v>
      </c>
    </row>
    <row r="952" spans="1:18" ht="12.95" customHeight="1">
      <c r="A952" s="100" t="s">
        <v>1539</v>
      </c>
      <c r="B952" s="101" t="s">
        <v>1540</v>
      </c>
      <c r="C952" s="101" t="s">
        <v>1510</v>
      </c>
      <c r="D952" s="98">
        <v>39.530278000000003</v>
      </c>
      <c r="E952" s="98">
        <v>-106.55583300000001</v>
      </c>
      <c r="F952" s="95">
        <v>2</v>
      </c>
      <c r="G952" s="91" t="s">
        <v>2026</v>
      </c>
      <c r="H952" s="87">
        <v>38.620710000000003</v>
      </c>
      <c r="I952" s="12">
        <v>18.475512999999999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0.155357</v>
      </c>
      <c r="Q952" s="12">
        <v>0</v>
      </c>
      <c r="R952" s="12">
        <v>0</v>
      </c>
    </row>
    <row r="953" spans="1:18" ht="12.95" customHeight="1">
      <c r="A953" s="100" t="s">
        <v>1541</v>
      </c>
      <c r="B953" s="101" t="s">
        <v>562</v>
      </c>
      <c r="C953" s="101" t="s">
        <v>1510</v>
      </c>
      <c r="D953" s="98">
        <v>39.353889000000002</v>
      </c>
      <c r="E953" s="98">
        <v>-106.692222</v>
      </c>
      <c r="F953" s="95">
        <v>2</v>
      </c>
      <c r="G953" s="91" t="s">
        <v>2026</v>
      </c>
      <c r="H953" s="87">
        <v>349.38878099999999</v>
      </c>
      <c r="I953" s="12">
        <v>23.265253000000001</v>
      </c>
      <c r="J953" s="12">
        <v>0</v>
      </c>
      <c r="K953" s="12">
        <v>0</v>
      </c>
      <c r="L953" s="12">
        <v>1.3000000000000002E-3</v>
      </c>
      <c r="M953" s="12">
        <v>0</v>
      </c>
      <c r="N953" s="12">
        <v>3</v>
      </c>
      <c r="O953" s="12">
        <v>1.4202619999999999</v>
      </c>
      <c r="P953" s="12">
        <v>0</v>
      </c>
      <c r="Q953" s="12">
        <v>0</v>
      </c>
      <c r="R953" s="12">
        <v>0</v>
      </c>
    </row>
    <row r="954" spans="1:18" ht="12.95" customHeight="1">
      <c r="A954" s="100" t="s">
        <v>1542</v>
      </c>
      <c r="B954" s="101" t="s">
        <v>14</v>
      </c>
      <c r="C954" s="101" t="s">
        <v>1510</v>
      </c>
      <c r="D954" s="98">
        <v>39.186667</v>
      </c>
      <c r="E954" s="98">
        <v>-107.24555599999999</v>
      </c>
      <c r="F954" s="95">
        <v>2</v>
      </c>
      <c r="G954" s="91" t="s">
        <v>2026</v>
      </c>
      <c r="H954" s="87">
        <v>68.604527000000004</v>
      </c>
      <c r="I954" s="12">
        <v>21.334527000000001</v>
      </c>
      <c r="J954" s="12">
        <v>0</v>
      </c>
      <c r="K954" s="12">
        <v>0</v>
      </c>
      <c r="L954" s="12">
        <v>4.2000000000000003E-2</v>
      </c>
      <c r="M954" s="12">
        <v>0</v>
      </c>
      <c r="N954" s="12">
        <v>5</v>
      </c>
      <c r="O954" s="12">
        <v>0.542041</v>
      </c>
      <c r="P954" s="12">
        <v>8.7457999999999994E-2</v>
      </c>
      <c r="Q954" s="12">
        <v>0</v>
      </c>
      <c r="R954" s="12">
        <v>0</v>
      </c>
    </row>
    <row r="955" spans="1:18" ht="12.95" customHeight="1">
      <c r="A955" s="100" t="s">
        <v>1543</v>
      </c>
      <c r="B955" s="101" t="s">
        <v>511</v>
      </c>
      <c r="C955" s="101" t="s">
        <v>1510</v>
      </c>
      <c r="D955" s="98">
        <v>39.169722</v>
      </c>
      <c r="E955" s="98">
        <v>-106.79083300000001</v>
      </c>
      <c r="F955" s="95">
        <v>2</v>
      </c>
      <c r="G955" s="91" t="s">
        <v>2026</v>
      </c>
      <c r="H955" s="87">
        <v>267.01756</v>
      </c>
      <c r="I955" s="12">
        <v>29.977692000000001</v>
      </c>
      <c r="J955" s="12">
        <v>0</v>
      </c>
      <c r="K955" s="12">
        <v>5.5300000000000002E-2</v>
      </c>
      <c r="L955" s="12">
        <v>0.1358</v>
      </c>
      <c r="M955" s="12">
        <v>0</v>
      </c>
      <c r="N955" s="12">
        <v>16</v>
      </c>
      <c r="O955" s="12">
        <v>0.81253200000000003</v>
      </c>
      <c r="P955" s="12">
        <v>6.7410999999999999E-2</v>
      </c>
      <c r="Q955" s="12">
        <v>0</v>
      </c>
      <c r="R955" s="12">
        <v>0</v>
      </c>
    </row>
    <row r="956" spans="1:18" ht="12.95" customHeight="1">
      <c r="A956" s="100" t="s">
        <v>1544</v>
      </c>
      <c r="B956" s="101" t="s">
        <v>531</v>
      </c>
      <c r="C956" s="101" t="s">
        <v>1510</v>
      </c>
      <c r="D956" s="98">
        <v>39.077500000000001</v>
      </c>
      <c r="E956" s="98">
        <v>-106.80111100000001</v>
      </c>
      <c r="F956" s="95">
        <v>2</v>
      </c>
      <c r="G956" s="91" t="s">
        <v>2026</v>
      </c>
      <c r="H956" s="87">
        <v>73.796728000000002</v>
      </c>
      <c r="I956" s="12">
        <v>23.467336</v>
      </c>
      <c r="J956" s="12">
        <v>0</v>
      </c>
      <c r="K956" s="12">
        <v>0</v>
      </c>
      <c r="L956" s="12">
        <v>0</v>
      </c>
      <c r="M956" s="12">
        <v>0</v>
      </c>
      <c r="N956" s="12">
        <v>3</v>
      </c>
      <c r="O956" s="12">
        <v>0.74363500000000005</v>
      </c>
      <c r="P956" s="12">
        <v>0.24391299999999999</v>
      </c>
      <c r="Q956" s="12">
        <v>0</v>
      </c>
      <c r="R956" s="12">
        <v>0</v>
      </c>
    </row>
    <row r="957" spans="1:18" ht="12.95" customHeight="1">
      <c r="A957" s="100" t="s">
        <v>1545</v>
      </c>
      <c r="B957" s="101" t="s">
        <v>1546</v>
      </c>
      <c r="C957" s="101" t="s">
        <v>1510</v>
      </c>
      <c r="D957" s="98">
        <v>38.21</v>
      </c>
      <c r="E957" s="98">
        <v>-107.463611</v>
      </c>
      <c r="F957" s="95">
        <v>2</v>
      </c>
      <c r="G957" s="91" t="s">
        <v>2026</v>
      </c>
      <c r="H957" s="87">
        <v>26.529554000000001</v>
      </c>
      <c r="I957" s="12">
        <v>12.472799999999999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</row>
    <row r="958" spans="1:18" ht="12.95" customHeight="1">
      <c r="A958" s="100" t="s">
        <v>1547</v>
      </c>
      <c r="B958" s="101" t="s">
        <v>1548</v>
      </c>
      <c r="C958" s="101" t="s">
        <v>1510</v>
      </c>
      <c r="D958" s="98">
        <v>37.872222000000001</v>
      </c>
      <c r="E958" s="98">
        <v>-106.916944</v>
      </c>
      <c r="F958" s="95">
        <v>2</v>
      </c>
      <c r="G958" s="91" t="s">
        <v>2026</v>
      </c>
      <c r="H958" s="87">
        <v>52.459727999999998</v>
      </c>
      <c r="I958" s="12">
        <v>16.833418999999999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0.88076399999999999</v>
      </c>
      <c r="P958" s="12">
        <v>0.30499599999999999</v>
      </c>
      <c r="Q958" s="12">
        <v>0</v>
      </c>
      <c r="R958" s="12">
        <v>0</v>
      </c>
    </row>
    <row r="959" spans="1:18" ht="12.95" customHeight="1">
      <c r="A959" s="100" t="s">
        <v>1549</v>
      </c>
      <c r="B959" s="101" t="s">
        <v>1550</v>
      </c>
      <c r="C959" s="101" t="s">
        <v>1510</v>
      </c>
      <c r="D959" s="98">
        <v>38.783056000000002</v>
      </c>
      <c r="E959" s="98">
        <v>-106.48222199999999</v>
      </c>
      <c r="F959" s="95">
        <v>1</v>
      </c>
      <c r="G959" s="91" t="s">
        <v>2026</v>
      </c>
      <c r="H959" s="87">
        <v>10.070489999999999</v>
      </c>
      <c r="I959" s="12">
        <v>10.070489999999999</v>
      </c>
      <c r="J959" s="12">
        <v>0</v>
      </c>
      <c r="K959" s="12">
        <v>0</v>
      </c>
      <c r="L959" s="12">
        <v>0</v>
      </c>
      <c r="M959" s="12">
        <v>0</v>
      </c>
      <c r="N959" s="12">
        <v>1</v>
      </c>
      <c r="O959" s="12">
        <v>1.0108760000000001</v>
      </c>
      <c r="P959" s="12">
        <v>9.9299999999999999E-2</v>
      </c>
      <c r="Q959" s="12">
        <v>0</v>
      </c>
      <c r="R959" s="12">
        <v>0</v>
      </c>
    </row>
    <row r="960" spans="1:18" ht="12.95" customHeight="1">
      <c r="A960" s="100" t="s">
        <v>1551</v>
      </c>
      <c r="B960" s="101" t="s">
        <v>1552</v>
      </c>
      <c r="C960" s="101" t="s">
        <v>1510</v>
      </c>
      <c r="D960" s="98">
        <v>38.772500000000001</v>
      </c>
      <c r="E960" s="98">
        <v>-106.6225</v>
      </c>
      <c r="F960" s="95">
        <v>2</v>
      </c>
      <c r="G960" s="91" t="s">
        <v>2026</v>
      </c>
      <c r="H960" s="87">
        <v>107.53243999999999</v>
      </c>
      <c r="I960" s="12">
        <v>33.826891000000003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2">
        <v>0.40849299999999999</v>
      </c>
      <c r="P960" s="12">
        <v>0</v>
      </c>
      <c r="Q960" s="12">
        <v>0</v>
      </c>
      <c r="R960" s="12">
        <v>0</v>
      </c>
    </row>
    <row r="961" spans="1:18" ht="12.95" customHeight="1">
      <c r="A961" s="100" t="s">
        <v>1553</v>
      </c>
      <c r="B961" s="101" t="s">
        <v>1554</v>
      </c>
      <c r="C961" s="101" t="s">
        <v>1510</v>
      </c>
      <c r="D961" s="98">
        <v>38.288333000000002</v>
      </c>
      <c r="E961" s="98">
        <v>-107.114722</v>
      </c>
      <c r="F961" s="95">
        <v>1</v>
      </c>
      <c r="G961" s="91" t="s">
        <v>2026</v>
      </c>
      <c r="H961" s="87">
        <v>142.285214</v>
      </c>
      <c r="I961" s="12">
        <v>24.287182999999999</v>
      </c>
      <c r="J961" s="12">
        <v>0</v>
      </c>
      <c r="K961" s="12">
        <v>1.1943000000000001</v>
      </c>
      <c r="L961" s="12">
        <v>8.2900000000000001E-2</v>
      </c>
      <c r="M961" s="12">
        <v>0</v>
      </c>
      <c r="N961" s="12">
        <v>19</v>
      </c>
      <c r="O961" s="12">
        <v>2.495689</v>
      </c>
      <c r="P961" s="12">
        <v>0</v>
      </c>
      <c r="Q961" s="12">
        <v>0</v>
      </c>
      <c r="R961" s="12">
        <v>0</v>
      </c>
    </row>
    <row r="962" spans="1:18" ht="12.95" customHeight="1">
      <c r="A962" s="100" t="s">
        <v>1555</v>
      </c>
      <c r="B962" s="101" t="s">
        <v>378</v>
      </c>
      <c r="C962" s="101" t="s">
        <v>1510</v>
      </c>
      <c r="D962" s="98">
        <v>38.130833000000003</v>
      </c>
      <c r="E962" s="98">
        <v>-107.01222199999999</v>
      </c>
      <c r="F962" s="95">
        <v>1</v>
      </c>
      <c r="G962" s="91" t="s">
        <v>2026</v>
      </c>
      <c r="H962" s="87">
        <v>97.518980999999997</v>
      </c>
      <c r="I962" s="12">
        <v>26.183446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0.92654800000000004</v>
      </c>
      <c r="P962" s="12">
        <v>0</v>
      </c>
      <c r="Q962" s="12">
        <v>0</v>
      </c>
      <c r="R962" s="12">
        <v>0</v>
      </c>
    </row>
    <row r="963" spans="1:18" ht="12.95" customHeight="1">
      <c r="A963" s="100" t="s">
        <v>1556</v>
      </c>
      <c r="B963" s="101" t="s">
        <v>103</v>
      </c>
      <c r="C963" s="101" t="s">
        <v>1510</v>
      </c>
      <c r="D963" s="98">
        <v>38.526944</v>
      </c>
      <c r="E963" s="98">
        <v>-106.664444</v>
      </c>
      <c r="F963" s="95">
        <v>1</v>
      </c>
      <c r="G963" s="91" t="s">
        <v>2026</v>
      </c>
      <c r="H963" s="87">
        <v>298.42399799999998</v>
      </c>
      <c r="I963" s="12">
        <v>19.366309000000001</v>
      </c>
      <c r="J963" s="12">
        <v>0</v>
      </c>
      <c r="K963" s="12">
        <v>0.93699999999999994</v>
      </c>
      <c r="L963" s="12">
        <v>3.7699999999999997E-2</v>
      </c>
      <c r="M963" s="12">
        <v>0</v>
      </c>
      <c r="N963" s="12">
        <v>16</v>
      </c>
      <c r="O963" s="12">
        <v>1.59599</v>
      </c>
      <c r="P963" s="12">
        <v>4.0210999999999997E-2</v>
      </c>
      <c r="Q963" s="12">
        <v>0</v>
      </c>
      <c r="R963" s="12">
        <v>0</v>
      </c>
    </row>
    <row r="964" spans="1:18" ht="12.95" customHeight="1">
      <c r="A964" s="100" t="s">
        <v>1557</v>
      </c>
      <c r="B964" s="101" t="s">
        <v>1117</v>
      </c>
      <c r="C964" s="101" t="s">
        <v>1510</v>
      </c>
      <c r="D964" s="98">
        <v>39.183889000000001</v>
      </c>
      <c r="E964" s="98">
        <v>-106.381111</v>
      </c>
      <c r="F964" s="95">
        <v>2</v>
      </c>
      <c r="G964" s="91" t="s">
        <v>2026</v>
      </c>
      <c r="H964" s="87">
        <v>63.496563000000002</v>
      </c>
      <c r="I964" s="12">
        <v>8.1076049999999995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1.7021759999999999</v>
      </c>
      <c r="P964" s="12">
        <v>3.1497999999999998E-2</v>
      </c>
      <c r="Q964" s="12">
        <v>0</v>
      </c>
      <c r="R964" s="12">
        <v>0</v>
      </c>
    </row>
    <row r="965" spans="1:18" ht="12.95" customHeight="1">
      <c r="A965" s="100" t="s">
        <v>1558</v>
      </c>
      <c r="B965" s="101" t="s">
        <v>1305</v>
      </c>
      <c r="C965" s="101" t="s">
        <v>1510</v>
      </c>
      <c r="D965" s="98">
        <v>39.570278000000002</v>
      </c>
      <c r="E965" s="98">
        <v>-106.4075</v>
      </c>
      <c r="F965" s="95">
        <v>2</v>
      </c>
      <c r="G965" s="91" t="s">
        <v>2026</v>
      </c>
      <c r="H965" s="87">
        <v>90.886484999999993</v>
      </c>
      <c r="I965" s="12">
        <v>8.5015319999999992</v>
      </c>
      <c r="J965" s="12">
        <v>0</v>
      </c>
      <c r="K965" s="12">
        <v>1.2899999999999998E-2</v>
      </c>
      <c r="L965" s="12">
        <v>0.11689999999999999</v>
      </c>
      <c r="M965" s="12">
        <v>0</v>
      </c>
      <c r="N965" s="12">
        <v>14</v>
      </c>
      <c r="O965" s="12">
        <v>1.2279770000000001</v>
      </c>
      <c r="P965" s="12">
        <v>0</v>
      </c>
      <c r="Q965" s="12">
        <v>0</v>
      </c>
      <c r="R965" s="12">
        <v>0</v>
      </c>
    </row>
    <row r="966" spans="1:18" ht="12.95" customHeight="1">
      <c r="A966" s="100" t="s">
        <v>1559</v>
      </c>
      <c r="B966" s="101" t="s">
        <v>358</v>
      </c>
      <c r="C966" s="101" t="s">
        <v>1510</v>
      </c>
      <c r="D966" s="98">
        <v>38.998610999999997</v>
      </c>
      <c r="E966" s="98">
        <v>-107.356667</v>
      </c>
      <c r="F966" s="95">
        <v>1</v>
      </c>
      <c r="G966" s="91" t="s">
        <v>2026</v>
      </c>
      <c r="H966" s="87">
        <v>605.12344499999995</v>
      </c>
      <c r="I966" s="12">
        <v>42.690286999999998</v>
      </c>
      <c r="J966" s="12">
        <v>0</v>
      </c>
      <c r="K966" s="12">
        <v>2.0592999999999999</v>
      </c>
      <c r="L966" s="12">
        <v>7.1000000000000008E-2</v>
      </c>
      <c r="M966" s="12">
        <v>0</v>
      </c>
      <c r="N966" s="12">
        <v>20</v>
      </c>
      <c r="O966" s="12">
        <v>0.64482700000000004</v>
      </c>
      <c r="P966" s="12">
        <v>0</v>
      </c>
      <c r="Q966" s="12">
        <v>30</v>
      </c>
      <c r="R966" s="12">
        <v>0</v>
      </c>
    </row>
    <row r="967" spans="1:18" ht="12.95" customHeight="1">
      <c r="A967" s="100" t="s">
        <v>1560</v>
      </c>
      <c r="B967" s="101" t="s">
        <v>1561</v>
      </c>
      <c r="C967" s="101" t="s">
        <v>1510</v>
      </c>
      <c r="D967" s="98">
        <v>38.952500000000001</v>
      </c>
      <c r="E967" s="98">
        <v>-107.17749999999999</v>
      </c>
      <c r="F967" s="95">
        <v>2</v>
      </c>
      <c r="G967" s="91" t="s">
        <v>2026</v>
      </c>
      <c r="H967" s="87">
        <v>22.065058000000001</v>
      </c>
      <c r="I967" s="12">
        <v>13.396934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12">
        <v>0.86109000000000002</v>
      </c>
      <c r="Q967" s="12">
        <v>0</v>
      </c>
      <c r="R967" s="12">
        <v>0</v>
      </c>
    </row>
    <row r="968" spans="1:18" ht="12.95" customHeight="1">
      <c r="A968" s="100" t="s">
        <v>1562</v>
      </c>
      <c r="B968" s="101" t="s">
        <v>1563</v>
      </c>
      <c r="C968" s="101" t="s">
        <v>1510</v>
      </c>
      <c r="D968" s="98">
        <v>38.101388999999998</v>
      </c>
      <c r="E968" s="98">
        <v>-107.81611100000001</v>
      </c>
      <c r="F968" s="95">
        <v>1</v>
      </c>
      <c r="G968" s="91" t="s">
        <v>2026</v>
      </c>
      <c r="H968" s="87">
        <v>44.636991000000002</v>
      </c>
      <c r="I968" s="12">
        <v>6.5178159999999998</v>
      </c>
      <c r="J968" s="12">
        <v>0</v>
      </c>
      <c r="K968" s="12">
        <v>3.4299999999999997E-2</v>
      </c>
      <c r="L968" s="12">
        <v>0</v>
      </c>
      <c r="M968" s="12">
        <v>0</v>
      </c>
      <c r="N968" s="12">
        <v>11</v>
      </c>
      <c r="O968" s="12">
        <v>4.564127</v>
      </c>
      <c r="P968" s="12">
        <v>0.112015</v>
      </c>
      <c r="Q968" s="12">
        <v>0</v>
      </c>
      <c r="R968" s="12">
        <v>0</v>
      </c>
    </row>
    <row r="969" spans="1:18" ht="12.95" customHeight="1">
      <c r="A969" s="100" t="s">
        <v>1564</v>
      </c>
      <c r="B969" s="101" t="s">
        <v>1565</v>
      </c>
      <c r="C969" s="101" t="s">
        <v>1510</v>
      </c>
      <c r="D969" s="98">
        <v>37.64</v>
      </c>
      <c r="E969" s="98">
        <v>-107.331667</v>
      </c>
      <c r="F969" s="95">
        <v>2</v>
      </c>
      <c r="G969" s="91" t="s">
        <v>2026</v>
      </c>
      <c r="H969" s="87">
        <v>64.565213999999997</v>
      </c>
      <c r="I969" s="12">
        <v>44.49118</v>
      </c>
      <c r="J969" s="12">
        <v>0</v>
      </c>
      <c r="K969" s="12">
        <v>0</v>
      </c>
      <c r="L969" s="12">
        <v>0</v>
      </c>
      <c r="M969" s="12">
        <v>0</v>
      </c>
      <c r="N969" s="12">
        <v>7</v>
      </c>
      <c r="O969" s="12">
        <v>0</v>
      </c>
      <c r="P969" s="12">
        <v>0</v>
      </c>
      <c r="Q969" s="12">
        <v>0</v>
      </c>
      <c r="R969" s="12">
        <v>0</v>
      </c>
    </row>
    <row r="970" spans="1:18" ht="12.95" customHeight="1">
      <c r="A970" s="100" t="s">
        <v>1566</v>
      </c>
      <c r="B970" s="101" t="s">
        <v>185</v>
      </c>
      <c r="C970" s="101" t="s">
        <v>1510</v>
      </c>
      <c r="D970" s="98">
        <v>37.428888999999998</v>
      </c>
      <c r="E970" s="98">
        <v>-106.758889</v>
      </c>
      <c r="F970" s="95">
        <v>2</v>
      </c>
      <c r="G970" s="91" t="s">
        <v>2026</v>
      </c>
      <c r="H970" s="87">
        <v>14.317064999999999</v>
      </c>
      <c r="I970" s="12">
        <v>14.317066000000001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</row>
    <row r="971" spans="1:18" ht="12.95" customHeight="1">
      <c r="A971" s="100" t="s">
        <v>1567</v>
      </c>
      <c r="B971" s="101" t="s">
        <v>1568</v>
      </c>
      <c r="C971" s="101" t="s">
        <v>1510</v>
      </c>
      <c r="D971" s="98">
        <v>37.766388999999997</v>
      </c>
      <c r="E971" s="98">
        <v>-107.572778</v>
      </c>
      <c r="F971" s="95">
        <v>2</v>
      </c>
      <c r="G971" s="91" t="s">
        <v>2026</v>
      </c>
      <c r="H971" s="87">
        <v>3.201438</v>
      </c>
      <c r="I971" s="12">
        <v>3.201438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</row>
    <row r="972" spans="1:18" ht="12.95" customHeight="1">
      <c r="A972" s="100" t="s">
        <v>1569</v>
      </c>
      <c r="B972" s="101" t="s">
        <v>1570</v>
      </c>
      <c r="C972" s="101" t="s">
        <v>1510</v>
      </c>
      <c r="D972" s="98">
        <v>37.818333000000003</v>
      </c>
      <c r="E972" s="98">
        <v>-107.719444</v>
      </c>
      <c r="F972" s="95">
        <v>2</v>
      </c>
      <c r="G972" s="91" t="s">
        <v>2026</v>
      </c>
      <c r="H972" s="87">
        <v>57.142294</v>
      </c>
      <c r="I972" s="12">
        <v>18.625668999999998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0.81628699999999998</v>
      </c>
      <c r="P972" s="12">
        <v>0.437504</v>
      </c>
      <c r="Q972" s="12">
        <v>0</v>
      </c>
      <c r="R972" s="12">
        <v>0</v>
      </c>
    </row>
    <row r="973" spans="1:18" ht="12.95" customHeight="1">
      <c r="A973" s="100" t="s">
        <v>1571</v>
      </c>
      <c r="B973" s="101" t="s">
        <v>1307</v>
      </c>
      <c r="C973" s="101" t="s">
        <v>1510</v>
      </c>
      <c r="D973" s="98">
        <v>37.677</v>
      </c>
      <c r="E973" s="98">
        <v>-107.7509</v>
      </c>
      <c r="F973" s="95">
        <v>2</v>
      </c>
      <c r="G973" s="91" t="s">
        <v>2026</v>
      </c>
      <c r="H973" s="87">
        <v>84.073087999999998</v>
      </c>
      <c r="I973" s="12">
        <v>32.812587999999998</v>
      </c>
      <c r="J973" s="12">
        <v>0</v>
      </c>
      <c r="K973" s="12">
        <v>0</v>
      </c>
      <c r="L973" s="12">
        <v>0.30729999999999996</v>
      </c>
      <c r="M973" s="12">
        <v>0</v>
      </c>
      <c r="N973" s="12">
        <v>0</v>
      </c>
      <c r="O973" s="12">
        <v>0.58426400000000001</v>
      </c>
      <c r="P973" s="12">
        <v>0</v>
      </c>
      <c r="Q973" s="12">
        <v>0</v>
      </c>
      <c r="R973" s="12">
        <v>0</v>
      </c>
    </row>
    <row r="974" spans="1:18" ht="12.95" customHeight="1">
      <c r="A974" s="100" t="s">
        <v>1572</v>
      </c>
      <c r="B974" s="101" t="s">
        <v>1416</v>
      </c>
      <c r="C974" s="101" t="s">
        <v>1573</v>
      </c>
      <c r="D974" s="98">
        <v>37.333610999999998</v>
      </c>
      <c r="E974" s="98">
        <v>-107.90944399999999</v>
      </c>
      <c r="F974" s="95">
        <v>1</v>
      </c>
      <c r="G974" s="91" t="s">
        <v>2026</v>
      </c>
      <c r="H974" s="87">
        <v>66.504290999999995</v>
      </c>
      <c r="I974" s="12">
        <v>11.706113999999999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2">
        <v>2.3083</v>
      </c>
      <c r="P974" s="12">
        <v>7.5183E-2</v>
      </c>
      <c r="Q974" s="12">
        <v>0</v>
      </c>
      <c r="R974" s="12">
        <v>0</v>
      </c>
    </row>
    <row r="975" spans="1:18" ht="12.95" customHeight="1">
      <c r="A975" s="100" t="s">
        <v>1574</v>
      </c>
      <c r="B975" s="101" t="s">
        <v>1110</v>
      </c>
      <c r="C975" s="101" t="s">
        <v>1510</v>
      </c>
      <c r="D975" s="98">
        <v>38.683889000000001</v>
      </c>
      <c r="E975" s="98">
        <v>-106.358333</v>
      </c>
      <c r="F975" s="95">
        <v>2</v>
      </c>
      <c r="G975" s="91" t="s">
        <v>2026</v>
      </c>
      <c r="H975" s="87">
        <v>47.087353999999998</v>
      </c>
      <c r="I975" s="12">
        <v>26.997544999999999</v>
      </c>
      <c r="J975" s="12">
        <v>0</v>
      </c>
      <c r="K975" s="12">
        <v>0</v>
      </c>
      <c r="L975" s="12">
        <v>0</v>
      </c>
      <c r="M975" s="12">
        <v>0</v>
      </c>
      <c r="N975" s="12">
        <v>1</v>
      </c>
      <c r="O975" s="12">
        <v>0.54258600000000001</v>
      </c>
      <c r="P975" s="12">
        <v>0.976908</v>
      </c>
      <c r="Q975" s="12">
        <v>0</v>
      </c>
      <c r="R975" s="12">
        <v>0</v>
      </c>
    </row>
    <row r="976" spans="1:18" ht="12.95" customHeight="1">
      <c r="A976" s="100" t="s">
        <v>1575</v>
      </c>
      <c r="B976" s="101" t="s">
        <v>1576</v>
      </c>
      <c r="C976" s="101" t="s">
        <v>1510</v>
      </c>
      <c r="D976" s="98">
        <v>39.960833000000001</v>
      </c>
      <c r="E976" s="98">
        <v>-105.51388900000001</v>
      </c>
      <c r="F976" s="95">
        <v>2</v>
      </c>
      <c r="G976" s="91" t="s">
        <v>2026</v>
      </c>
      <c r="H976" s="87">
        <v>78.616264000000001</v>
      </c>
      <c r="I976" s="12">
        <v>7.9095880000000003</v>
      </c>
      <c r="J976" s="12">
        <v>0</v>
      </c>
      <c r="K976" s="12">
        <v>0</v>
      </c>
      <c r="L976" s="12">
        <v>7.0900000000000005E-2</v>
      </c>
      <c r="M976" s="12">
        <v>0</v>
      </c>
      <c r="N976" s="12">
        <v>4</v>
      </c>
      <c r="O976" s="12">
        <v>3.1877390000000001</v>
      </c>
      <c r="P976" s="12">
        <v>6.3600000000000004E-2</v>
      </c>
      <c r="Q976" s="12">
        <v>0</v>
      </c>
      <c r="R976" s="12">
        <v>0</v>
      </c>
    </row>
    <row r="977" spans="1:18" ht="12.95" customHeight="1">
      <c r="A977" s="100" t="s">
        <v>1577</v>
      </c>
      <c r="B977" s="101" t="s">
        <v>870</v>
      </c>
      <c r="C977" s="101" t="s">
        <v>1510</v>
      </c>
      <c r="D977" s="98">
        <v>40.013610999999997</v>
      </c>
      <c r="E977" s="98">
        <v>-105.317778</v>
      </c>
      <c r="F977" s="95">
        <v>2</v>
      </c>
      <c r="G977" s="91" t="s">
        <v>2026</v>
      </c>
      <c r="H977" s="87">
        <v>335.057636</v>
      </c>
      <c r="I977" s="12">
        <v>34.593699000000001</v>
      </c>
      <c r="J977" s="12">
        <v>0</v>
      </c>
      <c r="K977" s="12">
        <v>6.2299999999999994E-2</v>
      </c>
      <c r="L977" s="12">
        <v>0.56300000000000006</v>
      </c>
      <c r="M977" s="12">
        <v>6</v>
      </c>
      <c r="N977" s="12">
        <v>1</v>
      </c>
      <c r="O977" s="12">
        <v>2.848859</v>
      </c>
      <c r="P977" s="12">
        <v>3.8799E-2</v>
      </c>
      <c r="Q977" s="12">
        <v>0</v>
      </c>
      <c r="R977" s="12">
        <v>0</v>
      </c>
    </row>
    <row r="978" spans="1:18" ht="12.95" customHeight="1">
      <c r="A978" s="100" t="s">
        <v>1578</v>
      </c>
      <c r="B978" s="101" t="s">
        <v>360</v>
      </c>
      <c r="C978" s="101" t="s">
        <v>1510</v>
      </c>
      <c r="D978" s="98">
        <v>39.974443999999998</v>
      </c>
      <c r="E978" s="98">
        <v>-105.845556</v>
      </c>
      <c r="F978" s="95">
        <v>1</v>
      </c>
      <c r="G978" s="91" t="s">
        <v>2026</v>
      </c>
      <c r="H978" s="87">
        <v>41.674000999999997</v>
      </c>
      <c r="I978" s="12">
        <v>10.386759</v>
      </c>
      <c r="J978" s="12">
        <v>0</v>
      </c>
      <c r="K978" s="12">
        <v>0.56589999999999996</v>
      </c>
      <c r="L978" s="12">
        <v>1.7299999999999996E-2</v>
      </c>
      <c r="M978" s="12">
        <v>2</v>
      </c>
      <c r="N978" s="12">
        <v>10</v>
      </c>
      <c r="O978" s="12">
        <v>1.981001</v>
      </c>
      <c r="P978" s="12">
        <v>0</v>
      </c>
      <c r="Q978" s="12">
        <v>0</v>
      </c>
      <c r="R978" s="12">
        <v>0</v>
      </c>
    </row>
    <row r="979" spans="1:18" ht="12.95" customHeight="1">
      <c r="A979" s="100" t="s">
        <v>1579</v>
      </c>
      <c r="B979" s="101" t="s">
        <v>267</v>
      </c>
      <c r="C979" s="101" t="s">
        <v>1510</v>
      </c>
      <c r="D979" s="98">
        <v>39.747500000000002</v>
      </c>
      <c r="E979" s="98">
        <v>-105.670556</v>
      </c>
      <c r="F979" s="95">
        <v>2</v>
      </c>
      <c r="G979" s="91" t="s">
        <v>2026</v>
      </c>
      <c r="H979" s="87">
        <v>218.50418099999999</v>
      </c>
      <c r="I979" s="12">
        <v>15.049423000000001</v>
      </c>
      <c r="J979" s="12">
        <v>0</v>
      </c>
      <c r="K979" s="12">
        <v>0</v>
      </c>
      <c r="L979" s="12">
        <v>1.4630000000000001</v>
      </c>
      <c r="M979" s="12">
        <v>0</v>
      </c>
      <c r="N979" s="12">
        <v>3</v>
      </c>
      <c r="O979" s="12">
        <v>3.916534</v>
      </c>
      <c r="P979" s="12">
        <v>5.4919000000000003E-2</v>
      </c>
      <c r="Q979" s="12">
        <v>0</v>
      </c>
      <c r="R979" s="12">
        <v>0</v>
      </c>
    </row>
    <row r="980" spans="1:18" ht="12.95" customHeight="1">
      <c r="A980" s="100" t="s">
        <v>1580</v>
      </c>
      <c r="B980" s="101" t="s">
        <v>1581</v>
      </c>
      <c r="C980" s="101" t="s">
        <v>1510</v>
      </c>
      <c r="D980" s="98">
        <v>39.357500000000002</v>
      </c>
      <c r="E980" s="98">
        <v>-106.57305599999999</v>
      </c>
      <c r="F980" s="95">
        <v>2</v>
      </c>
      <c r="G980" s="91" t="s">
        <v>2026</v>
      </c>
      <c r="H980" s="87">
        <v>30.577418999999999</v>
      </c>
      <c r="I980" s="12">
        <v>22.222041000000001</v>
      </c>
      <c r="J980" s="12">
        <v>0</v>
      </c>
      <c r="K980" s="12">
        <v>0</v>
      </c>
      <c r="L980" s="12">
        <v>0</v>
      </c>
      <c r="M980" s="12">
        <v>0</v>
      </c>
      <c r="N980" s="12">
        <v>1</v>
      </c>
      <c r="O980" s="12">
        <v>1.3854999999999999E-2</v>
      </c>
      <c r="P980" s="12">
        <v>0</v>
      </c>
      <c r="Q980" s="12">
        <v>0</v>
      </c>
      <c r="R980" s="12">
        <v>0</v>
      </c>
    </row>
    <row r="981" spans="1:18" ht="12.95" customHeight="1">
      <c r="A981" s="100" t="s">
        <v>1582</v>
      </c>
      <c r="B981" s="101" t="s">
        <v>862</v>
      </c>
      <c r="C981" s="101" t="s">
        <v>1510</v>
      </c>
      <c r="D981" s="98">
        <v>40.204721999999997</v>
      </c>
      <c r="E981" s="98">
        <v>-105.406111</v>
      </c>
      <c r="F981" s="95">
        <v>2</v>
      </c>
      <c r="G981" s="91" t="s">
        <v>2026</v>
      </c>
      <c r="H981" s="87">
        <v>240.69450399999999</v>
      </c>
      <c r="I981" s="12">
        <v>32.480873000000003</v>
      </c>
      <c r="J981" s="12">
        <v>0</v>
      </c>
      <c r="K981" s="12">
        <v>1.38E-2</v>
      </c>
      <c r="L981" s="12">
        <v>0.12820000000000001</v>
      </c>
      <c r="M981" s="12">
        <v>0</v>
      </c>
      <c r="N981" s="12">
        <v>0</v>
      </c>
      <c r="O981" s="12">
        <v>0.31690000000000002</v>
      </c>
      <c r="P981" s="12">
        <v>0</v>
      </c>
      <c r="Q981" s="12">
        <v>0</v>
      </c>
      <c r="R981" s="12">
        <v>0</v>
      </c>
    </row>
    <row r="982" spans="1:18" ht="12.95" customHeight="1">
      <c r="A982" s="100" t="s">
        <v>1583</v>
      </c>
      <c r="B982" s="101" t="s">
        <v>1584</v>
      </c>
      <c r="C982" s="101" t="s">
        <v>1510</v>
      </c>
      <c r="D982" s="98">
        <v>38.189722000000003</v>
      </c>
      <c r="E982" s="98">
        <v>-105.77638899999999</v>
      </c>
      <c r="F982" s="95">
        <v>2</v>
      </c>
      <c r="G982" s="91" t="s">
        <v>2026</v>
      </c>
      <c r="H982" s="87">
        <v>9.5198079999999994</v>
      </c>
      <c r="I982" s="12">
        <v>9.5198079999999994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</row>
    <row r="983" spans="1:18" ht="12.95" customHeight="1">
      <c r="A983" s="100" t="s">
        <v>1585</v>
      </c>
      <c r="B983" s="101" t="s">
        <v>1289</v>
      </c>
      <c r="C983" s="101" t="s">
        <v>1510</v>
      </c>
      <c r="D983" s="98">
        <v>37.720556000000002</v>
      </c>
      <c r="E983" s="98">
        <v>-106.66583300000001</v>
      </c>
      <c r="F983" s="95">
        <v>1</v>
      </c>
      <c r="G983" s="91" t="s">
        <v>2026</v>
      </c>
      <c r="H983" s="87">
        <v>51.608058999999997</v>
      </c>
      <c r="I983" s="12">
        <v>10.55382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1.10449</v>
      </c>
      <c r="P983" s="12">
        <v>0</v>
      </c>
      <c r="Q983" s="12">
        <v>0</v>
      </c>
      <c r="R983" s="12">
        <v>0</v>
      </c>
    </row>
    <row r="984" spans="1:18" ht="12.95" customHeight="1">
      <c r="A984" s="100" t="s">
        <v>1586</v>
      </c>
      <c r="B984" s="101" t="s">
        <v>1587</v>
      </c>
      <c r="C984" s="101" t="s">
        <v>1510</v>
      </c>
      <c r="D984" s="98">
        <v>37.919167000000002</v>
      </c>
      <c r="E984" s="98">
        <v>-106.715278</v>
      </c>
      <c r="F984" s="95">
        <v>2</v>
      </c>
      <c r="G984" s="91" t="s">
        <v>2026</v>
      </c>
      <c r="H984" s="87">
        <v>24.416090000000001</v>
      </c>
      <c r="I984" s="12">
        <v>17.552177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</row>
    <row r="985" spans="1:18" ht="12.95" customHeight="1">
      <c r="A985" s="100" t="s">
        <v>1588</v>
      </c>
      <c r="B985" s="101" t="s">
        <v>65</v>
      </c>
      <c r="C985" s="101" t="s">
        <v>1510</v>
      </c>
      <c r="D985" s="98">
        <v>37.999721999999998</v>
      </c>
      <c r="E985" s="98">
        <v>-108.193889</v>
      </c>
      <c r="F985" s="95">
        <v>1</v>
      </c>
      <c r="G985" s="91" t="s">
        <v>2024</v>
      </c>
      <c r="H985" s="87">
        <v>129.440619</v>
      </c>
      <c r="I985" s="12">
        <v>10.19862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0.80781899999999995</v>
      </c>
      <c r="P985" s="12">
        <v>0</v>
      </c>
      <c r="Q985" s="12">
        <v>0</v>
      </c>
      <c r="R985" s="12">
        <v>0</v>
      </c>
    </row>
    <row r="986" spans="1:18" ht="12.95" customHeight="1">
      <c r="A986" s="100" t="s">
        <v>1589</v>
      </c>
      <c r="B986" s="101" t="s">
        <v>1396</v>
      </c>
      <c r="C986" s="101" t="s">
        <v>1510</v>
      </c>
      <c r="D986" s="98">
        <v>37.323611</v>
      </c>
      <c r="E986" s="98">
        <v>-107.33888899999999</v>
      </c>
      <c r="F986" s="95">
        <v>2</v>
      </c>
      <c r="G986" s="91" t="s">
        <v>2026</v>
      </c>
      <c r="H986" s="87">
        <v>848.23156900000004</v>
      </c>
      <c r="I986" s="12">
        <v>27.023848999999998</v>
      </c>
      <c r="J986" s="12">
        <v>1.4999999999999999E-2</v>
      </c>
      <c r="K986" s="12">
        <v>2.1126999999999998</v>
      </c>
      <c r="L986" s="12">
        <v>0</v>
      </c>
      <c r="M986" s="12">
        <v>0</v>
      </c>
      <c r="N986" s="12">
        <v>0</v>
      </c>
      <c r="O986" s="12">
        <v>0.66510000000000002</v>
      </c>
      <c r="P986" s="12">
        <v>0</v>
      </c>
      <c r="Q986" s="12">
        <v>0</v>
      </c>
      <c r="R986" s="12">
        <v>0</v>
      </c>
    </row>
    <row r="987" spans="1:18" ht="12.95" customHeight="1">
      <c r="A987" s="100" t="s">
        <v>1590</v>
      </c>
      <c r="B987" s="101" t="s">
        <v>1416</v>
      </c>
      <c r="C987" s="101" t="s">
        <v>1510</v>
      </c>
      <c r="D987" s="98">
        <v>37.398888999999997</v>
      </c>
      <c r="E987" s="98">
        <v>-107.955556</v>
      </c>
      <c r="F987" s="95">
        <v>2</v>
      </c>
      <c r="G987" s="91" t="s">
        <v>2026</v>
      </c>
      <c r="H987" s="87">
        <v>32.650931999999997</v>
      </c>
      <c r="I987" s="12">
        <v>23.673931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0.60156200000000004</v>
      </c>
      <c r="P987" s="12">
        <v>0.15313499999999999</v>
      </c>
      <c r="Q987" s="12">
        <v>0</v>
      </c>
      <c r="R987" s="12">
        <v>0</v>
      </c>
    </row>
    <row r="988" spans="1:18" ht="12.95" customHeight="1">
      <c r="A988" s="100" t="s">
        <v>1591</v>
      </c>
      <c r="B988" s="101" t="s">
        <v>1592</v>
      </c>
      <c r="C988" s="101" t="s">
        <v>1510</v>
      </c>
      <c r="D988" s="98">
        <v>37.630555999999999</v>
      </c>
      <c r="E988" s="98">
        <v>-107.870278</v>
      </c>
      <c r="F988" s="95">
        <v>2</v>
      </c>
      <c r="G988" s="91" t="s">
        <v>2026</v>
      </c>
      <c r="H988" s="87">
        <v>15.909257999999999</v>
      </c>
      <c r="I988" s="12">
        <v>15.909257999999999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2">
        <v>1.7310540000000001</v>
      </c>
      <c r="P988" s="12">
        <v>0</v>
      </c>
      <c r="Q988" s="12">
        <v>0</v>
      </c>
      <c r="R988" s="12">
        <v>0</v>
      </c>
    </row>
    <row r="989" spans="1:18" ht="12.95" customHeight="1">
      <c r="A989" s="100" t="s">
        <v>1593</v>
      </c>
      <c r="B989" s="101" t="s">
        <v>687</v>
      </c>
      <c r="C989" s="101" t="s">
        <v>1510</v>
      </c>
      <c r="D989" s="98">
        <v>37.666111000000001</v>
      </c>
      <c r="E989" s="98">
        <v>-107.07</v>
      </c>
      <c r="F989" s="95">
        <v>2</v>
      </c>
      <c r="G989" s="91" t="s">
        <v>2026</v>
      </c>
      <c r="H989" s="87">
        <v>74.982438999999999</v>
      </c>
      <c r="I989" s="12">
        <v>25.992711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2">
        <v>0.33361499999999999</v>
      </c>
      <c r="P989" s="12">
        <v>0</v>
      </c>
      <c r="Q989" s="12">
        <v>0</v>
      </c>
      <c r="R989" s="12">
        <v>0</v>
      </c>
    </row>
    <row r="990" spans="1:18" ht="12.95" customHeight="1">
      <c r="A990" s="100" t="s">
        <v>1594</v>
      </c>
      <c r="B990" s="101" t="s">
        <v>1411</v>
      </c>
      <c r="C990" s="101" t="s">
        <v>1510</v>
      </c>
      <c r="D990" s="98">
        <v>37.860556000000003</v>
      </c>
      <c r="E990" s="98">
        <v>-107.57388899999999</v>
      </c>
      <c r="F990" s="95">
        <v>2</v>
      </c>
      <c r="G990" s="91" t="s">
        <v>2026</v>
      </c>
      <c r="H990" s="87">
        <v>85.000956000000002</v>
      </c>
      <c r="I990" s="12">
        <v>42.282549000000003</v>
      </c>
      <c r="J990" s="12">
        <v>0</v>
      </c>
      <c r="K990" s="12">
        <v>0</v>
      </c>
      <c r="L990" s="12">
        <v>0.18740000000000001</v>
      </c>
      <c r="M990" s="12">
        <v>0</v>
      </c>
      <c r="N990" s="12">
        <v>2</v>
      </c>
      <c r="O990" s="12">
        <v>0.76991600000000004</v>
      </c>
      <c r="P990" s="12">
        <v>0</v>
      </c>
      <c r="Q990" s="12">
        <v>0</v>
      </c>
      <c r="R990" s="12">
        <v>0</v>
      </c>
    </row>
    <row r="991" spans="1:18" ht="12.95" customHeight="1">
      <c r="A991" s="100" t="s">
        <v>1595</v>
      </c>
      <c r="B991" s="101" t="s">
        <v>1281</v>
      </c>
      <c r="C991" s="101" t="s">
        <v>1510</v>
      </c>
      <c r="D991" s="98">
        <v>37.737777999999999</v>
      </c>
      <c r="E991" s="98">
        <v>-107.08416699999999</v>
      </c>
      <c r="F991" s="95">
        <v>1</v>
      </c>
      <c r="G991" s="91" t="s">
        <v>2026</v>
      </c>
      <c r="H991" s="87">
        <v>1078.311498</v>
      </c>
      <c r="I991" s="12">
        <v>31.159755000000001</v>
      </c>
      <c r="J991" s="12">
        <v>0</v>
      </c>
      <c r="K991" s="12">
        <v>9.6000000000000009E-3</v>
      </c>
      <c r="L991" s="12">
        <v>3.1699999999999999E-2</v>
      </c>
      <c r="M991" s="12">
        <v>0</v>
      </c>
      <c r="N991" s="12">
        <v>4</v>
      </c>
      <c r="O991" s="12">
        <v>0.95457599999999998</v>
      </c>
      <c r="P991" s="12">
        <v>2.3184E-2</v>
      </c>
      <c r="Q991" s="12">
        <v>0</v>
      </c>
      <c r="R991" s="12">
        <v>0</v>
      </c>
    </row>
    <row r="992" spans="1:18" ht="12.95" customHeight="1">
      <c r="A992" s="100" t="s">
        <v>1596</v>
      </c>
      <c r="B992" s="101" t="s">
        <v>1487</v>
      </c>
      <c r="C992" s="101" t="s">
        <v>1510</v>
      </c>
      <c r="D992" s="98">
        <v>38.644167000000003</v>
      </c>
      <c r="E992" s="98">
        <v>-107.00666699999999</v>
      </c>
      <c r="F992" s="95">
        <v>1</v>
      </c>
      <c r="G992" s="91" t="s">
        <v>2026</v>
      </c>
      <c r="H992" s="87">
        <v>9.2752009999999991</v>
      </c>
      <c r="I992" s="12">
        <v>9.2752009999999991</v>
      </c>
      <c r="J992" s="12">
        <v>0</v>
      </c>
      <c r="K992" s="12">
        <v>0.85450000000000004</v>
      </c>
      <c r="L992" s="12">
        <v>0</v>
      </c>
      <c r="M992" s="12">
        <v>0</v>
      </c>
      <c r="N992" s="12">
        <v>1</v>
      </c>
      <c r="O992" s="12">
        <v>0.81146300000000005</v>
      </c>
      <c r="P992" s="12">
        <v>0</v>
      </c>
      <c r="Q992" s="12">
        <v>0</v>
      </c>
      <c r="R992" s="12">
        <v>0</v>
      </c>
    </row>
    <row r="993" spans="1:18" ht="12.95" customHeight="1">
      <c r="A993" s="100" t="s">
        <v>1597</v>
      </c>
      <c r="B993" s="101" t="s">
        <v>103</v>
      </c>
      <c r="C993" s="101" t="s">
        <v>1510</v>
      </c>
      <c r="D993" s="98">
        <v>38.503332999999998</v>
      </c>
      <c r="E993" s="98">
        <v>-106.708333</v>
      </c>
      <c r="F993" s="95">
        <v>1</v>
      </c>
      <c r="G993" s="91" t="s">
        <v>2026</v>
      </c>
      <c r="H993" s="87">
        <v>359.63721299999997</v>
      </c>
      <c r="I993" s="12">
        <v>18.666105000000002</v>
      </c>
      <c r="J993" s="12">
        <v>0</v>
      </c>
      <c r="K993" s="12">
        <v>1.6113999999999999</v>
      </c>
      <c r="L993" s="12">
        <v>3.1599999999999996E-2</v>
      </c>
      <c r="M993" s="12">
        <v>0</v>
      </c>
      <c r="N993" s="12">
        <v>29</v>
      </c>
      <c r="O993" s="12">
        <v>1.4187540000000001</v>
      </c>
      <c r="P993" s="12">
        <v>3.6148E-2</v>
      </c>
      <c r="Q993" s="12">
        <v>0</v>
      </c>
      <c r="R993" s="12">
        <v>0</v>
      </c>
    </row>
    <row r="994" spans="1:18" ht="12.95" customHeight="1">
      <c r="A994" s="100" t="s">
        <v>1598</v>
      </c>
      <c r="B994" s="101" t="s">
        <v>1599</v>
      </c>
      <c r="C994" s="101" t="s">
        <v>1510</v>
      </c>
      <c r="D994" s="98">
        <v>38.981667000000002</v>
      </c>
      <c r="E994" s="98">
        <v>-107.19111100000001</v>
      </c>
      <c r="F994" s="95">
        <v>2</v>
      </c>
      <c r="G994" s="91" t="s">
        <v>2026</v>
      </c>
      <c r="H994" s="87">
        <v>25.022473999999999</v>
      </c>
      <c r="I994" s="12">
        <v>21.382491999999999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0</v>
      </c>
      <c r="R994" s="12">
        <v>0</v>
      </c>
    </row>
    <row r="995" spans="1:18" ht="12.95" customHeight="1">
      <c r="A995" s="100" t="s">
        <v>1600</v>
      </c>
      <c r="B995" s="101" t="s">
        <v>526</v>
      </c>
      <c r="C995" s="101" t="s">
        <v>1510</v>
      </c>
      <c r="D995" s="98">
        <v>39.112777999999999</v>
      </c>
      <c r="E995" s="98">
        <v>-105.951111</v>
      </c>
      <c r="F995" s="95">
        <v>1</v>
      </c>
      <c r="G995" s="91" t="s">
        <v>2026</v>
      </c>
      <c r="H995" s="87">
        <v>111.052139</v>
      </c>
      <c r="I995" s="12">
        <v>14.161343</v>
      </c>
      <c r="J995" s="12">
        <v>0</v>
      </c>
      <c r="K995" s="12">
        <v>6.9699999999999998E-2</v>
      </c>
      <c r="L995" s="12">
        <v>6.3199999999999992E-2</v>
      </c>
      <c r="M995" s="12">
        <v>0</v>
      </c>
      <c r="N995" s="12">
        <v>7</v>
      </c>
      <c r="O995" s="12">
        <v>2.3457439999999998</v>
      </c>
      <c r="P995" s="12">
        <v>1.8010000000000002E-2</v>
      </c>
      <c r="Q995" s="12">
        <v>0</v>
      </c>
      <c r="R995" s="12">
        <v>0</v>
      </c>
    </row>
    <row r="996" spans="1:18" ht="12.95" customHeight="1">
      <c r="A996" s="100" t="s">
        <v>1601</v>
      </c>
      <c r="B996" s="101" t="s">
        <v>1088</v>
      </c>
      <c r="C996" s="101" t="s">
        <v>1510</v>
      </c>
      <c r="D996" s="98">
        <v>38.594166999999999</v>
      </c>
      <c r="E996" s="98">
        <v>-105.836389</v>
      </c>
      <c r="F996" s="95">
        <v>1</v>
      </c>
      <c r="G996" s="91" t="s">
        <v>2026</v>
      </c>
      <c r="H996" s="87">
        <v>403.95555899999999</v>
      </c>
      <c r="I996" s="12">
        <v>35.730958999999999</v>
      </c>
      <c r="J996" s="12">
        <v>0</v>
      </c>
      <c r="K996" s="12">
        <v>3.4299999999999997E-2</v>
      </c>
      <c r="L996" s="12">
        <v>2.8999999999999998E-3</v>
      </c>
      <c r="M996" s="12">
        <v>0</v>
      </c>
      <c r="N996" s="12">
        <v>0</v>
      </c>
      <c r="O996" s="12">
        <v>0.342916</v>
      </c>
      <c r="P996" s="12">
        <v>0</v>
      </c>
      <c r="Q996" s="12">
        <v>0</v>
      </c>
      <c r="R996" s="12">
        <v>0</v>
      </c>
    </row>
    <row r="997" spans="1:18" ht="12.95" customHeight="1">
      <c r="A997" s="100" t="s">
        <v>1602</v>
      </c>
      <c r="B997" s="101" t="s">
        <v>526</v>
      </c>
      <c r="C997" s="101" t="s">
        <v>1510</v>
      </c>
      <c r="D997" s="98">
        <v>38.966110999999998</v>
      </c>
      <c r="E997" s="98">
        <v>-106.13972200000001</v>
      </c>
      <c r="F997" s="95">
        <v>2</v>
      </c>
      <c r="G997" s="91" t="s">
        <v>2026</v>
      </c>
      <c r="H997" s="87">
        <v>11.32536</v>
      </c>
      <c r="I997" s="12">
        <v>11.325360999999999</v>
      </c>
      <c r="J997" s="12">
        <v>0</v>
      </c>
      <c r="K997" s="12">
        <v>0</v>
      </c>
      <c r="L997" s="12">
        <v>0</v>
      </c>
      <c r="M997" s="12">
        <v>0</v>
      </c>
      <c r="N997" s="12">
        <v>0</v>
      </c>
      <c r="O997" s="12">
        <v>0</v>
      </c>
      <c r="P997" s="12">
        <v>0</v>
      </c>
      <c r="Q997" s="12">
        <v>0</v>
      </c>
      <c r="R997" s="12">
        <v>0</v>
      </c>
    </row>
    <row r="998" spans="1:18" ht="12.95" customHeight="1">
      <c r="A998" s="100" t="s">
        <v>1603</v>
      </c>
      <c r="B998" s="101" t="s">
        <v>1604</v>
      </c>
      <c r="C998" s="101" t="s">
        <v>1510</v>
      </c>
      <c r="D998" s="98">
        <v>38.811110999999997</v>
      </c>
      <c r="E998" s="98">
        <v>-106.262778</v>
      </c>
      <c r="F998" s="95">
        <v>2</v>
      </c>
      <c r="G998" s="91" t="s">
        <v>2026</v>
      </c>
      <c r="H998" s="87">
        <v>82.703901999999999</v>
      </c>
      <c r="I998" s="12">
        <v>26.014218</v>
      </c>
      <c r="J998" s="12">
        <v>0</v>
      </c>
      <c r="K998" s="12">
        <v>0</v>
      </c>
      <c r="L998" s="12">
        <v>0.36769999999999997</v>
      </c>
      <c r="M998" s="12">
        <v>0</v>
      </c>
      <c r="N998" s="12">
        <v>2</v>
      </c>
      <c r="O998" s="12">
        <v>0.58696899999999996</v>
      </c>
      <c r="P998" s="12">
        <v>0</v>
      </c>
      <c r="Q998" s="12">
        <v>0</v>
      </c>
      <c r="R998" s="12">
        <v>0</v>
      </c>
    </row>
    <row r="999" spans="1:18" ht="12.95" customHeight="1">
      <c r="A999" s="100" t="s">
        <v>1605</v>
      </c>
      <c r="B999" s="101" t="s">
        <v>1606</v>
      </c>
      <c r="C999" s="101" t="s">
        <v>1510</v>
      </c>
      <c r="D999" s="98">
        <v>38.954166999999998</v>
      </c>
      <c r="E999" s="98">
        <v>-106.858333</v>
      </c>
      <c r="F999" s="95">
        <v>2</v>
      </c>
      <c r="G999" s="91" t="s">
        <v>2026</v>
      </c>
      <c r="H999" s="87">
        <v>16.489899000000001</v>
      </c>
      <c r="I999" s="12">
        <v>14.730107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0.59438000000000002</v>
      </c>
      <c r="P999" s="12">
        <v>0</v>
      </c>
      <c r="Q999" s="12">
        <v>0</v>
      </c>
      <c r="R999" s="12">
        <v>0</v>
      </c>
    </row>
    <row r="1000" spans="1:18" ht="12.95" customHeight="1">
      <c r="A1000" s="100" t="s">
        <v>1607</v>
      </c>
      <c r="B1000" s="101" t="s">
        <v>1608</v>
      </c>
      <c r="C1000" s="101" t="s">
        <v>1510</v>
      </c>
      <c r="D1000" s="98">
        <v>39.116388999999998</v>
      </c>
      <c r="E1000" s="98">
        <v>-106.53611100000001</v>
      </c>
      <c r="F1000" s="95">
        <v>2</v>
      </c>
      <c r="G1000" s="91" t="s">
        <v>2026</v>
      </c>
      <c r="H1000" s="87">
        <v>21.937532000000001</v>
      </c>
      <c r="I1000" s="12">
        <v>21.833556999999999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4.9126000000000003E-2</v>
      </c>
      <c r="P1000" s="12">
        <v>4.5584E-2</v>
      </c>
      <c r="Q1000" s="12">
        <v>0</v>
      </c>
      <c r="R1000" s="12">
        <v>0</v>
      </c>
    </row>
    <row r="1001" spans="1:18" ht="12.95" customHeight="1">
      <c r="A1001" s="100" t="s">
        <v>1609</v>
      </c>
      <c r="B1001" s="101" t="s">
        <v>6</v>
      </c>
      <c r="C1001" s="101" t="s">
        <v>1510</v>
      </c>
      <c r="D1001" s="98">
        <v>38.962221999999997</v>
      </c>
      <c r="E1001" s="98">
        <v>-106.661389</v>
      </c>
      <c r="F1001" s="95">
        <v>2</v>
      </c>
      <c r="G1001" s="91" t="s">
        <v>2026</v>
      </c>
      <c r="H1001" s="87">
        <v>70.671199000000001</v>
      </c>
      <c r="I1001" s="12">
        <v>13.85436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2">
        <v>0.92493499999999995</v>
      </c>
      <c r="P1001" s="12">
        <v>1.4149999999999999E-2</v>
      </c>
      <c r="Q1001" s="12">
        <v>0</v>
      </c>
      <c r="R1001" s="12">
        <v>0</v>
      </c>
    </row>
    <row r="1002" spans="1:18" ht="12.95" customHeight="1">
      <c r="A1002" s="100" t="s">
        <v>1610</v>
      </c>
      <c r="B1002" s="101" t="s">
        <v>1611</v>
      </c>
      <c r="C1002" s="101" t="s">
        <v>1510</v>
      </c>
      <c r="D1002" s="98">
        <v>38.952221999999999</v>
      </c>
      <c r="E1002" s="98">
        <v>-106.651111</v>
      </c>
      <c r="F1002" s="95">
        <v>2</v>
      </c>
      <c r="G1002" s="91" t="s">
        <v>2026</v>
      </c>
      <c r="H1002" s="87">
        <v>35.454500000000003</v>
      </c>
      <c r="I1002" s="12">
        <v>20.150006999999999</v>
      </c>
      <c r="J1002" s="12">
        <v>0</v>
      </c>
      <c r="K1002" s="12">
        <v>0</v>
      </c>
      <c r="L1002" s="12">
        <v>0</v>
      </c>
      <c r="M1002" s="12">
        <v>0</v>
      </c>
      <c r="N1002" s="12">
        <v>0</v>
      </c>
      <c r="O1002" s="12">
        <v>0.446656</v>
      </c>
      <c r="P1002" s="12">
        <v>8.4614999999999996E-2</v>
      </c>
      <c r="Q1002" s="12">
        <v>0</v>
      </c>
      <c r="R1002" s="12">
        <v>0</v>
      </c>
    </row>
    <row r="1003" spans="1:18" ht="12.95" customHeight="1">
      <c r="A1003" s="100" t="s">
        <v>1612</v>
      </c>
      <c r="B1003" s="101" t="s">
        <v>1613</v>
      </c>
      <c r="C1003" s="101" t="s">
        <v>1510</v>
      </c>
      <c r="D1003" s="98">
        <v>38.406944000000003</v>
      </c>
      <c r="E1003" s="98">
        <v>-105.63888900000001</v>
      </c>
      <c r="F1003" s="95">
        <v>1</v>
      </c>
      <c r="G1003" s="91" t="s">
        <v>2026</v>
      </c>
      <c r="H1003" s="87">
        <v>183.29067599999999</v>
      </c>
      <c r="I1003" s="12">
        <v>17.718069</v>
      </c>
      <c r="J1003" s="12">
        <v>0</v>
      </c>
      <c r="K1003" s="12">
        <v>1.5699999999999999E-2</v>
      </c>
      <c r="L1003" s="12">
        <v>5.3999999999999994E-3</v>
      </c>
      <c r="M1003" s="12">
        <v>0</v>
      </c>
      <c r="N1003" s="12">
        <v>0</v>
      </c>
      <c r="O1003" s="12">
        <v>0.332569</v>
      </c>
      <c r="P1003" s="12">
        <v>0</v>
      </c>
      <c r="Q1003" s="12">
        <v>0</v>
      </c>
      <c r="R1003" s="12">
        <v>0</v>
      </c>
    </row>
    <row r="1004" spans="1:18" ht="12.95" customHeight="1">
      <c r="A1004" s="100" t="s">
        <v>1614</v>
      </c>
      <c r="B1004" s="101" t="s">
        <v>1088</v>
      </c>
      <c r="C1004" s="101" t="s">
        <v>1510</v>
      </c>
      <c r="D1004" s="98">
        <v>38.524444000000003</v>
      </c>
      <c r="E1004" s="98">
        <v>-105.84777800000001</v>
      </c>
      <c r="F1004" s="95">
        <v>1</v>
      </c>
      <c r="G1004" s="91" t="s">
        <v>2026</v>
      </c>
      <c r="H1004" s="87">
        <v>480.34935000000002</v>
      </c>
      <c r="I1004" s="12">
        <v>25.942831999999999</v>
      </c>
      <c r="J1004" s="12">
        <v>0</v>
      </c>
      <c r="K1004" s="12">
        <v>3.2399999999999998E-2</v>
      </c>
      <c r="L1004" s="12">
        <v>2.4000000000000002E-3</v>
      </c>
      <c r="M1004" s="12">
        <v>0</v>
      </c>
      <c r="N1004" s="12">
        <v>0</v>
      </c>
      <c r="O1004" s="12">
        <v>7.6179999999999998E-3</v>
      </c>
      <c r="P1004" s="12">
        <v>0</v>
      </c>
      <c r="Q1004" s="12">
        <v>0</v>
      </c>
      <c r="R1004" s="12">
        <v>0</v>
      </c>
    </row>
    <row r="1005" spans="1:18" ht="12.95" customHeight="1">
      <c r="A1005" s="100" t="s">
        <v>1615</v>
      </c>
      <c r="B1005" s="101" t="s">
        <v>1616</v>
      </c>
      <c r="C1005" s="101" t="s">
        <v>1510</v>
      </c>
      <c r="D1005" s="98">
        <v>38.498055999999998</v>
      </c>
      <c r="E1005" s="98">
        <v>-105.355833</v>
      </c>
      <c r="F1005" s="95">
        <v>1</v>
      </c>
      <c r="G1005" s="91" t="s">
        <v>2026</v>
      </c>
      <c r="H1005" s="87">
        <v>15.172931999999999</v>
      </c>
      <c r="I1005" s="12">
        <v>14.668813999999999</v>
      </c>
      <c r="J1005" s="12">
        <v>0</v>
      </c>
      <c r="K1005" s="12">
        <v>0</v>
      </c>
      <c r="L1005" s="12">
        <v>0.51610000000000011</v>
      </c>
      <c r="M1005" s="12">
        <v>0</v>
      </c>
      <c r="N1005" s="12">
        <v>0</v>
      </c>
      <c r="O1005" s="12">
        <v>1.2856780000000001</v>
      </c>
      <c r="P1005" s="12">
        <v>0</v>
      </c>
      <c r="Q1005" s="12">
        <v>0</v>
      </c>
      <c r="R1005" s="12">
        <v>0</v>
      </c>
    </row>
    <row r="1006" spans="1:18" ht="12.95" customHeight="1">
      <c r="A1006" s="100" t="s">
        <v>1617</v>
      </c>
      <c r="B1006" s="101" t="s">
        <v>1151</v>
      </c>
      <c r="C1006" s="101" t="s">
        <v>1510</v>
      </c>
      <c r="D1006" s="98">
        <v>38.174444000000001</v>
      </c>
      <c r="E1006" s="98">
        <v>-105.170833</v>
      </c>
      <c r="F1006" s="95">
        <v>2</v>
      </c>
      <c r="G1006" s="91" t="s">
        <v>2026</v>
      </c>
      <c r="H1006" s="87">
        <v>96.990537000000003</v>
      </c>
      <c r="I1006" s="12">
        <v>28.067066000000001</v>
      </c>
      <c r="J1006" s="12">
        <v>0</v>
      </c>
      <c r="K1006" s="12">
        <v>0.11509999999999999</v>
      </c>
      <c r="L1006" s="12">
        <v>0.20130000000000001</v>
      </c>
      <c r="M1006" s="12">
        <v>0</v>
      </c>
      <c r="N1006" s="12">
        <v>0</v>
      </c>
      <c r="O1006" s="12">
        <v>1.4915989999999999</v>
      </c>
      <c r="P1006" s="12">
        <v>0</v>
      </c>
      <c r="Q1006" s="12">
        <v>0</v>
      </c>
      <c r="R1006" s="12">
        <v>0</v>
      </c>
    </row>
    <row r="1007" spans="1:18" ht="12.95" customHeight="1">
      <c r="A1007" s="100" t="s">
        <v>1618</v>
      </c>
      <c r="B1007" s="101" t="s">
        <v>1075</v>
      </c>
      <c r="C1007" s="101" t="s">
        <v>1510</v>
      </c>
      <c r="D1007" s="98">
        <v>38.639443999999997</v>
      </c>
      <c r="E1007" s="98">
        <v>-105.471667</v>
      </c>
      <c r="F1007" s="95">
        <v>1</v>
      </c>
      <c r="G1007" s="91" t="s">
        <v>2026</v>
      </c>
      <c r="H1007" s="87">
        <v>259.72170899999998</v>
      </c>
      <c r="I1007" s="12">
        <v>16.601516</v>
      </c>
      <c r="J1007" s="12">
        <v>0</v>
      </c>
      <c r="K1007" s="12">
        <v>5.3700000000000005E-2</v>
      </c>
      <c r="L1007" s="12">
        <v>0.1047</v>
      </c>
      <c r="M1007" s="12">
        <v>0</v>
      </c>
      <c r="N1007" s="12">
        <v>1</v>
      </c>
      <c r="O1007" s="12">
        <v>1.0586549999999999</v>
      </c>
      <c r="P1007" s="12">
        <v>7.7010000000000004E-3</v>
      </c>
      <c r="Q1007" s="12">
        <v>0</v>
      </c>
      <c r="R1007" s="12">
        <v>0</v>
      </c>
    </row>
    <row r="1008" spans="1:18" ht="12.95" customHeight="1">
      <c r="A1008" s="100" t="s">
        <v>1619</v>
      </c>
      <c r="B1008" s="101" t="s">
        <v>1620</v>
      </c>
      <c r="C1008" s="101" t="s">
        <v>1510</v>
      </c>
      <c r="D1008" s="98">
        <v>39.50806</v>
      </c>
      <c r="E1008" s="98">
        <v>-105.70471999999999</v>
      </c>
      <c r="F1008" s="95">
        <v>2</v>
      </c>
      <c r="G1008" s="91" t="s">
        <v>2026</v>
      </c>
      <c r="H1008" s="87">
        <v>52.689439999999998</v>
      </c>
      <c r="I1008" s="12">
        <v>13.982514</v>
      </c>
      <c r="J1008" s="12">
        <v>0</v>
      </c>
      <c r="K1008" s="12">
        <v>0</v>
      </c>
      <c r="L1008" s="12">
        <v>0</v>
      </c>
      <c r="M1008" s="12">
        <v>0</v>
      </c>
      <c r="N1008" s="12">
        <v>0</v>
      </c>
      <c r="O1008" s="12">
        <v>1.263E-3</v>
      </c>
      <c r="P1008" s="12">
        <v>0</v>
      </c>
      <c r="Q1008" s="12">
        <v>0</v>
      </c>
      <c r="R1008" s="12">
        <v>0</v>
      </c>
    </row>
    <row r="1009" spans="1:18" ht="12.95" customHeight="1">
      <c r="A1009" s="100" t="s">
        <v>1621</v>
      </c>
      <c r="B1009" s="101" t="s">
        <v>1257</v>
      </c>
      <c r="C1009" s="101" t="s">
        <v>1622</v>
      </c>
      <c r="D1009" s="98">
        <v>37.679659999999998</v>
      </c>
      <c r="E1009" s="98">
        <v>-104.652</v>
      </c>
      <c r="F1009" s="95">
        <v>3</v>
      </c>
      <c r="G1009" s="91" t="s">
        <v>2025</v>
      </c>
      <c r="H1009" s="87">
        <v>1393.433284</v>
      </c>
      <c r="I1009" s="12">
        <v>32.833010000000002</v>
      </c>
      <c r="J1009" s="12">
        <v>3.6499999999999998E-2</v>
      </c>
      <c r="K1009" s="12">
        <v>0.56769999999999998</v>
      </c>
      <c r="L1009" s="12">
        <v>0.43039999999999995</v>
      </c>
      <c r="M1009" s="12">
        <v>0</v>
      </c>
      <c r="N1009" s="12">
        <v>0</v>
      </c>
      <c r="O1009" s="12">
        <v>0.63828200000000002</v>
      </c>
      <c r="P1009" s="12">
        <v>7.18E-4</v>
      </c>
      <c r="Q1009" s="12">
        <v>0</v>
      </c>
      <c r="R1009" s="12">
        <v>0</v>
      </c>
    </row>
    <row r="1010" spans="1:18" ht="12.95" customHeight="1">
      <c r="A1010" s="100" t="s">
        <v>1623</v>
      </c>
      <c r="B1010" s="101" t="s">
        <v>1624</v>
      </c>
      <c r="C1010" s="101" t="s">
        <v>1625</v>
      </c>
      <c r="D1010" s="98">
        <v>37.570740000000001</v>
      </c>
      <c r="E1010" s="98">
        <v>-108.26096</v>
      </c>
      <c r="F1010" s="95">
        <v>2</v>
      </c>
      <c r="G1010" s="91" t="s">
        <v>2026</v>
      </c>
      <c r="H1010" s="87">
        <v>29.460712999999998</v>
      </c>
      <c r="I1010" s="12">
        <v>8.6481300000000001</v>
      </c>
      <c r="J1010" s="12">
        <v>0</v>
      </c>
      <c r="K1010" s="12">
        <v>0</v>
      </c>
      <c r="L1010" s="12">
        <v>0</v>
      </c>
      <c r="M1010" s="12">
        <v>0</v>
      </c>
      <c r="N1010" s="12">
        <v>0</v>
      </c>
      <c r="O1010" s="12">
        <v>1.637947</v>
      </c>
      <c r="P1010" s="12">
        <v>0</v>
      </c>
      <c r="Q1010" s="12">
        <v>1</v>
      </c>
      <c r="R1010" s="12">
        <v>0</v>
      </c>
    </row>
    <row r="1011" spans="1:18" ht="12.95" customHeight="1">
      <c r="A1011" s="100" t="s">
        <v>1626</v>
      </c>
      <c r="B1011" s="101" t="s">
        <v>1627</v>
      </c>
      <c r="C1011" s="101" t="s">
        <v>1628</v>
      </c>
      <c r="D1011" s="98">
        <v>37.591589999999997</v>
      </c>
      <c r="E1011" s="98">
        <v>-108.13301</v>
      </c>
      <c r="F1011" s="95">
        <v>2</v>
      </c>
      <c r="G1011" s="91" t="s">
        <v>2026</v>
      </c>
      <c r="H1011" s="87">
        <v>8.4796879999999994</v>
      </c>
      <c r="I1011" s="12">
        <v>8.4572929999999999</v>
      </c>
      <c r="J1011" s="12">
        <v>0</v>
      </c>
      <c r="K1011" s="12">
        <v>0.46699999999999997</v>
      </c>
      <c r="L1011" s="12">
        <v>0</v>
      </c>
      <c r="M1011" s="12">
        <v>0</v>
      </c>
      <c r="N1011" s="12">
        <v>0</v>
      </c>
      <c r="O1011" s="12">
        <v>0.41794500000000001</v>
      </c>
      <c r="P1011" s="12">
        <v>0</v>
      </c>
      <c r="Q1011" s="12">
        <v>0</v>
      </c>
      <c r="R1011" s="12">
        <v>0</v>
      </c>
    </row>
    <row r="1012" spans="1:18" ht="12.95" customHeight="1">
      <c r="A1012" s="100" t="s">
        <v>1629</v>
      </c>
      <c r="B1012" s="101" t="s">
        <v>177</v>
      </c>
      <c r="C1012" s="101" t="s">
        <v>114</v>
      </c>
      <c r="D1012" s="98">
        <v>37.598576999999999</v>
      </c>
      <c r="E1012" s="98">
        <v>-108.11273799999999</v>
      </c>
      <c r="F1012" s="95">
        <v>2</v>
      </c>
      <c r="G1012" s="91" t="s">
        <v>2026</v>
      </c>
      <c r="H1012" s="87">
        <v>48.261825000000002</v>
      </c>
      <c r="I1012" s="12">
        <v>14.092034999999999</v>
      </c>
      <c r="J1012" s="12">
        <v>0</v>
      </c>
      <c r="K1012" s="12">
        <v>0</v>
      </c>
      <c r="L1012" s="12">
        <v>0</v>
      </c>
      <c r="M1012" s="12">
        <v>0</v>
      </c>
      <c r="N1012" s="12">
        <v>1</v>
      </c>
      <c r="O1012" s="12">
        <v>1.3694269999999999</v>
      </c>
      <c r="P1012" s="12">
        <v>0</v>
      </c>
      <c r="Q1012" s="12">
        <v>0</v>
      </c>
      <c r="R1012" s="12">
        <v>0</v>
      </c>
    </row>
    <row r="1013" spans="1:18" ht="12.95" customHeight="1">
      <c r="A1013" s="100" t="s">
        <v>1630</v>
      </c>
      <c r="B1013" s="101" t="s">
        <v>269</v>
      </c>
      <c r="C1013" s="101" t="s">
        <v>1510</v>
      </c>
      <c r="D1013" s="98">
        <v>39.244</v>
      </c>
      <c r="E1013" s="98">
        <v>-107.678</v>
      </c>
      <c r="F1013" s="95">
        <v>1</v>
      </c>
      <c r="G1013" s="91" t="s">
        <v>2026</v>
      </c>
      <c r="H1013" s="87">
        <v>142.32495299999999</v>
      </c>
      <c r="I1013" s="12">
        <v>20.955843999999999</v>
      </c>
      <c r="J1013" s="12">
        <v>0</v>
      </c>
      <c r="K1013" s="12">
        <v>6.7699999999999996E-2</v>
      </c>
      <c r="L1013" s="12">
        <v>2.5000000000000001E-3</v>
      </c>
      <c r="M1013" s="12">
        <v>0</v>
      </c>
      <c r="N1013" s="12">
        <v>1</v>
      </c>
      <c r="O1013" s="12">
        <v>1.414884</v>
      </c>
      <c r="P1013" s="12">
        <v>0</v>
      </c>
      <c r="Q1013" s="12">
        <v>2</v>
      </c>
      <c r="R1013" s="12">
        <v>0</v>
      </c>
    </row>
    <row r="1014" spans="1:18" ht="12.95" customHeight="1">
      <c r="A1014" s="100" t="s">
        <v>1631</v>
      </c>
      <c r="B1014" s="101" t="s">
        <v>1632</v>
      </c>
      <c r="C1014" s="101" t="s">
        <v>1510</v>
      </c>
      <c r="D1014" s="98">
        <v>39.844299999999997</v>
      </c>
      <c r="E1014" s="98">
        <v>-107.32429999999999</v>
      </c>
      <c r="F1014" s="95">
        <v>2</v>
      </c>
      <c r="G1014" s="91" t="s">
        <v>2026</v>
      </c>
      <c r="H1014" s="87">
        <v>32.555109999999999</v>
      </c>
      <c r="I1014" s="12">
        <v>16.153268000000001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0.89613500000000001</v>
      </c>
      <c r="P1014" s="12">
        <v>0</v>
      </c>
      <c r="Q1014" s="12">
        <v>0</v>
      </c>
      <c r="R1014" s="12">
        <v>0</v>
      </c>
    </row>
    <row r="1015" spans="1:18" ht="12.95" customHeight="1">
      <c r="A1015" s="100" t="s">
        <v>1633</v>
      </c>
      <c r="B1015" s="101" t="s">
        <v>1634</v>
      </c>
      <c r="C1015" s="101" t="s">
        <v>1510</v>
      </c>
      <c r="D1015" s="98">
        <v>39.852499999999999</v>
      </c>
      <c r="E1015" s="98">
        <v>-107.315</v>
      </c>
      <c r="F1015" s="95">
        <v>2</v>
      </c>
      <c r="G1015" s="91" t="s">
        <v>2026</v>
      </c>
      <c r="H1015" s="87">
        <v>6.6245570000000003</v>
      </c>
      <c r="I1015" s="12">
        <v>6.6236389999999998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0</v>
      </c>
      <c r="P1015" s="12">
        <v>0</v>
      </c>
      <c r="Q1015" s="12">
        <v>0</v>
      </c>
      <c r="R1015" s="12">
        <v>0</v>
      </c>
    </row>
    <row r="1016" spans="1:18" ht="12.95" customHeight="1">
      <c r="A1016" s="100" t="s">
        <v>1635</v>
      </c>
      <c r="B1016" s="101" t="s">
        <v>1636</v>
      </c>
      <c r="C1016" s="101" t="s">
        <v>1510</v>
      </c>
      <c r="D1016" s="98">
        <v>39.694299999999998</v>
      </c>
      <c r="E1016" s="98">
        <v>-107.587</v>
      </c>
      <c r="F1016" s="95">
        <v>1</v>
      </c>
      <c r="G1016" s="91" t="s">
        <v>2026</v>
      </c>
      <c r="H1016" s="87">
        <v>75.982668000000004</v>
      </c>
      <c r="I1016" s="12">
        <v>18.352685999999999</v>
      </c>
      <c r="J1016" s="12">
        <v>0</v>
      </c>
      <c r="K1016" s="12">
        <v>0.24520000000000003</v>
      </c>
      <c r="L1016" s="12">
        <v>3.5500000000000004E-2</v>
      </c>
      <c r="M1016" s="12">
        <v>0</v>
      </c>
      <c r="N1016" s="12">
        <v>0</v>
      </c>
      <c r="O1016" s="12">
        <v>1.46E-2</v>
      </c>
      <c r="P1016" s="12">
        <v>0</v>
      </c>
      <c r="Q1016" s="12">
        <v>0</v>
      </c>
      <c r="R1016" s="12">
        <v>0</v>
      </c>
    </row>
    <row r="1017" spans="1:18" ht="12.95" customHeight="1">
      <c r="A1017" s="100" t="s">
        <v>1637</v>
      </c>
      <c r="B1017" s="101" t="s">
        <v>289</v>
      </c>
      <c r="C1017" s="101" t="s">
        <v>1510</v>
      </c>
      <c r="D1017" s="98">
        <v>40.914999999999999</v>
      </c>
      <c r="E1017" s="98">
        <v>-106.879</v>
      </c>
      <c r="F1017" s="95">
        <v>2</v>
      </c>
      <c r="G1017" s="91" t="s">
        <v>2026</v>
      </c>
      <c r="H1017" s="87">
        <v>41.515124</v>
      </c>
      <c r="I1017" s="12">
        <v>25.971834999999999</v>
      </c>
      <c r="J1017" s="12">
        <v>0</v>
      </c>
      <c r="K1017" s="12">
        <v>6.0700000000000004E-2</v>
      </c>
      <c r="L1017" s="12">
        <v>0</v>
      </c>
      <c r="M1017" s="12">
        <v>0</v>
      </c>
      <c r="N1017" s="12">
        <v>0</v>
      </c>
      <c r="O1017" s="12">
        <v>1.0064439999999999</v>
      </c>
      <c r="P1017" s="12">
        <v>0</v>
      </c>
      <c r="Q1017" s="12">
        <v>0</v>
      </c>
      <c r="R1017" s="12">
        <v>0</v>
      </c>
    </row>
    <row r="1018" spans="1:18" ht="12.95" customHeight="1">
      <c r="A1018" s="100" t="s">
        <v>1638</v>
      </c>
      <c r="B1018" s="101" t="s">
        <v>1639</v>
      </c>
      <c r="C1018" s="101" t="s">
        <v>1510</v>
      </c>
      <c r="D1018" s="98">
        <v>40.685695000000003</v>
      </c>
      <c r="E1018" s="98">
        <v>-105.44677</v>
      </c>
      <c r="F1018" s="95">
        <v>1</v>
      </c>
      <c r="G1018" s="91" t="s">
        <v>2026</v>
      </c>
      <c r="H1018" s="87">
        <v>269.40678100000002</v>
      </c>
      <c r="I1018" s="12">
        <v>10.713943</v>
      </c>
      <c r="J1018" s="12">
        <v>0</v>
      </c>
      <c r="K1018" s="12">
        <v>1.4999999999999999E-2</v>
      </c>
      <c r="L1018" s="12">
        <v>1E-3</v>
      </c>
      <c r="M1018" s="12">
        <v>0</v>
      </c>
      <c r="N1018" s="12">
        <v>0</v>
      </c>
      <c r="O1018" s="12">
        <v>0.26380199999999998</v>
      </c>
      <c r="P1018" s="12">
        <v>3.712E-3</v>
      </c>
      <c r="Q1018" s="12">
        <v>0</v>
      </c>
      <c r="R1018" s="12">
        <v>0</v>
      </c>
    </row>
    <row r="1019" spans="1:18" ht="12.95" customHeight="1">
      <c r="A1019" s="100" t="s">
        <v>1640</v>
      </c>
      <c r="B1019" s="101" t="s">
        <v>1224</v>
      </c>
      <c r="C1019" s="101" t="s">
        <v>1510</v>
      </c>
      <c r="D1019" s="98">
        <v>37.558399999999999</v>
      </c>
      <c r="E1019" s="98">
        <v>-103.652</v>
      </c>
      <c r="F1019" s="95">
        <v>3</v>
      </c>
      <c r="G1019" s="91" t="s">
        <v>2025</v>
      </c>
      <c r="H1019" s="87">
        <v>5863.6521579999999</v>
      </c>
      <c r="I1019" s="12">
        <v>16.101274</v>
      </c>
      <c r="J1019" s="12">
        <v>1.129</v>
      </c>
      <c r="K1019" s="12">
        <v>0.38019999999999998</v>
      </c>
      <c r="L1019" s="12">
        <v>0.2114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</row>
    <row r="1020" spans="1:18" ht="12.95" customHeight="1">
      <c r="A1020" s="100" t="s">
        <v>1641</v>
      </c>
      <c r="B1020" s="101" t="s">
        <v>1642</v>
      </c>
      <c r="C1020" s="101" t="s">
        <v>1510</v>
      </c>
      <c r="D1020" s="98">
        <v>37.852200000000003</v>
      </c>
      <c r="E1020" s="98">
        <v>-104.985</v>
      </c>
      <c r="F1020" s="95">
        <v>2</v>
      </c>
      <c r="G1020" s="91" t="s">
        <v>2026</v>
      </c>
      <c r="H1020" s="87">
        <v>8.9785160000000008</v>
      </c>
      <c r="I1020" s="12">
        <v>8.9792170000000002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</row>
    <row r="1021" spans="1:18" ht="12.95" customHeight="1">
      <c r="A1021" s="100" t="s">
        <v>1643</v>
      </c>
      <c r="B1021" s="101" t="s">
        <v>1255</v>
      </c>
      <c r="C1021" s="101" t="s">
        <v>1510</v>
      </c>
      <c r="D1021" s="98">
        <v>37.412300000000002</v>
      </c>
      <c r="E1021" s="98">
        <v>-104.964</v>
      </c>
      <c r="F1021" s="95">
        <v>2</v>
      </c>
      <c r="G1021" s="91" t="s">
        <v>2026</v>
      </c>
      <c r="H1021" s="87">
        <v>10.070975000000001</v>
      </c>
      <c r="I1021" s="12">
        <v>10.062469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</row>
    <row r="1022" spans="1:18" ht="12.95" customHeight="1">
      <c r="A1022" s="100" t="s">
        <v>1644</v>
      </c>
      <c r="B1022" s="101" t="s">
        <v>1253</v>
      </c>
      <c r="C1022" s="101" t="s">
        <v>1510</v>
      </c>
      <c r="D1022" s="98">
        <v>37.613799999999998</v>
      </c>
      <c r="E1022" s="98">
        <v>-105.47199999999999</v>
      </c>
      <c r="F1022" s="95">
        <v>2</v>
      </c>
      <c r="G1022" s="91" t="s">
        <v>2026</v>
      </c>
      <c r="H1022" s="87">
        <v>12.07676</v>
      </c>
      <c r="I1022" s="12">
        <v>12.073233</v>
      </c>
      <c r="J1022" s="12">
        <v>0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</row>
    <row r="1023" spans="1:18" ht="12.95" customHeight="1">
      <c r="A1023" s="100" t="s">
        <v>1645</v>
      </c>
      <c r="B1023" s="101" t="s">
        <v>1646</v>
      </c>
      <c r="C1023" s="101" t="s">
        <v>1510</v>
      </c>
      <c r="D1023" s="98">
        <v>37.274299999999997</v>
      </c>
      <c r="E1023" s="98">
        <v>-106.619</v>
      </c>
      <c r="F1023" s="95">
        <v>2</v>
      </c>
      <c r="G1023" s="91" t="s">
        <v>2026</v>
      </c>
      <c r="H1023" s="87">
        <v>9.2417490000000004</v>
      </c>
      <c r="I1023" s="12">
        <v>8.4737080000000002</v>
      </c>
      <c r="J1023" s="12">
        <v>0</v>
      </c>
      <c r="K1023" s="12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0</v>
      </c>
      <c r="R1023" s="12">
        <v>0</v>
      </c>
    </row>
    <row r="1024" spans="1:18" ht="12.95" customHeight="1">
      <c r="A1024" s="100" t="s">
        <v>1647</v>
      </c>
      <c r="B1024" s="101" t="s">
        <v>1563</v>
      </c>
      <c r="C1024" s="101" t="s">
        <v>1510</v>
      </c>
      <c r="D1024" s="98">
        <v>38.050899999999999</v>
      </c>
      <c r="E1024" s="98">
        <v>-107.81</v>
      </c>
      <c r="F1024" s="95">
        <v>2</v>
      </c>
      <c r="G1024" s="91" t="s">
        <v>2026</v>
      </c>
      <c r="H1024" s="87">
        <v>36.419505000000001</v>
      </c>
      <c r="I1024" s="12">
        <v>21.774678000000002</v>
      </c>
      <c r="J1024" s="12">
        <v>0</v>
      </c>
      <c r="K1024" s="12">
        <v>0</v>
      </c>
      <c r="L1024" s="12">
        <v>0</v>
      </c>
      <c r="M1024" s="12">
        <v>0</v>
      </c>
      <c r="N1024" s="12">
        <v>1</v>
      </c>
      <c r="O1024" s="12">
        <v>1.279234</v>
      </c>
      <c r="P1024" s="12">
        <v>0.13728899999999999</v>
      </c>
      <c r="Q1024" s="12">
        <v>0</v>
      </c>
      <c r="R1024" s="12">
        <v>0</v>
      </c>
    </row>
    <row r="1025" spans="1:18" ht="12.95" customHeight="1">
      <c r="A1025" s="100" t="s">
        <v>1648</v>
      </c>
      <c r="B1025" s="101" t="s">
        <v>82</v>
      </c>
      <c r="C1025" s="101" t="s">
        <v>1510</v>
      </c>
      <c r="D1025" s="98">
        <v>38.106000000000002</v>
      </c>
      <c r="E1025" s="98">
        <v>-107.035</v>
      </c>
      <c r="F1025" s="95">
        <v>1</v>
      </c>
      <c r="G1025" s="91" t="s">
        <v>2026</v>
      </c>
      <c r="H1025" s="87">
        <v>445.11354699999998</v>
      </c>
      <c r="I1025" s="12">
        <v>35.857669000000001</v>
      </c>
      <c r="J1025" s="12">
        <v>0</v>
      </c>
      <c r="K1025" s="12">
        <v>0.3241</v>
      </c>
      <c r="L1025" s="12">
        <v>2.7300000000000001E-2</v>
      </c>
      <c r="M1025" s="12">
        <v>0</v>
      </c>
      <c r="N1025" s="12">
        <v>19</v>
      </c>
      <c r="O1025" s="12">
        <v>0.94295399999999996</v>
      </c>
      <c r="P1025" s="12">
        <v>8.9859999999999992E-3</v>
      </c>
      <c r="Q1025" s="12">
        <v>0</v>
      </c>
      <c r="R1025" s="12">
        <v>0</v>
      </c>
    </row>
    <row r="1026" spans="1:18" ht="12.95" customHeight="1">
      <c r="A1026" s="100" t="s">
        <v>1649</v>
      </c>
      <c r="B1026" s="101" t="s">
        <v>51</v>
      </c>
      <c r="C1026" s="101" t="s">
        <v>1510</v>
      </c>
      <c r="D1026" s="98">
        <v>38.176000000000002</v>
      </c>
      <c r="E1026" s="98">
        <v>-107.387</v>
      </c>
      <c r="F1026" s="95">
        <v>2</v>
      </c>
      <c r="G1026" s="91" t="s">
        <v>2026</v>
      </c>
      <c r="H1026" s="87">
        <v>41.880958999999997</v>
      </c>
      <c r="I1026" s="12">
        <v>14.482548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0.36322300000000002</v>
      </c>
      <c r="P1026" s="12">
        <v>0</v>
      </c>
      <c r="Q1026" s="12">
        <v>0</v>
      </c>
      <c r="R1026" s="12">
        <v>0</v>
      </c>
    </row>
    <row r="1027" spans="1:18" ht="12.95" customHeight="1">
      <c r="A1027" s="100" t="s">
        <v>1650</v>
      </c>
      <c r="B1027" s="101" t="s">
        <v>1651</v>
      </c>
      <c r="C1027" s="101" t="s">
        <v>1510</v>
      </c>
      <c r="D1027" s="98">
        <v>38.451000000000001</v>
      </c>
      <c r="E1027" s="98">
        <v>-106.34099999999999</v>
      </c>
      <c r="F1027" s="95">
        <v>2</v>
      </c>
      <c r="G1027" s="91" t="s">
        <v>2026</v>
      </c>
      <c r="H1027" s="87">
        <v>29.089348999999999</v>
      </c>
      <c r="I1027" s="12">
        <v>20.869686999999999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9.2904E-2</v>
      </c>
      <c r="P1027" s="12">
        <v>0</v>
      </c>
      <c r="Q1027" s="12">
        <v>0</v>
      </c>
      <c r="R1027" s="12">
        <v>0</v>
      </c>
    </row>
    <row r="1028" spans="1:18" ht="12.95" customHeight="1">
      <c r="A1028" s="100" t="s">
        <v>1652</v>
      </c>
      <c r="B1028" s="101" t="s">
        <v>203</v>
      </c>
      <c r="C1028" s="101" t="s">
        <v>1510</v>
      </c>
      <c r="D1028" s="98">
        <v>38.056699999999999</v>
      </c>
      <c r="E1028" s="98">
        <v>-105.57899999999999</v>
      </c>
      <c r="F1028" s="95">
        <v>2</v>
      </c>
      <c r="G1028" s="91" t="s">
        <v>2026</v>
      </c>
      <c r="H1028" s="87">
        <v>5.2528860000000002</v>
      </c>
      <c r="I1028" s="12">
        <v>5.250178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</row>
    <row r="1029" spans="1:18" ht="12.95" customHeight="1">
      <c r="A1029" s="100" t="s">
        <v>1653</v>
      </c>
      <c r="B1029" s="101" t="s">
        <v>1654</v>
      </c>
      <c r="C1029" s="101" t="s">
        <v>1510</v>
      </c>
      <c r="D1029" s="98">
        <v>38.266199999999998</v>
      </c>
      <c r="E1029" s="98">
        <v>-105.18980000000001</v>
      </c>
      <c r="F1029" s="95">
        <v>2</v>
      </c>
      <c r="G1029" s="91" t="s">
        <v>2026</v>
      </c>
      <c r="H1029" s="87">
        <v>26.694181</v>
      </c>
      <c r="I1029" s="12">
        <v>20.884820000000001</v>
      </c>
      <c r="J1029" s="12">
        <v>0</v>
      </c>
      <c r="K1029" s="12">
        <v>0</v>
      </c>
      <c r="L1029" s="12">
        <v>0</v>
      </c>
      <c r="M1029" s="12">
        <v>0</v>
      </c>
      <c r="N1029" s="12">
        <v>0</v>
      </c>
      <c r="O1029" s="12">
        <v>0.228495</v>
      </c>
      <c r="P1029" s="12">
        <v>0</v>
      </c>
      <c r="Q1029" s="12">
        <v>0</v>
      </c>
      <c r="R1029" s="12">
        <v>0</v>
      </c>
    </row>
    <row r="1030" spans="1:18" ht="12.95" customHeight="1">
      <c r="A1030" s="100" t="s">
        <v>1655</v>
      </c>
      <c r="B1030" s="101" t="s">
        <v>1517</v>
      </c>
      <c r="C1030" s="101" t="s">
        <v>1510</v>
      </c>
      <c r="D1030" s="98">
        <v>39.185600000000001</v>
      </c>
      <c r="E1030" s="98">
        <v>-105.39100000000001</v>
      </c>
      <c r="F1030" s="95">
        <v>2</v>
      </c>
      <c r="G1030" s="91" t="s">
        <v>2026</v>
      </c>
      <c r="H1030" s="87">
        <v>171.58586600000001</v>
      </c>
      <c r="I1030" s="12">
        <v>21.538499000000002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  <c r="Q1030" s="12">
        <v>0</v>
      </c>
      <c r="R1030" s="12">
        <v>0</v>
      </c>
    </row>
    <row r="1031" spans="1:18" ht="12.95" customHeight="1">
      <c r="A1031" s="100" t="s">
        <v>1656</v>
      </c>
      <c r="B1031" s="101" t="s">
        <v>1657</v>
      </c>
      <c r="C1031" s="101" t="s">
        <v>1510</v>
      </c>
      <c r="D1031" s="98">
        <v>39.247</v>
      </c>
      <c r="E1031" s="98">
        <v>-105.358</v>
      </c>
      <c r="F1031" s="95">
        <v>2</v>
      </c>
      <c r="G1031" s="91" t="s">
        <v>2026</v>
      </c>
      <c r="H1031" s="87">
        <v>23.508472999999999</v>
      </c>
      <c r="I1031" s="12">
        <v>15.675648000000001</v>
      </c>
      <c r="J1031" s="12">
        <v>0</v>
      </c>
      <c r="K1031" s="12">
        <v>0</v>
      </c>
      <c r="L1031" s="12">
        <v>0</v>
      </c>
      <c r="M1031" s="12">
        <v>0</v>
      </c>
      <c r="N1031" s="12">
        <v>0</v>
      </c>
      <c r="O1031" s="12">
        <v>0</v>
      </c>
      <c r="P1031" s="12">
        <v>0</v>
      </c>
      <c r="Q1031" s="12">
        <v>0</v>
      </c>
      <c r="R1031" s="12">
        <v>0</v>
      </c>
    </row>
    <row r="1032" spans="1:18" ht="12.95" customHeight="1">
      <c r="A1032" s="100" t="s">
        <v>1658</v>
      </c>
      <c r="B1032" s="101" t="s">
        <v>378</v>
      </c>
      <c r="C1032" s="101" t="s">
        <v>1510</v>
      </c>
      <c r="D1032" s="98">
        <v>39.374600000000001</v>
      </c>
      <c r="E1032" s="98">
        <v>-105.684</v>
      </c>
      <c r="F1032" s="95">
        <v>2</v>
      </c>
      <c r="G1032" s="91" t="s">
        <v>2026</v>
      </c>
      <c r="H1032" s="87">
        <v>14.95298</v>
      </c>
      <c r="I1032" s="12">
        <v>14.169516</v>
      </c>
      <c r="J1032" s="12">
        <v>0</v>
      </c>
      <c r="K1032" s="12">
        <v>0</v>
      </c>
      <c r="L1032" s="12">
        <v>0</v>
      </c>
      <c r="M1032" s="12">
        <v>0</v>
      </c>
      <c r="N1032" s="12">
        <v>0</v>
      </c>
      <c r="O1032" s="12">
        <v>0</v>
      </c>
      <c r="P1032" s="12">
        <v>0</v>
      </c>
      <c r="Q1032" s="12">
        <v>0</v>
      </c>
      <c r="R1032" s="12">
        <v>0</v>
      </c>
    </row>
    <row r="1033" spans="1:18" ht="12.95" customHeight="1">
      <c r="A1033" s="100" t="s">
        <v>1659</v>
      </c>
      <c r="B1033" s="101" t="s">
        <v>1660</v>
      </c>
      <c r="C1033" s="101" t="s">
        <v>1510</v>
      </c>
      <c r="D1033" s="98">
        <v>38.870800000000003</v>
      </c>
      <c r="E1033" s="98">
        <v>-106.26600000000001</v>
      </c>
      <c r="F1033" s="95">
        <v>2</v>
      </c>
      <c r="G1033" s="91" t="s">
        <v>2026</v>
      </c>
      <c r="H1033" s="87">
        <v>30.755369999999999</v>
      </c>
      <c r="I1033" s="12">
        <v>19.631094000000001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2.3991999999999999E-2</v>
      </c>
      <c r="P1033" s="12">
        <v>0</v>
      </c>
      <c r="Q1033" s="12">
        <v>0</v>
      </c>
      <c r="R1033" s="12">
        <v>0</v>
      </c>
    </row>
    <row r="1034" spans="1:18" ht="12.95" customHeight="1">
      <c r="A1034" s="100" t="s">
        <v>1661</v>
      </c>
      <c r="B1034" s="101" t="s">
        <v>509</v>
      </c>
      <c r="C1034" s="101" t="s">
        <v>1510</v>
      </c>
      <c r="D1034" s="98">
        <v>39.4636</v>
      </c>
      <c r="E1034" s="98">
        <v>-106.298</v>
      </c>
      <c r="F1034" s="95">
        <v>2</v>
      </c>
      <c r="G1034" s="91" t="s">
        <v>2026</v>
      </c>
      <c r="H1034" s="87">
        <v>13.962282</v>
      </c>
      <c r="I1034" s="12">
        <v>13.760645999999999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1.431106</v>
      </c>
      <c r="P1034" s="12">
        <v>0</v>
      </c>
      <c r="Q1034" s="12">
        <v>0</v>
      </c>
      <c r="R1034" s="12">
        <v>0</v>
      </c>
    </row>
    <row r="1035" spans="1:18" ht="12.95" customHeight="1">
      <c r="A1035" s="100" t="s">
        <v>1662</v>
      </c>
      <c r="B1035" s="101" t="s">
        <v>1663</v>
      </c>
      <c r="C1035" s="101" t="s">
        <v>1510</v>
      </c>
      <c r="D1035" s="98">
        <v>39.051900000000003</v>
      </c>
      <c r="E1035" s="98">
        <v>-106.39</v>
      </c>
      <c r="F1035" s="95">
        <v>2</v>
      </c>
      <c r="G1035" s="91" t="s">
        <v>2026</v>
      </c>
      <c r="H1035" s="87">
        <v>17.325441000000001</v>
      </c>
      <c r="I1035" s="12">
        <v>13.614947000000001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0.115437</v>
      </c>
      <c r="Q1035" s="12">
        <v>0</v>
      </c>
      <c r="R1035" s="12">
        <v>0</v>
      </c>
    </row>
    <row r="1036" spans="1:18" ht="12.95" customHeight="1">
      <c r="A1036" s="100" t="s">
        <v>1664</v>
      </c>
      <c r="B1036" s="101" t="s">
        <v>6</v>
      </c>
      <c r="C1036" s="101" t="s">
        <v>1510</v>
      </c>
      <c r="D1036" s="98">
        <v>38.986199999999997</v>
      </c>
      <c r="E1036" s="98">
        <v>-106.697</v>
      </c>
      <c r="F1036" s="95">
        <v>2</v>
      </c>
      <c r="G1036" s="91" t="s">
        <v>2026</v>
      </c>
      <c r="H1036" s="87">
        <v>56.920561999999997</v>
      </c>
      <c r="I1036" s="12">
        <v>27.183653</v>
      </c>
      <c r="J1036" s="12">
        <v>0</v>
      </c>
      <c r="K1036" s="12">
        <v>0</v>
      </c>
      <c r="L1036" s="12">
        <v>0</v>
      </c>
      <c r="M1036" s="12">
        <v>0</v>
      </c>
      <c r="N1036" s="12">
        <v>1</v>
      </c>
      <c r="O1036" s="12">
        <v>0.87306300000000003</v>
      </c>
      <c r="P1036" s="12">
        <v>1.7568E-2</v>
      </c>
      <c r="Q1036" s="12">
        <v>0</v>
      </c>
      <c r="R1036" s="12">
        <v>0</v>
      </c>
    </row>
    <row r="1037" spans="1:18" ht="12.95" customHeight="1">
      <c r="A1037" s="100" t="s">
        <v>1665</v>
      </c>
      <c r="B1037" s="101" t="s">
        <v>14</v>
      </c>
      <c r="C1037" s="101" t="s">
        <v>1510</v>
      </c>
      <c r="D1037" s="98">
        <v>38.864800000000002</v>
      </c>
      <c r="E1037" s="98">
        <v>-107.3287</v>
      </c>
      <c r="F1037" s="95">
        <v>1</v>
      </c>
      <c r="G1037" s="91" t="s">
        <v>2026</v>
      </c>
      <c r="H1037" s="87">
        <v>248.722386</v>
      </c>
      <c r="I1037" s="12">
        <v>34.122658000000001</v>
      </c>
      <c r="J1037" s="12">
        <v>0</v>
      </c>
      <c r="K1037" s="12">
        <v>6.9499999999999992E-2</v>
      </c>
      <c r="L1037" s="12">
        <v>0</v>
      </c>
      <c r="M1037" s="12">
        <v>0</v>
      </c>
      <c r="N1037" s="12">
        <v>13</v>
      </c>
      <c r="O1037" s="12">
        <v>0.31820900000000002</v>
      </c>
      <c r="P1037" s="12">
        <v>0</v>
      </c>
      <c r="Q1037" s="12">
        <v>0</v>
      </c>
      <c r="R1037" s="12">
        <v>0</v>
      </c>
    </row>
    <row r="1038" spans="1:18" ht="12.95" customHeight="1">
      <c r="A1038" s="100" t="s">
        <v>1666</v>
      </c>
      <c r="B1038" s="101" t="s">
        <v>1667</v>
      </c>
      <c r="C1038" s="101" t="s">
        <v>1510</v>
      </c>
      <c r="D1038" s="98">
        <v>39.297899999999998</v>
      </c>
      <c r="E1038" s="98">
        <v>-106.65900000000001</v>
      </c>
      <c r="F1038" s="95">
        <v>2</v>
      </c>
      <c r="G1038" s="91" t="s">
        <v>2026</v>
      </c>
      <c r="H1038" s="87">
        <v>2.3531179999999998</v>
      </c>
      <c r="I1038" s="12">
        <v>2.3521860000000001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</row>
    <row r="1039" spans="1:18" ht="12.95" customHeight="1">
      <c r="A1039" s="100" t="s">
        <v>1668</v>
      </c>
      <c r="B1039" s="101" t="s">
        <v>378</v>
      </c>
      <c r="C1039" s="101" t="s">
        <v>1510</v>
      </c>
      <c r="D1039" s="98">
        <v>39.216900000000003</v>
      </c>
      <c r="E1039" s="98">
        <v>-106.398</v>
      </c>
      <c r="F1039" s="95">
        <v>2</v>
      </c>
      <c r="G1039" s="91" t="s">
        <v>2026</v>
      </c>
      <c r="H1039" s="87">
        <v>28.579702999999999</v>
      </c>
      <c r="I1039" s="12">
        <v>14.121508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  <c r="O1039" s="12">
        <v>0.29430400000000001</v>
      </c>
      <c r="P1039" s="12">
        <v>0</v>
      </c>
      <c r="Q1039" s="12">
        <v>0</v>
      </c>
      <c r="R1039" s="12">
        <v>0</v>
      </c>
    </row>
    <row r="1040" spans="1:18" ht="12.95" customHeight="1">
      <c r="A1040" s="100" t="s">
        <v>1669</v>
      </c>
      <c r="B1040" s="101" t="s">
        <v>1123</v>
      </c>
      <c r="C1040" s="101" t="s">
        <v>1510</v>
      </c>
      <c r="D1040" s="98">
        <v>39.285299999999999</v>
      </c>
      <c r="E1040" s="98">
        <v>-106.449</v>
      </c>
      <c r="F1040" s="95">
        <v>2</v>
      </c>
      <c r="G1040" s="91" t="s">
        <v>2026</v>
      </c>
      <c r="H1040" s="87">
        <v>14.466882</v>
      </c>
      <c r="I1040" s="12">
        <v>14.462994999999999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</row>
    <row r="1041" spans="1:18" ht="12.95" customHeight="1">
      <c r="A1041" s="100" t="s">
        <v>1670</v>
      </c>
      <c r="B1041" s="101" t="s">
        <v>1671</v>
      </c>
      <c r="C1041" s="101" t="s">
        <v>1510</v>
      </c>
      <c r="D1041" s="98">
        <v>39.462600000000002</v>
      </c>
      <c r="E1041" s="98">
        <v>-105.858</v>
      </c>
      <c r="F1041" s="95">
        <v>2</v>
      </c>
      <c r="G1041" s="91" t="s">
        <v>2026</v>
      </c>
      <c r="H1041" s="87">
        <v>6.1998519999999999</v>
      </c>
      <c r="I1041" s="12">
        <v>6.1993010000000002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</row>
    <row r="1042" spans="1:18" ht="12.95" customHeight="1">
      <c r="A1042" s="100" t="s">
        <v>1672</v>
      </c>
      <c r="B1042" s="101" t="s">
        <v>801</v>
      </c>
      <c r="C1042" s="101" t="s">
        <v>1673</v>
      </c>
      <c r="D1042" s="98">
        <v>39.359000000000002</v>
      </c>
      <c r="E1042" s="98">
        <v>-104.765</v>
      </c>
      <c r="F1042" s="95">
        <v>1</v>
      </c>
      <c r="G1042" s="91" t="s">
        <v>2025</v>
      </c>
      <c r="H1042" s="87">
        <v>436.74811999999997</v>
      </c>
      <c r="I1042" s="12">
        <v>16.884931000000002</v>
      </c>
      <c r="J1042" s="12">
        <v>0.29239999999999999</v>
      </c>
      <c r="K1042" s="12">
        <v>6.6000000000000008E-3</v>
      </c>
      <c r="L1042" s="12">
        <v>0.14630000000000001</v>
      </c>
      <c r="M1042" s="12">
        <v>0</v>
      </c>
      <c r="N1042" s="12">
        <v>0</v>
      </c>
      <c r="O1042" s="12">
        <v>1.7464839999999999</v>
      </c>
      <c r="P1042" s="12">
        <v>0</v>
      </c>
      <c r="Q1042" s="12">
        <v>0</v>
      </c>
      <c r="R1042" s="12">
        <v>0</v>
      </c>
    </row>
    <row r="1043" spans="1:18" ht="12.95" customHeight="1">
      <c r="A1043" s="100" t="s">
        <v>1674</v>
      </c>
      <c r="B1043" s="101" t="s">
        <v>1060</v>
      </c>
      <c r="C1043" s="101" t="s">
        <v>1510</v>
      </c>
      <c r="D1043" s="98">
        <v>40.063499999999998</v>
      </c>
      <c r="E1043" s="98">
        <v>-102.32</v>
      </c>
      <c r="F1043" s="95">
        <v>3</v>
      </c>
      <c r="G1043" s="91" t="s">
        <v>2025</v>
      </c>
      <c r="H1043" s="87">
        <v>618.01473699999997</v>
      </c>
      <c r="I1043" s="12">
        <v>29.113440000000001</v>
      </c>
      <c r="J1043" s="12">
        <v>31.490800000000004</v>
      </c>
      <c r="K1043" s="12">
        <v>0.41900000000000004</v>
      </c>
      <c r="L1043" s="12">
        <v>2.2100000000000002E-2</v>
      </c>
      <c r="M1043" s="12">
        <v>0</v>
      </c>
      <c r="N1043" s="12">
        <v>3</v>
      </c>
      <c r="O1043" s="12">
        <v>1.1138680000000001</v>
      </c>
      <c r="P1043" s="12">
        <v>0</v>
      </c>
      <c r="Q1043" s="12">
        <v>112</v>
      </c>
      <c r="R1043" s="12">
        <v>0</v>
      </c>
    </row>
    <row r="1044" spans="1:18" ht="12.95" customHeight="1">
      <c r="A1044" s="100" t="s">
        <v>1675</v>
      </c>
      <c r="B1044" s="101" t="s">
        <v>731</v>
      </c>
      <c r="C1044" s="101" t="s">
        <v>1510</v>
      </c>
      <c r="D1044" s="98">
        <v>40.421599999999998</v>
      </c>
      <c r="E1044" s="98">
        <v>-103.41970000000001</v>
      </c>
      <c r="F1044" s="95">
        <v>3</v>
      </c>
      <c r="G1044" s="91" t="s">
        <v>2025</v>
      </c>
      <c r="H1044" s="87">
        <v>43392.315600000002</v>
      </c>
      <c r="I1044" s="12">
        <v>15.321384999999999</v>
      </c>
      <c r="J1044" s="12">
        <v>18.693299999999997</v>
      </c>
      <c r="K1044" s="12">
        <v>1.3598000000000001</v>
      </c>
      <c r="L1044" s="12">
        <v>4.2107999999999999</v>
      </c>
      <c r="M1044" s="12">
        <v>0</v>
      </c>
      <c r="N1044" s="12">
        <v>10</v>
      </c>
      <c r="O1044" s="12">
        <v>1.426409</v>
      </c>
      <c r="P1044" s="12">
        <v>1.0692999999999999E-2</v>
      </c>
      <c r="Q1044" s="12">
        <v>5</v>
      </c>
      <c r="R1044" s="12">
        <v>0</v>
      </c>
    </row>
    <row r="1045" spans="1:18" ht="12.95" customHeight="1">
      <c r="A1045" s="100" t="s">
        <v>1676</v>
      </c>
      <c r="B1045" s="101" t="s">
        <v>1362</v>
      </c>
      <c r="C1045" s="101" t="s">
        <v>1677</v>
      </c>
      <c r="D1045" s="98">
        <v>39.484667000000002</v>
      </c>
      <c r="E1045" s="98">
        <v>-106.02766699999999</v>
      </c>
      <c r="F1045" s="95">
        <v>2</v>
      </c>
      <c r="G1045" s="91" t="s">
        <v>2026</v>
      </c>
      <c r="H1045" s="87">
        <v>25.636561</v>
      </c>
      <c r="I1045" s="12">
        <v>12.579502</v>
      </c>
      <c r="J1045" s="12">
        <v>0</v>
      </c>
      <c r="K1045" s="12">
        <v>0</v>
      </c>
      <c r="L1045" s="12">
        <v>0.48789999999999994</v>
      </c>
      <c r="M1045" s="12">
        <v>0</v>
      </c>
      <c r="N1045" s="12">
        <v>0</v>
      </c>
      <c r="O1045" s="12">
        <v>3.2123819999999998</v>
      </c>
      <c r="P1045" s="12">
        <v>0.156027</v>
      </c>
      <c r="Q1045" s="12">
        <v>0</v>
      </c>
      <c r="R1045" s="12">
        <v>0</v>
      </c>
    </row>
    <row r="1046" spans="1:18" ht="12.95" customHeight="1">
      <c r="A1046" s="100" t="s">
        <v>1678</v>
      </c>
      <c r="B1046" s="101" t="s">
        <v>1362</v>
      </c>
      <c r="C1046" s="101" t="s">
        <v>114</v>
      </c>
      <c r="D1046" s="98">
        <v>39.493333</v>
      </c>
      <c r="E1046" s="98">
        <v>-106.04433299999999</v>
      </c>
      <c r="F1046" s="95">
        <v>2</v>
      </c>
      <c r="G1046" s="91" t="s">
        <v>2026</v>
      </c>
      <c r="H1046" s="87">
        <v>28.349108000000001</v>
      </c>
      <c r="I1046" s="12">
        <v>10.54133</v>
      </c>
      <c r="J1046" s="12">
        <v>0</v>
      </c>
      <c r="K1046" s="12">
        <v>0</v>
      </c>
      <c r="L1046" s="12">
        <v>2.3904999999999998</v>
      </c>
      <c r="M1046" s="12">
        <v>0</v>
      </c>
      <c r="N1046" s="12">
        <v>0</v>
      </c>
      <c r="O1046" s="12">
        <v>4.8907920000000003</v>
      </c>
      <c r="P1046" s="12">
        <v>0.176372</v>
      </c>
      <c r="Q1046" s="12">
        <v>0</v>
      </c>
      <c r="R1046" s="12">
        <v>0</v>
      </c>
    </row>
    <row r="1047" spans="1:18" ht="12.95" customHeight="1">
      <c r="A1047" s="100" t="s">
        <v>1968</v>
      </c>
      <c r="B1047" s="101" t="s">
        <v>1943</v>
      </c>
      <c r="C1047" s="101" t="s">
        <v>1510</v>
      </c>
      <c r="D1047" s="98">
        <v>37.365884000000001</v>
      </c>
      <c r="E1047" s="98">
        <v>-108.593279</v>
      </c>
      <c r="F1047" s="96">
        <v>1</v>
      </c>
      <c r="G1047" s="92" t="s">
        <v>2024</v>
      </c>
      <c r="H1047" s="87">
        <v>60.678739</v>
      </c>
      <c r="I1047" s="12">
        <v>15.377022</v>
      </c>
      <c r="J1047" s="12">
        <v>0.65549999999999997</v>
      </c>
      <c r="K1047" s="12">
        <v>38.295999999999999</v>
      </c>
      <c r="L1047" s="12">
        <v>2.2629999999999999</v>
      </c>
      <c r="M1047" s="12">
        <v>0</v>
      </c>
      <c r="N1047" s="12">
        <v>15</v>
      </c>
      <c r="O1047" s="12">
        <v>2.628253</v>
      </c>
      <c r="P1047" s="12">
        <v>0</v>
      </c>
      <c r="Q1047" s="12">
        <v>0</v>
      </c>
      <c r="R1047" s="12">
        <v>0</v>
      </c>
    </row>
    <row r="1048" spans="1:18" ht="12.95" customHeight="1">
      <c r="A1048" s="100" t="s">
        <v>1969</v>
      </c>
      <c r="B1048" s="101" t="s">
        <v>327</v>
      </c>
      <c r="C1048" s="101" t="s">
        <v>1510</v>
      </c>
      <c r="D1048" s="98">
        <v>39.730876000000002</v>
      </c>
      <c r="E1048" s="98">
        <v>-108.674725</v>
      </c>
      <c r="F1048" s="96">
        <v>1</v>
      </c>
      <c r="G1048" s="92" t="s">
        <v>2024</v>
      </c>
      <c r="H1048" s="87">
        <v>115.474693</v>
      </c>
      <c r="I1048" s="12">
        <v>27.069420999999998</v>
      </c>
      <c r="J1048" s="12">
        <v>0</v>
      </c>
      <c r="K1048" s="12">
        <v>0.49730000000000002</v>
      </c>
      <c r="L1048" s="12">
        <v>0</v>
      </c>
      <c r="M1048" s="12">
        <v>0</v>
      </c>
      <c r="N1048" s="12">
        <v>1</v>
      </c>
      <c r="O1048" s="12">
        <v>0.89718100000000001</v>
      </c>
      <c r="P1048" s="12">
        <v>0</v>
      </c>
      <c r="Q1048" s="12">
        <v>32</v>
      </c>
      <c r="R1048" s="12">
        <v>0</v>
      </c>
    </row>
    <row r="1049" spans="1:18" ht="12.95" customHeight="1">
      <c r="A1049" s="100" t="s">
        <v>1970</v>
      </c>
      <c r="B1049" s="101" t="s">
        <v>14</v>
      </c>
      <c r="C1049" s="101" t="s">
        <v>1510</v>
      </c>
      <c r="D1049" s="98">
        <v>39.951996000000001</v>
      </c>
      <c r="E1049" s="98">
        <v>-105.168442</v>
      </c>
      <c r="F1049" s="96">
        <v>1</v>
      </c>
      <c r="G1049" s="92" t="s">
        <v>2025</v>
      </c>
      <c r="H1049" s="87">
        <v>69.919071000000002</v>
      </c>
      <c r="I1049" s="12">
        <v>8.8980890000000006</v>
      </c>
      <c r="J1049" s="12">
        <v>0</v>
      </c>
      <c r="K1049" s="12">
        <v>0.35920000000000002</v>
      </c>
      <c r="L1049" s="12">
        <v>1.8099999999999998</v>
      </c>
      <c r="M1049" s="12">
        <v>1</v>
      </c>
      <c r="N1049" s="12">
        <v>4</v>
      </c>
      <c r="O1049" s="12">
        <v>2.2981310000000001</v>
      </c>
      <c r="P1049" s="12">
        <v>0</v>
      </c>
      <c r="Q1049" s="12">
        <v>6</v>
      </c>
      <c r="R1049" s="12">
        <v>0</v>
      </c>
    </row>
    <row r="1050" spans="1:18" ht="12.95" customHeight="1">
      <c r="A1050" s="100" t="s">
        <v>1971</v>
      </c>
      <c r="B1050" s="101" t="s">
        <v>1933</v>
      </c>
      <c r="C1050" s="101" t="s">
        <v>1510</v>
      </c>
      <c r="D1050" s="98">
        <v>39.643030000000003</v>
      </c>
      <c r="E1050" s="98">
        <v>-107.711018</v>
      </c>
      <c r="F1050" s="96">
        <v>1</v>
      </c>
      <c r="G1050" s="92" t="s">
        <v>2024</v>
      </c>
      <c r="H1050" s="87">
        <v>112.027761</v>
      </c>
      <c r="I1050" s="12">
        <v>18.021977</v>
      </c>
      <c r="J1050" s="12">
        <v>0</v>
      </c>
      <c r="K1050" s="12">
        <v>0.5615</v>
      </c>
      <c r="L1050" s="12">
        <v>0.20559999999999998</v>
      </c>
      <c r="M1050" s="12">
        <v>2</v>
      </c>
      <c r="N1050" s="12">
        <v>8</v>
      </c>
      <c r="O1050" s="12">
        <v>1.2760009999999999</v>
      </c>
      <c r="P1050" s="12">
        <v>0</v>
      </c>
      <c r="Q1050" s="12">
        <v>8</v>
      </c>
      <c r="R1050" s="12">
        <v>0</v>
      </c>
    </row>
    <row r="1051" spans="1:18" ht="12.95" customHeight="1">
      <c r="A1051" s="100" t="s">
        <v>1972</v>
      </c>
      <c r="B1051" s="101" t="s">
        <v>983</v>
      </c>
      <c r="C1051" s="101" t="s">
        <v>1510</v>
      </c>
      <c r="D1051" s="98">
        <v>39.344279999999998</v>
      </c>
      <c r="E1051" s="98">
        <v>-104.97283899999999</v>
      </c>
      <c r="F1051" s="96">
        <v>1</v>
      </c>
      <c r="G1051" s="92" t="s">
        <v>2025</v>
      </c>
      <c r="H1051" s="87">
        <v>185.87663699999999</v>
      </c>
      <c r="I1051" s="12">
        <v>18.589326</v>
      </c>
      <c r="J1051" s="12">
        <v>0.50080000000000002</v>
      </c>
      <c r="K1051" s="12">
        <v>0</v>
      </c>
      <c r="L1051" s="12">
        <v>0.12940000000000002</v>
      </c>
      <c r="M1051" s="12">
        <v>0</v>
      </c>
      <c r="N1051" s="12">
        <v>6</v>
      </c>
      <c r="O1051" s="12">
        <v>2.4738829999999998</v>
      </c>
      <c r="P1051" s="12">
        <v>0</v>
      </c>
      <c r="Q1051" s="12">
        <v>0</v>
      </c>
      <c r="R1051" s="12">
        <v>0</v>
      </c>
    </row>
    <row r="1052" spans="1:18" ht="12.95" customHeight="1">
      <c r="A1052" s="100" t="s">
        <v>1973</v>
      </c>
      <c r="B1052" s="101" t="s">
        <v>961</v>
      </c>
      <c r="C1052" s="101" t="s">
        <v>1510</v>
      </c>
      <c r="D1052" s="98">
        <v>39.241380999999997</v>
      </c>
      <c r="E1052" s="98">
        <v>-104.958049</v>
      </c>
      <c r="F1052" s="96">
        <v>1</v>
      </c>
      <c r="G1052" s="92" t="s">
        <v>2025</v>
      </c>
      <c r="H1052" s="87">
        <v>54.438099000000001</v>
      </c>
      <c r="I1052" s="12">
        <v>27.832498999999999</v>
      </c>
      <c r="J1052" s="12">
        <v>0</v>
      </c>
      <c r="K1052" s="12">
        <v>0</v>
      </c>
      <c r="L1052" s="12">
        <v>4.6300000000000001E-2</v>
      </c>
      <c r="M1052" s="12">
        <v>0</v>
      </c>
      <c r="N1052" s="12">
        <v>3</v>
      </c>
      <c r="O1052" s="12">
        <v>2.004156</v>
      </c>
      <c r="P1052" s="12">
        <v>0</v>
      </c>
      <c r="Q1052" s="12">
        <v>5</v>
      </c>
      <c r="R1052" s="12">
        <v>0</v>
      </c>
    </row>
    <row r="1053" spans="1:18" ht="12.95" customHeight="1">
      <c r="A1053" s="100" t="s">
        <v>1974</v>
      </c>
      <c r="B1053" s="101" t="s">
        <v>1224</v>
      </c>
      <c r="C1053" s="101" t="s">
        <v>1510</v>
      </c>
      <c r="D1053" s="98">
        <v>37.797199999999997</v>
      </c>
      <c r="E1053" s="98">
        <v>-103.377493</v>
      </c>
      <c r="F1053" s="96">
        <v>3</v>
      </c>
      <c r="G1053" s="92" t="s">
        <v>2025</v>
      </c>
      <c r="H1053" s="87">
        <v>8403.9594020000004</v>
      </c>
      <c r="I1053" s="12">
        <v>28.311685000000001</v>
      </c>
      <c r="J1053" s="12">
        <v>0.86359999999999992</v>
      </c>
      <c r="K1053" s="12">
        <v>0.27529999999999999</v>
      </c>
      <c r="L1053" s="12">
        <v>0.14930000000000002</v>
      </c>
      <c r="M1053" s="12">
        <v>0</v>
      </c>
      <c r="N1053" s="12">
        <v>0</v>
      </c>
      <c r="O1053" s="12">
        <v>0.61619199999999996</v>
      </c>
      <c r="P1053" s="12">
        <v>0</v>
      </c>
      <c r="Q1053" s="12">
        <v>0</v>
      </c>
      <c r="R1053" s="12">
        <v>0</v>
      </c>
    </row>
    <row r="1054" spans="1:18" ht="12.95" customHeight="1">
      <c r="A1054" s="100" t="s">
        <v>1975</v>
      </c>
      <c r="B1054" s="101" t="s">
        <v>794</v>
      </c>
      <c r="C1054" s="101" t="s">
        <v>1510</v>
      </c>
      <c r="D1054" s="98">
        <v>39.892465999999999</v>
      </c>
      <c r="E1054" s="98">
        <v>-105.056538</v>
      </c>
      <c r="F1054" s="96">
        <v>3</v>
      </c>
      <c r="G1054" s="92" t="s">
        <v>2025</v>
      </c>
      <c r="H1054" s="87">
        <v>92.827224999999999</v>
      </c>
      <c r="I1054" s="12">
        <v>27.832729</v>
      </c>
      <c r="J1054" s="12">
        <v>1.2963</v>
      </c>
      <c r="K1054" s="12">
        <v>3.2188000000000003</v>
      </c>
      <c r="L1054" s="12">
        <v>24.778200000000002</v>
      </c>
      <c r="M1054" s="12">
        <v>37</v>
      </c>
      <c r="N1054" s="12">
        <v>4</v>
      </c>
      <c r="O1054" s="12">
        <v>12.696066999999999</v>
      </c>
      <c r="P1054" s="12">
        <v>0</v>
      </c>
      <c r="Q1054" s="12">
        <v>0</v>
      </c>
      <c r="R1054" s="12">
        <v>0</v>
      </c>
    </row>
    <row r="1055" spans="1:18" ht="12.95" customHeight="1">
      <c r="A1055" s="100" t="s">
        <v>1976</v>
      </c>
      <c r="B1055" s="101" t="s">
        <v>756</v>
      </c>
      <c r="C1055" s="101" t="s">
        <v>1510</v>
      </c>
      <c r="D1055" s="98">
        <v>40.191715000000002</v>
      </c>
      <c r="E1055" s="98">
        <v>-105.200542</v>
      </c>
      <c r="F1055" s="96">
        <v>1</v>
      </c>
      <c r="G1055" s="92" t="s">
        <v>2025</v>
      </c>
      <c r="H1055" s="87">
        <v>589.15642800000001</v>
      </c>
      <c r="I1055" s="12">
        <v>12.708463</v>
      </c>
      <c r="J1055" s="12">
        <v>0.8145</v>
      </c>
      <c r="K1055" s="12">
        <v>0.5484</v>
      </c>
      <c r="L1055" s="12">
        <v>0.68540000000000012</v>
      </c>
      <c r="M1055" s="12">
        <v>1</v>
      </c>
      <c r="N1055" s="12">
        <v>172</v>
      </c>
      <c r="O1055" s="12">
        <v>2.1790509999999998</v>
      </c>
      <c r="P1055" s="12">
        <v>5.0920000000000002E-3</v>
      </c>
      <c r="Q1055" s="12">
        <v>3</v>
      </c>
      <c r="R1055" s="12">
        <v>0</v>
      </c>
    </row>
    <row r="1056" spans="1:18" ht="12.95" customHeight="1">
      <c r="A1056" s="100" t="s">
        <v>1977</v>
      </c>
      <c r="B1056" s="101" t="s">
        <v>289</v>
      </c>
      <c r="C1056" s="101" t="s">
        <v>1510</v>
      </c>
      <c r="D1056" s="98">
        <v>40.971466999999997</v>
      </c>
      <c r="E1056" s="98">
        <v>-107.01960699999999</v>
      </c>
      <c r="F1056" s="96">
        <v>1</v>
      </c>
      <c r="G1056" s="92" t="s">
        <v>2026</v>
      </c>
      <c r="H1056" s="87">
        <v>268.30378400000001</v>
      </c>
      <c r="I1056" s="12">
        <v>26.549531000000002</v>
      </c>
      <c r="J1056" s="12">
        <v>0</v>
      </c>
      <c r="K1056" s="12">
        <v>0.82819999999999994</v>
      </c>
      <c r="L1056" s="12">
        <v>0</v>
      </c>
      <c r="M1056" s="12">
        <v>0</v>
      </c>
      <c r="N1056" s="12">
        <v>0</v>
      </c>
      <c r="O1056" s="12">
        <v>0.168321</v>
      </c>
      <c r="P1056" s="12">
        <v>2.2363000000000001E-2</v>
      </c>
      <c r="Q1056" s="12">
        <v>0</v>
      </c>
      <c r="R1056" s="12">
        <v>0</v>
      </c>
    </row>
    <row r="1057" spans="1:18" ht="12.95" customHeight="1">
      <c r="A1057" s="100" t="s">
        <v>1978</v>
      </c>
      <c r="B1057" s="101" t="s">
        <v>967</v>
      </c>
      <c r="C1057" s="101" t="s">
        <v>1510</v>
      </c>
      <c r="D1057" s="98">
        <v>39.388959999999997</v>
      </c>
      <c r="E1057" s="98">
        <v>-104.867215</v>
      </c>
      <c r="F1057" s="96">
        <v>1</v>
      </c>
      <c r="G1057" s="92" t="s">
        <v>2025</v>
      </c>
      <c r="H1057" s="87">
        <v>270.803607</v>
      </c>
      <c r="I1057" s="12">
        <v>24.423065000000001</v>
      </c>
      <c r="J1057" s="12">
        <v>0.11030000000000001</v>
      </c>
      <c r="K1057" s="12">
        <v>0</v>
      </c>
      <c r="L1057" s="12">
        <v>4.0131000000000006</v>
      </c>
      <c r="M1057" s="12">
        <v>4</v>
      </c>
      <c r="N1057" s="12">
        <v>5</v>
      </c>
      <c r="O1057" s="12">
        <v>7.0584569999999998</v>
      </c>
      <c r="P1057" s="12">
        <v>0</v>
      </c>
      <c r="Q1057" s="12">
        <v>0</v>
      </c>
      <c r="R1057" s="12">
        <v>0</v>
      </c>
    </row>
    <row r="1058" spans="1:18" ht="12.95" customHeight="1">
      <c r="A1058" s="100" t="s">
        <v>1979</v>
      </c>
      <c r="B1058" s="101" t="s">
        <v>696</v>
      </c>
      <c r="C1058" s="101" t="s">
        <v>1510</v>
      </c>
      <c r="D1058" s="98">
        <v>38.065058999999998</v>
      </c>
      <c r="E1058" s="98">
        <v>-102.336378</v>
      </c>
      <c r="F1058" s="96">
        <v>3</v>
      </c>
      <c r="G1058" s="92" t="s">
        <v>2025</v>
      </c>
      <c r="H1058" s="87">
        <v>298.41378700000001</v>
      </c>
      <c r="I1058" s="12">
        <v>13.119965000000001</v>
      </c>
      <c r="J1058" s="12">
        <v>27.428399999999996</v>
      </c>
      <c r="K1058" s="12">
        <v>0.66470000000000007</v>
      </c>
      <c r="L1058" s="12">
        <v>2.2599999999999999E-2</v>
      </c>
      <c r="M1058" s="12">
        <v>0</v>
      </c>
      <c r="N1058" s="12">
        <v>0</v>
      </c>
      <c r="O1058" s="12">
        <v>2.2856459999999998</v>
      </c>
      <c r="P1058" s="12">
        <v>0</v>
      </c>
      <c r="Q1058" s="12">
        <v>4</v>
      </c>
      <c r="R1058" s="12">
        <v>1</v>
      </c>
    </row>
    <row r="1059" spans="1:18" ht="12.95" customHeight="1">
      <c r="A1059" s="100" t="s">
        <v>1980</v>
      </c>
      <c r="B1059" s="101" t="s">
        <v>1981</v>
      </c>
      <c r="C1059" s="101" t="s">
        <v>1510</v>
      </c>
      <c r="D1059" s="98">
        <v>39.988123999999999</v>
      </c>
      <c r="E1059" s="98">
        <v>-108.777957</v>
      </c>
      <c r="F1059" s="96">
        <v>1</v>
      </c>
      <c r="G1059" s="92" t="s">
        <v>2024</v>
      </c>
      <c r="H1059" s="87">
        <v>912.72711000000004</v>
      </c>
      <c r="I1059" s="12">
        <v>28.223434000000001</v>
      </c>
      <c r="J1059" s="12">
        <v>0</v>
      </c>
      <c r="K1059" s="12">
        <v>0.46959999999999996</v>
      </c>
      <c r="L1059" s="12">
        <v>8.48E-2</v>
      </c>
      <c r="M1059" s="12">
        <v>0</v>
      </c>
      <c r="N1059" s="12">
        <v>0</v>
      </c>
      <c r="O1059" s="12">
        <v>1.948771</v>
      </c>
      <c r="P1059" s="12">
        <v>0</v>
      </c>
      <c r="Q1059" s="12">
        <v>41</v>
      </c>
      <c r="R1059" s="12">
        <v>0</v>
      </c>
    </row>
    <row r="1060" spans="1:18" ht="12.95" customHeight="1">
      <c r="A1060" s="100" t="s">
        <v>1982</v>
      </c>
      <c r="B1060" s="101" t="s">
        <v>1983</v>
      </c>
      <c r="C1060" s="101" t="s">
        <v>1510</v>
      </c>
      <c r="D1060" s="98">
        <v>38.553209000000003</v>
      </c>
      <c r="E1060" s="98">
        <v>-107.518958</v>
      </c>
      <c r="F1060" s="96">
        <v>1</v>
      </c>
      <c r="G1060" s="92" t="s">
        <v>2024</v>
      </c>
      <c r="H1060" s="87">
        <v>111.435213</v>
      </c>
      <c r="I1060" s="12">
        <v>28.6342</v>
      </c>
      <c r="J1060" s="12">
        <v>0</v>
      </c>
      <c r="K1060" s="12">
        <v>0.1203</v>
      </c>
      <c r="L1060" s="12">
        <v>0</v>
      </c>
      <c r="M1060" s="12">
        <v>0</v>
      </c>
      <c r="N1060" s="12">
        <v>5</v>
      </c>
      <c r="O1060" s="12">
        <v>0.95194500000000004</v>
      </c>
      <c r="P1060" s="12">
        <v>0</v>
      </c>
      <c r="Q1060" s="12">
        <v>0</v>
      </c>
      <c r="R1060" s="12">
        <v>0</v>
      </c>
    </row>
    <row r="1061" spans="1:18" ht="12.95" customHeight="1">
      <c r="A1061" s="100" t="s">
        <v>1984</v>
      </c>
      <c r="B1061" s="101" t="s">
        <v>765</v>
      </c>
      <c r="C1061" s="101" t="s">
        <v>1510</v>
      </c>
      <c r="D1061" s="98">
        <v>38.865313</v>
      </c>
      <c r="E1061" s="98">
        <v>-108.398139</v>
      </c>
      <c r="F1061" s="96">
        <v>3</v>
      </c>
      <c r="G1061" s="92" t="s">
        <v>2024</v>
      </c>
      <c r="H1061" s="87">
        <v>19689.04134</v>
      </c>
      <c r="I1061" s="12">
        <v>32.741855000000001</v>
      </c>
      <c r="J1061" s="12">
        <v>1.1653</v>
      </c>
      <c r="K1061" s="12">
        <v>4.0846</v>
      </c>
      <c r="L1061" s="12">
        <v>0.55010000000000003</v>
      </c>
      <c r="M1061" s="12">
        <v>0</v>
      </c>
      <c r="N1061" s="12">
        <v>1</v>
      </c>
      <c r="O1061" s="12">
        <v>0.283223</v>
      </c>
      <c r="P1061" s="12">
        <v>3.5196999999999999E-2</v>
      </c>
      <c r="Q1061" s="12">
        <v>0</v>
      </c>
      <c r="R1061" s="12">
        <v>0</v>
      </c>
    </row>
    <row r="1062" spans="1:18" ht="12.95" customHeight="1">
      <c r="A1062" s="100" t="s">
        <v>1985</v>
      </c>
      <c r="B1062" s="101" t="s">
        <v>1986</v>
      </c>
      <c r="C1062" s="101" t="s">
        <v>1510</v>
      </c>
      <c r="D1062" s="98">
        <v>39.369363999999997</v>
      </c>
      <c r="E1062" s="98">
        <v>-106.452434</v>
      </c>
      <c r="F1062" s="96">
        <v>2</v>
      </c>
      <c r="G1062" s="92" t="s">
        <v>2026</v>
      </c>
      <c r="H1062" s="87">
        <v>17.517074999999998</v>
      </c>
      <c r="I1062" s="12">
        <v>12.147660999999999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</row>
    <row r="1063" spans="1:18" ht="12.95" customHeight="1">
      <c r="A1063" s="100" t="s">
        <v>1987</v>
      </c>
      <c r="B1063" s="101" t="s">
        <v>1517</v>
      </c>
      <c r="C1063" s="101" t="s">
        <v>1510</v>
      </c>
      <c r="D1063" s="98">
        <v>37.714069000000002</v>
      </c>
      <c r="E1063" s="98">
        <v>-106.83816899999999</v>
      </c>
      <c r="F1063" s="96">
        <v>2</v>
      </c>
      <c r="G1063" s="92" t="s">
        <v>2026</v>
      </c>
      <c r="H1063" s="87">
        <v>145.59552400000001</v>
      </c>
      <c r="I1063" s="12">
        <v>19.334527000000001</v>
      </c>
      <c r="J1063" s="12">
        <v>0</v>
      </c>
      <c r="K1063" s="12">
        <v>0</v>
      </c>
      <c r="L1063" s="12">
        <v>0</v>
      </c>
      <c r="M1063" s="12">
        <v>0</v>
      </c>
      <c r="N1063" s="12">
        <v>1</v>
      </c>
      <c r="O1063" s="12">
        <v>0.800041</v>
      </c>
      <c r="P1063" s="12">
        <v>0</v>
      </c>
      <c r="Q1063" s="12">
        <v>0</v>
      </c>
      <c r="R1063" s="12">
        <v>0</v>
      </c>
    </row>
    <row r="1064" spans="1:18" ht="12.95" customHeight="1">
      <c r="A1064" s="100" t="s">
        <v>1988</v>
      </c>
      <c r="B1064" s="101" t="s">
        <v>756</v>
      </c>
      <c r="C1064" s="101" t="s">
        <v>1510</v>
      </c>
      <c r="D1064" s="98">
        <v>40.159703</v>
      </c>
      <c r="E1064" s="98">
        <v>-105.118427</v>
      </c>
      <c r="F1064" s="96">
        <v>1</v>
      </c>
      <c r="G1064" s="92" t="s">
        <v>2025</v>
      </c>
      <c r="H1064" s="87">
        <v>625.42950900000005</v>
      </c>
      <c r="I1064" s="12">
        <v>12.181552</v>
      </c>
      <c r="J1064" s="12">
        <v>2.6482999999999999</v>
      </c>
      <c r="K1064" s="12">
        <v>1.0760000000000001</v>
      </c>
      <c r="L1064" s="12">
        <v>1.4374</v>
      </c>
      <c r="M1064" s="12">
        <v>0</v>
      </c>
      <c r="N1064" s="12">
        <v>40</v>
      </c>
      <c r="O1064" s="12">
        <v>7.0047319999999997</v>
      </c>
      <c r="P1064" s="12">
        <v>4.797E-3</v>
      </c>
      <c r="Q1064" s="12">
        <v>0</v>
      </c>
      <c r="R1064" s="12">
        <v>0</v>
      </c>
    </row>
    <row r="1065" spans="1:18" ht="12.95" customHeight="1">
      <c r="A1065" s="100" t="s">
        <v>1989</v>
      </c>
      <c r="B1065" s="101" t="s">
        <v>624</v>
      </c>
      <c r="C1065" s="101" t="s">
        <v>1510</v>
      </c>
      <c r="D1065" s="98">
        <v>40.477969000000002</v>
      </c>
      <c r="E1065" s="98">
        <v>-108.908221</v>
      </c>
      <c r="F1065" s="96">
        <v>1</v>
      </c>
      <c r="G1065" s="92" t="s">
        <v>2024</v>
      </c>
      <c r="H1065" s="87">
        <v>21094.589685999999</v>
      </c>
      <c r="I1065" s="12">
        <v>37.683636</v>
      </c>
      <c r="J1065" s="12">
        <v>0.25530000000000003</v>
      </c>
      <c r="K1065" s="12">
        <v>3.1006</v>
      </c>
      <c r="L1065" s="12">
        <v>0.1784</v>
      </c>
      <c r="M1065" s="12">
        <v>0</v>
      </c>
      <c r="N1065" s="12">
        <v>1</v>
      </c>
      <c r="O1065" s="12">
        <v>0.56779599999999997</v>
      </c>
      <c r="P1065" s="12">
        <v>8.5300000000000003E-4</v>
      </c>
      <c r="Q1065" s="12">
        <v>0</v>
      </c>
      <c r="R1065" s="12">
        <v>0</v>
      </c>
    </row>
    <row r="1066" spans="1:18" ht="12.95" customHeight="1">
      <c r="A1066" s="100" t="s">
        <v>1990</v>
      </c>
      <c r="B1066" s="101" t="s">
        <v>1009</v>
      </c>
      <c r="C1066" s="101" t="s">
        <v>1510</v>
      </c>
      <c r="D1066" s="98">
        <v>39.076597999999997</v>
      </c>
      <c r="E1066" s="98">
        <v>-106.006398</v>
      </c>
      <c r="F1066" s="96">
        <v>2</v>
      </c>
      <c r="G1066" s="92" t="s">
        <v>2026</v>
      </c>
      <c r="H1066" s="87">
        <v>222.22089500000001</v>
      </c>
      <c r="I1066" s="12">
        <v>17.743846000000001</v>
      </c>
      <c r="J1066" s="12">
        <v>0</v>
      </c>
      <c r="K1066" s="12">
        <v>5.0600000000000006E-2</v>
      </c>
      <c r="L1066" s="12">
        <v>0</v>
      </c>
      <c r="M1066" s="12">
        <v>0</v>
      </c>
      <c r="N1066" s="12">
        <v>5</v>
      </c>
      <c r="O1066" s="12">
        <v>1.5713440000000001</v>
      </c>
      <c r="P1066" s="12">
        <v>0</v>
      </c>
      <c r="Q1066" s="12">
        <v>0</v>
      </c>
      <c r="R1066" s="12">
        <v>0</v>
      </c>
    </row>
    <row r="1067" spans="1:18" ht="12.95" customHeight="1">
      <c r="A1067" s="100" t="s">
        <v>1991</v>
      </c>
      <c r="B1067" s="101" t="s">
        <v>345</v>
      </c>
      <c r="C1067" s="101" t="s">
        <v>1510</v>
      </c>
      <c r="D1067" s="98">
        <v>39.655127999999998</v>
      </c>
      <c r="E1067" s="98">
        <v>-107.067151</v>
      </c>
      <c r="F1067" s="96">
        <v>1</v>
      </c>
      <c r="G1067" s="92" t="s">
        <v>2026</v>
      </c>
      <c r="H1067" s="87">
        <v>8801.4695609999999</v>
      </c>
      <c r="I1067" s="12">
        <v>32.076284000000001</v>
      </c>
      <c r="J1067" s="12">
        <v>1.1000000000000001E-2</v>
      </c>
      <c r="K1067" s="12">
        <v>1.7194999999999998</v>
      </c>
      <c r="L1067" s="12">
        <v>0.48180000000000001</v>
      </c>
      <c r="M1067" s="12">
        <v>0</v>
      </c>
      <c r="N1067" s="12">
        <v>10</v>
      </c>
      <c r="O1067" s="12">
        <v>1.6443620000000001</v>
      </c>
      <c r="P1067" s="12">
        <v>1.6587999999999999E-2</v>
      </c>
      <c r="Q1067" s="12">
        <v>0</v>
      </c>
      <c r="R1067" s="12">
        <v>0</v>
      </c>
    </row>
    <row r="1068" spans="1:18" ht="12.95" customHeight="1">
      <c r="A1068" s="100" t="s">
        <v>1992</v>
      </c>
      <c r="B1068" s="101" t="s">
        <v>321</v>
      </c>
      <c r="C1068" s="101" t="s">
        <v>1510</v>
      </c>
      <c r="D1068" s="98">
        <v>39.950944999999997</v>
      </c>
      <c r="E1068" s="98">
        <v>-107.678269</v>
      </c>
      <c r="F1068" s="96">
        <v>1</v>
      </c>
      <c r="G1068" s="92" t="s">
        <v>2024</v>
      </c>
      <c r="H1068" s="87">
        <v>1246.599712</v>
      </c>
      <c r="I1068" s="12">
        <v>24.449380999999999</v>
      </c>
      <c r="J1068" s="12">
        <v>0</v>
      </c>
      <c r="K1068" s="12">
        <v>1.2285999999999999</v>
      </c>
      <c r="L1068" s="12">
        <v>6.88E-2</v>
      </c>
      <c r="M1068" s="12">
        <v>0</v>
      </c>
      <c r="N1068" s="12">
        <v>19</v>
      </c>
      <c r="O1068" s="12">
        <v>2.0811519999999999</v>
      </c>
      <c r="P1068" s="12">
        <v>0</v>
      </c>
      <c r="Q1068" s="12">
        <v>0</v>
      </c>
      <c r="R1068" s="12">
        <v>0</v>
      </c>
    </row>
    <row r="1069" spans="1:18" ht="12.95" customHeight="1">
      <c r="A1069" s="100" t="s">
        <v>1993</v>
      </c>
      <c r="B1069" s="101" t="s">
        <v>115</v>
      </c>
      <c r="C1069" s="101" t="s">
        <v>1510</v>
      </c>
      <c r="D1069" s="98">
        <v>38.932862</v>
      </c>
      <c r="E1069" s="98">
        <v>-107.400013</v>
      </c>
      <c r="F1069" s="96">
        <v>1</v>
      </c>
      <c r="G1069" s="92" t="s">
        <v>2026</v>
      </c>
      <c r="H1069" s="87">
        <v>1299.7110130000001</v>
      </c>
      <c r="I1069" s="12">
        <v>31.991726</v>
      </c>
      <c r="J1069" s="12">
        <v>0</v>
      </c>
      <c r="K1069" s="12">
        <v>1.2004999999999999</v>
      </c>
      <c r="L1069" s="12">
        <v>7.9699999999999993E-2</v>
      </c>
      <c r="M1069" s="12">
        <v>0</v>
      </c>
      <c r="N1069" s="12">
        <v>4</v>
      </c>
      <c r="O1069" s="12">
        <v>0.40257300000000001</v>
      </c>
      <c r="P1069" s="12">
        <v>4.0778000000000002E-2</v>
      </c>
      <c r="Q1069" s="12">
        <v>2</v>
      </c>
      <c r="R1069" s="12">
        <v>0</v>
      </c>
    </row>
    <row r="1070" spans="1:18" ht="12.95" customHeight="1">
      <c r="A1070" s="100" t="s">
        <v>1994</v>
      </c>
      <c r="B1070" s="101" t="s">
        <v>1224</v>
      </c>
      <c r="C1070" s="101" t="s">
        <v>1510</v>
      </c>
      <c r="D1070" s="98">
        <v>37.817352</v>
      </c>
      <c r="E1070" s="98">
        <v>-103.36875000000001</v>
      </c>
      <c r="F1070" s="96">
        <v>3</v>
      </c>
      <c r="G1070" s="92" t="s">
        <v>2025</v>
      </c>
      <c r="H1070" s="87">
        <v>8488.8705740000005</v>
      </c>
      <c r="I1070" s="12">
        <v>42.997284000000001</v>
      </c>
      <c r="J1070" s="12">
        <v>0.85489999999999988</v>
      </c>
      <c r="K1070" s="12">
        <v>0.27260000000000001</v>
      </c>
      <c r="L1070" s="12">
        <v>0.1479</v>
      </c>
      <c r="M1070" s="12">
        <v>0</v>
      </c>
      <c r="N1070" s="12">
        <v>0</v>
      </c>
      <c r="O1070" s="12">
        <v>0.213057</v>
      </c>
      <c r="P1070" s="12">
        <v>0</v>
      </c>
      <c r="Q1070" s="12">
        <v>1</v>
      </c>
      <c r="R1070" s="12">
        <v>0</v>
      </c>
    </row>
    <row r="1071" spans="1:18" ht="12.95" customHeight="1">
      <c r="A1071" s="100" t="s">
        <v>1995</v>
      </c>
      <c r="B1071" s="101" t="s">
        <v>345</v>
      </c>
      <c r="C1071" s="101" t="s">
        <v>1510</v>
      </c>
      <c r="D1071" s="98">
        <v>39.957639</v>
      </c>
      <c r="E1071" s="98">
        <v>-106.54976000000001</v>
      </c>
      <c r="F1071" s="96">
        <v>1</v>
      </c>
      <c r="G1071" s="92" t="s">
        <v>2026</v>
      </c>
      <c r="H1071" s="87">
        <v>6268.3090380000003</v>
      </c>
      <c r="I1071" s="12">
        <v>34.191648999999998</v>
      </c>
      <c r="J1071" s="12">
        <v>1.2E-2</v>
      </c>
      <c r="K1071" s="12">
        <v>1.7151000000000001</v>
      </c>
      <c r="L1071" s="12">
        <v>0.65780000000000005</v>
      </c>
      <c r="M1071" s="12">
        <v>2</v>
      </c>
      <c r="N1071" s="12">
        <v>19</v>
      </c>
      <c r="O1071" s="12">
        <v>1.86432</v>
      </c>
      <c r="P1071" s="12">
        <v>2.3292E-2</v>
      </c>
      <c r="Q1071" s="12">
        <v>0</v>
      </c>
      <c r="R1071" s="12">
        <v>0</v>
      </c>
    </row>
    <row r="1072" spans="1:18" ht="12.95" customHeight="1">
      <c r="A1072" s="100" t="s">
        <v>1996</v>
      </c>
      <c r="B1072" s="101" t="s">
        <v>624</v>
      </c>
      <c r="C1072" s="101" t="s">
        <v>1510</v>
      </c>
      <c r="D1072" s="98">
        <v>40.521906000000001</v>
      </c>
      <c r="E1072" s="98">
        <v>-108.28470299999999</v>
      </c>
      <c r="F1072" s="96">
        <v>1</v>
      </c>
      <c r="G1072" s="92" t="s">
        <v>2024</v>
      </c>
      <c r="H1072" s="87">
        <v>9677.1997420000007</v>
      </c>
      <c r="I1072" s="12">
        <v>34.566509000000003</v>
      </c>
      <c r="J1072" s="12">
        <v>0.55010000000000003</v>
      </c>
      <c r="K1072" s="12">
        <v>5.1490999999999998</v>
      </c>
      <c r="L1072" s="12">
        <v>0.35069999999999996</v>
      </c>
      <c r="M1072" s="12">
        <v>0</v>
      </c>
      <c r="N1072" s="12">
        <v>4</v>
      </c>
      <c r="O1072" s="12">
        <v>1.503037</v>
      </c>
      <c r="P1072" s="12">
        <v>1.24E-3</v>
      </c>
      <c r="Q1072" s="12">
        <v>2</v>
      </c>
      <c r="R1072" s="12">
        <v>0</v>
      </c>
    </row>
    <row r="1073" spans="1:18" ht="12.95" customHeight="1">
      <c r="A1073" s="100" t="s">
        <v>1997</v>
      </c>
      <c r="B1073" s="101" t="s">
        <v>1998</v>
      </c>
      <c r="C1073" s="101" t="s">
        <v>1510</v>
      </c>
      <c r="D1073" s="98">
        <v>37.061351000000002</v>
      </c>
      <c r="E1073" s="98">
        <v>-105.982904</v>
      </c>
      <c r="F1073" s="96">
        <v>1</v>
      </c>
      <c r="G1073" s="92" t="s">
        <v>2024</v>
      </c>
      <c r="H1073" s="87">
        <v>835.80524000000003</v>
      </c>
      <c r="I1073" s="12">
        <v>15.01437</v>
      </c>
      <c r="J1073" s="12">
        <v>2.9500000000000002E-2</v>
      </c>
      <c r="K1073" s="12">
        <v>1.3734</v>
      </c>
      <c r="L1073" s="12">
        <v>0.12479999999999999</v>
      </c>
      <c r="M1073" s="12">
        <v>4</v>
      </c>
      <c r="N1073" s="12">
        <v>7</v>
      </c>
      <c r="O1073" s="12">
        <v>2.6135920000000001</v>
      </c>
      <c r="P1073" s="12">
        <v>0</v>
      </c>
      <c r="Q1073" s="12">
        <v>0</v>
      </c>
      <c r="R1073" s="12">
        <v>0</v>
      </c>
    </row>
    <row r="1074" spans="1:18" ht="12.95" customHeight="1">
      <c r="A1074" s="100" t="s">
        <v>1999</v>
      </c>
      <c r="B1074" s="101" t="s">
        <v>2000</v>
      </c>
      <c r="C1074" s="101" t="s">
        <v>1510</v>
      </c>
      <c r="D1074" s="98">
        <v>39.638655999999997</v>
      </c>
      <c r="E1074" s="98">
        <v>-102.113654</v>
      </c>
      <c r="F1074" s="96">
        <v>3</v>
      </c>
      <c r="G1074" s="92" t="s">
        <v>2025</v>
      </c>
      <c r="H1074" s="87">
        <v>4592.6860059999999</v>
      </c>
      <c r="I1074" s="12">
        <v>31.477373</v>
      </c>
      <c r="J1074" s="12">
        <v>52.191800000000001</v>
      </c>
      <c r="K1074" s="12">
        <v>1.4040000000000001</v>
      </c>
      <c r="L1074" s="12">
        <v>0.16899999999999998</v>
      </c>
      <c r="M1074" s="12">
        <v>0</v>
      </c>
      <c r="N1074" s="12">
        <v>6</v>
      </c>
      <c r="O1074" s="12">
        <v>1.0057640000000001</v>
      </c>
      <c r="P1074" s="12">
        <v>0</v>
      </c>
      <c r="Q1074" s="12">
        <v>6</v>
      </c>
      <c r="R1074" s="12">
        <v>0</v>
      </c>
    </row>
    <row r="1075" spans="1:18" ht="12.95" customHeight="1">
      <c r="A1075" s="100" t="s">
        <v>2001</v>
      </c>
      <c r="B1075" s="101" t="s">
        <v>180</v>
      </c>
      <c r="C1075" s="101" t="s">
        <v>1510</v>
      </c>
      <c r="D1075" s="98">
        <v>37.722624000000003</v>
      </c>
      <c r="E1075" s="98">
        <v>-108.235254</v>
      </c>
      <c r="F1075" s="96">
        <v>2</v>
      </c>
      <c r="G1075" s="92" t="s">
        <v>2026</v>
      </c>
      <c r="H1075" s="87">
        <v>164.63053099999999</v>
      </c>
      <c r="I1075" s="12">
        <v>17.539766</v>
      </c>
      <c r="J1075" s="12">
        <v>0</v>
      </c>
      <c r="K1075" s="12">
        <v>0.41820000000000002</v>
      </c>
      <c r="L1075" s="12">
        <v>0</v>
      </c>
      <c r="M1075" s="12">
        <v>0</v>
      </c>
      <c r="N1075" s="12">
        <v>2</v>
      </c>
      <c r="O1075" s="12">
        <v>0.93728</v>
      </c>
      <c r="P1075" s="12">
        <v>0.12148399999999999</v>
      </c>
      <c r="Q1075" s="12">
        <v>1</v>
      </c>
      <c r="R1075" s="12">
        <v>0</v>
      </c>
    </row>
    <row r="1076" spans="1:18" ht="12.95" customHeight="1">
      <c r="A1076" s="100" t="s">
        <v>2002</v>
      </c>
      <c r="B1076" s="101" t="s">
        <v>327</v>
      </c>
      <c r="C1076" s="101" t="s">
        <v>1510</v>
      </c>
      <c r="D1076" s="98">
        <v>39.805511000000003</v>
      </c>
      <c r="E1076" s="98">
        <v>-108.653763</v>
      </c>
      <c r="F1076" s="96">
        <v>1</v>
      </c>
      <c r="G1076" s="92" t="s">
        <v>2024</v>
      </c>
      <c r="H1076" s="87">
        <v>303.24751500000002</v>
      </c>
      <c r="I1076" s="12">
        <v>36.278936999999999</v>
      </c>
      <c r="J1076" s="12">
        <v>0</v>
      </c>
      <c r="K1076" s="12">
        <v>0.54079999999999995</v>
      </c>
      <c r="L1076" s="12">
        <v>0</v>
      </c>
      <c r="M1076" s="12">
        <v>0</v>
      </c>
      <c r="N1076" s="12">
        <v>3</v>
      </c>
      <c r="O1076" s="12">
        <v>1.51983</v>
      </c>
      <c r="P1076" s="12">
        <v>0</v>
      </c>
      <c r="Q1076" s="12">
        <v>48</v>
      </c>
      <c r="R1076" s="12">
        <v>0</v>
      </c>
    </row>
    <row r="1077" spans="1:18" ht="12.95" customHeight="1">
      <c r="A1077" s="100" t="s">
        <v>2003</v>
      </c>
      <c r="B1077" s="101" t="s">
        <v>164</v>
      </c>
      <c r="C1077" s="101" t="s">
        <v>1510</v>
      </c>
      <c r="D1077" s="98">
        <v>39.549230999999999</v>
      </c>
      <c r="E1077" s="98">
        <v>-105.131743</v>
      </c>
      <c r="F1077" s="96">
        <v>1</v>
      </c>
      <c r="G1077" s="92" t="s">
        <v>2025</v>
      </c>
      <c r="H1077" s="87">
        <v>69.335954000000001</v>
      </c>
      <c r="I1077" s="12">
        <v>17.32386</v>
      </c>
      <c r="J1077" s="12">
        <v>0</v>
      </c>
      <c r="K1077" s="12">
        <v>0.27010000000000001</v>
      </c>
      <c r="L1077" s="12">
        <v>0.54420000000000002</v>
      </c>
      <c r="M1077" s="12">
        <v>0</v>
      </c>
      <c r="N1077" s="12">
        <v>0</v>
      </c>
      <c r="O1077" s="12">
        <v>2.1657479999999998</v>
      </c>
      <c r="P1077" s="12">
        <v>0</v>
      </c>
      <c r="Q1077" s="12">
        <v>0</v>
      </c>
      <c r="R1077" s="12">
        <v>0</v>
      </c>
    </row>
    <row r="1078" spans="1:18" ht="12.95" customHeight="1">
      <c r="A1078" s="100" t="s">
        <v>2004</v>
      </c>
      <c r="B1078" s="101" t="s">
        <v>2005</v>
      </c>
      <c r="C1078" s="101" t="s">
        <v>1510</v>
      </c>
      <c r="D1078" s="98">
        <v>38.185772999999998</v>
      </c>
      <c r="E1078" s="98">
        <v>-106.489527</v>
      </c>
      <c r="F1078" s="96">
        <v>1</v>
      </c>
      <c r="G1078" s="92" t="s">
        <v>2026</v>
      </c>
      <c r="H1078" s="87">
        <v>32.594205000000002</v>
      </c>
      <c r="I1078" s="12">
        <v>20.493738</v>
      </c>
      <c r="J1078" s="12">
        <v>0</v>
      </c>
      <c r="K1078" s="12">
        <v>6.0700000000000004E-2</v>
      </c>
      <c r="L1078" s="12">
        <v>1.0878000000000001</v>
      </c>
      <c r="M1078" s="12">
        <v>0</v>
      </c>
      <c r="N1078" s="12">
        <v>0</v>
      </c>
      <c r="O1078" s="12">
        <v>1.326344</v>
      </c>
      <c r="P1078" s="12">
        <v>0</v>
      </c>
      <c r="Q1078" s="12">
        <v>0</v>
      </c>
      <c r="R1078" s="12">
        <v>0</v>
      </c>
    </row>
    <row r="1079" spans="1:18" ht="12.95" customHeight="1">
      <c r="A1079" s="100" t="s">
        <v>2006</v>
      </c>
      <c r="B1079" s="101" t="s">
        <v>832</v>
      </c>
      <c r="C1079" s="101" t="s">
        <v>1510</v>
      </c>
      <c r="D1079" s="98">
        <v>40.898383000000003</v>
      </c>
      <c r="E1079" s="98">
        <v>-105.380151</v>
      </c>
      <c r="F1079" s="96">
        <v>1</v>
      </c>
      <c r="G1079" s="92" t="s">
        <v>2026</v>
      </c>
      <c r="H1079" s="87">
        <v>498.85102499999999</v>
      </c>
      <c r="I1079" s="12">
        <v>20.522027999999999</v>
      </c>
      <c r="J1079" s="12">
        <v>0</v>
      </c>
      <c r="K1079" s="12">
        <v>0.1101</v>
      </c>
      <c r="L1079" s="12">
        <v>8.0999999999999989E-2</v>
      </c>
      <c r="M1079" s="12">
        <v>0</v>
      </c>
      <c r="N1079" s="12">
        <v>0</v>
      </c>
      <c r="O1079" s="12">
        <v>0.37313499999999999</v>
      </c>
      <c r="P1079" s="12">
        <v>0</v>
      </c>
      <c r="Q1079" s="12">
        <v>0</v>
      </c>
      <c r="R1079" s="12">
        <v>0</v>
      </c>
    </row>
    <row r="1080" spans="1:18" ht="12.95" customHeight="1">
      <c r="A1080" s="100" t="s">
        <v>2007</v>
      </c>
      <c r="B1080" s="101" t="s">
        <v>1257</v>
      </c>
      <c r="C1080" s="101" t="s">
        <v>1510</v>
      </c>
      <c r="D1080" s="98">
        <v>37.587001999999998</v>
      </c>
      <c r="E1080" s="98">
        <v>-104.83863100000001</v>
      </c>
      <c r="F1080" s="96">
        <v>3</v>
      </c>
      <c r="G1080" s="92" t="s">
        <v>2025</v>
      </c>
      <c r="H1080" s="87">
        <v>692.76326200000005</v>
      </c>
      <c r="I1080" s="12">
        <v>25.940861000000002</v>
      </c>
      <c r="J1080" s="12">
        <v>0</v>
      </c>
      <c r="K1080" s="12">
        <v>0.755</v>
      </c>
      <c r="L1080" s="12">
        <v>0.25080000000000002</v>
      </c>
      <c r="M1080" s="12">
        <v>0</v>
      </c>
      <c r="N1080" s="12">
        <v>2</v>
      </c>
      <c r="O1080" s="12">
        <v>1.964774</v>
      </c>
      <c r="P1080" s="12">
        <v>1.4430000000000001E-3</v>
      </c>
      <c r="Q1080" s="12">
        <v>34</v>
      </c>
      <c r="R1080" s="12">
        <v>0</v>
      </c>
    </row>
    <row r="1081" spans="1:18" ht="12.95" customHeight="1">
      <c r="A1081" s="100" t="s">
        <v>2008</v>
      </c>
      <c r="B1081" s="101" t="s">
        <v>2009</v>
      </c>
      <c r="C1081" s="101" t="s">
        <v>1510</v>
      </c>
      <c r="D1081" s="98">
        <v>38.067366</v>
      </c>
      <c r="E1081" s="98">
        <v>-105.08476</v>
      </c>
      <c r="F1081" s="96">
        <v>1</v>
      </c>
      <c r="G1081" s="92" t="s">
        <v>2026</v>
      </c>
      <c r="H1081" s="87">
        <v>54.955345999999999</v>
      </c>
      <c r="I1081" s="12">
        <v>25.203285999999999</v>
      </c>
      <c r="J1081" s="12">
        <v>0</v>
      </c>
      <c r="K1081" s="12">
        <v>6.6000000000000008E-3</v>
      </c>
      <c r="L1081" s="12">
        <v>0.1212</v>
      </c>
      <c r="M1081" s="12">
        <v>0</v>
      </c>
      <c r="N1081" s="12">
        <v>0</v>
      </c>
      <c r="O1081" s="12">
        <v>1.5546850000000001</v>
      </c>
      <c r="P1081" s="12">
        <v>0</v>
      </c>
      <c r="Q1081" s="12">
        <v>0</v>
      </c>
      <c r="R1081" s="12">
        <v>0</v>
      </c>
    </row>
    <row r="1082" spans="1:18" ht="12.95" customHeight="1">
      <c r="A1082" s="100" t="s">
        <v>2010</v>
      </c>
      <c r="B1082" s="101" t="s">
        <v>2011</v>
      </c>
      <c r="C1082" s="101" t="s">
        <v>1510</v>
      </c>
      <c r="D1082" s="98">
        <v>40.356195</v>
      </c>
      <c r="E1082" s="98">
        <v>-106.488225</v>
      </c>
      <c r="F1082" s="96">
        <v>2</v>
      </c>
      <c r="G1082" s="92" t="s">
        <v>2026</v>
      </c>
      <c r="H1082" s="87">
        <v>5.0670000000000002</v>
      </c>
      <c r="I1082" s="12">
        <v>5.0670000000000002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0.81476099999999996</v>
      </c>
      <c r="P1082" s="12">
        <v>0</v>
      </c>
      <c r="Q1082" s="12">
        <v>0</v>
      </c>
      <c r="R1082" s="12">
        <v>0</v>
      </c>
    </row>
    <row r="1083" spans="1:18" ht="12.95" customHeight="1">
      <c r="A1083" s="100" t="s">
        <v>1679</v>
      </c>
      <c r="B1083" s="101" t="s">
        <v>1123</v>
      </c>
      <c r="C1083" s="101" t="s">
        <v>1680</v>
      </c>
      <c r="D1083" s="98">
        <v>39.280520000000003</v>
      </c>
      <c r="E1083" s="98">
        <v>-106.44152</v>
      </c>
      <c r="F1083" s="95">
        <v>2</v>
      </c>
      <c r="G1083" s="91" t="s">
        <v>2026</v>
      </c>
      <c r="H1083" s="87">
        <v>26.860699</v>
      </c>
      <c r="I1083" s="12">
        <v>25.511968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0.21837899999999999</v>
      </c>
      <c r="P1083" s="12">
        <v>0</v>
      </c>
      <c r="Q1083" s="12">
        <v>0</v>
      </c>
      <c r="R1083" s="12">
        <v>0</v>
      </c>
    </row>
    <row r="1084" spans="1:18" ht="12.95" customHeight="1">
      <c r="A1084" s="100" t="s">
        <v>1681</v>
      </c>
      <c r="B1084" s="101" t="s">
        <v>700</v>
      </c>
      <c r="C1084" s="101" t="s">
        <v>1682</v>
      </c>
      <c r="D1084" s="98">
        <v>40.697279999999999</v>
      </c>
      <c r="E1084" s="98">
        <v>-106.41253</v>
      </c>
      <c r="F1084" s="95">
        <v>1</v>
      </c>
      <c r="G1084" s="91" t="s">
        <v>2026</v>
      </c>
      <c r="H1084" s="87">
        <v>1619.323625</v>
      </c>
      <c r="I1084" s="12">
        <v>24.700085999999999</v>
      </c>
      <c r="J1084" s="12">
        <v>7.7999999999999996E-3</v>
      </c>
      <c r="K1084" s="12">
        <v>7.9317000000000002</v>
      </c>
      <c r="L1084" s="12">
        <v>3.1300000000000001E-2</v>
      </c>
      <c r="M1084" s="12">
        <v>0</v>
      </c>
      <c r="N1084" s="12">
        <v>3</v>
      </c>
      <c r="O1084" s="12">
        <v>1.2610539999999999</v>
      </c>
      <c r="P1084" s="12">
        <v>3.705E-3</v>
      </c>
      <c r="Q1084" s="12">
        <v>1</v>
      </c>
      <c r="R1084" s="12">
        <v>0</v>
      </c>
    </row>
    <row r="1085" spans="1:18" ht="12.95" customHeight="1">
      <c r="A1085" s="100" t="s">
        <v>1683</v>
      </c>
      <c r="B1085" s="101" t="s">
        <v>1684</v>
      </c>
      <c r="C1085" s="101" t="s">
        <v>1685</v>
      </c>
      <c r="D1085" s="98">
        <v>40.437950000000001</v>
      </c>
      <c r="E1085" s="98">
        <v>-106.50024999999999</v>
      </c>
      <c r="F1085" s="95">
        <v>1</v>
      </c>
      <c r="G1085" s="91" t="s">
        <v>2026</v>
      </c>
      <c r="H1085" s="87">
        <v>63.089888000000002</v>
      </c>
      <c r="I1085" s="12">
        <v>16.557538999999998</v>
      </c>
      <c r="J1085" s="12">
        <v>0</v>
      </c>
      <c r="K1085" s="12">
        <v>0.36519999999999997</v>
      </c>
      <c r="L1085" s="12">
        <v>2.8999999999999998E-3</v>
      </c>
      <c r="M1085" s="12">
        <v>0</v>
      </c>
      <c r="N1085" s="12">
        <v>0</v>
      </c>
      <c r="O1085" s="12">
        <v>1.9291970000000001</v>
      </c>
      <c r="P1085" s="12">
        <v>0</v>
      </c>
      <c r="Q1085" s="12">
        <v>0</v>
      </c>
      <c r="R1085" s="12">
        <v>0</v>
      </c>
    </row>
    <row r="1086" spans="1:18" ht="12.95" customHeight="1">
      <c r="A1086" s="100" t="s">
        <v>1686</v>
      </c>
      <c r="B1086" s="101" t="s">
        <v>720</v>
      </c>
      <c r="C1086" s="101" t="s">
        <v>1687</v>
      </c>
      <c r="D1086" s="98">
        <v>40.388550000000002</v>
      </c>
      <c r="E1086" s="98">
        <v>-106.572</v>
      </c>
      <c r="F1086" s="95">
        <v>2</v>
      </c>
      <c r="G1086" s="91" t="s">
        <v>2026</v>
      </c>
      <c r="H1086" s="87">
        <v>10.317375</v>
      </c>
      <c r="I1086" s="12">
        <v>8.8017339999999997</v>
      </c>
      <c r="J1086" s="12">
        <v>0</v>
      </c>
      <c r="K1086" s="12">
        <v>0.314</v>
      </c>
      <c r="L1086" s="12">
        <v>0.15700000000000003</v>
      </c>
      <c r="M1086" s="12">
        <v>0</v>
      </c>
      <c r="N1086" s="12">
        <v>2</v>
      </c>
      <c r="O1086" s="12">
        <v>1.822792</v>
      </c>
      <c r="P1086" s="12">
        <v>9.6923999999999996E-2</v>
      </c>
      <c r="Q1086" s="12">
        <v>0</v>
      </c>
      <c r="R1086" s="12">
        <v>0</v>
      </c>
    </row>
    <row r="1087" spans="1:18" ht="12.95" customHeight="1">
      <c r="A1087" s="100" t="s">
        <v>1688</v>
      </c>
      <c r="B1087" s="101" t="s">
        <v>720</v>
      </c>
      <c r="C1087" s="101" t="s">
        <v>1689</v>
      </c>
      <c r="D1087" s="98">
        <v>40.510767000000001</v>
      </c>
      <c r="E1087" s="98">
        <v>-106.425708</v>
      </c>
      <c r="F1087" s="95">
        <v>1</v>
      </c>
      <c r="G1087" s="91" t="s">
        <v>2024</v>
      </c>
      <c r="H1087" s="87">
        <v>337.147313</v>
      </c>
      <c r="I1087" s="12">
        <v>15.565111</v>
      </c>
      <c r="J1087" s="12">
        <v>0</v>
      </c>
      <c r="K1087" s="12">
        <v>1.9193000000000002</v>
      </c>
      <c r="L1087" s="12">
        <v>4.0300000000000002E-2</v>
      </c>
      <c r="M1087" s="12">
        <v>0</v>
      </c>
      <c r="N1087" s="12">
        <v>21</v>
      </c>
      <c r="O1087" s="12">
        <v>2.74186</v>
      </c>
      <c r="P1087" s="12">
        <v>2.9659999999999999E-3</v>
      </c>
      <c r="Q1087" s="12">
        <v>0</v>
      </c>
      <c r="R1087" s="12">
        <v>0</v>
      </c>
    </row>
    <row r="1088" spans="1:18" ht="12.95" customHeight="1">
      <c r="A1088" s="100" t="s">
        <v>1690</v>
      </c>
      <c r="B1088" s="101" t="s">
        <v>720</v>
      </c>
      <c r="C1088" s="101" t="s">
        <v>1691</v>
      </c>
      <c r="D1088" s="98">
        <v>40.434080999999999</v>
      </c>
      <c r="E1088" s="98">
        <v>-106.478011</v>
      </c>
      <c r="F1088" s="95">
        <v>1</v>
      </c>
      <c r="G1088" s="91" t="s">
        <v>2026</v>
      </c>
      <c r="H1088" s="87">
        <v>136.407038</v>
      </c>
      <c r="I1088" s="12">
        <v>28.009264999999999</v>
      </c>
      <c r="J1088" s="12">
        <v>0</v>
      </c>
      <c r="K1088" s="12">
        <v>0.46709999999999996</v>
      </c>
      <c r="L1088" s="12">
        <v>5.2800000000000007E-2</v>
      </c>
      <c r="M1088" s="12">
        <v>0</v>
      </c>
      <c r="N1088" s="12">
        <v>0</v>
      </c>
      <c r="O1088" s="12">
        <v>1.607993</v>
      </c>
      <c r="P1088" s="12">
        <v>7.3309999999999998E-3</v>
      </c>
      <c r="Q1088" s="12">
        <v>0</v>
      </c>
      <c r="R1088" s="12">
        <v>0</v>
      </c>
    </row>
    <row r="1089" spans="1:18" ht="12.95" customHeight="1">
      <c r="A1089" s="100" t="s">
        <v>1692</v>
      </c>
      <c r="B1089" s="101" t="s">
        <v>720</v>
      </c>
      <c r="C1089" s="101" t="s">
        <v>1693</v>
      </c>
      <c r="D1089" s="98">
        <v>40.394146999999997</v>
      </c>
      <c r="E1089" s="98">
        <v>-106.561381</v>
      </c>
      <c r="F1089" s="95">
        <v>2</v>
      </c>
      <c r="G1089" s="91" t="s">
        <v>2026</v>
      </c>
      <c r="H1089" s="87">
        <v>11.826563</v>
      </c>
      <c r="I1089" s="12">
        <v>9.6166509999999992</v>
      </c>
      <c r="J1089" s="12">
        <v>0</v>
      </c>
      <c r="K1089" s="12">
        <v>1.7631999999999999</v>
      </c>
      <c r="L1089" s="12">
        <v>0.1603</v>
      </c>
      <c r="M1089" s="12">
        <v>0</v>
      </c>
      <c r="N1089" s="12">
        <v>2</v>
      </c>
      <c r="O1089" s="12">
        <v>1.9008339999999999</v>
      </c>
      <c r="P1089" s="12">
        <v>8.4555000000000005E-2</v>
      </c>
      <c r="Q1089" s="12">
        <v>0</v>
      </c>
      <c r="R1089" s="12">
        <v>0</v>
      </c>
    </row>
    <row r="1090" spans="1:18" ht="12.95" customHeight="1">
      <c r="A1090" s="100" t="s">
        <v>1694</v>
      </c>
      <c r="B1090" s="101" t="s">
        <v>1060</v>
      </c>
      <c r="C1090" s="101" t="s">
        <v>1061</v>
      </c>
      <c r="D1090" s="98">
        <v>40.064332999999998</v>
      </c>
      <c r="E1090" s="98">
        <v>-102.317667</v>
      </c>
      <c r="F1090" s="95">
        <v>3</v>
      </c>
      <c r="G1090" s="91" t="s">
        <v>2025</v>
      </c>
      <c r="H1090" s="87">
        <v>593.94849599999998</v>
      </c>
      <c r="I1090" s="12">
        <v>28.055814000000002</v>
      </c>
      <c r="J1090" s="12">
        <v>32.216999999999999</v>
      </c>
      <c r="K1090" s="12">
        <v>0.43559999999999999</v>
      </c>
      <c r="L1090" s="12">
        <v>2.2799999999999997E-2</v>
      </c>
      <c r="M1090" s="12">
        <v>0</v>
      </c>
      <c r="N1090" s="12">
        <v>3</v>
      </c>
      <c r="O1090" s="12">
        <v>1.1612199999999999</v>
      </c>
      <c r="P1090" s="12">
        <v>0</v>
      </c>
      <c r="Q1090" s="12">
        <v>103</v>
      </c>
      <c r="R1090" s="12">
        <v>0</v>
      </c>
    </row>
    <row r="1091" spans="1:18" ht="12.95" customHeight="1">
      <c r="A1091" s="100" t="s">
        <v>1695</v>
      </c>
      <c r="B1091" s="101" t="s">
        <v>4</v>
      </c>
      <c r="C1091" s="101" t="s">
        <v>1696</v>
      </c>
      <c r="D1091" s="98">
        <v>38.266599999999997</v>
      </c>
      <c r="E1091" s="98">
        <v>-108.40130000000001</v>
      </c>
      <c r="F1091" s="95">
        <v>1</v>
      </c>
      <c r="G1091" s="91" t="s">
        <v>2024</v>
      </c>
      <c r="H1091" s="87">
        <v>1686.3095479999999</v>
      </c>
      <c r="I1091" s="12">
        <v>9.5298569999999998</v>
      </c>
      <c r="J1091" s="12">
        <v>0</v>
      </c>
      <c r="K1091" s="12">
        <v>0.85590000000000011</v>
      </c>
      <c r="L1091" s="12">
        <v>0.17399999999999999</v>
      </c>
      <c r="M1091" s="12">
        <v>0</v>
      </c>
      <c r="N1091" s="12">
        <v>0</v>
      </c>
      <c r="O1091" s="12">
        <v>1.3026819999999999</v>
      </c>
      <c r="P1091" s="12">
        <v>4.8626999999999997E-2</v>
      </c>
      <c r="Q1091" s="12">
        <v>1</v>
      </c>
      <c r="R1091" s="12">
        <v>0</v>
      </c>
    </row>
    <row r="1092" spans="1:18" ht="12.95" customHeight="1">
      <c r="A1092" s="100" t="s">
        <v>1697</v>
      </c>
      <c r="B1092" s="101" t="s">
        <v>4</v>
      </c>
      <c r="C1092" s="101" t="s">
        <v>1698</v>
      </c>
      <c r="D1092" s="98">
        <v>38.248666</v>
      </c>
      <c r="E1092" s="98">
        <v>-108.486333</v>
      </c>
      <c r="F1092" s="95">
        <v>1</v>
      </c>
      <c r="G1092" s="91" t="s">
        <v>2024</v>
      </c>
      <c r="H1092" s="87">
        <v>1903.3736220000001</v>
      </c>
      <c r="I1092" s="12">
        <v>14.983131</v>
      </c>
      <c r="J1092" s="12">
        <v>1.6300000000000002E-2</v>
      </c>
      <c r="K1092" s="12">
        <v>1.1483000000000001</v>
      </c>
      <c r="L1092" s="12">
        <v>0.19319999999999998</v>
      </c>
      <c r="M1092" s="12">
        <v>0</v>
      </c>
      <c r="N1092" s="12">
        <v>4</v>
      </c>
      <c r="O1092" s="12">
        <v>1.421349</v>
      </c>
      <c r="P1092" s="12">
        <v>4.3081000000000001E-2</v>
      </c>
      <c r="Q1092" s="12">
        <v>0</v>
      </c>
      <c r="R1092" s="12">
        <v>0</v>
      </c>
    </row>
    <row r="1093" spans="1:18" ht="12.95" customHeight="1">
      <c r="A1093" s="100" t="s">
        <v>1699</v>
      </c>
      <c r="B1093" s="101" t="s">
        <v>4</v>
      </c>
      <c r="C1093" s="101" t="s">
        <v>1700</v>
      </c>
      <c r="D1093" s="98">
        <v>38.220199999999998</v>
      </c>
      <c r="E1093" s="98">
        <v>-108.5492</v>
      </c>
      <c r="F1093" s="95">
        <v>1</v>
      </c>
      <c r="G1093" s="91" t="s">
        <v>2024</v>
      </c>
      <c r="H1093" s="87">
        <v>1942.7600649999999</v>
      </c>
      <c r="I1093" s="12">
        <v>13.707808</v>
      </c>
      <c r="J1093" s="12">
        <v>1.6E-2</v>
      </c>
      <c r="K1093" s="12">
        <v>1.4693000000000001</v>
      </c>
      <c r="L1093" s="12">
        <v>0.2117</v>
      </c>
      <c r="M1093" s="12">
        <v>6</v>
      </c>
      <c r="N1093" s="12">
        <v>37</v>
      </c>
      <c r="O1093" s="12">
        <v>3.5074010000000002</v>
      </c>
      <c r="P1093" s="12">
        <v>4.2208000000000002E-2</v>
      </c>
      <c r="Q1093" s="12">
        <v>0</v>
      </c>
      <c r="R1093" s="12">
        <v>0</v>
      </c>
    </row>
    <row r="1094" spans="1:18" ht="12.95" customHeight="1">
      <c r="A1094" s="100" t="s">
        <v>1701</v>
      </c>
      <c r="B1094" s="101" t="s">
        <v>4</v>
      </c>
      <c r="C1094" s="101" t="s">
        <v>1702</v>
      </c>
      <c r="D1094" s="98">
        <v>38.256700000000002</v>
      </c>
      <c r="E1094" s="98">
        <v>-108.614</v>
      </c>
      <c r="F1094" s="95">
        <v>1</v>
      </c>
      <c r="G1094" s="91" t="s">
        <v>2024</v>
      </c>
      <c r="H1094" s="87">
        <v>3274.087125</v>
      </c>
      <c r="I1094" s="12">
        <v>38.865824000000003</v>
      </c>
      <c r="J1094" s="12">
        <v>9.4500000000000001E-2</v>
      </c>
      <c r="K1094" s="12">
        <v>4.1869000000000005</v>
      </c>
      <c r="L1094" s="12">
        <v>0.24199999999999999</v>
      </c>
      <c r="M1094" s="12">
        <v>7</v>
      </c>
      <c r="N1094" s="12">
        <v>34</v>
      </c>
      <c r="O1094" s="12">
        <v>2.393268</v>
      </c>
      <c r="P1094" s="12">
        <v>2.5045000000000001E-2</v>
      </c>
      <c r="Q1094" s="12">
        <v>1</v>
      </c>
      <c r="R1094" s="12">
        <v>0</v>
      </c>
    </row>
    <row r="1095" spans="1:18" ht="12.95" customHeight="1">
      <c r="A1095" s="100" t="s">
        <v>1703</v>
      </c>
      <c r="B1095" s="101" t="s">
        <v>756</v>
      </c>
      <c r="C1095" s="101" t="s">
        <v>1704</v>
      </c>
      <c r="D1095" s="98">
        <v>40.172499999999999</v>
      </c>
      <c r="E1095" s="98">
        <v>-105.15430000000001</v>
      </c>
      <c r="F1095" s="95">
        <v>1</v>
      </c>
      <c r="G1095" s="91" t="s">
        <v>2025</v>
      </c>
      <c r="H1095" s="87">
        <v>620.33843899999999</v>
      </c>
      <c r="I1095" s="12">
        <v>10.181179</v>
      </c>
      <c r="J1095" s="12">
        <v>1.8499999999999999</v>
      </c>
      <c r="K1095" s="12">
        <v>1.4724999999999999</v>
      </c>
      <c r="L1095" s="12">
        <v>0.72849999999999993</v>
      </c>
      <c r="M1095" s="12">
        <v>0</v>
      </c>
      <c r="N1095" s="12">
        <v>59</v>
      </c>
      <c r="O1095" s="12">
        <v>1.9669179999999999</v>
      </c>
      <c r="P1095" s="12">
        <v>4.836E-3</v>
      </c>
      <c r="Q1095" s="12">
        <v>4</v>
      </c>
      <c r="R1095" s="12">
        <v>0</v>
      </c>
    </row>
    <row r="1096" spans="1:18" ht="12.95" customHeight="1">
      <c r="A1096" s="100" t="s">
        <v>1705</v>
      </c>
      <c r="B1096" s="101" t="s">
        <v>765</v>
      </c>
      <c r="C1096" s="101" t="s">
        <v>1706</v>
      </c>
      <c r="D1096" s="98">
        <v>38.541936</v>
      </c>
      <c r="E1096" s="98">
        <v>-106.949766</v>
      </c>
      <c r="F1096" s="95">
        <v>1</v>
      </c>
      <c r="G1096" s="91" t="s">
        <v>2024</v>
      </c>
      <c r="H1096" s="87">
        <v>2596.6898999999999</v>
      </c>
      <c r="I1096" s="12">
        <v>24.182404999999999</v>
      </c>
      <c r="J1096" s="12">
        <v>0</v>
      </c>
      <c r="K1096" s="12">
        <v>2.3409</v>
      </c>
      <c r="L1096" s="12">
        <v>0.16259999999999999</v>
      </c>
      <c r="M1096" s="12">
        <v>1</v>
      </c>
      <c r="N1096" s="12">
        <v>33</v>
      </c>
      <c r="O1096" s="12">
        <v>2.931616</v>
      </c>
      <c r="P1096" s="12">
        <v>9.4736000000000001E-2</v>
      </c>
      <c r="Q1096" s="12">
        <v>0</v>
      </c>
      <c r="R1096" s="12">
        <v>0</v>
      </c>
    </row>
    <row r="1097" spans="1:18" ht="12.95" customHeight="1">
      <c r="A1097" s="100" t="s">
        <v>1707</v>
      </c>
      <c r="B1097" s="101" t="s">
        <v>53</v>
      </c>
      <c r="C1097" s="101" t="s">
        <v>1708</v>
      </c>
      <c r="D1097" s="98">
        <v>38.326196000000003</v>
      </c>
      <c r="E1097" s="98">
        <v>-107.227119</v>
      </c>
      <c r="F1097" s="95">
        <v>1</v>
      </c>
      <c r="G1097" s="91" t="s">
        <v>2026</v>
      </c>
      <c r="H1097" s="87">
        <v>939.481537</v>
      </c>
      <c r="I1097" s="12">
        <v>24.675692000000002</v>
      </c>
      <c r="J1097" s="12">
        <v>0</v>
      </c>
      <c r="K1097" s="12">
        <v>0.1888</v>
      </c>
      <c r="L1097" s="12">
        <v>0.20710000000000003</v>
      </c>
      <c r="M1097" s="12">
        <v>0</v>
      </c>
      <c r="N1097" s="12">
        <v>17</v>
      </c>
      <c r="O1097" s="12">
        <v>2.0358939999999999</v>
      </c>
      <c r="P1097" s="12">
        <v>1.1709000000000001E-2</v>
      </c>
      <c r="Q1097" s="12">
        <v>0</v>
      </c>
      <c r="R1097" s="12">
        <v>0</v>
      </c>
    </row>
    <row r="1098" spans="1:18" ht="12.95" customHeight="1">
      <c r="A1098" s="100" t="s">
        <v>1709</v>
      </c>
      <c r="B1098" s="101" t="s">
        <v>89</v>
      </c>
      <c r="C1098" s="101" t="s">
        <v>1710</v>
      </c>
      <c r="D1098" s="98">
        <v>38.521667000000001</v>
      </c>
      <c r="E1098" s="98">
        <v>-106.94027800000001</v>
      </c>
      <c r="F1098" s="95">
        <v>1</v>
      </c>
      <c r="G1098" s="91" t="s">
        <v>2024</v>
      </c>
      <c r="H1098" s="87">
        <v>2723.9581130000001</v>
      </c>
      <c r="I1098" s="12">
        <v>24.071097999999999</v>
      </c>
      <c r="J1098" s="12">
        <v>0</v>
      </c>
      <c r="K1098" s="12">
        <v>2.7004999999999999</v>
      </c>
      <c r="L1098" s="12">
        <v>0.16</v>
      </c>
      <c r="M1098" s="12">
        <v>2</v>
      </c>
      <c r="N1098" s="12">
        <v>13</v>
      </c>
      <c r="O1098" s="12">
        <v>4.1407550000000004</v>
      </c>
      <c r="P1098" s="12">
        <v>1.2115000000000001E-2</v>
      </c>
      <c r="Q1098" s="12">
        <v>0</v>
      </c>
      <c r="R1098" s="12">
        <v>0</v>
      </c>
    </row>
    <row r="1099" spans="1:18" ht="12.95" customHeight="1">
      <c r="A1099" s="100" t="s">
        <v>1711</v>
      </c>
      <c r="B1099" s="101" t="s">
        <v>765</v>
      </c>
      <c r="C1099" s="101" t="s">
        <v>1712</v>
      </c>
      <c r="D1099" s="98">
        <v>38.517539999999997</v>
      </c>
      <c r="E1099" s="98">
        <v>-106.99491999999999</v>
      </c>
      <c r="F1099" s="95">
        <v>1</v>
      </c>
      <c r="G1099" s="91" t="s">
        <v>2024</v>
      </c>
      <c r="H1099" s="87">
        <v>5451.4275749999997</v>
      </c>
      <c r="I1099" s="12">
        <v>28.359238000000001</v>
      </c>
      <c r="J1099" s="12">
        <v>0</v>
      </c>
      <c r="K1099" s="12">
        <v>2.5421</v>
      </c>
      <c r="L1099" s="12">
        <v>0.22320000000000001</v>
      </c>
      <c r="M1099" s="12">
        <v>2</v>
      </c>
      <c r="N1099" s="12">
        <v>57</v>
      </c>
      <c r="O1099" s="12">
        <v>4.2259929999999999</v>
      </c>
      <c r="P1099" s="12">
        <v>5.1179000000000002E-2</v>
      </c>
      <c r="Q1099" s="12">
        <v>0</v>
      </c>
      <c r="R1099" s="12">
        <v>0</v>
      </c>
    </row>
    <row r="1100" spans="1:18" ht="12.95" customHeight="1">
      <c r="A1100" s="100" t="s">
        <v>1713</v>
      </c>
      <c r="B1100" s="101" t="s">
        <v>18</v>
      </c>
      <c r="C1100" s="101" t="s">
        <v>1714</v>
      </c>
      <c r="D1100" s="98">
        <v>38.866688000000003</v>
      </c>
      <c r="E1100" s="98">
        <v>-106.801233</v>
      </c>
      <c r="F1100" s="95">
        <v>2</v>
      </c>
      <c r="G1100" s="91" t="s">
        <v>2026</v>
      </c>
      <c r="H1100" s="87">
        <v>46.486913000000001</v>
      </c>
      <c r="I1100" s="12">
        <v>20.948201999999998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  <c r="O1100" s="12">
        <v>0.80252999999999997</v>
      </c>
      <c r="P1100" s="12">
        <v>6.4533999999999994E-2</v>
      </c>
      <c r="Q1100" s="12">
        <v>0</v>
      </c>
      <c r="R1100" s="12">
        <v>0</v>
      </c>
    </row>
    <row r="1101" spans="1:18" ht="12.95" customHeight="1">
      <c r="A1101" s="100" t="s">
        <v>1715</v>
      </c>
      <c r="B1101" s="101" t="s">
        <v>93</v>
      </c>
      <c r="C1101" s="101" t="s">
        <v>1716</v>
      </c>
      <c r="D1101" s="98">
        <v>38.387949999999996</v>
      </c>
      <c r="E1101" s="98">
        <v>-106.76826699999999</v>
      </c>
      <c r="F1101" s="95">
        <v>1</v>
      </c>
      <c r="G1101" s="91" t="s">
        <v>2024</v>
      </c>
      <c r="H1101" s="87">
        <v>919.44416200000001</v>
      </c>
      <c r="I1101" s="12">
        <v>32.725315999999999</v>
      </c>
      <c r="J1101" s="12">
        <v>0</v>
      </c>
      <c r="K1101" s="12">
        <v>0.9708</v>
      </c>
      <c r="L1101" s="12">
        <v>8.0599999999999991E-2</v>
      </c>
      <c r="M1101" s="12">
        <v>0</v>
      </c>
      <c r="N1101" s="12">
        <v>12</v>
      </c>
      <c r="O1101" s="12">
        <v>2.0333760000000001</v>
      </c>
      <c r="P1101" s="12">
        <v>0</v>
      </c>
      <c r="Q1101" s="12">
        <v>0</v>
      </c>
      <c r="R1101" s="12">
        <v>0</v>
      </c>
    </row>
    <row r="1102" spans="1:18" ht="12.95" customHeight="1">
      <c r="A1102" s="100" t="s">
        <v>1717</v>
      </c>
      <c r="B1102" s="101" t="s">
        <v>1718</v>
      </c>
      <c r="C1102" s="101" t="s">
        <v>1719</v>
      </c>
      <c r="D1102" s="98">
        <v>39.231099999999998</v>
      </c>
      <c r="E1102" s="98">
        <v>-107.1992</v>
      </c>
      <c r="F1102" s="95">
        <v>2</v>
      </c>
      <c r="G1102" s="91" t="s">
        <v>2026</v>
      </c>
      <c r="H1102" s="87">
        <v>93.536861000000002</v>
      </c>
      <c r="I1102" s="12">
        <v>21.610441999999999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  <c r="O1102" s="12">
        <v>0</v>
      </c>
      <c r="P1102" s="12">
        <v>0</v>
      </c>
      <c r="Q1102" s="12">
        <v>0</v>
      </c>
      <c r="R1102" s="12">
        <v>0</v>
      </c>
    </row>
    <row r="1103" spans="1:18" ht="12.95" customHeight="1">
      <c r="A1103" s="100" t="s">
        <v>1720</v>
      </c>
      <c r="B1103" s="101" t="s">
        <v>499</v>
      </c>
      <c r="C1103" s="101" t="s">
        <v>1721</v>
      </c>
      <c r="D1103" s="98">
        <v>39.612200000000001</v>
      </c>
      <c r="E1103" s="98">
        <v>-106.276</v>
      </c>
      <c r="F1103" s="95">
        <v>2</v>
      </c>
      <c r="G1103" s="91" t="s">
        <v>2026</v>
      </c>
      <c r="H1103" s="87">
        <v>48.270035999999998</v>
      </c>
      <c r="I1103" s="12">
        <v>29.024052999999999</v>
      </c>
      <c r="J1103" s="12">
        <v>0</v>
      </c>
      <c r="K1103" s="12">
        <v>0</v>
      </c>
      <c r="L1103" s="12">
        <v>0.95969999999999978</v>
      </c>
      <c r="M1103" s="12">
        <v>0</v>
      </c>
      <c r="N1103" s="12">
        <v>0</v>
      </c>
      <c r="O1103" s="12">
        <v>0.87770599999999999</v>
      </c>
      <c r="P1103" s="12">
        <v>0</v>
      </c>
      <c r="Q1103" s="12">
        <v>0</v>
      </c>
      <c r="R1103" s="12">
        <v>0</v>
      </c>
    </row>
    <row r="1104" spans="1:18" ht="12.95" customHeight="1">
      <c r="A1104" s="100" t="s">
        <v>1722</v>
      </c>
      <c r="B1104" s="101" t="s">
        <v>499</v>
      </c>
      <c r="C1104" s="101" t="s">
        <v>1721</v>
      </c>
      <c r="D1104" s="98">
        <v>39.596400000000003</v>
      </c>
      <c r="E1104" s="98">
        <v>-106.26519999999999</v>
      </c>
      <c r="F1104" s="95">
        <v>2</v>
      </c>
      <c r="G1104" s="91" t="s">
        <v>2026</v>
      </c>
      <c r="H1104" s="87">
        <v>32.456713000000001</v>
      </c>
      <c r="I1104" s="12">
        <v>23.244052</v>
      </c>
      <c r="J1104" s="12">
        <v>0</v>
      </c>
      <c r="K1104" s="12">
        <v>0</v>
      </c>
      <c r="L1104" s="12">
        <v>1.2191000000000001</v>
      </c>
      <c r="M1104" s="12">
        <v>0</v>
      </c>
      <c r="N1104" s="12">
        <v>0</v>
      </c>
      <c r="O1104" s="12">
        <v>1.0065329999999999</v>
      </c>
      <c r="P1104" s="12">
        <v>0</v>
      </c>
      <c r="Q1104" s="12">
        <v>0</v>
      </c>
      <c r="R1104" s="12">
        <v>0</v>
      </c>
    </row>
    <row r="1105" spans="1:18" ht="12.95" customHeight="1">
      <c r="A1105" s="100" t="s">
        <v>1723</v>
      </c>
      <c r="B1105" s="101" t="s">
        <v>499</v>
      </c>
      <c r="C1105" s="101" t="s">
        <v>1721</v>
      </c>
      <c r="D1105" s="98">
        <v>39.591700000000003</v>
      </c>
      <c r="E1105" s="98">
        <v>-106.2466</v>
      </c>
      <c r="F1105" s="95">
        <v>2</v>
      </c>
      <c r="G1105" s="91" t="s">
        <v>2026</v>
      </c>
      <c r="H1105" s="87">
        <v>22.404240000000001</v>
      </c>
      <c r="I1105" s="12">
        <v>17.299318</v>
      </c>
      <c r="J1105" s="12">
        <v>0</v>
      </c>
      <c r="K1105" s="12">
        <v>0</v>
      </c>
      <c r="L1105" s="12">
        <v>1.3522000000000001</v>
      </c>
      <c r="M1105" s="12">
        <v>0</v>
      </c>
      <c r="N1105" s="12">
        <v>1</v>
      </c>
      <c r="O1105" s="12">
        <v>1.292988</v>
      </c>
      <c r="P1105" s="12">
        <v>0</v>
      </c>
      <c r="Q1105" s="12">
        <v>0</v>
      </c>
      <c r="R1105" s="12">
        <v>0</v>
      </c>
    </row>
    <row r="1106" spans="1:18" ht="12.95" customHeight="1">
      <c r="A1106" s="100" t="s">
        <v>1724</v>
      </c>
      <c r="B1106" s="101" t="s">
        <v>499</v>
      </c>
      <c r="C1106" s="101" t="s">
        <v>1721</v>
      </c>
      <c r="D1106" s="98">
        <v>39.556199999999997</v>
      </c>
      <c r="E1106" s="98">
        <v>-106.22929999999999</v>
      </c>
      <c r="F1106" s="95">
        <v>2</v>
      </c>
      <c r="G1106" s="91" t="s">
        <v>2026</v>
      </c>
      <c r="H1106" s="87">
        <v>5.6960930000000003</v>
      </c>
      <c r="I1106" s="12">
        <v>5.6981010000000003</v>
      </c>
      <c r="J1106" s="12">
        <v>0</v>
      </c>
      <c r="K1106" s="12">
        <v>0</v>
      </c>
      <c r="L1106" s="12">
        <v>1.2955999999999999</v>
      </c>
      <c r="M1106" s="12">
        <v>0</v>
      </c>
      <c r="N1106" s="12">
        <v>1</v>
      </c>
      <c r="O1106" s="12">
        <v>2.8647239999999998</v>
      </c>
      <c r="P1106" s="12">
        <v>0</v>
      </c>
      <c r="Q1106" s="12">
        <v>0</v>
      </c>
      <c r="R1106" s="12">
        <v>0</v>
      </c>
    </row>
    <row r="1107" spans="1:18" ht="12.95" customHeight="1">
      <c r="A1107" s="100" t="s">
        <v>1725</v>
      </c>
      <c r="B1107" s="101" t="s">
        <v>1726</v>
      </c>
      <c r="C1107" s="101" t="s">
        <v>1727</v>
      </c>
      <c r="D1107" s="98">
        <v>40.0276</v>
      </c>
      <c r="E1107" s="98">
        <v>-107.277</v>
      </c>
      <c r="F1107" s="95">
        <v>2</v>
      </c>
      <c r="G1107" s="91" t="s">
        <v>2026</v>
      </c>
      <c r="H1107" s="87">
        <v>35.223602999999997</v>
      </c>
      <c r="I1107" s="12">
        <v>16.687778999999999</v>
      </c>
      <c r="J1107" s="12">
        <v>0</v>
      </c>
      <c r="K1107" s="12">
        <v>0</v>
      </c>
      <c r="L1107" s="12">
        <v>0</v>
      </c>
      <c r="M1107" s="12">
        <v>0</v>
      </c>
      <c r="N1107" s="12">
        <v>2</v>
      </c>
      <c r="O1107" s="12">
        <v>0</v>
      </c>
      <c r="P1107" s="12">
        <v>0</v>
      </c>
      <c r="Q1107" s="12">
        <v>0</v>
      </c>
      <c r="R1107" s="12">
        <v>0</v>
      </c>
    </row>
    <row r="1108" spans="1:18" ht="12.95" customHeight="1">
      <c r="A1108" s="100" t="s">
        <v>1728</v>
      </c>
      <c r="B1108" s="101" t="s">
        <v>1729</v>
      </c>
      <c r="C1108" s="101" t="s">
        <v>1721</v>
      </c>
      <c r="D1108" s="98">
        <v>39.652999999999999</v>
      </c>
      <c r="E1108" s="98">
        <v>-106.2788</v>
      </c>
      <c r="F1108" s="95">
        <v>2</v>
      </c>
      <c r="G1108" s="91" t="s">
        <v>2026</v>
      </c>
      <c r="H1108" s="87">
        <v>9.6378599999999999</v>
      </c>
      <c r="I1108" s="12">
        <v>9.6382469999999998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  <c r="O1108" s="12">
        <v>0.44323400000000002</v>
      </c>
      <c r="P1108" s="12">
        <v>0</v>
      </c>
      <c r="Q1108" s="12">
        <v>0</v>
      </c>
      <c r="R1108" s="12">
        <v>0</v>
      </c>
    </row>
    <row r="1109" spans="1:18" ht="12.95" customHeight="1">
      <c r="A1109" s="100" t="s">
        <v>1730</v>
      </c>
      <c r="B1109" s="101" t="s">
        <v>463</v>
      </c>
      <c r="C1109" s="101" t="s">
        <v>1731</v>
      </c>
      <c r="D1109" s="98">
        <v>39.828499999999998</v>
      </c>
      <c r="E1109" s="98">
        <v>-106.3272</v>
      </c>
      <c r="F1109" s="95">
        <v>2</v>
      </c>
      <c r="G1109" s="91" t="s">
        <v>2026</v>
      </c>
      <c r="H1109" s="87">
        <v>26.492341</v>
      </c>
      <c r="I1109" s="12">
        <v>13.389367999999999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  <c r="O1109" s="12">
        <v>0</v>
      </c>
      <c r="P1109" s="12">
        <v>0</v>
      </c>
      <c r="Q1109" s="12">
        <v>0</v>
      </c>
      <c r="R1109" s="12">
        <v>0</v>
      </c>
    </row>
    <row r="1110" spans="1:18" ht="12.95" customHeight="1">
      <c r="A1110" s="100" t="s">
        <v>1732</v>
      </c>
      <c r="B1110" s="101" t="s">
        <v>1305</v>
      </c>
      <c r="C1110" s="101" t="s">
        <v>1721</v>
      </c>
      <c r="D1110" s="98">
        <v>39.5413</v>
      </c>
      <c r="E1110" s="98">
        <v>-106.43340000000001</v>
      </c>
      <c r="F1110" s="95">
        <v>2</v>
      </c>
      <c r="G1110" s="91" t="s">
        <v>2026</v>
      </c>
      <c r="H1110" s="87">
        <v>84.591144</v>
      </c>
      <c r="I1110" s="12">
        <v>15.675212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9.4118999999999994E-2</v>
      </c>
      <c r="P1110" s="12">
        <v>0</v>
      </c>
      <c r="Q1110" s="12">
        <v>0</v>
      </c>
      <c r="R1110" s="12">
        <v>0</v>
      </c>
    </row>
    <row r="1111" spans="1:18" ht="12.95" customHeight="1">
      <c r="A1111" s="100" t="s">
        <v>1733</v>
      </c>
      <c r="B1111" s="101" t="s">
        <v>1305</v>
      </c>
      <c r="C1111" s="101" t="s">
        <v>1721</v>
      </c>
      <c r="D1111" s="98">
        <v>39.523000000000003</v>
      </c>
      <c r="E1111" s="98">
        <v>-106.4526</v>
      </c>
      <c r="F1111" s="95">
        <v>2</v>
      </c>
      <c r="G1111" s="91" t="s">
        <v>2026</v>
      </c>
      <c r="H1111" s="87">
        <v>77.274444000000003</v>
      </c>
      <c r="I1111" s="12">
        <v>22.558658999999999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</row>
    <row r="1112" spans="1:18" ht="12.95" customHeight="1">
      <c r="A1112" s="100" t="s">
        <v>1734</v>
      </c>
      <c r="B1112" s="101" t="s">
        <v>1305</v>
      </c>
      <c r="C1112" s="101" t="s">
        <v>1721</v>
      </c>
      <c r="D1112" s="98">
        <v>39.484099999999998</v>
      </c>
      <c r="E1112" s="98">
        <v>-106.5039</v>
      </c>
      <c r="F1112" s="95">
        <v>2</v>
      </c>
      <c r="G1112" s="91" t="s">
        <v>2026</v>
      </c>
      <c r="H1112" s="87">
        <v>41.696779999999997</v>
      </c>
      <c r="I1112" s="12">
        <v>21.449691999999999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</row>
    <row r="1113" spans="1:18" ht="12.95" customHeight="1">
      <c r="A1113" s="100" t="s">
        <v>1735</v>
      </c>
      <c r="B1113" s="101" t="s">
        <v>1736</v>
      </c>
      <c r="C1113" s="101" t="s">
        <v>1721</v>
      </c>
      <c r="D1113" s="98">
        <v>39.36</v>
      </c>
      <c r="E1113" s="98">
        <v>-106.4526</v>
      </c>
      <c r="F1113" s="95">
        <v>2</v>
      </c>
      <c r="G1113" s="91" t="s">
        <v>2026</v>
      </c>
      <c r="H1113" s="87">
        <v>15.056423000000001</v>
      </c>
      <c r="I1113" s="12">
        <v>13.597063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</row>
    <row r="1114" spans="1:18" ht="12.95" customHeight="1">
      <c r="A1114" s="100" t="s">
        <v>1737</v>
      </c>
      <c r="B1114" s="101" t="s">
        <v>1736</v>
      </c>
      <c r="C1114" s="101" t="s">
        <v>1721</v>
      </c>
      <c r="D1114" s="98">
        <v>39.355899999999998</v>
      </c>
      <c r="E1114" s="98">
        <v>-106.45399999999999</v>
      </c>
      <c r="F1114" s="95">
        <v>2</v>
      </c>
      <c r="G1114" s="91" t="s">
        <v>2026</v>
      </c>
      <c r="H1114" s="87">
        <v>14.064883999999999</v>
      </c>
      <c r="I1114" s="12">
        <v>13.57085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</row>
    <row r="1115" spans="1:18" ht="12.95" customHeight="1">
      <c r="A1115" s="100" t="s">
        <v>1738</v>
      </c>
      <c r="B1115" s="101" t="s">
        <v>489</v>
      </c>
      <c r="C1115" s="101" t="s">
        <v>1721</v>
      </c>
      <c r="D1115" s="98">
        <v>39.627699999999997</v>
      </c>
      <c r="E1115" s="98">
        <v>-106.271</v>
      </c>
      <c r="F1115" s="95">
        <v>2</v>
      </c>
      <c r="G1115" s="91" t="s">
        <v>2026</v>
      </c>
      <c r="H1115" s="87">
        <v>35.920791999999999</v>
      </c>
      <c r="I1115" s="12">
        <v>17.843247999999999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  <c r="O1115" s="12">
        <v>0</v>
      </c>
      <c r="P1115" s="12">
        <v>0</v>
      </c>
      <c r="Q1115" s="12">
        <v>0</v>
      </c>
      <c r="R1115" s="12">
        <v>0</v>
      </c>
    </row>
    <row r="1116" spans="1:18" ht="12.95" customHeight="1">
      <c r="A1116" s="100" t="s">
        <v>1739</v>
      </c>
      <c r="B1116" s="101" t="s">
        <v>489</v>
      </c>
      <c r="C1116" s="101" t="s">
        <v>1721</v>
      </c>
      <c r="D1116" s="98">
        <v>39.625999999999998</v>
      </c>
      <c r="E1116" s="98">
        <v>-106.2313</v>
      </c>
      <c r="F1116" s="95">
        <v>2</v>
      </c>
      <c r="G1116" s="91" t="s">
        <v>2026</v>
      </c>
      <c r="H1116" s="87">
        <v>21.543897000000001</v>
      </c>
      <c r="I1116" s="12">
        <v>21.544513999999999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  <c r="O1116" s="12">
        <v>0.81103599999999998</v>
      </c>
      <c r="P1116" s="12">
        <v>0</v>
      </c>
      <c r="Q1116" s="12">
        <v>0</v>
      </c>
      <c r="R1116" s="12">
        <v>0</v>
      </c>
    </row>
    <row r="1117" spans="1:18" ht="12.95" customHeight="1">
      <c r="A1117" s="100" t="s">
        <v>1740</v>
      </c>
      <c r="B1117" s="101" t="s">
        <v>489</v>
      </c>
      <c r="C1117" s="101" t="s">
        <v>1721</v>
      </c>
      <c r="D1117" s="98">
        <v>39.624200000000002</v>
      </c>
      <c r="E1117" s="98">
        <v>-106.206</v>
      </c>
      <c r="F1117" s="95">
        <v>2</v>
      </c>
      <c r="G1117" s="91" t="s">
        <v>2026</v>
      </c>
      <c r="H1117" s="87">
        <v>14.357552</v>
      </c>
      <c r="I1117" s="12">
        <v>14.35962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1.1425529999999999</v>
      </c>
      <c r="P1117" s="12">
        <v>0</v>
      </c>
      <c r="Q1117" s="12">
        <v>0</v>
      </c>
      <c r="R1117" s="12">
        <v>0</v>
      </c>
    </row>
    <row r="1118" spans="1:18" ht="12.95" customHeight="1">
      <c r="A1118" s="100" t="s">
        <v>1741</v>
      </c>
      <c r="B1118" s="101" t="s">
        <v>489</v>
      </c>
      <c r="C1118" s="101" t="s">
        <v>1721</v>
      </c>
      <c r="D1118" s="98">
        <v>39.624400000000001</v>
      </c>
      <c r="E1118" s="98">
        <v>-106.18899999999999</v>
      </c>
      <c r="F1118" s="95">
        <v>2</v>
      </c>
      <c r="G1118" s="91" t="s">
        <v>2026</v>
      </c>
      <c r="H1118" s="87">
        <v>4.0965109999999996</v>
      </c>
      <c r="I1118" s="12">
        <v>4.0935370000000004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2.2901020000000001</v>
      </c>
      <c r="P1118" s="12">
        <v>0</v>
      </c>
      <c r="Q1118" s="12">
        <v>0</v>
      </c>
      <c r="R1118" s="12">
        <v>0</v>
      </c>
    </row>
    <row r="1119" spans="1:18" ht="12.95" customHeight="1">
      <c r="A1119" s="100" t="s">
        <v>1742</v>
      </c>
      <c r="B1119" s="101" t="s">
        <v>383</v>
      </c>
      <c r="C1119" s="101" t="s">
        <v>1731</v>
      </c>
      <c r="D1119" s="98">
        <v>39.595399999999998</v>
      </c>
      <c r="E1119" s="98">
        <v>-106.1237</v>
      </c>
      <c r="F1119" s="95">
        <v>2</v>
      </c>
      <c r="G1119" s="91" t="s">
        <v>2026</v>
      </c>
      <c r="H1119" s="87">
        <v>6.5185909999999998</v>
      </c>
      <c r="I1119" s="12">
        <v>6.2724190000000002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</row>
    <row r="1120" spans="1:18" ht="12.95" customHeight="1">
      <c r="A1120" s="100" t="s">
        <v>1743</v>
      </c>
      <c r="B1120" s="101" t="s">
        <v>1744</v>
      </c>
      <c r="C1120" s="101" t="s">
        <v>1731</v>
      </c>
      <c r="D1120" s="98">
        <v>39.573</v>
      </c>
      <c r="E1120" s="98">
        <v>-106.1722</v>
      </c>
      <c r="F1120" s="95">
        <v>2</v>
      </c>
      <c r="G1120" s="91" t="s">
        <v>2026</v>
      </c>
      <c r="H1120" s="87">
        <v>13.168378000000001</v>
      </c>
      <c r="I1120" s="12">
        <v>13.155329999999999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0.16579099999999999</v>
      </c>
      <c r="P1120" s="12">
        <v>0</v>
      </c>
      <c r="Q1120" s="12">
        <v>0</v>
      </c>
      <c r="R1120" s="12">
        <v>0</v>
      </c>
    </row>
    <row r="1121" spans="1:18" ht="12.95" customHeight="1">
      <c r="A1121" s="100" t="s">
        <v>1745</v>
      </c>
      <c r="B1121" s="101" t="s">
        <v>1746</v>
      </c>
      <c r="C1121" s="101" t="s">
        <v>1721</v>
      </c>
      <c r="D1121" s="98">
        <v>39.750399999999999</v>
      </c>
      <c r="E1121" s="98">
        <v>-106.4713</v>
      </c>
      <c r="F1121" s="95">
        <v>1</v>
      </c>
      <c r="G1121" s="91" t="s">
        <v>2026</v>
      </c>
      <c r="H1121" s="87">
        <v>95.199517999999998</v>
      </c>
      <c r="I1121" s="12">
        <v>28.602247999999999</v>
      </c>
      <c r="J1121" s="12">
        <v>0</v>
      </c>
      <c r="K1121" s="12">
        <v>3.1199999999999999E-2</v>
      </c>
      <c r="L1121" s="12">
        <v>0</v>
      </c>
      <c r="M1121" s="12">
        <v>0</v>
      </c>
      <c r="N1121" s="12">
        <v>1</v>
      </c>
      <c r="O1121" s="12">
        <v>0.52063899999999996</v>
      </c>
      <c r="P1121" s="12">
        <v>0</v>
      </c>
      <c r="Q1121" s="12">
        <v>0</v>
      </c>
      <c r="R1121" s="12">
        <v>0</v>
      </c>
    </row>
    <row r="1122" spans="1:18" ht="12.95" customHeight="1">
      <c r="A1122" s="100" t="s">
        <v>1747</v>
      </c>
      <c r="B1122" s="101" t="s">
        <v>1746</v>
      </c>
      <c r="C1122" s="101" t="s">
        <v>1721</v>
      </c>
      <c r="D1122" s="98">
        <v>39.732700000000001</v>
      </c>
      <c r="E1122" s="98">
        <v>-106.4622</v>
      </c>
      <c r="F1122" s="95">
        <v>2</v>
      </c>
      <c r="G1122" s="91" t="s">
        <v>2026</v>
      </c>
      <c r="H1122" s="87">
        <v>90.432730000000006</v>
      </c>
      <c r="I1122" s="12">
        <v>42.796346</v>
      </c>
      <c r="J1122" s="12">
        <v>0</v>
      </c>
      <c r="K1122" s="12">
        <v>3.2800000000000003E-2</v>
      </c>
      <c r="L1122" s="12">
        <v>0</v>
      </c>
      <c r="M1122" s="12">
        <v>0</v>
      </c>
      <c r="N1122" s="12">
        <v>3</v>
      </c>
      <c r="O1122" s="12">
        <v>0.85658199999999995</v>
      </c>
      <c r="P1122" s="12">
        <v>0</v>
      </c>
      <c r="Q1122" s="12">
        <v>0</v>
      </c>
      <c r="R1122" s="12">
        <v>0</v>
      </c>
    </row>
    <row r="1123" spans="1:18" ht="12.95" customHeight="1">
      <c r="A1123" s="100" t="s">
        <v>1748</v>
      </c>
      <c r="B1123" s="101" t="s">
        <v>1746</v>
      </c>
      <c r="C1123" s="101" t="s">
        <v>1721</v>
      </c>
      <c r="D1123" s="98">
        <v>39.708100000000002</v>
      </c>
      <c r="E1123" s="98">
        <v>-106.4268</v>
      </c>
      <c r="F1123" s="95">
        <v>2</v>
      </c>
      <c r="G1123" s="91" t="s">
        <v>2026</v>
      </c>
      <c r="H1123" s="87">
        <v>33.360787999999999</v>
      </c>
      <c r="I1123" s="12">
        <v>8.7571519999999996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  <c r="O1123" s="12">
        <v>0.67591199999999996</v>
      </c>
      <c r="P1123" s="12">
        <v>0</v>
      </c>
      <c r="Q1123" s="12">
        <v>0</v>
      </c>
      <c r="R1123" s="12">
        <v>0</v>
      </c>
    </row>
    <row r="1124" spans="1:18" ht="12.95" customHeight="1">
      <c r="A1124" s="100" t="s">
        <v>1749</v>
      </c>
      <c r="B1124" s="101" t="s">
        <v>1750</v>
      </c>
      <c r="C1124" s="101" t="s">
        <v>1721</v>
      </c>
      <c r="D1124" s="98">
        <v>39.5916</v>
      </c>
      <c r="E1124" s="98">
        <v>-106.24550000000001</v>
      </c>
      <c r="F1124" s="95">
        <v>2</v>
      </c>
      <c r="G1124" s="91" t="s">
        <v>2026</v>
      </c>
      <c r="H1124" s="87">
        <v>10.463722000000001</v>
      </c>
      <c r="I1124" s="12">
        <v>10.190224000000001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0.94560599999999995</v>
      </c>
      <c r="P1124" s="12">
        <v>0</v>
      </c>
      <c r="Q1124" s="12">
        <v>0</v>
      </c>
      <c r="R1124" s="12">
        <v>0</v>
      </c>
    </row>
    <row r="1125" spans="1:18" ht="12.95" customHeight="1">
      <c r="A1125" s="100" t="s">
        <v>1751</v>
      </c>
      <c r="B1125" s="101" t="s">
        <v>1750</v>
      </c>
      <c r="C1125" s="101" t="s">
        <v>1721</v>
      </c>
      <c r="D1125" s="98">
        <v>39.589500000000001</v>
      </c>
      <c r="E1125" s="98">
        <v>-106.2379</v>
      </c>
      <c r="F1125" s="95">
        <v>2</v>
      </c>
      <c r="G1125" s="91" t="s">
        <v>2026</v>
      </c>
      <c r="H1125" s="87">
        <v>9.4671369999999992</v>
      </c>
      <c r="I1125" s="12">
        <v>9.4733300000000007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0.89736300000000002</v>
      </c>
      <c r="P1125" s="12">
        <v>0</v>
      </c>
      <c r="Q1125" s="12">
        <v>0</v>
      </c>
      <c r="R1125" s="12">
        <v>0</v>
      </c>
    </row>
    <row r="1126" spans="1:18" ht="12.95" customHeight="1">
      <c r="A1126" s="100" t="s">
        <v>1752</v>
      </c>
      <c r="B1126" s="101" t="s">
        <v>1750</v>
      </c>
      <c r="C1126" s="101" t="s">
        <v>1721</v>
      </c>
      <c r="D1126" s="98">
        <v>39.575200000000002</v>
      </c>
      <c r="E1126" s="98">
        <v>-106.22929999999999</v>
      </c>
      <c r="F1126" s="95">
        <v>2</v>
      </c>
      <c r="G1126" s="91" t="s">
        <v>2026</v>
      </c>
      <c r="H1126" s="87">
        <v>4.2319120000000003</v>
      </c>
      <c r="I1126" s="12">
        <v>4.2452969999999999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1.0024820000000001</v>
      </c>
      <c r="P1126" s="12">
        <v>0</v>
      </c>
      <c r="Q1126" s="12">
        <v>0</v>
      </c>
      <c r="R1126" s="12">
        <v>0</v>
      </c>
    </row>
    <row r="1127" spans="1:18" ht="12.95" customHeight="1">
      <c r="A1127" s="100" t="s">
        <v>1753</v>
      </c>
      <c r="B1127" s="101" t="s">
        <v>1754</v>
      </c>
      <c r="C1127" s="101" t="s">
        <v>1727</v>
      </c>
      <c r="D1127" s="98">
        <v>40.074599999999997</v>
      </c>
      <c r="E1127" s="98">
        <v>-107.3028</v>
      </c>
      <c r="F1127" s="95">
        <v>2</v>
      </c>
      <c r="G1127" s="91" t="s">
        <v>2026</v>
      </c>
      <c r="H1127" s="87">
        <v>11.863987</v>
      </c>
      <c r="I1127" s="12">
        <v>11.467494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</row>
    <row r="1128" spans="1:18" ht="12.95" customHeight="1">
      <c r="A1128" s="100" t="s">
        <v>1755</v>
      </c>
      <c r="B1128" s="101" t="s">
        <v>511</v>
      </c>
      <c r="C1128" s="101" t="s">
        <v>1756</v>
      </c>
      <c r="D1128" s="98">
        <v>39.111899999999999</v>
      </c>
      <c r="E1128" s="98">
        <v>-106.5817</v>
      </c>
      <c r="F1128" s="95">
        <v>2</v>
      </c>
      <c r="G1128" s="91" t="s">
        <v>2026</v>
      </c>
      <c r="H1128" s="87">
        <v>9.5083459999999995</v>
      </c>
      <c r="I1128" s="12">
        <v>9.5072019999999995</v>
      </c>
      <c r="J1128" s="12">
        <v>0</v>
      </c>
      <c r="K1128" s="12">
        <v>0</v>
      </c>
      <c r="L1128" s="12">
        <v>0.11349999999999999</v>
      </c>
      <c r="M1128" s="12">
        <v>0</v>
      </c>
      <c r="N1128" s="12">
        <v>0</v>
      </c>
      <c r="O1128" s="12">
        <v>0.55876400000000004</v>
      </c>
      <c r="P1128" s="12">
        <v>0</v>
      </c>
      <c r="Q1128" s="12">
        <v>0</v>
      </c>
      <c r="R1128" s="12">
        <v>0</v>
      </c>
    </row>
    <row r="1129" spans="1:18" ht="12.95" customHeight="1">
      <c r="A1129" s="100" t="s">
        <v>1757</v>
      </c>
      <c r="B1129" s="101" t="s">
        <v>557</v>
      </c>
      <c r="C1129" s="101" t="s">
        <v>1756</v>
      </c>
      <c r="D1129" s="98">
        <v>39.180100000000003</v>
      </c>
      <c r="E1129" s="98">
        <v>-107.02200000000001</v>
      </c>
      <c r="F1129" s="95">
        <v>2</v>
      </c>
      <c r="G1129" s="91" t="s">
        <v>2026</v>
      </c>
      <c r="H1129" s="87">
        <v>59.054178999999998</v>
      </c>
      <c r="I1129" s="12">
        <v>21.316074</v>
      </c>
      <c r="J1129" s="12">
        <v>0</v>
      </c>
      <c r="K1129" s="12">
        <v>0</v>
      </c>
      <c r="L1129" s="12">
        <v>0</v>
      </c>
      <c r="M1129" s="12">
        <v>0</v>
      </c>
      <c r="N1129" s="12">
        <v>3</v>
      </c>
      <c r="O1129" s="12">
        <v>0</v>
      </c>
      <c r="P1129" s="12">
        <v>0</v>
      </c>
      <c r="Q1129" s="12">
        <v>0</v>
      </c>
      <c r="R1129" s="12">
        <v>0</v>
      </c>
    </row>
    <row r="1130" spans="1:18" ht="12.95" customHeight="1">
      <c r="A1130" s="100" t="s">
        <v>1758</v>
      </c>
      <c r="B1130" s="101" t="s">
        <v>1759</v>
      </c>
      <c r="C1130" s="101" t="s">
        <v>1731</v>
      </c>
      <c r="D1130" s="98">
        <v>39.489100000000001</v>
      </c>
      <c r="E1130" s="98">
        <v>-106.218</v>
      </c>
      <c r="F1130" s="95">
        <v>2</v>
      </c>
      <c r="G1130" s="91" t="s">
        <v>2026</v>
      </c>
      <c r="H1130" s="87">
        <v>7.4478960000000001</v>
      </c>
      <c r="I1130" s="12">
        <v>7.447419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</row>
    <row r="1131" spans="1:18" ht="12.95" customHeight="1">
      <c r="A1131" s="100" t="s">
        <v>1760</v>
      </c>
      <c r="B1131" s="101" t="s">
        <v>440</v>
      </c>
      <c r="C1131" s="101" t="s">
        <v>1731</v>
      </c>
      <c r="D1131" s="98">
        <v>39.674900000000001</v>
      </c>
      <c r="E1131" s="98">
        <v>-105.9529</v>
      </c>
      <c r="F1131" s="95">
        <v>2</v>
      </c>
      <c r="G1131" s="91" t="s">
        <v>2026</v>
      </c>
      <c r="H1131" s="87">
        <v>6.5648460000000002</v>
      </c>
      <c r="I1131" s="12">
        <v>6.5641129999999999</v>
      </c>
      <c r="J1131" s="12">
        <v>0</v>
      </c>
      <c r="K1131" s="12">
        <v>0</v>
      </c>
      <c r="L1131" s="12">
        <v>1.7818000000000001</v>
      </c>
      <c r="M1131" s="12">
        <v>0</v>
      </c>
      <c r="N1131" s="12">
        <v>0</v>
      </c>
      <c r="O1131" s="12">
        <v>1.9487840000000001</v>
      </c>
      <c r="P1131" s="12">
        <v>0</v>
      </c>
      <c r="Q1131" s="12">
        <v>0</v>
      </c>
      <c r="R1131" s="12">
        <v>0</v>
      </c>
    </row>
    <row r="1132" spans="1:18" ht="12.95" customHeight="1">
      <c r="A1132" s="100" t="s">
        <v>1761</v>
      </c>
      <c r="B1132" s="101" t="s">
        <v>440</v>
      </c>
      <c r="C1132" s="101" t="s">
        <v>1731</v>
      </c>
      <c r="D1132" s="98">
        <v>39.675400000000003</v>
      </c>
      <c r="E1132" s="98">
        <v>-105.946</v>
      </c>
      <c r="F1132" s="95">
        <v>2</v>
      </c>
      <c r="G1132" s="91" t="s">
        <v>2026</v>
      </c>
      <c r="H1132" s="87">
        <v>5.4942529999999996</v>
      </c>
      <c r="I1132" s="12">
        <v>5.5000739999999997</v>
      </c>
      <c r="J1132" s="12">
        <v>0</v>
      </c>
      <c r="K1132" s="12">
        <v>0</v>
      </c>
      <c r="L1132" s="12">
        <v>0.81710000000000016</v>
      </c>
      <c r="M1132" s="12">
        <v>0</v>
      </c>
      <c r="N1132" s="12">
        <v>0</v>
      </c>
      <c r="O1132" s="12">
        <v>2.1604899999999998</v>
      </c>
      <c r="P1132" s="12">
        <v>0</v>
      </c>
      <c r="Q1132" s="12">
        <v>0</v>
      </c>
      <c r="R1132" s="12">
        <v>0</v>
      </c>
    </row>
    <row r="1133" spans="1:18" ht="12.95" customHeight="1">
      <c r="A1133" s="100" t="s">
        <v>1762</v>
      </c>
      <c r="B1133" s="101" t="s">
        <v>440</v>
      </c>
      <c r="C1133" s="101" t="s">
        <v>1731</v>
      </c>
      <c r="D1133" s="98">
        <v>39.675400000000003</v>
      </c>
      <c r="E1133" s="98">
        <v>-105.9419</v>
      </c>
      <c r="F1133" s="95">
        <v>2</v>
      </c>
      <c r="G1133" s="91" t="s">
        <v>2026</v>
      </c>
      <c r="H1133" s="87">
        <v>4.5960650000000003</v>
      </c>
      <c r="I1133" s="12">
        <v>4.5998590000000004</v>
      </c>
      <c r="J1133" s="12">
        <v>0</v>
      </c>
      <c r="K1133" s="12">
        <v>0</v>
      </c>
      <c r="L1133" s="12">
        <v>0.64610000000000001</v>
      </c>
      <c r="M1133" s="12">
        <v>0</v>
      </c>
      <c r="N1133" s="12">
        <v>0</v>
      </c>
      <c r="O1133" s="12">
        <v>2.4587340000000002</v>
      </c>
      <c r="P1133" s="12">
        <v>0</v>
      </c>
      <c r="Q1133" s="12">
        <v>0</v>
      </c>
      <c r="R1133" s="12">
        <v>0</v>
      </c>
    </row>
    <row r="1134" spans="1:18" ht="12.95" customHeight="1">
      <c r="A1134" s="100" t="s">
        <v>1763</v>
      </c>
      <c r="B1134" s="101" t="s">
        <v>440</v>
      </c>
      <c r="C1134" s="101" t="s">
        <v>1731</v>
      </c>
      <c r="D1134" s="98">
        <v>39.651499999999999</v>
      </c>
      <c r="E1134" s="98">
        <v>-106.0069</v>
      </c>
      <c r="F1134" s="95">
        <v>2</v>
      </c>
      <c r="G1134" s="91" t="s">
        <v>2026</v>
      </c>
      <c r="H1134" s="87">
        <v>31.751114000000001</v>
      </c>
      <c r="I1134" s="12">
        <v>21.923110000000001</v>
      </c>
      <c r="J1134" s="12">
        <v>0</v>
      </c>
      <c r="K1134" s="12">
        <v>0</v>
      </c>
      <c r="L1134" s="12">
        <v>1.7371000000000001</v>
      </c>
      <c r="M1134" s="12">
        <v>0</v>
      </c>
      <c r="N1134" s="12">
        <v>0</v>
      </c>
      <c r="O1134" s="12">
        <v>0.46656199999999998</v>
      </c>
      <c r="P1134" s="12">
        <v>0</v>
      </c>
      <c r="Q1134" s="12">
        <v>0</v>
      </c>
      <c r="R1134" s="12">
        <v>0</v>
      </c>
    </row>
    <row r="1135" spans="1:18" ht="12.95" customHeight="1">
      <c r="A1135" s="100" t="s">
        <v>1764</v>
      </c>
      <c r="B1135" s="101" t="s">
        <v>440</v>
      </c>
      <c r="C1135" s="101" t="s">
        <v>1731</v>
      </c>
      <c r="D1135" s="98">
        <v>39.655099999999997</v>
      </c>
      <c r="E1135" s="98">
        <v>-105.9923</v>
      </c>
      <c r="F1135" s="95">
        <v>2</v>
      </c>
      <c r="G1135" s="91" t="s">
        <v>2026</v>
      </c>
      <c r="H1135" s="87">
        <v>22.183897999999999</v>
      </c>
      <c r="I1135" s="12">
        <v>16.874181</v>
      </c>
      <c r="J1135" s="12">
        <v>0</v>
      </c>
      <c r="K1135" s="12">
        <v>0</v>
      </c>
      <c r="L1135" s="12">
        <v>1.9835000000000003</v>
      </c>
      <c r="M1135" s="12">
        <v>0</v>
      </c>
      <c r="N1135" s="12">
        <v>0</v>
      </c>
      <c r="O1135" s="12">
        <v>0.536574</v>
      </c>
      <c r="P1135" s="12">
        <v>0</v>
      </c>
      <c r="Q1135" s="12">
        <v>0</v>
      </c>
      <c r="R1135" s="12">
        <v>0</v>
      </c>
    </row>
    <row r="1136" spans="1:18" ht="12.95" customHeight="1">
      <c r="A1136" s="100" t="s">
        <v>1765</v>
      </c>
      <c r="B1136" s="101" t="s">
        <v>440</v>
      </c>
      <c r="C1136" s="101" t="s">
        <v>1731</v>
      </c>
      <c r="D1136" s="98">
        <v>39.647500000000001</v>
      </c>
      <c r="E1136" s="98">
        <v>-106.02079999999999</v>
      </c>
      <c r="F1136" s="95">
        <v>2</v>
      </c>
      <c r="G1136" s="91" t="s">
        <v>2026</v>
      </c>
      <c r="H1136" s="87">
        <v>34.040315999999997</v>
      </c>
      <c r="I1136" s="12">
        <v>17.712758000000001</v>
      </c>
      <c r="J1136" s="12">
        <v>0</v>
      </c>
      <c r="K1136" s="12">
        <v>0</v>
      </c>
      <c r="L1136" s="12">
        <v>1.9817</v>
      </c>
      <c r="M1136" s="12">
        <v>0</v>
      </c>
      <c r="N1136" s="12">
        <v>0</v>
      </c>
      <c r="O1136" s="12">
        <v>0.69511500000000004</v>
      </c>
      <c r="P1136" s="12">
        <v>0</v>
      </c>
      <c r="Q1136" s="12">
        <v>0</v>
      </c>
      <c r="R1136" s="12">
        <v>0</v>
      </c>
    </row>
    <row r="1137" spans="1:18" ht="12.95" customHeight="1">
      <c r="A1137" s="100" t="s">
        <v>1766</v>
      </c>
      <c r="B1137" s="101" t="s">
        <v>440</v>
      </c>
      <c r="C1137" s="101" t="s">
        <v>1731</v>
      </c>
      <c r="D1137" s="98">
        <v>39.672499999999999</v>
      </c>
      <c r="E1137" s="98">
        <v>-105.9598</v>
      </c>
      <c r="F1137" s="95">
        <v>2</v>
      </c>
      <c r="G1137" s="91" t="s">
        <v>2026</v>
      </c>
      <c r="H1137" s="87">
        <v>10.383827</v>
      </c>
      <c r="I1137" s="12">
        <v>10.386844</v>
      </c>
      <c r="J1137" s="12">
        <v>0</v>
      </c>
      <c r="K1137" s="12">
        <v>0</v>
      </c>
      <c r="L1137" s="12">
        <v>1.7412999999999998</v>
      </c>
      <c r="M1137" s="12">
        <v>0</v>
      </c>
      <c r="N1137" s="12">
        <v>0</v>
      </c>
      <c r="O1137" s="12">
        <v>1.337321</v>
      </c>
      <c r="P1137" s="12">
        <v>0</v>
      </c>
      <c r="Q1137" s="12">
        <v>0</v>
      </c>
      <c r="R1137" s="12">
        <v>0</v>
      </c>
    </row>
    <row r="1138" spans="1:18" ht="12.95" customHeight="1">
      <c r="A1138" s="100" t="s">
        <v>1767</v>
      </c>
      <c r="B1138" s="101" t="s">
        <v>440</v>
      </c>
      <c r="C1138" s="101" t="s">
        <v>1731</v>
      </c>
      <c r="D1138" s="98">
        <v>39.674799999999998</v>
      </c>
      <c r="E1138" s="98">
        <v>-105.9529</v>
      </c>
      <c r="F1138" s="95">
        <v>2</v>
      </c>
      <c r="G1138" s="91" t="s">
        <v>2026</v>
      </c>
      <c r="H1138" s="87">
        <v>6.5648460000000002</v>
      </c>
      <c r="I1138" s="12">
        <v>6.5641129999999999</v>
      </c>
      <c r="J1138" s="12">
        <v>0</v>
      </c>
      <c r="K1138" s="12">
        <v>0</v>
      </c>
      <c r="L1138" s="12">
        <v>1.7818000000000001</v>
      </c>
      <c r="M1138" s="12">
        <v>0</v>
      </c>
      <c r="N1138" s="12">
        <v>0</v>
      </c>
      <c r="O1138" s="12">
        <v>1.9487840000000001</v>
      </c>
      <c r="P1138" s="12">
        <v>0</v>
      </c>
      <c r="Q1138" s="12">
        <v>0</v>
      </c>
      <c r="R1138" s="12">
        <v>0</v>
      </c>
    </row>
    <row r="1139" spans="1:18" ht="12.95" customHeight="1">
      <c r="A1139" s="100" t="s">
        <v>1768</v>
      </c>
      <c r="B1139" s="101" t="s">
        <v>440</v>
      </c>
      <c r="C1139" s="101" t="s">
        <v>1731</v>
      </c>
      <c r="D1139" s="98">
        <v>39.682499999999997</v>
      </c>
      <c r="E1139" s="98">
        <v>-105.934</v>
      </c>
      <c r="F1139" s="95">
        <v>2</v>
      </c>
      <c r="G1139" s="91" t="s">
        <v>2026</v>
      </c>
      <c r="H1139" s="87">
        <v>2.7853919999999999</v>
      </c>
      <c r="I1139" s="12">
        <v>2.7853340000000002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1.8847959999999999</v>
      </c>
      <c r="P1139" s="12">
        <v>0</v>
      </c>
      <c r="Q1139" s="12">
        <v>0</v>
      </c>
      <c r="R1139" s="12">
        <v>0</v>
      </c>
    </row>
    <row r="1140" spans="1:18" ht="12.95" customHeight="1">
      <c r="A1140" s="100" t="s">
        <v>1769</v>
      </c>
      <c r="B1140" s="101" t="s">
        <v>1770</v>
      </c>
      <c r="C1140" s="101" t="s">
        <v>1771</v>
      </c>
      <c r="D1140" s="98">
        <v>39.539499999999997</v>
      </c>
      <c r="E1140" s="98">
        <v>-106.616</v>
      </c>
      <c r="F1140" s="95">
        <v>2</v>
      </c>
      <c r="G1140" s="91" t="s">
        <v>2026</v>
      </c>
      <c r="H1140" s="87">
        <v>13.796605</v>
      </c>
      <c r="I1140" s="12">
        <v>11.021533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0.40642299999999998</v>
      </c>
      <c r="P1140" s="12">
        <v>0</v>
      </c>
      <c r="Q1140" s="12">
        <v>0</v>
      </c>
      <c r="R1140" s="12">
        <v>0</v>
      </c>
    </row>
    <row r="1141" spans="1:18" ht="12.95" customHeight="1">
      <c r="A1141" s="100" t="s">
        <v>1772</v>
      </c>
      <c r="B1141" s="101" t="s">
        <v>1773</v>
      </c>
      <c r="C1141" s="101" t="s">
        <v>1774</v>
      </c>
      <c r="D1141" s="98">
        <v>40.491810000000001</v>
      </c>
      <c r="E1141" s="98">
        <v>-106.61443</v>
      </c>
      <c r="F1141" s="95">
        <v>2</v>
      </c>
      <c r="G1141" s="91" t="s">
        <v>2026</v>
      </c>
      <c r="H1141" s="87">
        <v>5.1687859999999999</v>
      </c>
      <c r="I1141" s="12">
        <v>5.1685920000000003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1.2168030000000001</v>
      </c>
      <c r="P1141" s="12">
        <v>0</v>
      </c>
      <c r="Q1141" s="12">
        <v>0</v>
      </c>
      <c r="R1141" s="12">
        <v>0</v>
      </c>
    </row>
    <row r="1142" spans="1:18" ht="12.95" customHeight="1">
      <c r="A1142" s="100" t="s">
        <v>1775</v>
      </c>
      <c r="B1142" s="101" t="s">
        <v>1684</v>
      </c>
      <c r="C1142" s="101" t="s">
        <v>1776</v>
      </c>
      <c r="D1142" s="98">
        <v>40.467790000000001</v>
      </c>
      <c r="E1142" s="98">
        <v>-106.61121</v>
      </c>
      <c r="F1142" s="95">
        <v>2</v>
      </c>
      <c r="G1142" s="91" t="s">
        <v>2026</v>
      </c>
      <c r="H1142" s="87">
        <v>19.404392999999999</v>
      </c>
      <c r="I1142" s="12">
        <v>19.395111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  <c r="O1142" s="12">
        <v>1.430539</v>
      </c>
      <c r="P1142" s="12">
        <v>0</v>
      </c>
      <c r="Q1142" s="12">
        <v>0</v>
      </c>
      <c r="R1142" s="12">
        <v>0</v>
      </c>
    </row>
    <row r="1143" spans="1:18" ht="12.95" customHeight="1">
      <c r="A1143" s="100" t="s">
        <v>1777</v>
      </c>
      <c r="B1143" s="101" t="s">
        <v>1778</v>
      </c>
      <c r="C1143" s="101" t="s">
        <v>1779</v>
      </c>
      <c r="D1143" s="98">
        <v>40.603360000000002</v>
      </c>
      <c r="E1143" s="98">
        <v>-106.61381</v>
      </c>
      <c r="F1143" s="95">
        <v>2</v>
      </c>
      <c r="G1143" s="91" t="s">
        <v>2026</v>
      </c>
      <c r="H1143" s="87">
        <v>6.5169090000000001</v>
      </c>
      <c r="I1143" s="12">
        <v>6.5192430000000003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  <c r="O1143" s="12">
        <v>0.225434</v>
      </c>
      <c r="P1143" s="12">
        <v>0</v>
      </c>
      <c r="Q1143" s="12">
        <v>0</v>
      </c>
      <c r="R1143" s="12">
        <v>0</v>
      </c>
    </row>
    <row r="1144" spans="1:18" ht="12.95" customHeight="1">
      <c r="A1144" s="100" t="s">
        <v>1780</v>
      </c>
      <c r="B1144" s="101" t="s">
        <v>729</v>
      </c>
      <c r="C1144" s="101" t="s">
        <v>1781</v>
      </c>
      <c r="D1144" s="98">
        <v>40.555280000000003</v>
      </c>
      <c r="E1144" s="98">
        <v>-106.60634</v>
      </c>
      <c r="F1144" s="95">
        <v>2</v>
      </c>
      <c r="G1144" s="91" t="s">
        <v>2026</v>
      </c>
      <c r="H1144" s="87">
        <v>27.585640999999999</v>
      </c>
      <c r="I1144" s="12">
        <v>17.547131</v>
      </c>
      <c r="J1144" s="12">
        <v>0</v>
      </c>
      <c r="K1144" s="12">
        <v>0</v>
      </c>
      <c r="L1144" s="12">
        <v>6.4999999999999997E-3</v>
      </c>
      <c r="M1144" s="12">
        <v>0</v>
      </c>
      <c r="N1144" s="12">
        <v>3</v>
      </c>
      <c r="O1144" s="12">
        <v>1.9886740000000001</v>
      </c>
      <c r="P1144" s="12">
        <v>0</v>
      </c>
      <c r="Q1144" s="12">
        <v>0</v>
      </c>
      <c r="R1144" s="12">
        <v>0</v>
      </c>
    </row>
    <row r="1145" spans="1:18" ht="12.95" customHeight="1">
      <c r="A1145" s="100" t="s">
        <v>1782</v>
      </c>
      <c r="B1145" s="101" t="s">
        <v>1783</v>
      </c>
      <c r="C1145" s="101" t="s">
        <v>1784</v>
      </c>
      <c r="D1145" s="98">
        <v>40.573039999999999</v>
      </c>
      <c r="E1145" s="98">
        <v>-106.59747</v>
      </c>
      <c r="F1145" s="95">
        <v>2</v>
      </c>
      <c r="G1145" s="91" t="s">
        <v>2026</v>
      </c>
      <c r="H1145" s="87">
        <v>22.629628</v>
      </c>
      <c r="I1145" s="12">
        <v>9.2285900000000005</v>
      </c>
      <c r="J1145" s="12">
        <v>0</v>
      </c>
      <c r="K1145" s="12">
        <v>0</v>
      </c>
      <c r="L1145" s="12">
        <v>8.0000000000000002E-3</v>
      </c>
      <c r="M1145" s="12">
        <v>0</v>
      </c>
      <c r="N1145" s="12">
        <v>3</v>
      </c>
      <c r="O1145" s="12">
        <v>1.9025209999999999</v>
      </c>
      <c r="P1145" s="12">
        <v>0</v>
      </c>
      <c r="Q1145" s="12">
        <v>0</v>
      </c>
      <c r="R1145" s="12">
        <v>0</v>
      </c>
    </row>
    <row r="1146" spans="1:18" ht="12.95" customHeight="1">
      <c r="A1146" s="100" t="s">
        <v>1785</v>
      </c>
      <c r="B1146" s="101" t="s">
        <v>1786</v>
      </c>
      <c r="C1146" s="101" t="s">
        <v>1787</v>
      </c>
      <c r="D1146" s="98">
        <v>40.594560000000001</v>
      </c>
      <c r="E1146" s="98">
        <v>-106.5929</v>
      </c>
      <c r="F1146" s="95">
        <v>2</v>
      </c>
      <c r="G1146" s="91" t="s">
        <v>2026</v>
      </c>
      <c r="H1146" s="87">
        <v>39.222557999999999</v>
      </c>
      <c r="I1146" s="12">
        <v>16.081675000000001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0.54762500000000003</v>
      </c>
      <c r="P1146" s="12">
        <v>0</v>
      </c>
      <c r="Q1146" s="12">
        <v>0</v>
      </c>
      <c r="R1146" s="12">
        <v>0</v>
      </c>
    </row>
    <row r="1147" spans="1:18" ht="12.95" customHeight="1">
      <c r="A1147" s="100" t="s">
        <v>1788</v>
      </c>
      <c r="B1147" s="101" t="s">
        <v>720</v>
      </c>
      <c r="C1147" s="101" t="s">
        <v>1789</v>
      </c>
      <c r="D1147" s="98">
        <v>40.390169999999998</v>
      </c>
      <c r="E1147" s="98">
        <v>-106.58737000000001</v>
      </c>
      <c r="F1147" s="95">
        <v>2</v>
      </c>
      <c r="G1147" s="91" t="s">
        <v>2026</v>
      </c>
      <c r="H1147" s="87">
        <v>8.7885000000000009</v>
      </c>
      <c r="I1147" s="12">
        <v>8.4945059999999994</v>
      </c>
      <c r="J1147" s="12">
        <v>0</v>
      </c>
      <c r="K1147" s="12">
        <v>0</v>
      </c>
      <c r="L1147" s="12">
        <v>0.19400000000000001</v>
      </c>
      <c r="M1147" s="12">
        <v>0</v>
      </c>
      <c r="N1147" s="12">
        <v>0</v>
      </c>
      <c r="O1147" s="12">
        <v>2.5640420000000002</v>
      </c>
      <c r="P1147" s="12">
        <v>0.113785</v>
      </c>
      <c r="Q1147" s="12">
        <v>0</v>
      </c>
      <c r="R1147" s="12">
        <v>0</v>
      </c>
    </row>
    <row r="1148" spans="1:18" ht="12.95" customHeight="1">
      <c r="A1148" s="100" t="s">
        <v>1790</v>
      </c>
      <c r="B1148" s="101" t="s">
        <v>111</v>
      </c>
      <c r="C1148" s="101" t="s">
        <v>1784</v>
      </c>
      <c r="D1148" s="98">
        <v>40.384169999999997</v>
      </c>
      <c r="E1148" s="98">
        <v>-106.46071000000001</v>
      </c>
      <c r="F1148" s="95">
        <v>2</v>
      </c>
      <c r="G1148" s="91" t="s">
        <v>2026</v>
      </c>
      <c r="H1148" s="87">
        <v>1.0924590000000001</v>
      </c>
      <c r="I1148" s="12">
        <v>1.0896999999999999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</row>
    <row r="1149" spans="1:18" ht="12.95" customHeight="1">
      <c r="A1149" s="100" t="s">
        <v>1791</v>
      </c>
      <c r="B1149" s="101" t="s">
        <v>1792</v>
      </c>
      <c r="C1149" s="101" t="s">
        <v>1793</v>
      </c>
      <c r="D1149" s="98">
        <v>40.407679999999999</v>
      </c>
      <c r="E1149" s="98">
        <v>-106.39241</v>
      </c>
      <c r="F1149" s="95">
        <v>2</v>
      </c>
      <c r="G1149" s="91" t="s">
        <v>2026</v>
      </c>
      <c r="H1149" s="87">
        <v>23.773388000000001</v>
      </c>
      <c r="I1149" s="12">
        <v>17.742495000000002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  <c r="O1149" s="12">
        <v>0.90097000000000005</v>
      </c>
      <c r="P1149" s="12">
        <v>0</v>
      </c>
      <c r="Q1149" s="12">
        <v>0</v>
      </c>
      <c r="R1149" s="12">
        <v>0</v>
      </c>
    </row>
    <row r="1150" spans="1:18" ht="12.95" customHeight="1">
      <c r="A1150" s="100" t="s">
        <v>1794</v>
      </c>
      <c r="B1150" s="101" t="s">
        <v>1795</v>
      </c>
      <c r="C1150" s="101" t="s">
        <v>1796</v>
      </c>
      <c r="D1150" s="98">
        <v>40.407940000000004</v>
      </c>
      <c r="E1150" s="98">
        <v>-106.38414</v>
      </c>
      <c r="F1150" s="95">
        <v>2</v>
      </c>
      <c r="G1150" s="91" t="s">
        <v>2026</v>
      </c>
      <c r="H1150" s="87">
        <v>38.117483999999997</v>
      </c>
      <c r="I1150" s="12">
        <v>9.4795259999999999</v>
      </c>
      <c r="J1150" s="12">
        <v>0</v>
      </c>
      <c r="K1150" s="12">
        <v>0</v>
      </c>
      <c r="L1150" s="12">
        <v>0</v>
      </c>
      <c r="M1150" s="12">
        <v>0</v>
      </c>
      <c r="N1150" s="12">
        <v>1</v>
      </c>
      <c r="O1150" s="12">
        <v>1.252562</v>
      </c>
      <c r="P1150" s="12">
        <v>0</v>
      </c>
      <c r="Q1150" s="12">
        <v>0</v>
      </c>
      <c r="R1150" s="12">
        <v>0</v>
      </c>
    </row>
    <row r="1151" spans="1:18" ht="12.95" customHeight="1">
      <c r="A1151" s="100" t="s">
        <v>1797</v>
      </c>
      <c r="B1151" s="101" t="s">
        <v>41</v>
      </c>
      <c r="C1151" s="101" t="s">
        <v>1798</v>
      </c>
      <c r="D1151" s="98">
        <v>39.240580000000001</v>
      </c>
      <c r="E1151" s="98">
        <v>-105.28255</v>
      </c>
      <c r="F1151" s="95">
        <v>2</v>
      </c>
      <c r="G1151" s="91" t="s">
        <v>2026</v>
      </c>
      <c r="H1151" s="87">
        <v>9.1860800000000005</v>
      </c>
      <c r="I1151" s="12">
        <v>7.0526160000000004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</row>
    <row r="1152" spans="1:18" ht="12.95" customHeight="1">
      <c r="A1152" s="100" t="s">
        <v>1799</v>
      </c>
      <c r="B1152" s="101" t="s">
        <v>1800</v>
      </c>
      <c r="C1152" s="101" t="s">
        <v>1801</v>
      </c>
      <c r="D1152" s="98">
        <v>39.036000000000001</v>
      </c>
      <c r="E1152" s="98">
        <v>-106.11586</v>
      </c>
      <c r="F1152" s="95">
        <v>2</v>
      </c>
      <c r="G1152" s="91" t="s">
        <v>2026</v>
      </c>
      <c r="H1152" s="87">
        <v>19.165710000000001</v>
      </c>
      <c r="I1152" s="12">
        <v>12.045448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</row>
    <row r="1153" spans="1:18" ht="12.95" customHeight="1">
      <c r="A1153" s="100" t="s">
        <v>1802</v>
      </c>
      <c r="B1153" s="101" t="s">
        <v>1803</v>
      </c>
      <c r="C1153" s="101" t="s">
        <v>1801</v>
      </c>
      <c r="D1153" s="98">
        <v>39.46067</v>
      </c>
      <c r="E1153" s="98">
        <v>-105.85836</v>
      </c>
      <c r="F1153" s="95">
        <v>2</v>
      </c>
      <c r="G1153" s="91" t="s">
        <v>2026</v>
      </c>
      <c r="H1153" s="87">
        <v>6.9155430000000004</v>
      </c>
      <c r="I1153" s="12">
        <v>6.906174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</row>
    <row r="1154" spans="1:18" ht="12.95" customHeight="1">
      <c r="A1154" s="100" t="s">
        <v>1804</v>
      </c>
      <c r="B1154" s="101" t="s">
        <v>65</v>
      </c>
      <c r="C1154" s="101" t="s">
        <v>1801</v>
      </c>
      <c r="D1154" s="98">
        <v>39.028694000000002</v>
      </c>
      <c r="E1154" s="98">
        <v>-104.944805</v>
      </c>
      <c r="F1154" s="95">
        <v>2</v>
      </c>
      <c r="G1154" s="91" t="s">
        <v>2026</v>
      </c>
      <c r="H1154" s="87">
        <v>4.2962100000000003</v>
      </c>
      <c r="I1154" s="12">
        <v>4.2962100000000003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0.15657099999999999</v>
      </c>
      <c r="P1154" s="12">
        <v>0</v>
      </c>
      <c r="Q1154" s="12">
        <v>0</v>
      </c>
      <c r="R1154" s="12">
        <v>0</v>
      </c>
    </row>
    <row r="1155" spans="1:18" ht="12.95" customHeight="1">
      <c r="A1155" s="100" t="s">
        <v>1805</v>
      </c>
      <c r="B1155" s="101" t="s">
        <v>1033</v>
      </c>
      <c r="C1155" s="101" t="s">
        <v>1806</v>
      </c>
      <c r="D1155" s="98">
        <v>39.276277</v>
      </c>
      <c r="E1155" s="98">
        <v>-105.13975000000001</v>
      </c>
      <c r="F1155" s="95">
        <v>2</v>
      </c>
      <c r="G1155" s="91" t="s">
        <v>2026</v>
      </c>
      <c r="H1155" s="87">
        <v>6.8008360000000003</v>
      </c>
      <c r="I1155" s="12">
        <v>6.8008360000000003</v>
      </c>
      <c r="J1155" s="12">
        <v>0</v>
      </c>
      <c r="K1155" s="12">
        <v>0</v>
      </c>
      <c r="L1155" s="12">
        <v>0.48929999999999996</v>
      </c>
      <c r="M1155" s="12">
        <v>0</v>
      </c>
      <c r="N1155" s="12">
        <v>0</v>
      </c>
      <c r="O1155" s="12">
        <v>0.97948800000000003</v>
      </c>
      <c r="P1155" s="12">
        <v>0</v>
      </c>
      <c r="Q1155" s="12">
        <v>0</v>
      </c>
      <c r="R1155" s="12">
        <v>0</v>
      </c>
    </row>
    <row r="1156" spans="1:18" ht="12.95" customHeight="1">
      <c r="A1156" s="100" t="s">
        <v>1807</v>
      </c>
      <c r="B1156" s="101" t="s">
        <v>842</v>
      </c>
      <c r="C1156" s="101" t="s">
        <v>1808</v>
      </c>
      <c r="D1156" s="98">
        <v>40.422333000000002</v>
      </c>
      <c r="E1156" s="98">
        <v>-105.175833</v>
      </c>
      <c r="F1156" s="95">
        <v>1</v>
      </c>
      <c r="G1156" s="91" t="s">
        <v>2025</v>
      </c>
      <c r="H1156" s="87">
        <v>377.532962</v>
      </c>
      <c r="I1156" s="12">
        <v>22.103971999999999</v>
      </c>
      <c r="J1156" s="12">
        <v>0.3669</v>
      </c>
      <c r="K1156" s="12">
        <v>1.0980999999999999</v>
      </c>
      <c r="L1156" s="12">
        <v>0.12179999999999999</v>
      </c>
      <c r="M1156" s="12">
        <v>1</v>
      </c>
      <c r="N1156" s="12">
        <v>1</v>
      </c>
      <c r="O1156" s="12">
        <v>3.7372359999999998</v>
      </c>
      <c r="P1156" s="12">
        <v>1.0595E-2</v>
      </c>
      <c r="Q1156" s="12">
        <v>1</v>
      </c>
      <c r="R1156" s="12">
        <v>1</v>
      </c>
    </row>
    <row r="1157" spans="1:18" ht="12.95" customHeight="1">
      <c r="A1157" s="100" t="s">
        <v>1809</v>
      </c>
      <c r="B1157" s="101" t="s">
        <v>753</v>
      </c>
      <c r="C1157" s="101" t="s">
        <v>1810</v>
      </c>
      <c r="D1157" s="98">
        <v>40.344099999999997</v>
      </c>
      <c r="E1157" s="98">
        <v>-104.86750000000001</v>
      </c>
      <c r="F1157" s="95">
        <v>3</v>
      </c>
      <c r="G1157" s="91" t="s">
        <v>2025</v>
      </c>
      <c r="H1157" s="87">
        <v>1592.567108</v>
      </c>
      <c r="I1157" s="12">
        <v>22.751639999999998</v>
      </c>
      <c r="J1157" s="12">
        <v>8.6448999999999998</v>
      </c>
      <c r="K1157" s="12">
        <v>1.4200000000000002</v>
      </c>
      <c r="L1157" s="12">
        <v>4.1020999999999992</v>
      </c>
      <c r="M1157" s="12">
        <v>1</v>
      </c>
      <c r="N1157" s="12">
        <v>5</v>
      </c>
      <c r="O1157" s="12">
        <v>3.105083</v>
      </c>
      <c r="P1157" s="12">
        <v>2.5119999999999999E-3</v>
      </c>
      <c r="Q1157" s="12">
        <v>175</v>
      </c>
      <c r="R1157" s="12">
        <v>1</v>
      </c>
    </row>
    <row r="1158" spans="1:18" ht="12.95" customHeight="1">
      <c r="A1158" s="100" t="s">
        <v>1811</v>
      </c>
      <c r="B1158" s="101" t="s">
        <v>753</v>
      </c>
      <c r="C1158" s="101" t="s">
        <v>1812</v>
      </c>
      <c r="D1158" s="98">
        <v>40.394283000000001</v>
      </c>
      <c r="E1158" s="98">
        <v>-104.96429999999999</v>
      </c>
      <c r="F1158" s="95">
        <v>3</v>
      </c>
      <c r="G1158" s="91" t="s">
        <v>2025</v>
      </c>
      <c r="H1158" s="87">
        <v>1379.097483</v>
      </c>
      <c r="I1158" s="12">
        <v>15.437207000000001</v>
      </c>
      <c r="J1158" s="12">
        <v>1.9941</v>
      </c>
      <c r="K1158" s="12">
        <v>0.94450000000000001</v>
      </c>
      <c r="L1158" s="12">
        <v>2.56</v>
      </c>
      <c r="M1158" s="12">
        <v>2</v>
      </c>
      <c r="N1158" s="12">
        <v>8</v>
      </c>
      <c r="O1158" s="12">
        <v>3.5043329999999999</v>
      </c>
      <c r="P1158" s="12">
        <v>2.8999999999999998E-3</v>
      </c>
      <c r="Q1158" s="12">
        <v>16</v>
      </c>
      <c r="R1158" s="12">
        <v>0</v>
      </c>
    </row>
    <row r="1159" spans="1:18" ht="12.95" customHeight="1">
      <c r="A1159" s="100" t="s">
        <v>1813</v>
      </c>
      <c r="B1159" s="101" t="s">
        <v>753</v>
      </c>
      <c r="C1159" s="101" t="s">
        <v>1814</v>
      </c>
      <c r="D1159" s="98">
        <v>40.395400000000002</v>
      </c>
      <c r="E1159" s="98">
        <v>-105.0963</v>
      </c>
      <c r="F1159" s="95">
        <v>1</v>
      </c>
      <c r="G1159" s="91" t="s">
        <v>2025</v>
      </c>
      <c r="H1159" s="87">
        <v>1329.581261</v>
      </c>
      <c r="I1159" s="12">
        <v>28.575800000000001</v>
      </c>
      <c r="J1159" s="12">
        <v>0.65189999999999992</v>
      </c>
      <c r="K1159" s="12">
        <v>0.70080000000000009</v>
      </c>
      <c r="L1159" s="12">
        <v>1.6132</v>
      </c>
      <c r="M1159" s="12">
        <v>3</v>
      </c>
      <c r="N1159" s="12">
        <v>71</v>
      </c>
      <c r="O1159" s="12">
        <v>9.6116340000000005</v>
      </c>
      <c r="P1159" s="12">
        <v>3.0079999999999998E-3</v>
      </c>
      <c r="Q1159" s="12">
        <v>3</v>
      </c>
      <c r="R1159" s="12">
        <v>0</v>
      </c>
    </row>
    <row r="1160" spans="1:18" ht="12.95" customHeight="1">
      <c r="A1160" s="100" t="s">
        <v>1815</v>
      </c>
      <c r="B1160" s="101" t="s">
        <v>753</v>
      </c>
      <c r="C1160" s="101" t="s">
        <v>1816</v>
      </c>
      <c r="D1160" s="98">
        <v>40.397776999999998</v>
      </c>
      <c r="E1160" s="98">
        <v>-105.113055</v>
      </c>
      <c r="F1160" s="95">
        <v>1</v>
      </c>
      <c r="G1160" s="91" t="s">
        <v>2025</v>
      </c>
      <c r="H1160" s="87">
        <v>1311.2847079999999</v>
      </c>
      <c r="I1160" s="12">
        <v>19.926031999999999</v>
      </c>
      <c r="J1160" s="12">
        <v>0.45279999999999998</v>
      </c>
      <c r="K1160" s="12">
        <v>0.67849999999999999</v>
      </c>
      <c r="L1160" s="12">
        <v>1.0071999999999999</v>
      </c>
      <c r="M1160" s="12">
        <v>2</v>
      </c>
      <c r="N1160" s="12">
        <v>30</v>
      </c>
      <c r="O1160" s="12">
        <v>5.4894270000000001</v>
      </c>
      <c r="P1160" s="12">
        <v>3.0500000000000002E-3</v>
      </c>
      <c r="Q1160" s="12">
        <v>1</v>
      </c>
      <c r="R1160" s="12">
        <v>0</v>
      </c>
    </row>
    <row r="1161" spans="1:18" ht="12.95" customHeight="1">
      <c r="A1161" s="100" t="s">
        <v>1817</v>
      </c>
      <c r="B1161" s="101" t="s">
        <v>753</v>
      </c>
      <c r="C1161" s="101" t="s">
        <v>1818</v>
      </c>
      <c r="D1161" s="98">
        <v>40.382167000000003</v>
      </c>
      <c r="E1161" s="98">
        <v>-105.08499999999999</v>
      </c>
      <c r="F1161" s="95">
        <v>1</v>
      </c>
      <c r="G1161" s="91" t="s">
        <v>2025</v>
      </c>
      <c r="H1161" s="87">
        <v>1359.518423</v>
      </c>
      <c r="I1161" s="12">
        <v>43.953977999999999</v>
      </c>
      <c r="J1161" s="12">
        <v>1.3805000000000001</v>
      </c>
      <c r="K1161" s="12">
        <v>0.80280000000000007</v>
      </c>
      <c r="L1161" s="12">
        <v>2.3679999999999999</v>
      </c>
      <c r="M1161" s="12">
        <v>6</v>
      </c>
      <c r="N1161" s="12">
        <v>65</v>
      </c>
      <c r="O1161" s="12">
        <v>9.1506880000000006</v>
      </c>
      <c r="P1161" s="12">
        <v>2.9420000000000002E-3</v>
      </c>
      <c r="Q1161" s="12">
        <v>49</v>
      </c>
      <c r="R1161" s="12">
        <v>1</v>
      </c>
    </row>
    <row r="1162" spans="1:18" ht="12.95" customHeight="1">
      <c r="A1162" s="100" t="s">
        <v>1819</v>
      </c>
      <c r="B1162" s="101" t="s">
        <v>850</v>
      </c>
      <c r="C1162" s="101" t="s">
        <v>851</v>
      </c>
      <c r="D1162" s="98">
        <v>40.329099999999997</v>
      </c>
      <c r="E1162" s="98">
        <v>-104.8862</v>
      </c>
      <c r="F1162" s="95">
        <v>3</v>
      </c>
      <c r="G1162" s="91" t="s">
        <v>2025</v>
      </c>
      <c r="H1162" s="87">
        <v>565.69656999999995</v>
      </c>
      <c r="I1162" s="12">
        <v>36.683295000000001</v>
      </c>
      <c r="J1162" s="12">
        <v>30.933599999999998</v>
      </c>
      <c r="K1162" s="12">
        <v>2.8340000000000001</v>
      </c>
      <c r="L1162" s="12">
        <v>2.4754999999999998</v>
      </c>
      <c r="M1162" s="12">
        <v>1</v>
      </c>
      <c r="N1162" s="12">
        <v>3</v>
      </c>
      <c r="O1162" s="12">
        <v>3.3477399999999999</v>
      </c>
      <c r="P1162" s="12">
        <v>0</v>
      </c>
      <c r="Q1162" s="12">
        <v>389</v>
      </c>
      <c r="R1162" s="12">
        <v>0</v>
      </c>
    </row>
    <row r="1163" spans="1:18" ht="12.95" customHeight="1">
      <c r="A1163" s="100" t="s">
        <v>1820</v>
      </c>
      <c r="B1163" s="101" t="s">
        <v>850</v>
      </c>
      <c r="C1163" s="101" t="s">
        <v>853</v>
      </c>
      <c r="D1163" s="98">
        <v>40.296799999999998</v>
      </c>
      <c r="E1163" s="98">
        <v>-105.0548</v>
      </c>
      <c r="F1163" s="95">
        <v>3</v>
      </c>
      <c r="G1163" s="91" t="s">
        <v>2025</v>
      </c>
      <c r="H1163" s="87">
        <v>375.31482099999999</v>
      </c>
      <c r="I1163" s="12">
        <v>19.545059999999999</v>
      </c>
      <c r="J1163" s="12">
        <v>9.6270999999999987</v>
      </c>
      <c r="K1163" s="12">
        <v>2.5118999999999998</v>
      </c>
      <c r="L1163" s="12">
        <v>1.1097000000000001</v>
      </c>
      <c r="M1163" s="12">
        <v>2</v>
      </c>
      <c r="N1163" s="12">
        <v>5</v>
      </c>
      <c r="O1163" s="12">
        <v>4.5183629999999999</v>
      </c>
      <c r="P1163" s="12">
        <v>0</v>
      </c>
      <c r="Q1163" s="12">
        <v>6</v>
      </c>
      <c r="R1163" s="12">
        <v>0</v>
      </c>
    </row>
    <row r="1164" spans="1:18" ht="12.95" customHeight="1">
      <c r="A1164" s="100" t="s">
        <v>1821</v>
      </c>
      <c r="B1164" s="101" t="s">
        <v>842</v>
      </c>
      <c r="C1164" s="101" t="s">
        <v>1822</v>
      </c>
      <c r="D1164" s="98">
        <v>40.422286999999997</v>
      </c>
      <c r="E1164" s="98">
        <v>-105.17604799999999</v>
      </c>
      <c r="F1164" s="95">
        <v>1</v>
      </c>
      <c r="G1164" s="91" t="s">
        <v>2025</v>
      </c>
      <c r="H1164" s="87">
        <v>375.17094100000003</v>
      </c>
      <c r="I1164" s="12">
        <v>20.088518000000001</v>
      </c>
      <c r="J1164" s="12">
        <v>0.26440000000000002</v>
      </c>
      <c r="K1164" s="12">
        <v>1.1025</v>
      </c>
      <c r="L1164" s="12">
        <v>9.1600000000000001E-2</v>
      </c>
      <c r="M1164" s="12">
        <v>1</v>
      </c>
      <c r="N1164" s="12">
        <v>1</v>
      </c>
      <c r="O1164" s="12">
        <v>3.686496</v>
      </c>
      <c r="P1164" s="12">
        <v>1.0662E-2</v>
      </c>
      <c r="Q1164" s="12">
        <v>0</v>
      </c>
      <c r="R1164" s="12">
        <v>1</v>
      </c>
    </row>
    <row r="1165" spans="1:18" ht="12.95" customHeight="1">
      <c r="A1165" s="100" t="s">
        <v>1823</v>
      </c>
      <c r="B1165" s="101" t="s">
        <v>446</v>
      </c>
      <c r="C1165" s="101" t="s">
        <v>1824</v>
      </c>
      <c r="D1165" s="98">
        <v>39.525832999999999</v>
      </c>
      <c r="E1165" s="98">
        <v>-106.2175</v>
      </c>
      <c r="F1165" s="95">
        <v>2</v>
      </c>
      <c r="G1165" s="91" t="s">
        <v>2026</v>
      </c>
      <c r="H1165" s="87">
        <v>7.3878709999999996</v>
      </c>
      <c r="I1165" s="12">
        <v>7.3878709999999996</v>
      </c>
      <c r="J1165" s="12">
        <v>0</v>
      </c>
      <c r="K1165" s="12">
        <v>0</v>
      </c>
      <c r="L1165" s="12">
        <v>0.48710000000000003</v>
      </c>
      <c r="M1165" s="12">
        <v>0</v>
      </c>
      <c r="N1165" s="12">
        <v>0</v>
      </c>
      <c r="O1165" s="12">
        <v>1.873205</v>
      </c>
      <c r="P1165" s="12">
        <v>0</v>
      </c>
      <c r="Q1165" s="12">
        <v>0</v>
      </c>
      <c r="R1165" s="12">
        <v>0</v>
      </c>
    </row>
    <row r="1166" spans="1:18" ht="12.95" customHeight="1">
      <c r="A1166" s="100" t="s">
        <v>1825</v>
      </c>
      <c r="B1166" s="101" t="s">
        <v>731</v>
      </c>
      <c r="C1166" s="101" t="s">
        <v>1510</v>
      </c>
      <c r="D1166" s="98">
        <v>39.898119999999999</v>
      </c>
      <c r="E1166" s="98">
        <v>-104.89879999999999</v>
      </c>
      <c r="F1166" s="95">
        <v>3</v>
      </c>
      <c r="G1166" s="91" t="s">
        <v>2025</v>
      </c>
      <c r="H1166" s="87">
        <v>12323.923199999999</v>
      </c>
      <c r="I1166" s="12">
        <v>38.013551</v>
      </c>
      <c r="J1166" s="12">
        <v>0.97520000000000007</v>
      </c>
      <c r="K1166" s="12">
        <v>0.28360000000000002</v>
      </c>
      <c r="L1166" s="12">
        <v>8.4013000000000009</v>
      </c>
      <c r="M1166" s="12">
        <v>35</v>
      </c>
      <c r="N1166" s="12">
        <v>27</v>
      </c>
      <c r="O1166" s="12">
        <v>7.6128099999999996</v>
      </c>
      <c r="P1166" s="12">
        <v>3.1078000000000001E-2</v>
      </c>
      <c r="Q1166" s="12">
        <v>10</v>
      </c>
      <c r="R1166" s="12">
        <v>0</v>
      </c>
    </row>
    <row r="1167" spans="1:18" ht="12.95" customHeight="1">
      <c r="A1167" s="100" t="s">
        <v>1826</v>
      </c>
      <c r="B1167" s="101" t="s">
        <v>731</v>
      </c>
      <c r="C1167" s="101" t="s">
        <v>1510</v>
      </c>
      <c r="D1167" s="98">
        <v>39.844520000000003</v>
      </c>
      <c r="E1167" s="98">
        <v>-104.9413</v>
      </c>
      <c r="F1167" s="95">
        <v>3</v>
      </c>
      <c r="G1167" s="91" t="s">
        <v>2025</v>
      </c>
      <c r="H1167" s="87">
        <v>12083.8716</v>
      </c>
      <c r="I1167" s="12">
        <v>37.855355000000003</v>
      </c>
      <c r="J1167" s="12">
        <v>0.33189999999999997</v>
      </c>
      <c r="K1167" s="12">
        <v>0.20240000000000002</v>
      </c>
      <c r="L1167" s="12">
        <v>7.9880000000000004</v>
      </c>
      <c r="M1167" s="12">
        <v>53</v>
      </c>
      <c r="N1167" s="12">
        <v>5</v>
      </c>
      <c r="O1167" s="12">
        <v>12.113549000000001</v>
      </c>
      <c r="P1167" s="12">
        <v>3.1695000000000001E-2</v>
      </c>
      <c r="Q1167" s="12">
        <v>0</v>
      </c>
      <c r="R1167" s="12">
        <v>0</v>
      </c>
    </row>
    <row r="1168" spans="1:18" ht="12.95" customHeight="1">
      <c r="A1168" s="100" t="s">
        <v>1827</v>
      </c>
      <c r="B1168" s="101" t="s">
        <v>1828</v>
      </c>
      <c r="C1168" s="101" t="s">
        <v>1510</v>
      </c>
      <c r="D1168" s="98">
        <v>39.890779999999999</v>
      </c>
      <c r="E1168" s="98">
        <v>-102.2032</v>
      </c>
      <c r="F1168" s="95">
        <v>3</v>
      </c>
      <c r="G1168" s="91" t="s">
        <v>2025</v>
      </c>
      <c r="H1168" s="87">
        <v>218.34882999999999</v>
      </c>
      <c r="I1168" s="12">
        <v>18.127787000000001</v>
      </c>
      <c r="J1168" s="12">
        <v>44.978000000000002</v>
      </c>
      <c r="K1168" s="12">
        <v>0.25390000000000001</v>
      </c>
      <c r="L1168" s="12">
        <v>5.8500000000000003E-2</v>
      </c>
      <c r="M1168" s="12">
        <v>0</v>
      </c>
      <c r="N1168" s="12">
        <v>0</v>
      </c>
      <c r="O1168" s="12">
        <v>0.59782100000000005</v>
      </c>
      <c r="P1168" s="12">
        <v>0</v>
      </c>
      <c r="Q1168" s="12">
        <v>85</v>
      </c>
      <c r="R1168" s="12">
        <v>0</v>
      </c>
    </row>
    <row r="1169" spans="1:18" ht="12.95" customHeight="1">
      <c r="A1169" s="100" t="s">
        <v>1829</v>
      </c>
      <c r="B1169" s="101" t="s">
        <v>1175</v>
      </c>
      <c r="C1169" s="101" t="s">
        <v>1830</v>
      </c>
      <c r="D1169" s="98">
        <v>38.160800000000002</v>
      </c>
      <c r="E1169" s="98">
        <v>-104.6781</v>
      </c>
      <c r="F1169" s="95">
        <v>3</v>
      </c>
      <c r="G1169" s="91" t="s">
        <v>2025</v>
      </c>
      <c r="H1169" s="87">
        <v>40.493309000000004</v>
      </c>
      <c r="I1169" s="12">
        <v>16.941402</v>
      </c>
      <c r="J1169" s="12">
        <v>0</v>
      </c>
      <c r="K1169" s="12">
        <v>0</v>
      </c>
      <c r="L1169" s="12">
        <v>5.1099999999999993E-2</v>
      </c>
      <c r="M1169" s="12">
        <v>0</v>
      </c>
      <c r="N1169" s="12">
        <v>0</v>
      </c>
      <c r="O1169" s="12">
        <v>0.89598199999999995</v>
      </c>
      <c r="P1169" s="12">
        <v>0</v>
      </c>
      <c r="Q1169" s="12">
        <v>0</v>
      </c>
      <c r="R1169" s="12">
        <v>0</v>
      </c>
    </row>
    <row r="1170" spans="1:18" ht="12.95" customHeight="1">
      <c r="A1170" s="100" t="s">
        <v>1831</v>
      </c>
      <c r="B1170" s="101" t="s">
        <v>794</v>
      </c>
      <c r="C1170" s="101" t="s">
        <v>1510</v>
      </c>
      <c r="D1170" s="98">
        <v>39.893500000000003</v>
      </c>
      <c r="E1170" s="98">
        <v>-105.056</v>
      </c>
      <c r="F1170" s="95">
        <v>3</v>
      </c>
      <c r="G1170" s="91" t="s">
        <v>2025</v>
      </c>
      <c r="H1170" s="87">
        <v>92.726136999999994</v>
      </c>
      <c r="I1170" s="12">
        <v>27.590873999999999</v>
      </c>
      <c r="J1170" s="12">
        <v>1.2927999999999999</v>
      </c>
      <c r="K1170" s="12">
        <v>3.2224000000000004</v>
      </c>
      <c r="L1170" s="12">
        <v>25.032399999999999</v>
      </c>
      <c r="M1170" s="12">
        <v>37</v>
      </c>
      <c r="N1170" s="12">
        <v>4</v>
      </c>
      <c r="O1170" s="12">
        <v>12.651619999999999</v>
      </c>
      <c r="P1170" s="12">
        <v>0</v>
      </c>
      <c r="Q1170" s="12">
        <v>0</v>
      </c>
      <c r="R1170" s="12">
        <v>0</v>
      </c>
    </row>
    <row r="1171" spans="1:18" ht="12.95" customHeight="1">
      <c r="A1171" s="100" t="s">
        <v>1832</v>
      </c>
      <c r="B1171" s="101" t="s">
        <v>794</v>
      </c>
      <c r="C1171" s="101" t="s">
        <v>1510</v>
      </c>
      <c r="D1171" s="98">
        <v>40.032110000000003</v>
      </c>
      <c r="E1171" s="98">
        <v>-104.8729</v>
      </c>
      <c r="F1171" s="95">
        <v>3</v>
      </c>
      <c r="G1171" s="91" t="s">
        <v>2025</v>
      </c>
      <c r="H1171" s="87">
        <v>258.19036399999999</v>
      </c>
      <c r="I1171" s="12">
        <v>21.483191000000001</v>
      </c>
      <c r="J1171" s="12">
        <v>24.572700000000001</v>
      </c>
      <c r="K1171" s="12">
        <v>4.1497999999999999</v>
      </c>
      <c r="L1171" s="12">
        <v>30.907</v>
      </c>
      <c r="M1171" s="12">
        <v>1</v>
      </c>
      <c r="N1171" s="12">
        <v>1</v>
      </c>
      <c r="O1171" s="12">
        <v>2.1166909999999999</v>
      </c>
      <c r="P1171" s="12">
        <v>0</v>
      </c>
      <c r="Q1171" s="12">
        <v>276</v>
      </c>
      <c r="R1171" s="12">
        <v>0</v>
      </c>
    </row>
    <row r="1172" spans="1:18" ht="12.95" customHeight="1">
      <c r="A1172" s="100" t="s">
        <v>1833</v>
      </c>
      <c r="B1172" s="101" t="s">
        <v>1172</v>
      </c>
      <c r="C1172" s="101" t="s">
        <v>1510</v>
      </c>
      <c r="D1172" s="98">
        <v>38.128320000000002</v>
      </c>
      <c r="E1172" s="98">
        <v>-102.1344</v>
      </c>
      <c r="F1172" s="95">
        <v>3</v>
      </c>
      <c r="G1172" s="91" t="s">
        <v>2025</v>
      </c>
      <c r="H1172" s="87">
        <v>358.911</v>
      </c>
      <c r="I1172" s="12">
        <v>16.527405999999999</v>
      </c>
      <c r="J1172" s="12">
        <v>54.66</v>
      </c>
      <c r="K1172" s="12">
        <v>0.59020000000000006</v>
      </c>
      <c r="L1172" s="12">
        <v>0.10440000000000001</v>
      </c>
      <c r="M1172" s="12">
        <v>0</v>
      </c>
      <c r="N1172" s="12">
        <v>0</v>
      </c>
      <c r="O1172" s="12">
        <v>1.906563</v>
      </c>
      <c r="P1172" s="12">
        <v>0</v>
      </c>
      <c r="Q1172" s="12">
        <v>0</v>
      </c>
      <c r="R1172" s="12">
        <v>0</v>
      </c>
    </row>
    <row r="1173" spans="1:18" ht="12.95" customHeight="1">
      <c r="A1173" s="100" t="s">
        <v>1834</v>
      </c>
      <c r="B1173" s="101" t="s">
        <v>731</v>
      </c>
      <c r="C1173" s="101" t="s">
        <v>1510</v>
      </c>
      <c r="D1173" s="98">
        <v>40.104730000000004</v>
      </c>
      <c r="E1173" s="98">
        <v>-104.8244</v>
      </c>
      <c r="F1173" s="95">
        <v>3</v>
      </c>
      <c r="G1173" s="91" t="s">
        <v>2025</v>
      </c>
      <c r="H1173" s="87">
        <v>13043.8917</v>
      </c>
      <c r="I1173" s="12">
        <v>41.461727000000003</v>
      </c>
      <c r="J1173" s="12">
        <v>3.3439000000000005</v>
      </c>
      <c r="K1173" s="12">
        <v>0.50949999999999995</v>
      </c>
      <c r="L1173" s="12">
        <v>9.1733000000000011</v>
      </c>
      <c r="M1173" s="12">
        <v>6</v>
      </c>
      <c r="N1173" s="12">
        <v>12</v>
      </c>
      <c r="O1173" s="12">
        <v>4.5575799999999997</v>
      </c>
      <c r="P1173" s="12">
        <v>2.9361999999999999E-2</v>
      </c>
      <c r="Q1173" s="12">
        <v>455</v>
      </c>
      <c r="R1173" s="12">
        <v>4</v>
      </c>
    </row>
    <row r="1174" spans="1:18" ht="12.95" customHeight="1">
      <c r="A1174" s="100" t="s">
        <v>1835</v>
      </c>
      <c r="B1174" s="101" t="s">
        <v>1189</v>
      </c>
      <c r="C1174" s="101" t="s">
        <v>1510</v>
      </c>
      <c r="D1174" s="98">
        <v>39.111319999999999</v>
      </c>
      <c r="E1174" s="98">
        <v>-104.90479999999999</v>
      </c>
      <c r="F1174" s="95">
        <v>1</v>
      </c>
      <c r="G1174" s="91" t="s">
        <v>2026</v>
      </c>
      <c r="H1174" s="87">
        <v>61.903486999999998</v>
      </c>
      <c r="I1174" s="12">
        <v>20.435517000000001</v>
      </c>
      <c r="J1174" s="12">
        <v>0</v>
      </c>
      <c r="K1174" s="12">
        <v>0</v>
      </c>
      <c r="L1174" s="12">
        <v>0.31980000000000003</v>
      </c>
      <c r="M1174" s="12">
        <v>0</v>
      </c>
      <c r="N1174" s="12">
        <v>6</v>
      </c>
      <c r="O1174" s="12">
        <v>2.7870889999999999</v>
      </c>
      <c r="P1174" s="12">
        <v>1.6154000000000002E-2</v>
      </c>
      <c r="Q1174" s="12">
        <v>0</v>
      </c>
      <c r="R1174" s="12">
        <v>0</v>
      </c>
    </row>
    <row r="1175" spans="1:18" ht="12.95" customHeight="1">
      <c r="A1175" s="100" t="s">
        <v>1836</v>
      </c>
      <c r="B1175" s="101" t="s">
        <v>1837</v>
      </c>
      <c r="C1175" s="101" t="s">
        <v>1838</v>
      </c>
      <c r="D1175" s="98">
        <v>38.963999999999999</v>
      </c>
      <c r="E1175" s="98">
        <v>-104.845</v>
      </c>
      <c r="F1175" s="95">
        <v>1</v>
      </c>
      <c r="G1175" s="91" t="s">
        <v>2026</v>
      </c>
      <c r="H1175" s="87">
        <v>57.925556999999998</v>
      </c>
      <c r="I1175" s="12">
        <v>9.7005630000000007</v>
      </c>
      <c r="J1175" s="12">
        <v>0</v>
      </c>
      <c r="K1175" s="12">
        <v>0</v>
      </c>
      <c r="L1175" s="12">
        <v>0.64170000000000005</v>
      </c>
      <c r="M1175" s="12">
        <v>1</v>
      </c>
      <c r="N1175" s="12">
        <v>0</v>
      </c>
      <c r="O1175" s="12">
        <v>1.992497</v>
      </c>
      <c r="P1175" s="12">
        <v>0</v>
      </c>
      <c r="Q1175" s="12">
        <v>0</v>
      </c>
      <c r="R1175" s="12">
        <v>0</v>
      </c>
    </row>
    <row r="1176" spans="1:18" ht="12.95" customHeight="1">
      <c r="A1176" s="100" t="s">
        <v>1839</v>
      </c>
      <c r="B1176" s="101" t="s">
        <v>1840</v>
      </c>
      <c r="C1176" s="101" t="s">
        <v>1841</v>
      </c>
      <c r="D1176" s="98">
        <v>37.494239999999998</v>
      </c>
      <c r="E1176" s="98">
        <v>-103.6313</v>
      </c>
      <c r="F1176" s="95">
        <v>3</v>
      </c>
      <c r="G1176" s="91" t="s">
        <v>2025</v>
      </c>
      <c r="H1176" s="87">
        <v>859.30688799999996</v>
      </c>
      <c r="I1176" s="12">
        <v>21.583386999999998</v>
      </c>
      <c r="J1176" s="12">
        <v>0</v>
      </c>
      <c r="K1176" s="12">
        <v>0</v>
      </c>
      <c r="L1176" s="12">
        <v>1.04E-2</v>
      </c>
      <c r="M1176" s="12">
        <v>0</v>
      </c>
      <c r="N1176" s="12">
        <v>0</v>
      </c>
      <c r="O1176" s="12">
        <v>0.131661</v>
      </c>
      <c r="P1176" s="12">
        <v>0</v>
      </c>
      <c r="Q1176" s="12">
        <v>0</v>
      </c>
      <c r="R1176" s="12">
        <v>0</v>
      </c>
    </row>
    <row r="1177" spans="1:18" ht="12.95" customHeight="1">
      <c r="A1177" s="100" t="s">
        <v>1842</v>
      </c>
      <c r="B1177" s="101" t="s">
        <v>14</v>
      </c>
      <c r="C1177" s="101" t="s">
        <v>1510</v>
      </c>
      <c r="D1177" s="98">
        <v>39.952010000000001</v>
      </c>
      <c r="E1177" s="98">
        <v>-105.1679</v>
      </c>
      <c r="F1177" s="95">
        <v>1</v>
      </c>
      <c r="G1177" s="91" t="s">
        <v>2025</v>
      </c>
      <c r="H1177" s="87">
        <v>70.316100000000006</v>
      </c>
      <c r="I1177" s="12">
        <v>9.1251639999999998</v>
      </c>
      <c r="J1177" s="12">
        <v>0</v>
      </c>
      <c r="K1177" s="12">
        <v>0.31490000000000001</v>
      </c>
      <c r="L1177" s="12">
        <v>1.7961999999999998</v>
      </c>
      <c r="M1177" s="12">
        <v>1</v>
      </c>
      <c r="N1177" s="12">
        <v>4</v>
      </c>
      <c r="O1177" s="12">
        <v>2.3979979999999999</v>
      </c>
      <c r="P1177" s="12">
        <v>0</v>
      </c>
      <c r="Q1177" s="12">
        <v>6</v>
      </c>
      <c r="R1177" s="12">
        <v>0</v>
      </c>
    </row>
    <row r="1178" spans="1:18" ht="12.95" customHeight="1">
      <c r="A1178" s="100" t="s">
        <v>1843</v>
      </c>
      <c r="B1178" s="101" t="s">
        <v>961</v>
      </c>
      <c r="C1178" s="101" t="s">
        <v>1510</v>
      </c>
      <c r="D1178" s="98">
        <v>39.347299999999997</v>
      </c>
      <c r="E1178" s="98">
        <v>-104.9709</v>
      </c>
      <c r="F1178" s="95">
        <v>1</v>
      </c>
      <c r="G1178" s="91" t="s">
        <v>2025</v>
      </c>
      <c r="H1178" s="87">
        <v>187.90883500000001</v>
      </c>
      <c r="I1178" s="12">
        <v>19.01557</v>
      </c>
      <c r="J1178" s="12">
        <v>0.54449999999999998</v>
      </c>
      <c r="K1178" s="12">
        <v>0</v>
      </c>
      <c r="L1178" s="12">
        <v>0.12789999999999999</v>
      </c>
      <c r="M1178" s="12">
        <v>0</v>
      </c>
      <c r="N1178" s="12">
        <v>3</v>
      </c>
      <c r="O1178" s="12">
        <v>2.5621049999999999</v>
      </c>
      <c r="P1178" s="12">
        <v>0</v>
      </c>
      <c r="Q1178" s="12">
        <v>0</v>
      </c>
      <c r="R1178" s="12">
        <v>0</v>
      </c>
    </row>
    <row r="1179" spans="1:18" ht="12.95" customHeight="1">
      <c r="A1179" s="100" t="s">
        <v>1844</v>
      </c>
      <c r="B1179" s="101" t="s">
        <v>1845</v>
      </c>
      <c r="C1179" s="101" t="s">
        <v>1510</v>
      </c>
      <c r="D1179" s="98">
        <v>38.126730000000002</v>
      </c>
      <c r="E1179" s="98">
        <v>-102.6092</v>
      </c>
      <c r="F1179" s="95">
        <v>3</v>
      </c>
      <c r="G1179" s="91" t="s">
        <v>2025</v>
      </c>
      <c r="H1179" s="87">
        <v>219.24533600000001</v>
      </c>
      <c r="I1179" s="12">
        <v>20.286691999999999</v>
      </c>
      <c r="J1179" s="12">
        <v>40.083999999999996</v>
      </c>
      <c r="K1179" s="12">
        <v>1.11E-2</v>
      </c>
      <c r="L1179" s="12">
        <v>0.32550000000000001</v>
      </c>
      <c r="M1179" s="12">
        <v>1</v>
      </c>
      <c r="N1179" s="12">
        <v>3</v>
      </c>
      <c r="O1179" s="12">
        <v>2.4203070000000002</v>
      </c>
      <c r="P1179" s="12">
        <v>0</v>
      </c>
      <c r="Q1179" s="12">
        <v>4</v>
      </c>
      <c r="R1179" s="12">
        <v>0</v>
      </c>
    </row>
    <row r="1180" spans="1:18" ht="12.95" customHeight="1">
      <c r="A1180" s="100" t="s">
        <v>1846</v>
      </c>
      <c r="B1180" s="101" t="s">
        <v>1217</v>
      </c>
      <c r="C1180" s="101" t="s">
        <v>1510</v>
      </c>
      <c r="D1180" s="98">
        <v>37.790278000000001</v>
      </c>
      <c r="E1180" s="98">
        <v>-103.82083299999999</v>
      </c>
      <c r="F1180" s="95">
        <v>3</v>
      </c>
      <c r="G1180" s="91" t="s">
        <v>2025</v>
      </c>
      <c r="H1180" s="87">
        <v>666.595102</v>
      </c>
      <c r="I1180" s="12">
        <v>22.781648000000001</v>
      </c>
      <c r="J1180" s="12">
        <v>0</v>
      </c>
      <c r="K1180" s="12">
        <v>0</v>
      </c>
      <c r="L1180" s="12">
        <v>2.8400000000000002E-2</v>
      </c>
      <c r="M1180" s="12">
        <v>0</v>
      </c>
      <c r="N1180" s="12">
        <v>0</v>
      </c>
      <c r="O1180" s="12">
        <v>0.98958999999999997</v>
      </c>
      <c r="P1180" s="12">
        <v>0</v>
      </c>
      <c r="Q1180" s="12">
        <v>1</v>
      </c>
      <c r="R1180" s="12">
        <v>0</v>
      </c>
    </row>
    <row r="1181" spans="1:18" ht="12.95" customHeight="1">
      <c r="A1181" s="100" t="s">
        <v>1847</v>
      </c>
      <c r="B1181" s="101" t="s">
        <v>1848</v>
      </c>
      <c r="C1181" s="101" t="s">
        <v>1849</v>
      </c>
      <c r="D1181" s="98">
        <v>38.068010000000001</v>
      </c>
      <c r="E1181" s="98">
        <v>-104.94540000000001</v>
      </c>
      <c r="F1181" s="95">
        <v>1</v>
      </c>
      <c r="G1181" s="91" t="s">
        <v>2026</v>
      </c>
      <c r="H1181" s="87">
        <v>186.69190800000001</v>
      </c>
      <c r="I1181" s="12">
        <v>17.799413000000001</v>
      </c>
      <c r="J1181" s="12">
        <v>0</v>
      </c>
      <c r="K1181" s="12">
        <v>0.70289999999999997</v>
      </c>
      <c r="L1181" s="12">
        <v>0.15959999999999999</v>
      </c>
      <c r="M1181" s="12">
        <v>0</v>
      </c>
      <c r="N1181" s="12">
        <v>12</v>
      </c>
      <c r="O1181" s="12">
        <v>4.0280610000000001</v>
      </c>
      <c r="P1181" s="12">
        <v>0</v>
      </c>
      <c r="Q1181" s="12">
        <v>0</v>
      </c>
      <c r="R1181" s="12">
        <v>0</v>
      </c>
    </row>
    <row r="1182" spans="1:18" ht="12.95" customHeight="1">
      <c r="A1182" s="100" t="s">
        <v>1850</v>
      </c>
      <c r="B1182" s="101" t="s">
        <v>1014</v>
      </c>
      <c r="C1182" s="101" t="s">
        <v>1510</v>
      </c>
      <c r="D1182" s="98">
        <v>38.107500000000002</v>
      </c>
      <c r="E1182" s="98">
        <v>-103.3661</v>
      </c>
      <c r="F1182" s="95">
        <v>3</v>
      </c>
      <c r="G1182" s="91" t="s">
        <v>2025</v>
      </c>
      <c r="H1182" s="87">
        <v>3639.0936230000002</v>
      </c>
      <c r="I1182" s="12">
        <v>32.913818999999997</v>
      </c>
      <c r="J1182" s="12">
        <v>3.9228000000000001</v>
      </c>
      <c r="K1182" s="12">
        <v>2.5999999999999999E-3</v>
      </c>
      <c r="L1182" s="12">
        <v>6.5900000000000014E-2</v>
      </c>
      <c r="M1182" s="12">
        <v>0</v>
      </c>
      <c r="N1182" s="12">
        <v>0</v>
      </c>
      <c r="O1182" s="12">
        <v>0.93344300000000002</v>
      </c>
      <c r="P1182" s="12">
        <v>0</v>
      </c>
      <c r="Q1182" s="12">
        <v>1</v>
      </c>
      <c r="R1182" s="12">
        <v>0</v>
      </c>
    </row>
    <row r="1183" spans="1:18" ht="12.95" customHeight="1">
      <c r="A1183" s="100" t="s">
        <v>1851</v>
      </c>
      <c r="B1183" s="101" t="s">
        <v>756</v>
      </c>
      <c r="C1183" s="101" t="s">
        <v>1852</v>
      </c>
      <c r="D1183" s="98">
        <v>40.19173</v>
      </c>
      <c r="E1183" s="98">
        <v>-105.2</v>
      </c>
      <c r="F1183" s="95">
        <v>1</v>
      </c>
      <c r="G1183" s="91" t="s">
        <v>2025</v>
      </c>
      <c r="H1183" s="87">
        <v>607.556061</v>
      </c>
      <c r="I1183" s="12">
        <v>27.172191999999999</v>
      </c>
      <c r="J1183" s="12">
        <v>1.1143999999999998</v>
      </c>
      <c r="K1183" s="12">
        <v>1.1259999999999999</v>
      </c>
      <c r="L1183" s="12">
        <v>0.69069999999999998</v>
      </c>
      <c r="M1183" s="12">
        <v>9</v>
      </c>
      <c r="N1183" s="12">
        <v>129</v>
      </c>
      <c r="O1183" s="12">
        <v>2.1109230000000001</v>
      </c>
      <c r="P1183" s="12">
        <v>4.9379999999999997E-3</v>
      </c>
      <c r="Q1183" s="12">
        <v>8</v>
      </c>
      <c r="R1183" s="12">
        <v>0</v>
      </c>
    </row>
    <row r="1184" spans="1:18" ht="12.95" customHeight="1">
      <c r="A1184" s="100" t="s">
        <v>1853</v>
      </c>
      <c r="B1184" s="101" t="s">
        <v>1277</v>
      </c>
      <c r="C1184" s="101" t="s">
        <v>1854</v>
      </c>
      <c r="D1184" s="98">
        <v>38.923056000000003</v>
      </c>
      <c r="E1184" s="98">
        <v>-103.745278</v>
      </c>
      <c r="F1184" s="95">
        <v>3</v>
      </c>
      <c r="G1184" s="91" t="s">
        <v>2025</v>
      </c>
      <c r="H1184" s="87">
        <v>148.25484399999999</v>
      </c>
      <c r="I1184" s="12">
        <v>13.089285</v>
      </c>
      <c r="J1184" s="12">
        <v>25.9664</v>
      </c>
      <c r="K1184" s="12">
        <v>0.10200000000000001</v>
      </c>
      <c r="L1184" s="12">
        <v>2.4000000000000002E-3</v>
      </c>
      <c r="M1184" s="12">
        <v>0</v>
      </c>
      <c r="N1184" s="12">
        <v>2</v>
      </c>
      <c r="O1184" s="12">
        <v>1.313299</v>
      </c>
      <c r="P1184" s="12">
        <v>0</v>
      </c>
      <c r="Q1184" s="12">
        <v>0</v>
      </c>
      <c r="R1184" s="12">
        <v>0</v>
      </c>
    </row>
    <row r="1185" spans="1:18" ht="12.95" customHeight="1">
      <c r="A1185" s="100" t="s">
        <v>1855</v>
      </c>
      <c r="B1185" s="101" t="s">
        <v>1191</v>
      </c>
      <c r="C1185" s="101" t="s">
        <v>1856</v>
      </c>
      <c r="D1185" s="98">
        <v>39.085000000000001</v>
      </c>
      <c r="E1185" s="98">
        <v>-104.99139</v>
      </c>
      <c r="F1185" s="95">
        <v>1</v>
      </c>
      <c r="G1185" s="91" t="s">
        <v>2026</v>
      </c>
      <c r="H1185" s="87">
        <v>8.345243</v>
      </c>
      <c r="I1185" s="12">
        <v>8.3506640000000001</v>
      </c>
      <c r="J1185" s="12">
        <v>0</v>
      </c>
      <c r="K1185" s="12">
        <v>0</v>
      </c>
      <c r="L1185" s="12">
        <v>1.0799999999999999E-2</v>
      </c>
      <c r="M1185" s="12">
        <v>0</v>
      </c>
      <c r="N1185" s="12">
        <v>0</v>
      </c>
      <c r="O1185" s="12">
        <v>0.94695099999999999</v>
      </c>
      <c r="P1185" s="12">
        <v>0</v>
      </c>
      <c r="Q1185" s="12">
        <v>0</v>
      </c>
      <c r="R1185" s="12">
        <v>0</v>
      </c>
    </row>
    <row r="1186" spans="1:18" ht="12.95" customHeight="1">
      <c r="A1186" s="100" t="s">
        <v>1857</v>
      </c>
      <c r="B1186" s="101" t="s">
        <v>1056</v>
      </c>
      <c r="C1186" s="101" t="s">
        <v>1858</v>
      </c>
      <c r="D1186" s="98">
        <v>40.103332999999999</v>
      </c>
      <c r="E1186" s="98">
        <v>-102.32250000000001</v>
      </c>
      <c r="F1186" s="95">
        <v>3</v>
      </c>
      <c r="G1186" s="91" t="s">
        <v>2025</v>
      </c>
      <c r="H1186" s="87">
        <v>1327.2838609999999</v>
      </c>
      <c r="I1186" s="12">
        <v>27.934000000000001</v>
      </c>
      <c r="J1186" s="12">
        <v>56.971499999999999</v>
      </c>
      <c r="K1186" s="12">
        <v>0.75249999999999995</v>
      </c>
      <c r="L1186" s="12">
        <v>0.39760000000000006</v>
      </c>
      <c r="M1186" s="12">
        <v>0</v>
      </c>
      <c r="N1186" s="12">
        <v>1</v>
      </c>
      <c r="O1186" s="12">
        <v>1.038492</v>
      </c>
      <c r="P1186" s="12">
        <v>0</v>
      </c>
      <c r="Q1186" s="12">
        <v>3</v>
      </c>
      <c r="R1186" s="12">
        <v>0</v>
      </c>
    </row>
    <row r="1187" spans="1:18" ht="12.95" customHeight="1">
      <c r="A1187" s="100" t="s">
        <v>1859</v>
      </c>
      <c r="B1187" s="101" t="s">
        <v>1062</v>
      </c>
      <c r="C1187" s="101" t="s">
        <v>1860</v>
      </c>
      <c r="D1187" s="98">
        <v>39.832777</v>
      </c>
      <c r="E1187" s="98">
        <v>-102.28194000000001</v>
      </c>
      <c r="F1187" s="95">
        <v>3</v>
      </c>
      <c r="G1187" s="91" t="s">
        <v>2025</v>
      </c>
      <c r="H1187" s="87">
        <v>4845.4929000000002</v>
      </c>
      <c r="I1187" s="12">
        <v>26.257114999999999</v>
      </c>
      <c r="J1187" s="12">
        <v>52.243899999999996</v>
      </c>
      <c r="K1187" s="12">
        <v>0.43810000000000004</v>
      </c>
      <c r="L1187" s="12">
        <v>4.2900000000000001E-2</v>
      </c>
      <c r="M1187" s="12">
        <v>0</v>
      </c>
      <c r="N1187" s="12">
        <v>1</v>
      </c>
      <c r="O1187" s="12">
        <v>0.63491500000000001</v>
      </c>
      <c r="P1187" s="12">
        <v>0</v>
      </c>
      <c r="Q1187" s="12">
        <v>11</v>
      </c>
      <c r="R1187" s="12">
        <v>0</v>
      </c>
    </row>
    <row r="1188" spans="1:18" ht="12.95" customHeight="1">
      <c r="A1188" s="100" t="s">
        <v>1861</v>
      </c>
      <c r="B1188" s="101" t="s">
        <v>1651</v>
      </c>
      <c r="C1188" s="101" t="s">
        <v>1862</v>
      </c>
      <c r="D1188" s="98">
        <v>38.44</v>
      </c>
      <c r="E1188" s="98">
        <v>-106.363</v>
      </c>
      <c r="F1188" s="95">
        <v>2</v>
      </c>
      <c r="G1188" s="91" t="s">
        <v>2026</v>
      </c>
      <c r="H1188" s="87">
        <v>48.559339999999999</v>
      </c>
      <c r="I1188" s="12">
        <v>23.126593</v>
      </c>
      <c r="J1188" s="12">
        <v>0</v>
      </c>
      <c r="K1188" s="12">
        <v>0</v>
      </c>
      <c r="L1188" s="12">
        <v>0.89900000000000002</v>
      </c>
      <c r="M1188" s="12">
        <v>0</v>
      </c>
      <c r="N1188" s="12">
        <v>4</v>
      </c>
      <c r="O1188" s="12">
        <v>0.44420300000000001</v>
      </c>
      <c r="P1188" s="12">
        <v>0</v>
      </c>
      <c r="Q1188" s="12">
        <v>0</v>
      </c>
      <c r="R1188" s="12">
        <v>0</v>
      </c>
    </row>
    <row r="1189" spans="1:18" ht="12.95" customHeight="1">
      <c r="A1189" s="100" t="s">
        <v>1863</v>
      </c>
      <c r="B1189" s="101" t="s">
        <v>929</v>
      </c>
      <c r="C1189" s="101" t="s">
        <v>1864</v>
      </c>
      <c r="D1189" s="98">
        <v>39.666111000000001</v>
      </c>
      <c r="E1189" s="98">
        <v>-105.19417</v>
      </c>
      <c r="F1189" s="95">
        <v>1</v>
      </c>
      <c r="G1189" s="91" t="s">
        <v>2026</v>
      </c>
      <c r="H1189" s="87">
        <v>22.426106000000001</v>
      </c>
      <c r="I1189" s="12">
        <v>10.410012</v>
      </c>
      <c r="J1189" s="12">
        <v>0</v>
      </c>
      <c r="K1189" s="12">
        <v>0</v>
      </c>
      <c r="L1189" s="12">
        <v>8.1167999999999996</v>
      </c>
      <c r="M1189" s="12">
        <v>0</v>
      </c>
      <c r="N1189" s="12">
        <v>0</v>
      </c>
      <c r="O1189" s="12">
        <v>2.1524049999999999</v>
      </c>
      <c r="P1189" s="12">
        <v>0</v>
      </c>
      <c r="Q1189" s="12">
        <v>0</v>
      </c>
      <c r="R1189" s="12">
        <v>0</v>
      </c>
    </row>
    <row r="1190" spans="1:18" ht="12.95" customHeight="1">
      <c r="A1190" s="100" t="s">
        <v>1865</v>
      </c>
      <c r="B1190" s="101" t="s">
        <v>1592</v>
      </c>
      <c r="C1190" s="101" t="s">
        <v>1866</v>
      </c>
      <c r="D1190" s="98">
        <v>37.631943999999997</v>
      </c>
      <c r="E1190" s="98">
        <v>-107.87806</v>
      </c>
      <c r="F1190" s="95">
        <v>2</v>
      </c>
      <c r="G1190" s="91" t="s">
        <v>2026</v>
      </c>
      <c r="H1190" s="87">
        <v>18.622263</v>
      </c>
      <c r="I1190" s="12">
        <v>18.006959999999999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  <c r="O1190" s="12">
        <v>1.6272040000000001</v>
      </c>
      <c r="P1190" s="12">
        <v>0</v>
      </c>
      <c r="Q1190" s="12">
        <v>0</v>
      </c>
      <c r="R1190" s="12">
        <v>0</v>
      </c>
    </row>
    <row r="1191" spans="1:18" ht="12.95" customHeight="1">
      <c r="A1191" s="100" t="s">
        <v>1867</v>
      </c>
      <c r="B1191" s="101" t="s">
        <v>412</v>
      </c>
      <c r="C1191" s="101" t="s">
        <v>1868</v>
      </c>
      <c r="D1191" s="98">
        <v>37.520833000000003</v>
      </c>
      <c r="E1191" s="98">
        <v>-108.11056000000001</v>
      </c>
      <c r="F1191" s="95">
        <v>2</v>
      </c>
      <c r="G1191" s="91" t="s">
        <v>2026</v>
      </c>
      <c r="H1191" s="87">
        <v>51.562550999999999</v>
      </c>
      <c r="I1191" s="12">
        <v>25.620042000000002</v>
      </c>
      <c r="J1191" s="12">
        <v>0</v>
      </c>
      <c r="K1191" s="12">
        <v>0.1082</v>
      </c>
      <c r="L1191" s="12">
        <v>0</v>
      </c>
      <c r="M1191" s="12">
        <v>0</v>
      </c>
      <c r="N1191" s="12">
        <v>0</v>
      </c>
      <c r="O1191" s="12">
        <v>0.71288700000000005</v>
      </c>
      <c r="P1191" s="12">
        <v>0</v>
      </c>
      <c r="Q1191" s="12">
        <v>0</v>
      </c>
      <c r="R1191" s="12">
        <v>0</v>
      </c>
    </row>
    <row r="1192" spans="1:18" ht="12.95" customHeight="1">
      <c r="A1192" s="100" t="s">
        <v>1869</v>
      </c>
      <c r="B1192" s="101" t="s">
        <v>1870</v>
      </c>
      <c r="C1192" s="101" t="s">
        <v>1871</v>
      </c>
      <c r="D1192" s="98">
        <v>37.481699999999996</v>
      </c>
      <c r="E1192" s="98">
        <v>-107.0971</v>
      </c>
      <c r="F1192" s="95">
        <v>2</v>
      </c>
      <c r="G1192" s="91" t="s">
        <v>2026</v>
      </c>
      <c r="H1192" s="87">
        <v>59.415809000000003</v>
      </c>
      <c r="I1192" s="12">
        <v>22.783142999999999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  <c r="O1192" s="12">
        <v>0</v>
      </c>
      <c r="P1192" s="12">
        <v>0</v>
      </c>
      <c r="Q1192" s="12">
        <v>0</v>
      </c>
      <c r="R1192" s="12">
        <v>0</v>
      </c>
    </row>
    <row r="1193" spans="1:18" ht="12.95" customHeight="1">
      <c r="A1193" s="100" t="s">
        <v>1872</v>
      </c>
      <c r="B1193" s="101" t="s">
        <v>1123</v>
      </c>
      <c r="C1193" s="101" t="s">
        <v>1873</v>
      </c>
      <c r="D1193" s="98">
        <v>39.285555000000002</v>
      </c>
      <c r="E1193" s="98">
        <v>-106.44861</v>
      </c>
      <c r="F1193" s="95">
        <v>2</v>
      </c>
      <c r="G1193" s="91" t="s">
        <v>2026</v>
      </c>
      <c r="H1193" s="87">
        <v>14.468564000000001</v>
      </c>
      <c r="I1193" s="12">
        <v>14.464949000000001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</row>
    <row r="1194" spans="1:18" ht="12.95" customHeight="1">
      <c r="A1194" s="100" t="s">
        <v>1874</v>
      </c>
      <c r="B1194" s="101" t="s">
        <v>43</v>
      </c>
      <c r="C1194" s="101" t="s">
        <v>1875</v>
      </c>
      <c r="D1194" s="98">
        <v>40.800249999999998</v>
      </c>
      <c r="E1194" s="98">
        <v>-104.45925</v>
      </c>
      <c r="F1194" s="95">
        <v>3</v>
      </c>
      <c r="G1194" s="91" t="s">
        <v>2025</v>
      </c>
      <c r="H1194" s="87">
        <v>142.39559700000001</v>
      </c>
      <c r="I1194" s="12">
        <v>13.732972</v>
      </c>
      <c r="J1194" s="12">
        <v>0.43680000000000002</v>
      </c>
      <c r="K1194" s="12">
        <v>0</v>
      </c>
      <c r="L1194" s="12">
        <v>2.47E-2</v>
      </c>
      <c r="M1194" s="12">
        <v>0</v>
      </c>
      <c r="N1194" s="12">
        <v>0</v>
      </c>
      <c r="O1194" s="12">
        <v>1.222353</v>
      </c>
      <c r="P1194" s="12">
        <v>0</v>
      </c>
      <c r="Q1194" s="12">
        <v>1</v>
      </c>
      <c r="R1194" s="12">
        <v>0</v>
      </c>
    </row>
    <row r="1195" spans="1:18" ht="12.95" customHeight="1">
      <c r="A1195" s="100" t="s">
        <v>1876</v>
      </c>
      <c r="B1195" s="101" t="s">
        <v>1268</v>
      </c>
      <c r="C1195" s="101" t="s">
        <v>1877</v>
      </c>
      <c r="D1195" s="98">
        <v>37.513370000000002</v>
      </c>
      <c r="E1195" s="98">
        <v>-103.02667</v>
      </c>
      <c r="F1195" s="95">
        <v>3</v>
      </c>
      <c r="G1195" s="91" t="s">
        <v>2025</v>
      </c>
      <c r="H1195" s="87">
        <v>613.89089999999999</v>
      </c>
      <c r="I1195" s="12">
        <v>24.355392999999999</v>
      </c>
      <c r="J1195" s="12">
        <v>1.6625000000000001</v>
      </c>
      <c r="K1195" s="12">
        <v>0.17149999999999999</v>
      </c>
      <c r="L1195" s="12">
        <v>8.5000000000000006E-3</v>
      </c>
      <c r="M1195" s="12">
        <v>0</v>
      </c>
      <c r="N1195" s="12">
        <v>0</v>
      </c>
      <c r="O1195" s="12">
        <v>0.653165</v>
      </c>
      <c r="P1195" s="12">
        <v>0</v>
      </c>
      <c r="Q1195" s="12">
        <v>0</v>
      </c>
      <c r="R1195" s="12">
        <v>0</v>
      </c>
    </row>
    <row r="1196" spans="1:18" ht="12.95" customHeight="1">
      <c r="A1196" s="100" t="s">
        <v>1878</v>
      </c>
      <c r="B1196" s="101" t="s">
        <v>1060</v>
      </c>
      <c r="C1196" s="101" t="s">
        <v>1879</v>
      </c>
      <c r="D1196" s="98">
        <v>40.047750000000001</v>
      </c>
      <c r="E1196" s="98">
        <v>-102.33694</v>
      </c>
      <c r="F1196" s="95">
        <v>3</v>
      </c>
      <c r="G1196" s="91" t="s">
        <v>2025</v>
      </c>
      <c r="H1196" s="87">
        <v>598.47830699999997</v>
      </c>
      <c r="I1196" s="12">
        <v>29.128837000000001</v>
      </c>
      <c r="J1196" s="12">
        <v>31.308299999999999</v>
      </c>
      <c r="K1196" s="12">
        <v>0.36380000000000001</v>
      </c>
      <c r="L1196" s="12">
        <v>2.1399999999999999E-2</v>
      </c>
      <c r="M1196" s="12">
        <v>0</v>
      </c>
      <c r="N1196" s="12">
        <v>1</v>
      </c>
      <c r="O1196" s="12">
        <v>0.74448400000000003</v>
      </c>
      <c r="P1196" s="12">
        <v>0</v>
      </c>
      <c r="Q1196" s="12">
        <v>120</v>
      </c>
      <c r="R1196" s="12">
        <v>0</v>
      </c>
    </row>
    <row r="1197" spans="1:18" ht="12.95" customHeight="1">
      <c r="A1197" s="100" t="s">
        <v>1880</v>
      </c>
      <c r="B1197" s="101" t="s">
        <v>1062</v>
      </c>
      <c r="C1197" s="101" t="s">
        <v>1881</v>
      </c>
      <c r="D1197" s="98">
        <v>39.804209999999998</v>
      </c>
      <c r="E1197" s="98">
        <v>-102.31399999999999</v>
      </c>
      <c r="F1197" s="95">
        <v>3</v>
      </c>
      <c r="G1197" s="91" t="s">
        <v>2025</v>
      </c>
      <c r="H1197" s="87">
        <v>4771.3212000000003</v>
      </c>
      <c r="I1197" s="12">
        <v>24.536629000000001</v>
      </c>
      <c r="J1197" s="12">
        <v>52.9589</v>
      </c>
      <c r="K1197" s="12">
        <v>0.44070000000000004</v>
      </c>
      <c r="L1197" s="12">
        <v>4.3499999999999997E-2</v>
      </c>
      <c r="M1197" s="12">
        <v>0</v>
      </c>
      <c r="N1197" s="12">
        <v>0</v>
      </c>
      <c r="O1197" s="12">
        <v>0.41325299999999998</v>
      </c>
      <c r="P1197" s="12">
        <v>0</v>
      </c>
      <c r="Q1197" s="12">
        <v>4</v>
      </c>
      <c r="R1197" s="12">
        <v>0</v>
      </c>
    </row>
    <row r="1198" spans="1:18" ht="12.95" customHeight="1">
      <c r="A1198" s="100" t="s">
        <v>1882</v>
      </c>
      <c r="B1198" s="101" t="s">
        <v>197</v>
      </c>
      <c r="C1198" s="101" t="s">
        <v>1883</v>
      </c>
      <c r="D1198" s="98">
        <v>38.159990000000001</v>
      </c>
      <c r="E1198" s="98">
        <v>-108.40834</v>
      </c>
      <c r="F1198" s="95">
        <v>1</v>
      </c>
      <c r="G1198" s="91" t="s">
        <v>2024</v>
      </c>
      <c r="H1198" s="87">
        <v>379.74429900000001</v>
      </c>
      <c r="I1198" s="12">
        <v>19.360001</v>
      </c>
      <c r="J1198" s="12">
        <v>7.8899999999999998E-2</v>
      </c>
      <c r="K1198" s="12">
        <v>5.7167999999999992</v>
      </c>
      <c r="L1198" s="12">
        <v>0.13620000000000002</v>
      </c>
      <c r="M1198" s="12">
        <v>0</v>
      </c>
      <c r="N1198" s="12">
        <v>1</v>
      </c>
      <c r="O1198" s="12">
        <v>0.26816899999999999</v>
      </c>
      <c r="P1198" s="12">
        <v>0</v>
      </c>
      <c r="Q1198" s="12">
        <v>0</v>
      </c>
      <c r="R1198" s="12">
        <v>0</v>
      </c>
    </row>
    <row r="1199" spans="1:18" ht="12.95" customHeight="1">
      <c r="A1199" s="100" t="s">
        <v>1884</v>
      </c>
      <c r="B1199" s="101" t="s">
        <v>1456</v>
      </c>
      <c r="C1199" s="101" t="s">
        <v>1885</v>
      </c>
      <c r="D1199" s="98">
        <v>37.364199999999997</v>
      </c>
      <c r="E1199" s="98">
        <v>-108.9511</v>
      </c>
      <c r="F1199" s="95">
        <v>3</v>
      </c>
      <c r="G1199" s="91" t="s">
        <v>2024</v>
      </c>
      <c r="H1199" s="87">
        <v>424.83451400000001</v>
      </c>
      <c r="I1199" s="12">
        <v>17.364796999999999</v>
      </c>
      <c r="J1199" s="12">
        <v>23.828399999999998</v>
      </c>
      <c r="K1199" s="12">
        <v>8.0371000000000006</v>
      </c>
      <c r="L1199" s="12">
        <v>0.23900000000000002</v>
      </c>
      <c r="M1199" s="12">
        <v>0</v>
      </c>
      <c r="N1199" s="12">
        <v>3</v>
      </c>
      <c r="O1199" s="12">
        <v>0.40049499999999999</v>
      </c>
      <c r="P1199" s="12">
        <v>0</v>
      </c>
      <c r="Q1199" s="12">
        <v>6</v>
      </c>
      <c r="R1199" s="12">
        <v>0</v>
      </c>
    </row>
    <row r="1200" spans="1:18" ht="12.95" customHeight="1">
      <c r="A1200" s="100" t="s">
        <v>1886</v>
      </c>
      <c r="B1200" s="101" t="s">
        <v>1887</v>
      </c>
      <c r="C1200" s="101" t="s">
        <v>1888</v>
      </c>
      <c r="D1200" s="98">
        <v>40.099400000000003</v>
      </c>
      <c r="E1200" s="98">
        <v>-102.09738</v>
      </c>
      <c r="F1200" s="95">
        <v>3</v>
      </c>
      <c r="G1200" s="91" t="s">
        <v>2025</v>
      </c>
      <c r="H1200" s="87">
        <v>43.341776000000003</v>
      </c>
      <c r="I1200" s="12">
        <v>15.756243</v>
      </c>
      <c r="J1200" s="12">
        <v>33.731999999999999</v>
      </c>
      <c r="K1200" s="12">
        <v>0.66649999999999998</v>
      </c>
      <c r="L1200" s="12">
        <v>1.2500000000000001E-2</v>
      </c>
      <c r="M1200" s="12">
        <v>0</v>
      </c>
      <c r="N1200" s="12">
        <v>0</v>
      </c>
      <c r="O1200" s="12">
        <v>0.99792800000000004</v>
      </c>
      <c r="P1200" s="12">
        <v>0</v>
      </c>
      <c r="Q1200" s="12">
        <v>7</v>
      </c>
      <c r="R1200" s="12">
        <v>0</v>
      </c>
    </row>
    <row r="1201" spans="1:18" ht="12.95" customHeight="1">
      <c r="A1201" s="100" t="s">
        <v>1889</v>
      </c>
      <c r="B1201" s="101" t="s">
        <v>1217</v>
      </c>
      <c r="C1201" s="101" t="s">
        <v>1890</v>
      </c>
      <c r="D1201" s="98">
        <v>37.827060000000003</v>
      </c>
      <c r="E1201" s="98">
        <v>-103.77298</v>
      </c>
      <c r="F1201" s="95">
        <v>3</v>
      </c>
      <c r="G1201" s="91" t="s">
        <v>2025</v>
      </c>
      <c r="H1201" s="87">
        <v>692.98484099999996</v>
      </c>
      <c r="I1201" s="12">
        <v>16.569686000000001</v>
      </c>
      <c r="J1201" s="12">
        <v>0</v>
      </c>
      <c r="K1201" s="12">
        <v>0</v>
      </c>
      <c r="L1201" s="12">
        <v>3.0600000000000002E-2</v>
      </c>
      <c r="M1201" s="12">
        <v>0</v>
      </c>
      <c r="N1201" s="12">
        <v>0</v>
      </c>
      <c r="O1201" s="12">
        <v>1.095607</v>
      </c>
      <c r="P1201" s="12">
        <v>0</v>
      </c>
      <c r="Q1201" s="12">
        <v>0</v>
      </c>
      <c r="R1201" s="12">
        <v>0</v>
      </c>
    </row>
    <row r="1202" spans="1:18" ht="12.95" customHeight="1">
      <c r="A1202" s="100" t="s">
        <v>1891</v>
      </c>
      <c r="B1202" s="101" t="s">
        <v>316</v>
      </c>
      <c r="C1202" s="101" t="s">
        <v>1892</v>
      </c>
      <c r="D1202" s="98">
        <v>39.96367</v>
      </c>
      <c r="E1202" s="98">
        <v>-108.26765</v>
      </c>
      <c r="F1202" s="95">
        <v>1</v>
      </c>
      <c r="G1202" s="91" t="s">
        <v>2024</v>
      </c>
      <c r="H1202" s="87">
        <v>1361.3956619999999</v>
      </c>
      <c r="I1202" s="12">
        <v>25.084481</v>
      </c>
      <c r="J1202" s="12">
        <v>1.1000000000000001E-3</v>
      </c>
      <c r="K1202" s="12">
        <v>2.7530999999999999</v>
      </c>
      <c r="L1202" s="12">
        <v>0.10120000000000001</v>
      </c>
      <c r="M1202" s="12">
        <v>0</v>
      </c>
      <c r="N1202" s="12">
        <v>9</v>
      </c>
      <c r="O1202" s="12">
        <v>0.67310300000000001</v>
      </c>
      <c r="P1202" s="12">
        <v>0</v>
      </c>
      <c r="Q1202" s="12">
        <v>45</v>
      </c>
      <c r="R1202" s="12">
        <v>0</v>
      </c>
    </row>
    <row r="1203" spans="1:18" ht="12.95" customHeight="1">
      <c r="A1203" s="100" t="s">
        <v>1893</v>
      </c>
      <c r="B1203" s="101" t="s">
        <v>260</v>
      </c>
      <c r="C1203" s="101" t="s">
        <v>1894</v>
      </c>
      <c r="D1203" s="98">
        <v>39.508360000000003</v>
      </c>
      <c r="E1203" s="98">
        <v>-108.54940999999999</v>
      </c>
      <c r="F1203" s="95">
        <v>1</v>
      </c>
      <c r="G1203" s="91" t="s">
        <v>2024</v>
      </c>
      <c r="H1203" s="87">
        <v>78.602383000000003</v>
      </c>
      <c r="I1203" s="12">
        <v>30.544357000000002</v>
      </c>
      <c r="J1203" s="12">
        <v>0</v>
      </c>
      <c r="K1203" s="12">
        <v>1.9144999999999999</v>
      </c>
      <c r="L1203" s="12">
        <v>0</v>
      </c>
      <c r="M1203" s="12">
        <v>0</v>
      </c>
      <c r="N1203" s="12">
        <v>5</v>
      </c>
      <c r="O1203" s="12">
        <v>0.499724</v>
      </c>
      <c r="P1203" s="12">
        <v>0</v>
      </c>
      <c r="Q1203" s="12">
        <v>17</v>
      </c>
      <c r="R1203" s="12">
        <v>0</v>
      </c>
    </row>
    <row r="1204" spans="1:18" ht="12.95" customHeight="1">
      <c r="A1204" s="100" t="s">
        <v>1895</v>
      </c>
      <c r="B1204" s="101" t="s">
        <v>115</v>
      </c>
      <c r="C1204" s="101" t="s">
        <v>1510</v>
      </c>
      <c r="D1204" s="98">
        <v>38.780200000000001</v>
      </c>
      <c r="E1204" s="98">
        <v>-107.8172</v>
      </c>
      <c r="F1204" s="95">
        <v>1</v>
      </c>
      <c r="G1204" s="91" t="s">
        <v>2024</v>
      </c>
      <c r="H1204" s="87">
        <v>2475.768599</v>
      </c>
      <c r="I1204" s="12">
        <v>26.418272000000002</v>
      </c>
      <c r="J1204" s="12">
        <v>9.8900000000000002E-2</v>
      </c>
      <c r="K1204" s="12">
        <v>5.4450000000000003</v>
      </c>
      <c r="L1204" s="12">
        <v>0.31679999999999997</v>
      </c>
      <c r="M1204" s="12">
        <v>0</v>
      </c>
      <c r="N1204" s="12">
        <v>36</v>
      </c>
      <c r="O1204" s="12">
        <v>1.745911</v>
      </c>
      <c r="P1204" s="12">
        <v>2.3427E-2</v>
      </c>
      <c r="Q1204" s="12">
        <v>0</v>
      </c>
      <c r="R1204" s="12">
        <v>0</v>
      </c>
    </row>
    <row r="1205" spans="1:18" ht="12.95" customHeight="1">
      <c r="A1205" s="100" t="s">
        <v>1896</v>
      </c>
      <c r="B1205" s="101" t="s">
        <v>1897</v>
      </c>
      <c r="C1205" s="101" t="s">
        <v>1510</v>
      </c>
      <c r="D1205" s="98">
        <v>37.329590000000003</v>
      </c>
      <c r="E1205" s="98">
        <v>-106.68959</v>
      </c>
      <c r="F1205" s="95">
        <v>2</v>
      </c>
      <c r="G1205" s="91" t="s">
        <v>2026</v>
      </c>
      <c r="H1205" s="87">
        <v>2.3800300000000001</v>
      </c>
      <c r="I1205" s="12">
        <v>2.3801100000000002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</row>
    <row r="1206" spans="1:18" ht="12.95" customHeight="1">
      <c r="A1206" s="100" t="s">
        <v>1898</v>
      </c>
      <c r="B1206" s="101" t="s">
        <v>602</v>
      </c>
      <c r="C1206" s="101" t="s">
        <v>1510</v>
      </c>
      <c r="D1206" s="98">
        <v>39.159489999999998</v>
      </c>
      <c r="E1206" s="98">
        <v>-106.57176</v>
      </c>
      <c r="F1206" s="95">
        <v>2</v>
      </c>
      <c r="G1206" s="91" t="s">
        <v>2026</v>
      </c>
      <c r="H1206" s="87">
        <v>2.4397410000000002</v>
      </c>
      <c r="I1206" s="12">
        <v>2.4411800000000001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</row>
    <row r="1207" spans="1:18" ht="12.95" customHeight="1">
      <c r="A1207" s="100" t="s">
        <v>1899</v>
      </c>
      <c r="B1207" s="101" t="s">
        <v>128</v>
      </c>
      <c r="C1207" s="101" t="s">
        <v>1510</v>
      </c>
      <c r="D1207" s="98">
        <v>39.236260000000001</v>
      </c>
      <c r="E1207" s="98">
        <v>-107.41807</v>
      </c>
      <c r="F1207" s="95">
        <v>2</v>
      </c>
      <c r="G1207" s="91" t="s">
        <v>2026</v>
      </c>
      <c r="H1207" s="87">
        <v>4.552333</v>
      </c>
      <c r="I1207" s="12">
        <v>4.5519090000000002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2">
        <v>0.99929199999999996</v>
      </c>
      <c r="P1207" s="12">
        <v>0</v>
      </c>
      <c r="Q1207" s="12">
        <v>0</v>
      </c>
      <c r="R1207" s="12">
        <v>0</v>
      </c>
    </row>
    <row r="1208" spans="1:18" ht="12.95" customHeight="1">
      <c r="A1208" s="100" t="s">
        <v>1900</v>
      </c>
      <c r="B1208" s="101" t="s">
        <v>1901</v>
      </c>
      <c r="C1208" s="101" t="s">
        <v>1510</v>
      </c>
      <c r="D1208" s="98">
        <v>39.8872</v>
      </c>
      <c r="E1208" s="98">
        <v>-108.4584</v>
      </c>
      <c r="F1208" s="95">
        <v>1</v>
      </c>
      <c r="G1208" s="91" t="s">
        <v>2024</v>
      </c>
      <c r="H1208" s="87">
        <v>51.416217000000003</v>
      </c>
      <c r="I1208" s="12">
        <v>14.885066999999999</v>
      </c>
      <c r="J1208" s="12">
        <v>0</v>
      </c>
      <c r="K1208" s="12">
        <v>0.3921</v>
      </c>
      <c r="L1208" s="12">
        <v>4.2099999999999999E-2</v>
      </c>
      <c r="M1208" s="12">
        <v>0</v>
      </c>
      <c r="N1208" s="12">
        <v>1</v>
      </c>
      <c r="O1208" s="12">
        <v>1.7369810000000001</v>
      </c>
      <c r="P1208" s="12">
        <v>0</v>
      </c>
      <c r="Q1208" s="12">
        <v>10</v>
      </c>
      <c r="R1208" s="12">
        <v>0</v>
      </c>
    </row>
    <row r="1209" spans="1:18" ht="12.95" customHeight="1">
      <c r="A1209" s="100" t="s">
        <v>1902</v>
      </c>
      <c r="B1209" s="101" t="s">
        <v>1903</v>
      </c>
      <c r="C1209" s="101" t="s">
        <v>1510</v>
      </c>
      <c r="D1209" s="98">
        <v>37.874769999999998</v>
      </c>
      <c r="E1209" s="98">
        <v>-106.56747</v>
      </c>
      <c r="F1209" s="95">
        <v>2</v>
      </c>
      <c r="G1209" s="91" t="s">
        <v>2026</v>
      </c>
      <c r="H1209" s="87">
        <v>13.192767</v>
      </c>
      <c r="I1209" s="12">
        <v>12.430206999999999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1.889227</v>
      </c>
      <c r="P1209" s="12">
        <v>0</v>
      </c>
      <c r="Q1209" s="12">
        <v>0</v>
      </c>
      <c r="R1209" s="12">
        <v>0</v>
      </c>
    </row>
    <row r="1210" spans="1:18" ht="12.95" customHeight="1">
      <c r="A1210" s="100" t="s">
        <v>1904</v>
      </c>
      <c r="B1210" s="101" t="s">
        <v>147</v>
      </c>
      <c r="C1210" s="101" t="s">
        <v>1510</v>
      </c>
      <c r="D1210" s="98">
        <v>37.620649999999998</v>
      </c>
      <c r="E1210" s="98">
        <v>-107.02059</v>
      </c>
      <c r="F1210" s="95">
        <v>2</v>
      </c>
      <c r="G1210" s="91" t="s">
        <v>2026</v>
      </c>
      <c r="H1210" s="87">
        <v>27.230739</v>
      </c>
      <c r="I1210" s="12">
        <v>19.673756000000001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7.3445999999999997E-2</v>
      </c>
      <c r="Q1210" s="12">
        <v>0</v>
      </c>
      <c r="R1210" s="12">
        <v>0</v>
      </c>
    </row>
    <row r="1211" spans="1:18" ht="12.95" customHeight="1">
      <c r="A1211" s="100" t="s">
        <v>1905</v>
      </c>
      <c r="B1211" s="101" t="s">
        <v>696</v>
      </c>
      <c r="C1211" s="101" t="s">
        <v>1510</v>
      </c>
      <c r="D1211" s="98">
        <v>38.065049999999999</v>
      </c>
      <c r="E1211" s="98">
        <v>-102.33591</v>
      </c>
      <c r="F1211" s="95">
        <v>3</v>
      </c>
      <c r="G1211" s="91" t="s">
        <v>2025</v>
      </c>
      <c r="H1211" s="87">
        <v>298.505381</v>
      </c>
      <c r="I1211" s="12">
        <v>12.321958</v>
      </c>
      <c r="J1211" s="12">
        <v>27.546300000000002</v>
      </c>
      <c r="K1211" s="12">
        <v>0.65960000000000008</v>
      </c>
      <c r="L1211" s="12">
        <v>2.0199999999999999E-2</v>
      </c>
      <c r="M1211" s="12">
        <v>0</v>
      </c>
      <c r="N1211" s="12">
        <v>0</v>
      </c>
      <c r="O1211" s="12">
        <v>2.2517830000000001</v>
      </c>
      <c r="P1211" s="12">
        <v>0</v>
      </c>
      <c r="Q1211" s="12">
        <v>4</v>
      </c>
      <c r="R1211" s="12">
        <v>1</v>
      </c>
    </row>
    <row r="1212" spans="1:18" ht="12.95" customHeight="1">
      <c r="A1212" s="100" t="s">
        <v>1906</v>
      </c>
      <c r="B1212" s="101" t="s">
        <v>342</v>
      </c>
      <c r="C1212" s="101" t="s">
        <v>1510</v>
      </c>
      <c r="D1212" s="98">
        <v>40.503459999999997</v>
      </c>
      <c r="E1212" s="98">
        <v>-105.89273</v>
      </c>
      <c r="F1212" s="95">
        <v>2</v>
      </c>
      <c r="G1212" s="91" t="s">
        <v>2026</v>
      </c>
      <c r="H1212" s="87">
        <v>15.106042</v>
      </c>
      <c r="I1212" s="12">
        <v>15.111882</v>
      </c>
      <c r="J1212" s="12">
        <v>0</v>
      </c>
      <c r="K1212" s="12">
        <v>0</v>
      </c>
      <c r="L1212" s="12">
        <v>8.9400000000000007E-2</v>
      </c>
      <c r="M1212" s="12">
        <v>0</v>
      </c>
      <c r="N1212" s="12">
        <v>6</v>
      </c>
      <c r="O1212" s="12">
        <v>1.8900049999999999</v>
      </c>
      <c r="P1212" s="12">
        <v>0</v>
      </c>
      <c r="Q1212" s="12">
        <v>0</v>
      </c>
      <c r="R1212" s="12">
        <v>0</v>
      </c>
    </row>
    <row r="1213" spans="1:18" ht="12.95" customHeight="1">
      <c r="A1213" s="100" t="s">
        <v>1907</v>
      </c>
      <c r="B1213" s="101" t="s">
        <v>650</v>
      </c>
      <c r="C1213" s="101" t="s">
        <v>1510</v>
      </c>
      <c r="D1213" s="98">
        <v>40.664619999999999</v>
      </c>
      <c r="E1213" s="98">
        <v>-107.29095</v>
      </c>
      <c r="F1213" s="95">
        <v>1</v>
      </c>
      <c r="G1213" s="91" t="s">
        <v>2026</v>
      </c>
      <c r="H1213" s="87">
        <v>234.27736999999999</v>
      </c>
      <c r="I1213" s="12">
        <v>20.223185999999998</v>
      </c>
      <c r="J1213" s="12">
        <v>0</v>
      </c>
      <c r="K1213" s="12">
        <v>1.5294000000000001</v>
      </c>
      <c r="L1213" s="12">
        <v>0</v>
      </c>
      <c r="M1213" s="12">
        <v>0</v>
      </c>
      <c r="N1213" s="12">
        <v>2</v>
      </c>
      <c r="O1213" s="12">
        <v>0.95223999999999998</v>
      </c>
      <c r="P1213" s="12">
        <v>0</v>
      </c>
      <c r="Q1213" s="12">
        <v>0</v>
      </c>
      <c r="R1213" s="12">
        <v>0</v>
      </c>
    </row>
    <row r="1214" spans="1:18" ht="12.95" customHeight="1">
      <c r="A1214" s="100" t="s">
        <v>1908</v>
      </c>
      <c r="B1214" s="101" t="s">
        <v>1909</v>
      </c>
      <c r="C1214" s="101" t="s">
        <v>1510</v>
      </c>
      <c r="D1214" s="98">
        <v>38.070070000000001</v>
      </c>
      <c r="E1214" s="98">
        <v>-107.73968000000001</v>
      </c>
      <c r="F1214" s="95">
        <v>2</v>
      </c>
      <c r="G1214" s="91" t="s">
        <v>2026</v>
      </c>
      <c r="H1214" s="87">
        <v>2.523841</v>
      </c>
      <c r="I1214" s="12">
        <v>2.5278019999999999</v>
      </c>
      <c r="J1214" s="12">
        <v>0</v>
      </c>
      <c r="K1214" s="12">
        <v>0</v>
      </c>
      <c r="L1214" s="12">
        <v>0</v>
      </c>
      <c r="M1214" s="12">
        <v>0</v>
      </c>
      <c r="N1214" s="12">
        <v>1</v>
      </c>
      <c r="O1214" s="12">
        <v>1.2403109999999999</v>
      </c>
      <c r="P1214" s="12">
        <v>0</v>
      </c>
      <c r="Q1214" s="12">
        <v>0</v>
      </c>
      <c r="R1214" s="12">
        <v>0</v>
      </c>
    </row>
    <row r="1215" spans="1:18" ht="12.95" customHeight="1">
      <c r="A1215" s="100" t="s">
        <v>1910</v>
      </c>
      <c r="B1215" s="101" t="s">
        <v>1911</v>
      </c>
      <c r="C1215" s="101" t="s">
        <v>1510</v>
      </c>
      <c r="D1215" s="98">
        <v>39.513629999999999</v>
      </c>
      <c r="E1215" s="98">
        <v>-105.23408000000001</v>
      </c>
      <c r="F1215" s="95">
        <v>1</v>
      </c>
      <c r="G1215" s="91" t="s">
        <v>2026</v>
      </c>
      <c r="H1215" s="87">
        <v>10.890109000000001</v>
      </c>
      <c r="I1215" s="12">
        <v>10.888339999999999</v>
      </c>
      <c r="J1215" s="12">
        <v>0</v>
      </c>
      <c r="K1215" s="12">
        <v>1.7196</v>
      </c>
      <c r="L1215" s="12">
        <v>0</v>
      </c>
      <c r="M1215" s="12">
        <v>0</v>
      </c>
      <c r="N1215" s="12">
        <v>0</v>
      </c>
      <c r="O1215" s="12">
        <v>2.8965580000000002</v>
      </c>
      <c r="P1215" s="12">
        <v>0</v>
      </c>
      <c r="Q1215" s="12">
        <v>0</v>
      </c>
      <c r="R1215" s="12">
        <v>0</v>
      </c>
    </row>
    <row r="1216" spans="1:18" ht="12.95" customHeight="1">
      <c r="A1216" s="100" t="s">
        <v>1912</v>
      </c>
      <c r="B1216" s="101" t="s">
        <v>327</v>
      </c>
      <c r="C1216" s="101" t="s">
        <v>1510</v>
      </c>
      <c r="D1216" s="98">
        <v>39.730899999999998</v>
      </c>
      <c r="E1216" s="98">
        <v>-108.67407</v>
      </c>
      <c r="F1216" s="95">
        <v>1</v>
      </c>
      <c r="G1216" s="91" t="s">
        <v>2024</v>
      </c>
      <c r="H1216" s="87">
        <v>115.51555500000001</v>
      </c>
      <c r="I1216" s="12">
        <v>26.853755</v>
      </c>
      <c r="J1216" s="12">
        <v>0</v>
      </c>
      <c r="K1216" s="12">
        <v>0.49699999999999994</v>
      </c>
      <c r="L1216" s="12">
        <v>0</v>
      </c>
      <c r="M1216" s="12">
        <v>0</v>
      </c>
      <c r="N1216" s="12">
        <v>1</v>
      </c>
      <c r="O1216" s="12">
        <v>0.95223100000000005</v>
      </c>
      <c r="P1216" s="12">
        <v>0</v>
      </c>
      <c r="Q1216" s="12">
        <v>32</v>
      </c>
      <c r="R1216" s="12">
        <v>0</v>
      </c>
    </row>
    <row r="1217" spans="1:18" ht="12.95" customHeight="1">
      <c r="A1217" s="100" t="s">
        <v>1913</v>
      </c>
      <c r="B1217" s="101" t="s">
        <v>1914</v>
      </c>
      <c r="C1217" s="101" t="s">
        <v>1510</v>
      </c>
      <c r="D1217" s="98">
        <v>40.199809999999999</v>
      </c>
      <c r="E1217" s="98">
        <v>-105.62576</v>
      </c>
      <c r="F1217" s="95">
        <v>2</v>
      </c>
      <c r="G1217" s="91" t="s">
        <v>2026</v>
      </c>
      <c r="H1217" s="87">
        <v>10.480542</v>
      </c>
      <c r="I1217" s="12">
        <v>10.481126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</row>
    <row r="1218" spans="1:18" ht="12.95" customHeight="1">
      <c r="A1218" s="100" t="s">
        <v>1915</v>
      </c>
      <c r="B1218" s="101" t="s">
        <v>1277</v>
      </c>
      <c r="C1218" s="101" t="s">
        <v>1510</v>
      </c>
      <c r="D1218" s="98">
        <v>38.886740000000003</v>
      </c>
      <c r="E1218" s="98">
        <v>-103.68298</v>
      </c>
      <c r="F1218" s="95">
        <v>3</v>
      </c>
      <c r="G1218" s="91" t="s">
        <v>2025</v>
      </c>
      <c r="H1218" s="87">
        <v>445.100932</v>
      </c>
      <c r="I1218" s="12">
        <v>22.552942999999999</v>
      </c>
      <c r="J1218" s="12">
        <v>16.285699999999999</v>
      </c>
      <c r="K1218" s="12">
        <v>3.4000000000000002E-2</v>
      </c>
      <c r="L1218" s="12">
        <v>5.3E-3</v>
      </c>
      <c r="M1218" s="12">
        <v>0</v>
      </c>
      <c r="N1218" s="12">
        <v>0</v>
      </c>
      <c r="O1218" s="12">
        <v>0.68008900000000005</v>
      </c>
      <c r="P1218" s="12">
        <v>0</v>
      </c>
      <c r="Q1218" s="12">
        <v>3</v>
      </c>
      <c r="R1218" s="12">
        <v>0</v>
      </c>
    </row>
    <row r="1219" spans="1:18" ht="12.95" customHeight="1">
      <c r="A1219" s="100" t="s">
        <v>1916</v>
      </c>
      <c r="B1219" s="101" t="s">
        <v>650</v>
      </c>
      <c r="C1219" s="101" t="s">
        <v>1917</v>
      </c>
      <c r="D1219" s="98">
        <v>40.627609999999997</v>
      </c>
      <c r="E1219" s="98">
        <v>-107.27507</v>
      </c>
      <c r="F1219" s="95">
        <v>1</v>
      </c>
      <c r="G1219" s="91" t="s">
        <v>2026</v>
      </c>
      <c r="H1219" s="88">
        <v>289.55377700000003</v>
      </c>
      <c r="I1219" s="12">
        <v>30.99963</v>
      </c>
      <c r="J1219" s="12">
        <v>0</v>
      </c>
      <c r="K1219" s="12">
        <v>2.9468000000000001</v>
      </c>
      <c r="L1219" s="12">
        <v>0</v>
      </c>
      <c r="M1219" s="12">
        <v>0</v>
      </c>
      <c r="N1219" s="12">
        <v>5</v>
      </c>
      <c r="O1219" s="12">
        <v>1.5352110000000001</v>
      </c>
      <c r="P1219" s="12">
        <v>0</v>
      </c>
      <c r="Q1219" s="12">
        <v>1</v>
      </c>
      <c r="R1219" s="12">
        <v>0</v>
      </c>
    </row>
    <row r="1220" spans="1:18" ht="12.95" customHeight="1">
      <c r="A1220" s="100" t="s">
        <v>1918</v>
      </c>
      <c r="B1220" s="101" t="s">
        <v>1919</v>
      </c>
      <c r="C1220" s="101" t="s">
        <v>1510</v>
      </c>
      <c r="D1220" s="98">
        <v>39.95861</v>
      </c>
      <c r="E1220" s="98">
        <v>-108.11488</v>
      </c>
      <c r="F1220" s="95">
        <v>1</v>
      </c>
      <c r="G1220" s="91" t="s">
        <v>2024</v>
      </c>
      <c r="H1220" s="88">
        <v>102.345495</v>
      </c>
      <c r="I1220" s="12">
        <v>19.310873000000001</v>
      </c>
      <c r="J1220" s="12">
        <v>0</v>
      </c>
      <c r="K1220" s="12">
        <v>0.51349999999999996</v>
      </c>
      <c r="L1220" s="12">
        <v>8.8000000000000005E-3</v>
      </c>
      <c r="M1220" s="12">
        <v>0</v>
      </c>
      <c r="N1220" s="12">
        <v>1</v>
      </c>
      <c r="O1220" s="12">
        <v>0.58598799999999995</v>
      </c>
      <c r="P1220" s="12">
        <v>0</v>
      </c>
      <c r="Q1220" s="12">
        <v>2</v>
      </c>
      <c r="R1220" s="12">
        <v>0</v>
      </c>
    </row>
    <row r="1221" spans="1:18" ht="12.95" customHeight="1">
      <c r="A1221" s="100" t="s">
        <v>1920</v>
      </c>
      <c r="B1221" s="101" t="s">
        <v>1921</v>
      </c>
      <c r="C1221" s="101" t="s">
        <v>1510</v>
      </c>
      <c r="D1221" s="98">
        <v>38.519620000000003</v>
      </c>
      <c r="E1221" s="98">
        <v>-108.38853</v>
      </c>
      <c r="F1221" s="95">
        <v>1</v>
      </c>
      <c r="G1221" s="91" t="s">
        <v>2026</v>
      </c>
      <c r="H1221" s="88">
        <v>28.415707999999999</v>
      </c>
      <c r="I1221" s="12">
        <v>7.5686499999999999</v>
      </c>
      <c r="J1221" s="12">
        <v>0</v>
      </c>
      <c r="K1221" s="12">
        <v>0.1139</v>
      </c>
      <c r="L1221" s="12">
        <v>9.4999999999999998E-3</v>
      </c>
      <c r="M1221" s="12">
        <v>0</v>
      </c>
      <c r="N1221" s="12">
        <v>0</v>
      </c>
      <c r="O1221" s="12">
        <v>1.6855599999999999</v>
      </c>
      <c r="P1221" s="12">
        <v>0</v>
      </c>
      <c r="Q1221" s="12">
        <v>0</v>
      </c>
      <c r="R1221" s="12">
        <v>0</v>
      </c>
    </row>
    <row r="1222" spans="1:18" ht="12.95" customHeight="1">
      <c r="A1222" s="100" t="s">
        <v>1922</v>
      </c>
      <c r="B1222" s="101" t="s">
        <v>1421</v>
      </c>
      <c r="C1222" s="101" t="s">
        <v>1510</v>
      </c>
      <c r="D1222" s="98">
        <v>37.134230000000002</v>
      </c>
      <c r="E1222" s="98">
        <v>-108.16369</v>
      </c>
      <c r="F1222" s="95">
        <v>1</v>
      </c>
      <c r="G1222" s="91" t="s">
        <v>2024</v>
      </c>
      <c r="H1222" s="88">
        <v>283.84422799999999</v>
      </c>
      <c r="I1222" s="12">
        <v>19.812113</v>
      </c>
      <c r="J1222" s="12">
        <v>0.81840000000000002</v>
      </c>
      <c r="K1222" s="12">
        <v>11.451600000000001</v>
      </c>
      <c r="L1222" s="12">
        <v>0.27999999999999997</v>
      </c>
      <c r="M1222" s="12">
        <v>0</v>
      </c>
      <c r="N1222" s="12">
        <v>15</v>
      </c>
      <c r="O1222" s="12">
        <v>2.0072459999999999</v>
      </c>
      <c r="P1222" s="12">
        <v>0.186722</v>
      </c>
      <c r="Q1222" s="12">
        <v>8</v>
      </c>
      <c r="R1222" s="12">
        <v>0</v>
      </c>
    </row>
    <row r="1223" spans="1:18" ht="12.95" customHeight="1">
      <c r="A1223" s="100" t="s">
        <v>1923</v>
      </c>
      <c r="B1223" s="101" t="s">
        <v>967</v>
      </c>
      <c r="C1223" s="101" t="s">
        <v>1510</v>
      </c>
      <c r="D1223" s="98">
        <v>39.38897</v>
      </c>
      <c r="E1223" s="98">
        <v>-104.86668</v>
      </c>
      <c r="F1223" s="95">
        <v>1</v>
      </c>
      <c r="G1223" s="91" t="s">
        <v>2025</v>
      </c>
      <c r="H1223" s="88">
        <v>270.76331399999998</v>
      </c>
      <c r="I1223" s="12">
        <v>24.386364</v>
      </c>
      <c r="J1223" s="12">
        <v>9.7099999999999992E-2</v>
      </c>
      <c r="K1223" s="12">
        <v>0</v>
      </c>
      <c r="L1223" s="12">
        <v>4.0186999999999999</v>
      </c>
      <c r="M1223" s="12">
        <v>4</v>
      </c>
      <c r="N1223" s="12">
        <v>5</v>
      </c>
      <c r="O1223" s="12">
        <v>7.0621390000000002</v>
      </c>
      <c r="P1223" s="12">
        <v>0</v>
      </c>
      <c r="Q1223" s="12">
        <v>0</v>
      </c>
      <c r="R1223" s="12">
        <v>0</v>
      </c>
    </row>
    <row r="1224" spans="1:18" ht="12.95" customHeight="1">
      <c r="A1224" s="100" t="s">
        <v>1924</v>
      </c>
      <c r="B1224" s="101" t="s">
        <v>345</v>
      </c>
      <c r="C1224" s="101" t="s">
        <v>1510</v>
      </c>
      <c r="D1224" s="98">
        <v>39.873080000000002</v>
      </c>
      <c r="E1224" s="98">
        <v>-106.89682000000001</v>
      </c>
      <c r="F1224" s="95">
        <v>1</v>
      </c>
      <c r="G1224" s="91" t="s">
        <v>2026</v>
      </c>
      <c r="H1224" s="88">
        <v>7930.1754000000001</v>
      </c>
      <c r="I1224" s="12">
        <v>55.399645999999997</v>
      </c>
      <c r="J1224" s="12">
        <v>1.0500000000000001E-2</v>
      </c>
      <c r="K1224" s="12">
        <v>1.7943</v>
      </c>
      <c r="L1224" s="12">
        <v>0.53379999999999994</v>
      </c>
      <c r="M1224" s="12">
        <v>0</v>
      </c>
      <c r="N1224" s="12">
        <v>20</v>
      </c>
      <c r="O1224" s="12">
        <v>1.304163</v>
      </c>
      <c r="P1224" s="12">
        <v>1.8537000000000001E-2</v>
      </c>
      <c r="Q1224" s="12">
        <v>1</v>
      </c>
      <c r="R1224" s="12">
        <v>0</v>
      </c>
    </row>
    <row r="1225" spans="1:18" ht="12.95" customHeight="1">
      <c r="A1225" s="100" t="s">
        <v>1925</v>
      </c>
      <c r="B1225" s="101" t="s">
        <v>727</v>
      </c>
      <c r="C1225" s="101" t="s">
        <v>1510</v>
      </c>
      <c r="D1225" s="98">
        <v>40.386299999999999</v>
      </c>
      <c r="E1225" s="98">
        <v>-106.0778</v>
      </c>
      <c r="F1225" s="95">
        <v>2</v>
      </c>
      <c r="G1225" s="91" t="s">
        <v>2026</v>
      </c>
      <c r="H1225" s="88">
        <v>12.618364</v>
      </c>
      <c r="I1225" s="12">
        <v>12.622681999999999</v>
      </c>
      <c r="J1225" s="12">
        <v>0</v>
      </c>
      <c r="K1225" s="12">
        <v>0</v>
      </c>
      <c r="L1225" s="12">
        <v>0.1711</v>
      </c>
      <c r="M1225" s="12">
        <v>0</v>
      </c>
      <c r="N1225" s="12">
        <v>0</v>
      </c>
      <c r="O1225" s="12">
        <v>2.968645</v>
      </c>
      <c r="P1225" s="12">
        <v>0</v>
      </c>
      <c r="Q1225" s="12">
        <v>0</v>
      </c>
      <c r="R1225" s="12">
        <v>0</v>
      </c>
    </row>
    <row r="1226" spans="1:18" ht="12.95" customHeight="1">
      <c r="A1226" s="100" t="s">
        <v>1926</v>
      </c>
      <c r="B1226" s="101" t="s">
        <v>57</v>
      </c>
      <c r="C1226" s="101" t="s">
        <v>1510</v>
      </c>
      <c r="D1226" s="98">
        <v>38.021059999999999</v>
      </c>
      <c r="E1226" s="98">
        <v>-107.39053</v>
      </c>
      <c r="F1226" s="95">
        <v>2</v>
      </c>
      <c r="G1226" s="91" t="s">
        <v>2026</v>
      </c>
      <c r="H1226" s="88">
        <v>158.89433500000001</v>
      </c>
      <c r="I1226" s="12">
        <v>37.331840999999997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0.46756999999999999</v>
      </c>
      <c r="P1226" s="12">
        <v>1.2586999999999999E-2</v>
      </c>
      <c r="Q1226" s="12">
        <v>0</v>
      </c>
      <c r="R1226" s="12">
        <v>0</v>
      </c>
    </row>
    <row r="1227" spans="1:18" ht="12.95" customHeight="1">
      <c r="A1227" s="100" t="s">
        <v>1927</v>
      </c>
      <c r="B1227" s="101" t="s">
        <v>862</v>
      </c>
      <c r="C1227" s="101" t="s">
        <v>1510</v>
      </c>
      <c r="D1227" s="98">
        <v>40.21855</v>
      </c>
      <c r="E1227" s="98">
        <v>-105.36055</v>
      </c>
      <c r="F1227" s="95">
        <v>2</v>
      </c>
      <c r="G1227" s="91" t="s">
        <v>2026</v>
      </c>
      <c r="H1227" s="88">
        <v>266.037735</v>
      </c>
      <c r="I1227" s="12">
        <v>30.229811000000002</v>
      </c>
      <c r="J1227" s="12">
        <v>0</v>
      </c>
      <c r="K1227" s="12">
        <v>1.2500000000000001E-2</v>
      </c>
      <c r="L1227" s="12">
        <v>0.11770000000000001</v>
      </c>
      <c r="M1227" s="12">
        <v>0</v>
      </c>
      <c r="N1227" s="12">
        <v>0</v>
      </c>
      <c r="O1227" s="12">
        <v>0.44879200000000002</v>
      </c>
      <c r="P1227" s="12">
        <v>0</v>
      </c>
      <c r="Q1227" s="12">
        <v>0</v>
      </c>
      <c r="R1227" s="12">
        <v>0</v>
      </c>
    </row>
    <row r="1228" spans="1:18" ht="12.95" customHeight="1">
      <c r="A1228" s="100" t="s">
        <v>1928</v>
      </c>
      <c r="B1228" s="101" t="s">
        <v>289</v>
      </c>
      <c r="C1228" s="101" t="s">
        <v>1510</v>
      </c>
      <c r="D1228" s="98">
        <v>40.971499999999999</v>
      </c>
      <c r="E1228" s="98">
        <v>-107.01900000000001</v>
      </c>
      <c r="F1228" s="95">
        <v>1</v>
      </c>
      <c r="G1228" s="91" t="s">
        <v>2026</v>
      </c>
      <c r="H1228" s="88">
        <v>267.09907700000002</v>
      </c>
      <c r="I1228" s="12">
        <v>26.311914000000002</v>
      </c>
      <c r="J1228" s="12">
        <v>0</v>
      </c>
      <c r="K1228" s="12">
        <v>0.83300000000000007</v>
      </c>
      <c r="L1228" s="12">
        <v>0</v>
      </c>
      <c r="M1228" s="12">
        <v>0</v>
      </c>
      <c r="N1228" s="12">
        <v>0</v>
      </c>
      <c r="O1228" s="12">
        <v>0.172236</v>
      </c>
      <c r="P1228" s="12">
        <v>2.2464000000000001E-2</v>
      </c>
      <c r="Q1228" s="12">
        <v>0</v>
      </c>
      <c r="R1228" s="12">
        <v>0</v>
      </c>
    </row>
    <row r="1229" spans="1:18" ht="12.95" customHeight="1">
      <c r="A1229" s="100" t="s">
        <v>1929</v>
      </c>
      <c r="B1229" s="101" t="s">
        <v>207</v>
      </c>
      <c r="C1229" s="101" t="s">
        <v>1510</v>
      </c>
      <c r="D1229" s="98">
        <v>37.933700000000002</v>
      </c>
      <c r="E1229" s="98">
        <v>-108.0394</v>
      </c>
      <c r="F1229" s="95">
        <v>2</v>
      </c>
      <c r="G1229" s="91" t="s">
        <v>2026</v>
      </c>
      <c r="H1229" s="88">
        <v>59.025585</v>
      </c>
      <c r="I1229" s="12">
        <v>24.099492000000001</v>
      </c>
      <c r="J1229" s="12">
        <v>0</v>
      </c>
      <c r="K1229" s="12">
        <v>0</v>
      </c>
      <c r="L1229" s="12">
        <v>0</v>
      </c>
      <c r="M1229" s="12">
        <v>0</v>
      </c>
      <c r="N1229" s="12">
        <v>3</v>
      </c>
      <c r="O1229" s="12">
        <v>1.1648590000000001</v>
      </c>
      <c r="P1229" s="12">
        <v>0</v>
      </c>
      <c r="Q1229" s="12">
        <v>0</v>
      </c>
      <c r="R1229" s="12">
        <v>0</v>
      </c>
    </row>
    <row r="1230" spans="1:18" ht="12.95" customHeight="1">
      <c r="A1230" s="100" t="s">
        <v>1930</v>
      </c>
      <c r="B1230" s="101" t="s">
        <v>1038</v>
      </c>
      <c r="C1230" s="101" t="s">
        <v>1510</v>
      </c>
      <c r="D1230" s="98">
        <v>39.239879999999999</v>
      </c>
      <c r="E1230" s="98">
        <v>-105.648</v>
      </c>
      <c r="F1230" s="95">
        <v>1</v>
      </c>
      <c r="G1230" s="91" t="s">
        <v>2026</v>
      </c>
      <c r="H1230" s="88">
        <v>674.47106699999995</v>
      </c>
      <c r="I1230" s="12">
        <v>32.578502</v>
      </c>
      <c r="J1230" s="12">
        <v>0</v>
      </c>
      <c r="K1230" s="12">
        <v>0.96690000000000009</v>
      </c>
      <c r="L1230" s="12">
        <v>6.6400000000000001E-2</v>
      </c>
      <c r="M1230" s="12">
        <v>0</v>
      </c>
      <c r="N1230" s="12">
        <v>6</v>
      </c>
      <c r="O1230" s="12">
        <v>1.7359089999999999</v>
      </c>
      <c r="P1230" s="12">
        <v>3.5582999999999997E-2</v>
      </c>
      <c r="Q1230" s="12">
        <v>0</v>
      </c>
      <c r="R1230" s="12">
        <v>0</v>
      </c>
    </row>
    <row r="1231" spans="1:18" ht="12.95" customHeight="1">
      <c r="A1231" s="100" t="s">
        <v>1931</v>
      </c>
      <c r="B1231" s="101" t="s">
        <v>345</v>
      </c>
      <c r="C1231" s="101" t="s">
        <v>1510</v>
      </c>
      <c r="D1231" s="98">
        <v>39.181699999999999</v>
      </c>
      <c r="E1231" s="98">
        <v>-108.9331</v>
      </c>
      <c r="F1231" s="95">
        <v>3</v>
      </c>
      <c r="G1231" s="91" t="s">
        <v>2024</v>
      </c>
      <c r="H1231" s="88">
        <v>25845.300788</v>
      </c>
      <c r="I1231" s="12">
        <v>38.436661000000001</v>
      </c>
      <c r="J1231" s="12">
        <v>0.9073</v>
      </c>
      <c r="K1231" s="12">
        <v>2.3925999999999998</v>
      </c>
      <c r="L1231" s="12">
        <v>1.0847</v>
      </c>
      <c r="M1231" s="12">
        <v>0</v>
      </c>
      <c r="N1231" s="12">
        <v>0</v>
      </c>
      <c r="O1231" s="12">
        <v>1.652247</v>
      </c>
      <c r="P1231" s="12">
        <v>1.0562999999999999E-2</v>
      </c>
      <c r="Q1231" s="12">
        <v>0</v>
      </c>
      <c r="R1231" s="12">
        <v>0</v>
      </c>
    </row>
    <row r="1232" spans="1:18" ht="12.95" customHeight="1">
      <c r="A1232" s="100" t="s">
        <v>1932</v>
      </c>
      <c r="B1232" s="101" t="s">
        <v>1933</v>
      </c>
      <c r="C1232" s="101" t="s">
        <v>1934</v>
      </c>
      <c r="D1232" s="98">
        <v>39.643050000000002</v>
      </c>
      <c r="E1232" s="98">
        <v>-107.71040000000001</v>
      </c>
      <c r="F1232" s="95">
        <v>1</v>
      </c>
      <c r="G1232" s="91" t="s">
        <v>2024</v>
      </c>
      <c r="H1232" s="88">
        <v>112.15576</v>
      </c>
      <c r="I1232" s="12">
        <v>18.304100999999999</v>
      </c>
      <c r="J1232" s="12">
        <v>0</v>
      </c>
      <c r="K1232" s="12">
        <v>0.55510000000000004</v>
      </c>
      <c r="L1232" s="12">
        <v>0.20459999999999998</v>
      </c>
      <c r="M1232" s="12">
        <v>2</v>
      </c>
      <c r="N1232" s="12">
        <v>8</v>
      </c>
      <c r="O1232" s="12">
        <v>1.422725</v>
      </c>
      <c r="P1232" s="12">
        <v>0</v>
      </c>
      <c r="Q1232" s="12">
        <v>8</v>
      </c>
      <c r="R1232" s="12">
        <v>0</v>
      </c>
    </row>
    <row r="1233" spans="1:18" ht="12.95" customHeight="1">
      <c r="A1233" s="100" t="s">
        <v>1935</v>
      </c>
      <c r="B1233" s="101" t="s">
        <v>1936</v>
      </c>
      <c r="C1233" s="101" t="s">
        <v>1937</v>
      </c>
      <c r="D1233" s="98">
        <v>38.592779999999998</v>
      </c>
      <c r="E1233" s="98">
        <v>-107.44723999999999</v>
      </c>
      <c r="F1233" s="95">
        <v>2</v>
      </c>
      <c r="G1233" s="91" t="s">
        <v>2026</v>
      </c>
      <c r="H1233" s="88">
        <v>20.690282</v>
      </c>
      <c r="I1233" s="12">
        <v>12.706287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9.7011E-2</v>
      </c>
      <c r="P1233" s="12">
        <v>0</v>
      </c>
      <c r="Q1233" s="12">
        <v>0</v>
      </c>
      <c r="R1233" s="12">
        <v>0</v>
      </c>
    </row>
    <row r="1234" spans="1:18" ht="12.95" customHeight="1">
      <c r="A1234" s="100" t="s">
        <v>1938</v>
      </c>
      <c r="B1234" s="101" t="s">
        <v>267</v>
      </c>
      <c r="C1234" s="101" t="s">
        <v>1510</v>
      </c>
      <c r="D1234" s="98">
        <v>38.99335</v>
      </c>
      <c r="E1234" s="98">
        <v>-106.3951</v>
      </c>
      <c r="F1234" s="95">
        <v>2</v>
      </c>
      <c r="G1234" s="91" t="s">
        <v>2026</v>
      </c>
      <c r="H1234" s="88">
        <v>113.24906</v>
      </c>
      <c r="I1234" s="12">
        <v>32.526766000000002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  <c r="O1234" s="12">
        <v>0.38434499999999999</v>
      </c>
      <c r="P1234" s="12">
        <v>7.9471E-2</v>
      </c>
      <c r="Q1234" s="12">
        <v>0</v>
      </c>
      <c r="R1234" s="12">
        <v>0</v>
      </c>
    </row>
    <row r="1235" spans="1:18" ht="12.95" customHeight="1">
      <c r="A1235" s="100" t="s">
        <v>1939</v>
      </c>
      <c r="B1235" s="101" t="s">
        <v>624</v>
      </c>
      <c r="C1235" s="101" t="s">
        <v>1940</v>
      </c>
      <c r="D1235" s="98">
        <v>40.447299999999998</v>
      </c>
      <c r="E1235" s="98">
        <v>-107.9062</v>
      </c>
      <c r="F1235" s="95">
        <v>1</v>
      </c>
      <c r="G1235" s="91" t="s">
        <v>2024</v>
      </c>
      <c r="H1235" s="88">
        <v>7841.1887999999999</v>
      </c>
      <c r="I1235" s="12">
        <v>31.813745999999998</v>
      </c>
      <c r="J1235" s="12">
        <v>0.66579999999999995</v>
      </c>
      <c r="K1235" s="12">
        <v>5.8891</v>
      </c>
      <c r="L1235" s="12">
        <v>0.40239999999999998</v>
      </c>
      <c r="M1235" s="12">
        <v>0</v>
      </c>
      <c r="N1235" s="12">
        <v>9</v>
      </c>
      <c r="O1235" s="12">
        <v>1.618166</v>
      </c>
      <c r="P1235" s="12">
        <v>1.658E-3</v>
      </c>
      <c r="Q1235" s="12">
        <v>0</v>
      </c>
      <c r="R1235" s="12">
        <v>0</v>
      </c>
    </row>
    <row r="1236" spans="1:18" ht="12.95" customHeight="1">
      <c r="A1236" s="100" t="s">
        <v>1941</v>
      </c>
      <c r="B1236" s="101" t="s">
        <v>172</v>
      </c>
      <c r="C1236" s="101" t="s">
        <v>1510</v>
      </c>
      <c r="D1236" s="98">
        <v>37.973640000000003</v>
      </c>
      <c r="E1236" s="98">
        <v>-108.82662999999999</v>
      </c>
      <c r="F1236" s="95">
        <v>1</v>
      </c>
      <c r="G1236" s="91" t="s">
        <v>2024</v>
      </c>
      <c r="H1236" s="88">
        <v>2679.1636079999998</v>
      </c>
      <c r="I1236" s="12">
        <v>16.536947999999999</v>
      </c>
      <c r="J1236" s="12">
        <v>0.66520000000000001</v>
      </c>
      <c r="K1236" s="12">
        <v>0.96250000000000002</v>
      </c>
      <c r="L1236" s="12">
        <v>6.4899999999999999E-2</v>
      </c>
      <c r="M1236" s="12">
        <v>0</v>
      </c>
      <c r="N1236" s="12">
        <v>0</v>
      </c>
      <c r="O1236" s="12">
        <v>2.659081</v>
      </c>
      <c r="P1236" s="12">
        <v>2.7621E-2</v>
      </c>
      <c r="Q1236" s="12">
        <v>1</v>
      </c>
      <c r="R1236" s="12">
        <v>0</v>
      </c>
    </row>
    <row r="1237" spans="1:18" ht="12.95" customHeight="1">
      <c r="A1237" s="100" t="s">
        <v>1942</v>
      </c>
      <c r="B1237" s="101" t="s">
        <v>1943</v>
      </c>
      <c r="C1237" s="101" t="s">
        <v>1510</v>
      </c>
      <c r="D1237" s="98">
        <v>37.365900000000003</v>
      </c>
      <c r="E1237" s="98">
        <v>-108.5933</v>
      </c>
      <c r="F1237" s="95">
        <v>1</v>
      </c>
      <c r="G1237" s="91" t="s">
        <v>2024</v>
      </c>
      <c r="H1237" s="88">
        <v>61.617547000000002</v>
      </c>
      <c r="I1237" s="12">
        <v>15.478358</v>
      </c>
      <c r="J1237" s="12">
        <v>0.67459999999999998</v>
      </c>
      <c r="K1237" s="12">
        <v>37.946300000000001</v>
      </c>
      <c r="L1237" s="12">
        <v>2.4795000000000003</v>
      </c>
      <c r="M1237" s="12">
        <v>0</v>
      </c>
      <c r="N1237" s="12">
        <v>15</v>
      </c>
      <c r="O1237" s="12">
        <v>2.6313420000000001</v>
      </c>
      <c r="P1237" s="12">
        <v>0</v>
      </c>
      <c r="Q1237" s="12">
        <v>0</v>
      </c>
      <c r="R1237" s="12">
        <v>0</v>
      </c>
    </row>
    <row r="1238" spans="1:18" ht="12.95" customHeight="1">
      <c r="A1238" s="100" t="s">
        <v>1944</v>
      </c>
      <c r="B1238" s="101" t="s">
        <v>765</v>
      </c>
      <c r="C1238" s="101" t="s">
        <v>1510</v>
      </c>
      <c r="D1238" s="98">
        <v>38.777000000000001</v>
      </c>
      <c r="E1238" s="98">
        <v>-107.94370000000001</v>
      </c>
      <c r="F1238" s="95">
        <v>3</v>
      </c>
      <c r="G1238" s="91" t="s">
        <v>2024</v>
      </c>
      <c r="H1238" s="88">
        <v>13820.552100000001</v>
      </c>
      <c r="I1238" s="12">
        <v>29.267980000000001</v>
      </c>
      <c r="J1238" s="12">
        <v>4.1599999999999998E-2</v>
      </c>
      <c r="K1238" s="12">
        <v>2.9513000000000003</v>
      </c>
      <c r="L1238" s="12">
        <v>0.22629999999999997</v>
      </c>
      <c r="M1238" s="12">
        <v>0</v>
      </c>
      <c r="N1238" s="12">
        <v>31</v>
      </c>
      <c r="O1238" s="12">
        <v>1.1931389999999999</v>
      </c>
      <c r="P1238" s="12">
        <v>2.5614000000000001E-2</v>
      </c>
      <c r="Q1238" s="12">
        <v>6</v>
      </c>
      <c r="R1238" s="12">
        <v>0</v>
      </c>
    </row>
    <row r="1239" spans="1:18" ht="12.95" customHeight="1">
      <c r="A1239" s="100" t="s">
        <v>1945</v>
      </c>
      <c r="B1239" s="101" t="s">
        <v>916</v>
      </c>
      <c r="C1239" s="101" t="s">
        <v>1510</v>
      </c>
      <c r="D1239" s="98">
        <v>39.793889999999998</v>
      </c>
      <c r="E1239" s="98">
        <v>-105.59107</v>
      </c>
      <c r="F1239" s="95">
        <v>2</v>
      </c>
      <c r="G1239" s="91" t="s">
        <v>2026</v>
      </c>
      <c r="H1239" s="88">
        <v>41.98272</v>
      </c>
      <c r="I1239" s="12">
        <v>12.927111999999999</v>
      </c>
      <c r="J1239" s="12">
        <v>0</v>
      </c>
      <c r="K1239" s="12">
        <v>0</v>
      </c>
      <c r="L1239" s="12">
        <v>4.4999999999999998E-2</v>
      </c>
      <c r="M1239" s="12">
        <v>0</v>
      </c>
      <c r="N1239" s="12">
        <v>1</v>
      </c>
      <c r="O1239" s="12">
        <v>1.9516009999999999</v>
      </c>
      <c r="P1239" s="12">
        <v>4.7639000000000001E-2</v>
      </c>
      <c r="Q1239" s="12">
        <v>0</v>
      </c>
      <c r="R1239" s="12">
        <v>0</v>
      </c>
    </row>
    <row r="1240" spans="1:18" ht="12.95" customHeight="1">
      <c r="A1240" s="100" t="s">
        <v>1946</v>
      </c>
      <c r="B1240" s="101" t="s">
        <v>1947</v>
      </c>
      <c r="C1240" s="101" t="s">
        <v>1510</v>
      </c>
      <c r="D1240" s="98">
        <v>38.069450000000003</v>
      </c>
      <c r="E1240" s="98">
        <v>-106.37607</v>
      </c>
      <c r="F1240" s="95">
        <v>2</v>
      </c>
      <c r="G1240" s="91" t="s">
        <v>2026</v>
      </c>
      <c r="H1240" s="88">
        <v>39.795279000000001</v>
      </c>
      <c r="I1240" s="12">
        <v>23.316670999999999</v>
      </c>
      <c r="J1240" s="12">
        <v>0</v>
      </c>
      <c r="K1240" s="12">
        <v>3.1699999999999999E-2</v>
      </c>
      <c r="L1240" s="12">
        <v>0.11989999999999999</v>
      </c>
      <c r="M1240" s="12">
        <v>0</v>
      </c>
      <c r="N1240" s="12">
        <v>0</v>
      </c>
      <c r="O1240" s="12">
        <v>1.025274</v>
      </c>
      <c r="P1240" s="12">
        <v>0</v>
      </c>
      <c r="Q1240" s="12">
        <v>0</v>
      </c>
      <c r="R1240" s="12">
        <v>0</v>
      </c>
    </row>
    <row r="1241" spans="1:18" ht="12.95" customHeight="1">
      <c r="A1241" s="100" t="s">
        <v>1948</v>
      </c>
      <c r="B1241" s="101" t="s">
        <v>961</v>
      </c>
      <c r="C1241" s="101" t="s">
        <v>1510</v>
      </c>
      <c r="D1241" s="98">
        <v>39.241390000000003</v>
      </c>
      <c r="E1241" s="98">
        <v>-104.95751</v>
      </c>
      <c r="F1241" s="95">
        <v>1</v>
      </c>
      <c r="G1241" s="91" t="s">
        <v>2025</v>
      </c>
      <c r="H1241" s="88">
        <v>59.811078999999999</v>
      </c>
      <c r="I1241" s="12">
        <v>33.387113999999997</v>
      </c>
      <c r="J1241" s="12">
        <v>0</v>
      </c>
      <c r="K1241" s="12">
        <v>0</v>
      </c>
      <c r="L1241" s="12">
        <v>6.7699999999999996E-2</v>
      </c>
      <c r="M1241" s="12">
        <v>0</v>
      </c>
      <c r="N1241" s="12">
        <v>5</v>
      </c>
      <c r="O1241" s="12">
        <v>2.139332</v>
      </c>
      <c r="P1241" s="12">
        <v>0</v>
      </c>
      <c r="Q1241" s="12">
        <v>5</v>
      </c>
      <c r="R1241" s="12">
        <v>0</v>
      </c>
    </row>
    <row r="1242" spans="1:18" ht="12.95" customHeight="1">
      <c r="A1242" s="100" t="s">
        <v>1949</v>
      </c>
      <c r="B1242" s="101" t="s">
        <v>463</v>
      </c>
      <c r="C1242" s="101" t="s">
        <v>1510</v>
      </c>
      <c r="D1242" s="98">
        <v>39.785080000000001</v>
      </c>
      <c r="E1242" s="98">
        <v>-106.3605</v>
      </c>
      <c r="F1242" s="95">
        <v>2</v>
      </c>
      <c r="G1242" s="91" t="s">
        <v>2026</v>
      </c>
      <c r="H1242" s="88">
        <v>10.194602</v>
      </c>
      <c r="I1242" s="12">
        <v>10.188015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0.30834099999999998</v>
      </c>
      <c r="P1242" s="12">
        <v>0</v>
      </c>
      <c r="Q1242" s="12">
        <v>0</v>
      </c>
      <c r="R1242" s="12">
        <v>0</v>
      </c>
    </row>
    <row r="1243" spans="1:18" ht="12.95" customHeight="1">
      <c r="A1243" s="100" t="s">
        <v>1950</v>
      </c>
      <c r="B1243" s="101" t="s">
        <v>539</v>
      </c>
      <c r="C1243" s="101" t="s">
        <v>1951</v>
      </c>
      <c r="D1243" s="98">
        <v>38.723880000000001</v>
      </c>
      <c r="E1243" s="98">
        <v>-106.67252999999999</v>
      </c>
      <c r="F1243" s="95">
        <v>2</v>
      </c>
      <c r="G1243" s="91" t="s">
        <v>2026</v>
      </c>
      <c r="H1243" s="88">
        <v>48.833506</v>
      </c>
      <c r="I1243" s="12">
        <v>27.557867999999999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0.433035</v>
      </c>
      <c r="P1243" s="12">
        <v>0</v>
      </c>
      <c r="Q1243" s="12">
        <v>0</v>
      </c>
      <c r="R1243" s="12">
        <v>0</v>
      </c>
    </row>
    <row r="1244" spans="1:18" ht="12.95" customHeight="1">
      <c r="A1244" s="100" t="s">
        <v>1952</v>
      </c>
      <c r="B1244" s="101" t="s">
        <v>231</v>
      </c>
      <c r="C1244" s="101" t="s">
        <v>1510</v>
      </c>
      <c r="D1244" s="98">
        <v>37.595500000000001</v>
      </c>
      <c r="E1244" s="98">
        <v>-105.3989</v>
      </c>
      <c r="F1244" s="95">
        <v>2</v>
      </c>
      <c r="G1244" s="91" t="s">
        <v>2026</v>
      </c>
      <c r="H1244" s="88">
        <v>6.9189069999999999</v>
      </c>
      <c r="I1244" s="12">
        <v>6.9189660000000002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</row>
    <row r="1245" spans="1:18" ht="12.95" customHeight="1">
      <c r="A1245" s="100" t="s">
        <v>1953</v>
      </c>
      <c r="B1245" s="101" t="s">
        <v>724</v>
      </c>
      <c r="C1245" s="101" t="s">
        <v>1510</v>
      </c>
      <c r="D1245" s="98">
        <v>40.432389999999998</v>
      </c>
      <c r="E1245" s="98">
        <v>-106.11899</v>
      </c>
      <c r="F1245" s="95">
        <v>2</v>
      </c>
      <c r="G1245" s="91" t="s">
        <v>2026</v>
      </c>
      <c r="H1245" s="88">
        <v>91.310733999999997</v>
      </c>
      <c r="I1245" s="12">
        <v>15.702199999999999</v>
      </c>
      <c r="J1245" s="12">
        <v>0</v>
      </c>
      <c r="K1245" s="12">
        <v>3.3500000000000002E-2</v>
      </c>
      <c r="L1245" s="12">
        <v>0.13410000000000002</v>
      </c>
      <c r="M1245" s="12">
        <v>0</v>
      </c>
      <c r="N1245" s="12">
        <v>5</v>
      </c>
      <c r="O1245" s="12">
        <v>1.15455</v>
      </c>
      <c r="P1245" s="12">
        <v>2.1902999999999999E-2</v>
      </c>
      <c r="Q1245" s="12">
        <v>0</v>
      </c>
      <c r="R1245" s="12">
        <v>0</v>
      </c>
    </row>
    <row r="1246" spans="1:18" ht="12.95" customHeight="1">
      <c r="A1246" s="100" t="s">
        <v>1954</v>
      </c>
      <c r="B1246" s="101" t="s">
        <v>321</v>
      </c>
      <c r="C1246" s="101" t="s">
        <v>1510</v>
      </c>
      <c r="D1246" s="98">
        <v>40.148870000000002</v>
      </c>
      <c r="E1246" s="98">
        <v>-108.32648</v>
      </c>
      <c r="F1246" s="95">
        <v>1</v>
      </c>
      <c r="G1246" s="91" t="s">
        <v>2024</v>
      </c>
      <c r="H1246" s="88">
        <v>4710.3362999999999</v>
      </c>
      <c r="I1246" s="12">
        <v>26.444700999999998</v>
      </c>
      <c r="J1246" s="12">
        <v>7.0599999999999996E-2</v>
      </c>
      <c r="K1246" s="12">
        <v>4.5373000000000001</v>
      </c>
      <c r="L1246" s="12">
        <v>0.17930000000000001</v>
      </c>
      <c r="M1246" s="12">
        <v>0</v>
      </c>
      <c r="N1246" s="12">
        <v>5</v>
      </c>
      <c r="O1246" s="12">
        <v>1.4393899999999999</v>
      </c>
      <c r="P1246" s="12">
        <v>2.5479999999999999E-3</v>
      </c>
      <c r="Q1246" s="12">
        <v>36</v>
      </c>
      <c r="R1246" s="12">
        <v>0</v>
      </c>
    </row>
    <row r="1247" spans="1:18" ht="12.95" customHeight="1">
      <c r="A1247" s="100" t="s">
        <v>1955</v>
      </c>
      <c r="B1247" s="101" t="s">
        <v>1432</v>
      </c>
      <c r="C1247" s="101" t="s">
        <v>1956</v>
      </c>
      <c r="D1247" s="98">
        <v>37.296100000000003</v>
      </c>
      <c r="E1247" s="98">
        <v>-108.3668</v>
      </c>
      <c r="F1247" s="95">
        <v>1</v>
      </c>
      <c r="G1247" s="91" t="s">
        <v>2024</v>
      </c>
      <c r="H1247" s="88">
        <v>99.999945999999994</v>
      </c>
      <c r="I1247" s="12">
        <v>25.842458000000001</v>
      </c>
      <c r="J1247" s="12">
        <v>0.29599999999999999</v>
      </c>
      <c r="K1247" s="12">
        <v>8.7225000000000001</v>
      </c>
      <c r="L1247" s="12">
        <v>0.58309999999999995</v>
      </c>
      <c r="M1247" s="12">
        <v>0</v>
      </c>
      <c r="N1247" s="12">
        <v>3</v>
      </c>
      <c r="O1247" s="12">
        <v>2.1120030000000001</v>
      </c>
      <c r="P1247" s="12">
        <v>0</v>
      </c>
      <c r="Q1247" s="12">
        <v>23</v>
      </c>
      <c r="R1247" s="12">
        <v>0</v>
      </c>
    </row>
    <row r="1248" spans="1:18" ht="12.95" customHeight="1">
      <c r="A1248" s="100" t="s">
        <v>1957</v>
      </c>
      <c r="B1248" s="101" t="s">
        <v>378</v>
      </c>
      <c r="C1248" s="101" t="s">
        <v>1958</v>
      </c>
      <c r="D1248" s="98">
        <v>39.215249999999997</v>
      </c>
      <c r="E1248" s="98">
        <v>-106.39487</v>
      </c>
      <c r="F1248" s="95">
        <v>2</v>
      </c>
      <c r="G1248" s="91" t="s">
        <v>2026</v>
      </c>
      <c r="H1248" s="88">
        <v>28.657916</v>
      </c>
      <c r="I1248" s="12">
        <v>12.547874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0.346362</v>
      </c>
      <c r="P1248" s="12">
        <v>0</v>
      </c>
      <c r="Q1248" s="12">
        <v>0</v>
      </c>
      <c r="R1248" s="12">
        <v>0</v>
      </c>
    </row>
    <row r="1249" spans="1:18" ht="12.95" customHeight="1">
      <c r="A1249" s="100" t="s">
        <v>1959</v>
      </c>
      <c r="B1249" s="101" t="s">
        <v>765</v>
      </c>
      <c r="C1249" s="101" t="s">
        <v>1510</v>
      </c>
      <c r="D1249" s="98">
        <v>39.00497</v>
      </c>
      <c r="E1249" s="98">
        <v>-108.50644</v>
      </c>
      <c r="F1249" s="95">
        <v>3</v>
      </c>
      <c r="G1249" s="91" t="s">
        <v>2024</v>
      </c>
      <c r="H1249" s="88">
        <v>20638.9863</v>
      </c>
      <c r="I1249" s="12">
        <v>32.18788</v>
      </c>
      <c r="J1249" s="12">
        <v>1.1397999999999999</v>
      </c>
      <c r="K1249" s="12">
        <v>3.9685999999999999</v>
      </c>
      <c r="L1249" s="12">
        <v>0.53900000000000003</v>
      </c>
      <c r="M1249" s="12">
        <v>2</v>
      </c>
      <c r="N1249" s="12">
        <v>0</v>
      </c>
      <c r="O1249" s="12">
        <v>0.82442800000000005</v>
      </c>
      <c r="P1249" s="12">
        <v>3.3577000000000003E-2</v>
      </c>
      <c r="Q1249" s="12">
        <v>0</v>
      </c>
      <c r="R1249" s="12">
        <v>0</v>
      </c>
    </row>
    <row r="1250" spans="1:18" ht="12.95" customHeight="1">
      <c r="A1250" s="100" t="s">
        <v>1960</v>
      </c>
      <c r="B1250" s="101" t="s">
        <v>1550</v>
      </c>
      <c r="C1250" s="101" t="s">
        <v>1510</v>
      </c>
      <c r="D1250" s="98">
        <v>39.581659999999999</v>
      </c>
      <c r="E1250" s="98">
        <v>-107.28809</v>
      </c>
      <c r="F1250" s="95">
        <v>1</v>
      </c>
      <c r="G1250" s="91" t="s">
        <v>2026</v>
      </c>
      <c r="H1250" s="88">
        <v>45.925328</v>
      </c>
      <c r="I1250" s="12">
        <v>10.87496</v>
      </c>
      <c r="J1250" s="12">
        <v>0</v>
      </c>
      <c r="K1250" s="12">
        <v>6.4700000000000008E-2</v>
      </c>
      <c r="L1250" s="12">
        <v>0</v>
      </c>
      <c r="M1250" s="12">
        <v>0</v>
      </c>
      <c r="N1250" s="12">
        <v>0</v>
      </c>
      <c r="O1250" s="12">
        <v>8.6934999999999998E-2</v>
      </c>
      <c r="P1250" s="12">
        <v>0</v>
      </c>
      <c r="Q1250" s="12">
        <v>0</v>
      </c>
      <c r="R1250" s="12">
        <v>0</v>
      </c>
    </row>
    <row r="1251" spans="1:18" ht="12.95" customHeight="1">
      <c r="A1251" s="100" t="s">
        <v>1961</v>
      </c>
      <c r="B1251" s="101" t="s">
        <v>43</v>
      </c>
      <c r="C1251" s="101" t="s">
        <v>1510</v>
      </c>
      <c r="D1251" s="98">
        <v>40.167099999999998</v>
      </c>
      <c r="E1251" s="98">
        <v>-105.99</v>
      </c>
      <c r="F1251" s="95">
        <v>1</v>
      </c>
      <c r="G1251" s="91" t="s">
        <v>2026</v>
      </c>
      <c r="H1251" s="88">
        <v>325.70836700000001</v>
      </c>
      <c r="I1251" s="12">
        <v>35.18412</v>
      </c>
      <c r="J1251" s="12">
        <v>0</v>
      </c>
      <c r="K1251" s="12">
        <v>0.2923</v>
      </c>
      <c r="L1251" s="12">
        <v>0.14449999999999999</v>
      </c>
      <c r="M1251" s="12">
        <v>1</v>
      </c>
      <c r="N1251" s="12">
        <v>15</v>
      </c>
      <c r="O1251" s="12">
        <v>1.3300749999999999</v>
      </c>
      <c r="P1251" s="12">
        <v>3.0699999999999998E-3</v>
      </c>
      <c r="Q1251" s="12">
        <v>0</v>
      </c>
      <c r="R1251" s="12">
        <v>0</v>
      </c>
    </row>
    <row r="1252" spans="1:18" ht="12.95" customHeight="1">
      <c r="A1252" s="100" t="s">
        <v>1962</v>
      </c>
      <c r="B1252" s="101" t="s">
        <v>1963</v>
      </c>
      <c r="C1252" s="101" t="s">
        <v>1964</v>
      </c>
      <c r="D1252" s="98">
        <v>37.523049999999998</v>
      </c>
      <c r="E1252" s="98">
        <v>-108.23322</v>
      </c>
      <c r="F1252" s="95">
        <v>2</v>
      </c>
      <c r="G1252" s="91" t="s">
        <v>2026</v>
      </c>
      <c r="H1252" s="88">
        <v>33.042048999999999</v>
      </c>
      <c r="I1252" s="12">
        <v>15.923382999999999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1.96662</v>
      </c>
      <c r="P1252" s="12">
        <v>0</v>
      </c>
      <c r="Q1252" s="12">
        <v>0</v>
      </c>
      <c r="R1252" s="12">
        <v>0</v>
      </c>
    </row>
    <row r="1253" spans="1:18" ht="12.95" customHeight="1">
      <c r="A1253" s="100" t="s">
        <v>1965</v>
      </c>
      <c r="B1253" s="101" t="s">
        <v>731</v>
      </c>
      <c r="C1253" s="101" t="s">
        <v>1510</v>
      </c>
      <c r="D1253" s="98">
        <v>39.663139999999999</v>
      </c>
      <c r="E1253" s="98">
        <v>-105.00378000000001</v>
      </c>
      <c r="F1253" s="95">
        <v>3</v>
      </c>
      <c r="G1253" s="91" t="s">
        <v>2025</v>
      </c>
      <c r="H1253" s="88">
        <v>8783.0406000000003</v>
      </c>
      <c r="I1253" s="12">
        <v>36.480643999999998</v>
      </c>
      <c r="J1253" s="12">
        <v>7.0199999999999999E-2</v>
      </c>
      <c r="K1253" s="12">
        <v>0.23619999999999999</v>
      </c>
      <c r="L1253" s="12">
        <v>2.9417000000000004</v>
      </c>
      <c r="M1253" s="12">
        <v>24</v>
      </c>
      <c r="N1253" s="12">
        <v>10</v>
      </c>
      <c r="O1253" s="12">
        <v>15.610528</v>
      </c>
      <c r="P1253" s="12">
        <v>3.7914000000000003E-2</v>
      </c>
      <c r="Q1253" s="12">
        <v>0</v>
      </c>
      <c r="R1253" s="12">
        <v>0</v>
      </c>
    </row>
    <row r="1254" spans="1:18" ht="12.95" customHeight="1">
      <c r="A1254" s="100" t="s">
        <v>1966</v>
      </c>
      <c r="B1254" s="101" t="s">
        <v>1224</v>
      </c>
      <c r="C1254" s="101" t="s">
        <v>1967</v>
      </c>
      <c r="D1254" s="98">
        <v>37.797190000000001</v>
      </c>
      <c r="E1254" s="98">
        <v>-103.377</v>
      </c>
      <c r="F1254" s="95">
        <v>3</v>
      </c>
      <c r="G1254" s="91" t="s">
        <v>2025</v>
      </c>
      <c r="H1254" s="88">
        <v>8411.8014000000003</v>
      </c>
      <c r="I1254" s="12">
        <v>27.065276000000001</v>
      </c>
      <c r="J1254" s="12">
        <v>0.86280000000000001</v>
      </c>
      <c r="K1254" s="12">
        <v>0.27610000000000001</v>
      </c>
      <c r="L1254" s="12">
        <v>0.14910000000000001</v>
      </c>
      <c r="M1254" s="12">
        <v>0</v>
      </c>
      <c r="N1254" s="12">
        <v>0</v>
      </c>
      <c r="O1254" s="12">
        <v>0.65130900000000003</v>
      </c>
      <c r="P1254" s="12">
        <v>0</v>
      </c>
      <c r="Q1254" s="12">
        <v>0</v>
      </c>
      <c r="R1254" s="12">
        <v>0</v>
      </c>
    </row>
    <row r="1255" spans="1:18" ht="12.95" customHeight="1">
      <c r="A1255" s="100" t="s">
        <v>2012</v>
      </c>
      <c r="B1255" s="101" t="s">
        <v>624</v>
      </c>
      <c r="C1255" s="101" t="s">
        <v>2013</v>
      </c>
      <c r="D1255" s="98">
        <v>40.446550000000002</v>
      </c>
      <c r="E1255" s="98">
        <v>-108.51107</v>
      </c>
      <c r="F1255" s="95">
        <v>1</v>
      </c>
      <c r="G1255" s="92" t="s">
        <v>2024</v>
      </c>
      <c r="H1255" s="88">
        <v>20506.866188</v>
      </c>
      <c r="I1255" s="12">
        <v>39.345722000000002</v>
      </c>
      <c r="J1255" s="12">
        <v>0.26269999999999999</v>
      </c>
      <c r="K1255" s="12">
        <v>3.1869000000000001</v>
      </c>
      <c r="L1255" s="12">
        <v>0.18370000000000003</v>
      </c>
      <c r="M1255" s="12">
        <v>0</v>
      </c>
      <c r="N1255" s="12">
        <v>0</v>
      </c>
      <c r="O1255" s="12">
        <v>1.041703</v>
      </c>
      <c r="P1255" s="12">
        <v>8.7799999999999998E-4</v>
      </c>
      <c r="Q1255" s="12">
        <v>0</v>
      </c>
      <c r="R1255" s="12">
        <v>0</v>
      </c>
    </row>
    <row r="1256" spans="1:18" ht="12.95" customHeight="1">
      <c r="A1256" s="100" t="s">
        <v>2014</v>
      </c>
      <c r="B1256" s="101" t="s">
        <v>624</v>
      </c>
      <c r="C1256" s="101" t="s">
        <v>2015</v>
      </c>
      <c r="D1256" s="98">
        <v>40.467599999999997</v>
      </c>
      <c r="E1256" s="98">
        <v>-108.57680000000001</v>
      </c>
      <c r="F1256" s="95">
        <v>1</v>
      </c>
      <c r="G1256" s="92" t="s">
        <v>2024</v>
      </c>
      <c r="H1256" s="88">
        <v>20595.592574999999</v>
      </c>
      <c r="I1256" s="12">
        <v>40.914349000000001</v>
      </c>
      <c r="J1256" s="12">
        <v>0.26150000000000001</v>
      </c>
      <c r="K1256" s="12">
        <v>3.1734</v>
      </c>
      <c r="L1256" s="12">
        <v>0.18290000000000001</v>
      </c>
      <c r="M1256" s="12">
        <v>0</v>
      </c>
      <c r="N1256" s="12">
        <v>0</v>
      </c>
      <c r="O1256" s="12">
        <v>0.20333799999999999</v>
      </c>
      <c r="P1256" s="12">
        <v>8.7399999999999999E-4</v>
      </c>
      <c r="Q1256" s="12">
        <v>0</v>
      </c>
      <c r="R1256" s="12">
        <v>0</v>
      </c>
    </row>
    <row r="1257" spans="1:18" ht="12.95" customHeight="1">
      <c r="A1257" s="100" t="s">
        <v>2016</v>
      </c>
      <c r="B1257" s="101" t="s">
        <v>624</v>
      </c>
      <c r="C1257" s="101" t="s">
        <v>2017</v>
      </c>
      <c r="D1257" s="98">
        <v>40.465899999999998</v>
      </c>
      <c r="E1257" s="98">
        <v>-108.84310000000001</v>
      </c>
      <c r="F1257" s="95">
        <v>1</v>
      </c>
      <c r="G1257" s="92" t="s">
        <v>2024</v>
      </c>
      <c r="H1257" s="88">
        <v>20999.612475000002</v>
      </c>
      <c r="I1257" s="12">
        <v>30.755514999999999</v>
      </c>
      <c r="J1257" s="12">
        <v>0.25650000000000001</v>
      </c>
      <c r="K1257" s="12">
        <v>3.1126999999999998</v>
      </c>
      <c r="L1257" s="12">
        <v>0.1794</v>
      </c>
      <c r="M1257" s="12">
        <v>0</v>
      </c>
      <c r="N1257" s="12">
        <v>0</v>
      </c>
      <c r="O1257" s="12">
        <v>0.24274299999999999</v>
      </c>
      <c r="P1257" s="12">
        <v>8.5700000000000001E-4</v>
      </c>
      <c r="Q1257" s="12">
        <v>0</v>
      </c>
      <c r="R1257" s="12">
        <v>0</v>
      </c>
    </row>
    <row r="1258" spans="1:18" ht="12.95" customHeight="1">
      <c r="A1258" s="100" t="s">
        <v>2018</v>
      </c>
      <c r="B1258" s="101" t="s">
        <v>624</v>
      </c>
      <c r="C1258" s="101" t="s">
        <v>2019</v>
      </c>
      <c r="D1258" s="98">
        <v>40.528599999999997</v>
      </c>
      <c r="E1258" s="98">
        <v>-108.9842</v>
      </c>
      <c r="F1258" s="95">
        <v>3</v>
      </c>
      <c r="G1258" s="92" t="s">
        <v>2024</v>
      </c>
      <c r="H1258" s="88">
        <v>21361.710824999998</v>
      </c>
      <c r="I1258" s="12">
        <v>27.292124000000001</v>
      </c>
      <c r="J1258" s="12">
        <v>0.25209999999999999</v>
      </c>
      <c r="K1258" s="12">
        <v>3.0626000000000002</v>
      </c>
      <c r="L1258" s="12">
        <v>0.1764</v>
      </c>
      <c r="M1258" s="12">
        <v>0</v>
      </c>
      <c r="N1258" s="12">
        <v>0</v>
      </c>
      <c r="O1258" s="12">
        <v>0.40375899999999998</v>
      </c>
      <c r="P1258" s="12">
        <v>8.43E-4</v>
      </c>
      <c r="Q1258" s="12">
        <v>0</v>
      </c>
      <c r="R1258" s="12">
        <v>0</v>
      </c>
    </row>
    <row r="1259" spans="1:18" ht="12.95" customHeight="1">
      <c r="A1259" s="100" t="s">
        <v>2020</v>
      </c>
      <c r="B1259" s="101" t="s">
        <v>624</v>
      </c>
      <c r="C1259" s="101" t="s">
        <v>2021</v>
      </c>
      <c r="D1259" s="98">
        <v>40.4786</v>
      </c>
      <c r="E1259" s="98">
        <v>-108.90819999999999</v>
      </c>
      <c r="F1259" s="95">
        <v>1</v>
      </c>
      <c r="G1259" s="92" t="s">
        <v>2024</v>
      </c>
      <c r="H1259" s="88">
        <v>21208.022438</v>
      </c>
      <c r="I1259" s="12">
        <v>36.936816</v>
      </c>
      <c r="J1259" s="12">
        <v>0.254</v>
      </c>
      <c r="K1259" s="12">
        <v>3.0846999999999998</v>
      </c>
      <c r="L1259" s="12">
        <v>0.1777</v>
      </c>
      <c r="M1259" s="12">
        <v>0</v>
      </c>
      <c r="N1259" s="12">
        <v>1</v>
      </c>
      <c r="O1259" s="12">
        <v>0.557203</v>
      </c>
      <c r="P1259" s="12">
        <v>8.4900000000000004E-4</v>
      </c>
      <c r="Q1259" s="12">
        <v>0</v>
      </c>
      <c r="R1259" s="12">
        <v>0</v>
      </c>
    </row>
  </sheetData>
  <sortState ref="A2:G1259">
    <sortCondition ref="A2:A12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AC833"/>
  <sheetViews>
    <sheetView topLeftCell="K1" workbookViewId="0">
      <pane ySplit="1" topLeftCell="A792" activePane="bottomLeft" state="frozen"/>
      <selection sqref="A1:A731"/>
      <selection pane="bottomLeft" sqref="A1:AC833"/>
    </sheetView>
  </sheetViews>
  <sheetFormatPr defaultRowHeight="12.95" customHeight="1"/>
  <cols>
    <col min="1" max="1" width="13.5703125" bestFit="1" customWidth="1"/>
    <col min="2" max="2" width="22.5703125" customWidth="1"/>
    <col min="3" max="3" width="18.28515625" customWidth="1"/>
    <col min="19" max="19" width="7.140625" bestFit="1" customWidth="1"/>
    <col min="20" max="20" width="6.7109375" bestFit="1" customWidth="1"/>
    <col min="21" max="21" width="6.85546875" bestFit="1" customWidth="1"/>
    <col min="22" max="22" width="6.5703125" bestFit="1" customWidth="1"/>
    <col min="23" max="23" width="6.42578125" bestFit="1" customWidth="1"/>
    <col min="24" max="24" width="7" bestFit="1" customWidth="1"/>
    <col min="25" max="25" width="7.28515625" bestFit="1" customWidth="1"/>
    <col min="26" max="26" width="7.42578125" bestFit="1" customWidth="1"/>
    <col min="27" max="27" width="7.85546875" bestFit="1" customWidth="1"/>
    <col min="28" max="28" width="7.28515625" bestFit="1" customWidth="1"/>
    <col min="29" max="29" width="15.85546875" bestFit="1" customWidth="1"/>
  </cols>
  <sheetData>
    <row r="1" spans="1:29" ht="12.95" customHeight="1">
      <c r="A1" s="4" t="s">
        <v>0</v>
      </c>
      <c r="B1" s="5" t="s">
        <v>2029</v>
      </c>
      <c r="C1" s="5" t="s">
        <v>1</v>
      </c>
      <c r="D1" s="6" t="s">
        <v>2</v>
      </c>
      <c r="E1" s="6" t="s">
        <v>3</v>
      </c>
      <c r="F1" s="7" t="s">
        <v>2022</v>
      </c>
      <c r="G1" s="5" t="s">
        <v>2023</v>
      </c>
      <c r="H1" s="6" t="s">
        <v>2028</v>
      </c>
      <c r="I1" s="6" t="s">
        <v>2027</v>
      </c>
      <c r="J1" s="6" t="s">
        <v>2030</v>
      </c>
      <c r="K1" s="6" t="s">
        <v>2031</v>
      </c>
      <c r="L1" s="6" t="s">
        <v>2032</v>
      </c>
      <c r="M1" s="6" t="s">
        <v>2033</v>
      </c>
      <c r="N1" s="6" t="s">
        <v>2034</v>
      </c>
      <c r="O1" s="6" t="s">
        <v>2047</v>
      </c>
      <c r="P1" s="6" t="s">
        <v>2035</v>
      </c>
      <c r="Q1" s="6" t="s">
        <v>2036</v>
      </c>
      <c r="R1" s="6" t="s">
        <v>2037</v>
      </c>
      <c r="S1" s="16" t="s">
        <v>2038</v>
      </c>
      <c r="T1" s="16" t="s">
        <v>2039</v>
      </c>
      <c r="U1" s="16" t="s">
        <v>2040</v>
      </c>
      <c r="V1" s="16" t="s">
        <v>2041</v>
      </c>
      <c r="W1" s="16" t="s">
        <v>2042</v>
      </c>
      <c r="X1" s="16" t="s">
        <v>2048</v>
      </c>
      <c r="Y1" s="16" t="s">
        <v>2043</v>
      </c>
      <c r="Z1" s="16" t="s">
        <v>2044</v>
      </c>
      <c r="AA1" s="16" t="s">
        <v>2045</v>
      </c>
      <c r="AB1" s="17" t="s">
        <v>2046</v>
      </c>
      <c r="AC1" s="37" t="s">
        <v>2206</v>
      </c>
    </row>
    <row r="2" spans="1:29" ht="12.95" customHeight="1">
      <c r="A2" s="2">
        <v>35</v>
      </c>
      <c r="B2" s="1" t="s">
        <v>267</v>
      </c>
      <c r="C2" s="1" t="s">
        <v>759</v>
      </c>
      <c r="D2" s="1">
        <v>39.752633000000003</v>
      </c>
      <c r="E2" s="1">
        <v>-105.235816</v>
      </c>
      <c r="F2" s="3">
        <v>1</v>
      </c>
      <c r="G2" s="9" t="s">
        <v>2026</v>
      </c>
      <c r="H2" s="13">
        <v>1021.413573</v>
      </c>
      <c r="I2" s="14">
        <v>18.573249000000001</v>
      </c>
      <c r="J2" s="12">
        <v>0</v>
      </c>
      <c r="K2" s="12">
        <v>3.6999999999999997E-3</v>
      </c>
      <c r="L2" s="12">
        <v>1.2572000000000001</v>
      </c>
      <c r="M2" s="1">
        <v>0</v>
      </c>
      <c r="N2" s="1">
        <v>100</v>
      </c>
      <c r="O2" s="12">
        <v>2.2685279999999999</v>
      </c>
      <c r="P2" s="1">
        <v>4.8952000000000002E-2</v>
      </c>
      <c r="Q2" s="1">
        <v>0</v>
      </c>
      <c r="R2" s="1">
        <v>0</v>
      </c>
      <c r="S2" s="1">
        <f>IF(J2&gt;0,1,0)</f>
        <v>0</v>
      </c>
      <c r="T2" s="1">
        <f t="shared" ref="T2:AA2" si="0">IF(K2&gt;0,1,0)</f>
        <v>1</v>
      </c>
      <c r="U2" s="1">
        <f t="shared" si="0"/>
        <v>1</v>
      </c>
      <c r="V2" s="1">
        <f t="shared" si="0"/>
        <v>0</v>
      </c>
      <c r="W2" s="1">
        <f>IF(N2&gt;1,1,0)</f>
        <v>1</v>
      </c>
      <c r="X2" s="1">
        <f>IF(O2&gt;0.6,1,0)</f>
        <v>1</v>
      </c>
      <c r="Y2" s="1">
        <f>IF(P2&gt;0.03,1,0)</f>
        <v>1</v>
      </c>
      <c r="Z2" s="1">
        <f t="shared" si="0"/>
        <v>0</v>
      </c>
      <c r="AA2" s="1">
        <f t="shared" si="0"/>
        <v>0</v>
      </c>
      <c r="AB2" s="1">
        <f>SUM(S2:AA2)</f>
        <v>5</v>
      </c>
      <c r="AC2" s="1"/>
    </row>
    <row r="3" spans="1:29" ht="12.95" customHeight="1">
      <c r="A3" s="2">
        <v>38</v>
      </c>
      <c r="B3" s="1" t="s">
        <v>624</v>
      </c>
      <c r="C3" s="1" t="s">
        <v>764</v>
      </c>
      <c r="D3" s="1">
        <v>40.478000000000002</v>
      </c>
      <c r="E3" s="1">
        <v>-107.01267</v>
      </c>
      <c r="F3" s="3">
        <v>1</v>
      </c>
      <c r="G3" s="9" t="s">
        <v>2026</v>
      </c>
      <c r="H3" s="13">
        <v>2872.3813019999998</v>
      </c>
      <c r="I3" s="14">
        <v>19.284589</v>
      </c>
      <c r="J3" s="12">
        <v>5.1900000000000002E-2</v>
      </c>
      <c r="K3" s="12">
        <v>6.6806000000000001</v>
      </c>
      <c r="L3" s="12">
        <v>0.40559999999999996</v>
      </c>
      <c r="M3" s="1">
        <v>0</v>
      </c>
      <c r="N3" s="1">
        <v>31</v>
      </c>
      <c r="O3" s="12">
        <v>1.2491209999999999</v>
      </c>
      <c r="P3" s="1">
        <v>4.5259999999999996E-3</v>
      </c>
      <c r="Q3" s="1">
        <v>1</v>
      </c>
      <c r="R3" s="1">
        <v>0</v>
      </c>
      <c r="S3" s="1">
        <f t="shared" ref="S3:S14" si="1">IF(J3&gt;0,1,0)</f>
        <v>1</v>
      </c>
      <c r="T3" s="1">
        <f t="shared" ref="T3:T14" si="2">IF(K3&gt;0,1,0)</f>
        <v>1</v>
      </c>
      <c r="U3" s="1">
        <f t="shared" ref="U3:U14" si="3">IF(L3&gt;0,1,0)</f>
        <v>1</v>
      </c>
      <c r="V3" s="1">
        <f t="shared" ref="V3:V14" si="4">IF(M3&gt;0,1,0)</f>
        <v>0</v>
      </c>
      <c r="W3" s="1">
        <f t="shared" ref="W3:W14" si="5">IF(N3&gt;1,1,0)</f>
        <v>1</v>
      </c>
      <c r="X3" s="1">
        <f t="shared" ref="X3:X14" si="6">IF(O3&gt;0.6,1,0)</f>
        <v>1</v>
      </c>
      <c r="Y3" s="1">
        <f t="shared" ref="Y3:Y14" si="7">IF(P3&gt;0.03,1,0)</f>
        <v>0</v>
      </c>
      <c r="Z3" s="1">
        <f t="shared" ref="Z3:Z14" si="8">IF(Q3&gt;0,1,0)</f>
        <v>1</v>
      </c>
      <c r="AA3" s="1">
        <f t="shared" ref="AA3:AA14" si="9">IF(R3&gt;0,1,0)</f>
        <v>0</v>
      </c>
      <c r="AB3" s="1">
        <f t="shared" ref="AB3:AB14" si="10">SUM(S3:AA3)</f>
        <v>6</v>
      </c>
      <c r="AC3" s="1"/>
    </row>
    <row r="4" spans="1:29" ht="12.95" customHeight="1">
      <c r="A4" s="2">
        <v>46</v>
      </c>
      <c r="B4" s="1" t="s">
        <v>345</v>
      </c>
      <c r="C4" s="1" t="s">
        <v>769</v>
      </c>
      <c r="D4" s="1">
        <v>39.6492</v>
      </c>
      <c r="E4" s="1">
        <v>-107.0635</v>
      </c>
      <c r="F4" s="3">
        <v>1</v>
      </c>
      <c r="G4" s="9" t="s">
        <v>2026</v>
      </c>
      <c r="H4" s="13">
        <v>8836.4575939999995</v>
      </c>
      <c r="I4" s="14">
        <v>23.385314999999999</v>
      </c>
      <c r="J4" s="12">
        <v>1.09E-2</v>
      </c>
      <c r="K4" s="12">
        <v>1.712</v>
      </c>
      <c r="L4" s="12">
        <v>0.47910000000000003</v>
      </c>
      <c r="M4" s="1">
        <v>0</v>
      </c>
      <c r="N4" s="1">
        <v>10</v>
      </c>
      <c r="O4" s="12">
        <v>1.7905530000000001</v>
      </c>
      <c r="P4" s="1">
        <v>1.6636000000000001E-2</v>
      </c>
      <c r="Q4" s="1">
        <v>0</v>
      </c>
      <c r="R4" s="1">
        <v>0</v>
      </c>
      <c r="S4" s="1">
        <f t="shared" si="1"/>
        <v>1</v>
      </c>
      <c r="T4" s="1">
        <f t="shared" si="2"/>
        <v>1</v>
      </c>
      <c r="U4" s="1">
        <f t="shared" si="3"/>
        <v>1</v>
      </c>
      <c r="V4" s="1">
        <f t="shared" si="4"/>
        <v>0</v>
      </c>
      <c r="W4" s="1">
        <f t="shared" si="5"/>
        <v>1</v>
      </c>
      <c r="X4" s="1">
        <f t="shared" si="6"/>
        <v>1</v>
      </c>
      <c r="Y4" s="1">
        <f t="shared" si="7"/>
        <v>0</v>
      </c>
      <c r="Z4" s="1">
        <f t="shared" si="8"/>
        <v>0</v>
      </c>
      <c r="AA4" s="1">
        <f t="shared" si="9"/>
        <v>0</v>
      </c>
      <c r="AB4" s="1">
        <f t="shared" si="10"/>
        <v>5</v>
      </c>
      <c r="AC4" s="1"/>
    </row>
    <row r="5" spans="1:29" ht="12.95" customHeight="1">
      <c r="A5" s="2">
        <v>52</v>
      </c>
      <c r="B5" s="1" t="s">
        <v>466</v>
      </c>
      <c r="C5" s="1" t="s">
        <v>785</v>
      </c>
      <c r="D5" s="1">
        <v>39.649900000000002</v>
      </c>
      <c r="E5" s="1">
        <v>-106.9524</v>
      </c>
      <c r="F5" s="3">
        <v>1</v>
      </c>
      <c r="G5" s="9" t="s">
        <v>2026</v>
      </c>
      <c r="H5" s="13">
        <v>2458.6562960000001</v>
      </c>
      <c r="I5" s="14">
        <v>45.904589999999999</v>
      </c>
      <c r="J5" s="12">
        <v>4.4000000000000003E-3</v>
      </c>
      <c r="K5" s="12">
        <v>0.92049999999999998</v>
      </c>
      <c r="L5" s="12">
        <v>1.2889000000000002</v>
      </c>
      <c r="M5" s="1">
        <v>3</v>
      </c>
      <c r="N5" s="1">
        <v>64</v>
      </c>
      <c r="O5" s="12">
        <v>2.376951</v>
      </c>
      <c r="P5" s="1">
        <v>4.4739999999999997E-3</v>
      </c>
      <c r="Q5" s="1">
        <v>0</v>
      </c>
      <c r="R5" s="1">
        <v>0</v>
      </c>
      <c r="S5" s="1">
        <f t="shared" si="1"/>
        <v>1</v>
      </c>
      <c r="T5" s="1">
        <f t="shared" si="2"/>
        <v>1</v>
      </c>
      <c r="U5" s="1">
        <f t="shared" si="3"/>
        <v>1</v>
      </c>
      <c r="V5" s="1">
        <f t="shared" si="4"/>
        <v>1</v>
      </c>
      <c r="W5" s="1">
        <f t="shared" si="5"/>
        <v>1</v>
      </c>
      <c r="X5" s="1">
        <f t="shared" si="6"/>
        <v>1</v>
      </c>
      <c r="Y5" s="1">
        <f t="shared" si="7"/>
        <v>0</v>
      </c>
      <c r="Z5" s="1">
        <f t="shared" si="8"/>
        <v>0</v>
      </c>
      <c r="AA5" s="1">
        <f t="shared" si="9"/>
        <v>0</v>
      </c>
      <c r="AB5" s="1">
        <f t="shared" si="10"/>
        <v>6</v>
      </c>
      <c r="AC5" s="1"/>
    </row>
    <row r="6" spans="1:29" ht="12.95" customHeight="1">
      <c r="A6" s="2">
        <v>58</v>
      </c>
      <c r="B6" s="1" t="s">
        <v>6</v>
      </c>
      <c r="C6" s="1" t="s">
        <v>982</v>
      </c>
      <c r="D6" s="1">
        <v>38.664444000000003</v>
      </c>
      <c r="E6" s="1">
        <v>-106.844722</v>
      </c>
      <c r="F6" s="3">
        <v>1</v>
      </c>
      <c r="G6" s="9" t="s">
        <v>2026</v>
      </c>
      <c r="H6" s="13">
        <v>1232.9326699999999</v>
      </c>
      <c r="I6" s="14">
        <v>14.141945</v>
      </c>
      <c r="J6" s="12">
        <v>0</v>
      </c>
      <c r="K6" s="12">
        <v>9.3100000000000002E-2</v>
      </c>
      <c r="L6" s="12">
        <v>3.3999999999999996E-2</v>
      </c>
      <c r="M6" s="1">
        <v>1</v>
      </c>
      <c r="N6" s="1">
        <v>1</v>
      </c>
      <c r="O6" s="12">
        <v>1.223644</v>
      </c>
      <c r="P6" s="1">
        <v>2.1898999999999998E-2</v>
      </c>
      <c r="Q6" s="1">
        <v>0</v>
      </c>
      <c r="R6" s="1">
        <v>0</v>
      </c>
      <c r="S6" s="1">
        <f t="shared" si="1"/>
        <v>0</v>
      </c>
      <c r="T6" s="1">
        <f t="shared" si="2"/>
        <v>1</v>
      </c>
      <c r="U6" s="1">
        <f t="shared" si="3"/>
        <v>1</v>
      </c>
      <c r="V6" s="1">
        <f t="shared" si="4"/>
        <v>1</v>
      </c>
      <c r="W6" s="1">
        <f t="shared" si="5"/>
        <v>0</v>
      </c>
      <c r="X6" s="1">
        <f t="shared" si="6"/>
        <v>1</v>
      </c>
      <c r="Y6" s="1">
        <f t="shared" si="7"/>
        <v>0</v>
      </c>
      <c r="Z6" s="1">
        <f t="shared" si="8"/>
        <v>0</v>
      </c>
      <c r="AA6" s="1">
        <f t="shared" si="9"/>
        <v>0</v>
      </c>
      <c r="AB6" s="1">
        <f t="shared" si="10"/>
        <v>4</v>
      </c>
      <c r="AC6" s="1"/>
    </row>
    <row r="7" spans="1:29" ht="12.95" customHeight="1">
      <c r="A7" s="2">
        <v>68</v>
      </c>
      <c r="B7" s="1" t="s">
        <v>738</v>
      </c>
      <c r="C7" s="1" t="s">
        <v>1073</v>
      </c>
      <c r="D7" s="1">
        <v>37.017833000000003</v>
      </c>
      <c r="E7" s="1">
        <v>-107.315167</v>
      </c>
      <c r="F7" s="3">
        <v>1</v>
      </c>
      <c r="G7" s="9" t="s">
        <v>2026</v>
      </c>
      <c r="H7" s="13">
        <v>3240.342392</v>
      </c>
      <c r="I7" s="14">
        <v>24.265502999999999</v>
      </c>
      <c r="J7" s="12">
        <v>1.34E-2</v>
      </c>
      <c r="K7" s="12">
        <v>1.3444</v>
      </c>
      <c r="L7" s="12">
        <v>0.2104</v>
      </c>
      <c r="M7" s="1">
        <v>0</v>
      </c>
      <c r="N7" s="1">
        <v>4</v>
      </c>
      <c r="O7" s="12">
        <v>0.48416799999999999</v>
      </c>
      <c r="P7" s="1">
        <v>3.0860000000000002E-3</v>
      </c>
      <c r="Q7" s="1">
        <v>9</v>
      </c>
      <c r="R7" s="1">
        <v>0</v>
      </c>
      <c r="S7" s="1">
        <f t="shared" si="1"/>
        <v>1</v>
      </c>
      <c r="T7" s="1">
        <f t="shared" si="2"/>
        <v>1</v>
      </c>
      <c r="U7" s="1">
        <f t="shared" si="3"/>
        <v>1</v>
      </c>
      <c r="V7" s="1">
        <f t="shared" si="4"/>
        <v>0</v>
      </c>
      <c r="W7" s="1">
        <f t="shared" si="5"/>
        <v>1</v>
      </c>
      <c r="X7" s="1">
        <f t="shared" si="6"/>
        <v>0</v>
      </c>
      <c r="Y7" s="1">
        <f t="shared" si="7"/>
        <v>0</v>
      </c>
      <c r="Z7" s="1">
        <f t="shared" si="8"/>
        <v>1</v>
      </c>
      <c r="AA7" s="1">
        <f t="shared" si="9"/>
        <v>0</v>
      </c>
      <c r="AB7" s="1">
        <f t="shared" si="10"/>
        <v>5</v>
      </c>
      <c r="AC7" s="1"/>
    </row>
    <row r="8" spans="1:29" ht="12.95" customHeight="1">
      <c r="A8" s="2">
        <v>91</v>
      </c>
      <c r="B8" s="1" t="s">
        <v>1224</v>
      </c>
      <c r="C8" s="1" t="s">
        <v>1369</v>
      </c>
      <c r="D8" s="1">
        <v>37.123469999999998</v>
      </c>
      <c r="E8" s="1">
        <v>-104.70844</v>
      </c>
      <c r="F8" s="3">
        <v>1</v>
      </c>
      <c r="G8" s="9" t="s">
        <v>2026</v>
      </c>
      <c r="H8" s="13">
        <v>1103.358465</v>
      </c>
      <c r="I8" s="14">
        <v>22.377507000000001</v>
      </c>
      <c r="J8" s="12">
        <v>2.3800000000000002E-2</v>
      </c>
      <c r="K8" s="12">
        <v>1.5022</v>
      </c>
      <c r="L8" s="12">
        <v>4.3199999999999995E-2</v>
      </c>
      <c r="M8" s="1">
        <v>0</v>
      </c>
      <c r="N8" s="1">
        <v>5</v>
      </c>
      <c r="O8" s="12">
        <v>1.2892840000000001</v>
      </c>
      <c r="P8" s="1">
        <v>0</v>
      </c>
      <c r="Q8" s="1">
        <v>58</v>
      </c>
      <c r="R8" s="1">
        <v>0</v>
      </c>
      <c r="S8" s="1">
        <f t="shared" si="1"/>
        <v>1</v>
      </c>
      <c r="T8" s="1">
        <f t="shared" si="2"/>
        <v>1</v>
      </c>
      <c r="U8" s="1">
        <f t="shared" si="3"/>
        <v>1</v>
      </c>
      <c r="V8" s="1">
        <f t="shared" si="4"/>
        <v>0</v>
      </c>
      <c r="W8" s="1">
        <f t="shared" si="5"/>
        <v>1</v>
      </c>
      <c r="X8" s="1">
        <f t="shared" si="6"/>
        <v>1</v>
      </c>
      <c r="Y8" s="1">
        <f t="shared" si="7"/>
        <v>0</v>
      </c>
      <c r="Z8" s="1">
        <f t="shared" si="8"/>
        <v>1</v>
      </c>
      <c r="AA8" s="1">
        <f t="shared" si="9"/>
        <v>0</v>
      </c>
      <c r="AB8" s="1">
        <f t="shared" si="10"/>
        <v>6</v>
      </c>
      <c r="AC8" s="1"/>
    </row>
    <row r="9" spans="1:29" ht="12.95" customHeight="1">
      <c r="A9" s="2">
        <v>115</v>
      </c>
      <c r="B9" s="1" t="s">
        <v>307</v>
      </c>
      <c r="C9" s="1" t="s">
        <v>308</v>
      </c>
      <c r="D9" s="1">
        <v>39.566659999999999</v>
      </c>
      <c r="E9" s="1">
        <v>-106.0491</v>
      </c>
      <c r="F9" s="3">
        <v>2</v>
      </c>
      <c r="G9" s="9" t="s">
        <v>2026</v>
      </c>
      <c r="H9" s="13">
        <v>317.83059500000002</v>
      </c>
      <c r="I9" s="14">
        <v>24.819635999999999</v>
      </c>
      <c r="J9" s="12">
        <v>0</v>
      </c>
      <c r="K9" s="12">
        <v>0</v>
      </c>
      <c r="L9" s="12">
        <v>2.2650000000000001</v>
      </c>
      <c r="M9" s="1">
        <v>0</v>
      </c>
      <c r="N9" s="1">
        <v>4</v>
      </c>
      <c r="O9" s="12">
        <v>2.4790640000000002</v>
      </c>
      <c r="P9" s="1">
        <v>7.2366E-2</v>
      </c>
      <c r="Q9" s="1">
        <v>0</v>
      </c>
      <c r="R9" s="1">
        <v>0</v>
      </c>
      <c r="S9" s="1">
        <f t="shared" si="1"/>
        <v>0</v>
      </c>
      <c r="T9" s="1">
        <f t="shared" si="2"/>
        <v>0</v>
      </c>
      <c r="U9" s="1">
        <f t="shared" si="3"/>
        <v>1</v>
      </c>
      <c r="V9" s="1">
        <f t="shared" si="4"/>
        <v>0</v>
      </c>
      <c r="W9" s="1">
        <f t="shared" si="5"/>
        <v>1</v>
      </c>
      <c r="X9" s="1">
        <f t="shared" si="6"/>
        <v>1</v>
      </c>
      <c r="Y9" s="1">
        <f t="shared" si="7"/>
        <v>1</v>
      </c>
      <c r="Z9" s="1">
        <f t="shared" si="8"/>
        <v>0</v>
      </c>
      <c r="AA9" s="1">
        <f t="shared" si="9"/>
        <v>0</v>
      </c>
      <c r="AB9" s="1">
        <f t="shared" si="10"/>
        <v>4</v>
      </c>
      <c r="AC9" s="1"/>
    </row>
    <row r="10" spans="1:29" ht="12.95" customHeight="1">
      <c r="A10" s="2">
        <v>122</v>
      </c>
      <c r="B10" s="1" t="s">
        <v>412</v>
      </c>
      <c r="C10" s="1" t="s">
        <v>413</v>
      </c>
      <c r="D10" s="1">
        <v>39.653216</v>
      </c>
      <c r="E10" s="1">
        <v>-105.201066</v>
      </c>
      <c r="F10" s="3">
        <v>1</v>
      </c>
      <c r="G10" s="9" t="s">
        <v>2026</v>
      </c>
      <c r="H10" s="13">
        <v>424.34673400000003</v>
      </c>
      <c r="I10" s="14">
        <v>18.968316000000002</v>
      </c>
      <c r="J10" s="12">
        <v>3.3999999999999998E-3</v>
      </c>
      <c r="K10" s="12">
        <v>0.33760000000000001</v>
      </c>
      <c r="L10" s="12">
        <v>0.90099999999999991</v>
      </c>
      <c r="M10" s="1">
        <v>0</v>
      </c>
      <c r="N10" s="1">
        <v>30</v>
      </c>
      <c r="O10" s="12">
        <v>1.6455869999999999</v>
      </c>
      <c r="P10" s="1">
        <v>0</v>
      </c>
      <c r="Q10" s="1">
        <v>0</v>
      </c>
      <c r="R10" s="1">
        <v>0</v>
      </c>
      <c r="S10" s="1">
        <f t="shared" si="1"/>
        <v>1</v>
      </c>
      <c r="T10" s="1">
        <f t="shared" si="2"/>
        <v>1</v>
      </c>
      <c r="U10" s="1">
        <f t="shared" si="3"/>
        <v>1</v>
      </c>
      <c r="V10" s="1">
        <f t="shared" si="4"/>
        <v>0</v>
      </c>
      <c r="W10" s="1">
        <f t="shared" si="5"/>
        <v>1</v>
      </c>
      <c r="X10" s="1">
        <f t="shared" si="6"/>
        <v>1</v>
      </c>
      <c r="Y10" s="1">
        <f t="shared" si="7"/>
        <v>0</v>
      </c>
      <c r="Z10" s="1">
        <f t="shared" si="8"/>
        <v>0</v>
      </c>
      <c r="AA10" s="1">
        <f t="shared" si="9"/>
        <v>0</v>
      </c>
      <c r="AB10" s="1">
        <f t="shared" si="10"/>
        <v>5</v>
      </c>
      <c r="AC10" s="1"/>
    </row>
    <row r="11" spans="1:29" ht="12.95" customHeight="1">
      <c r="A11" s="2">
        <v>133</v>
      </c>
      <c r="B11" s="1" t="s">
        <v>733</v>
      </c>
      <c r="C11" s="1" t="s">
        <v>734</v>
      </c>
      <c r="D11" s="1">
        <v>39.747915999999996</v>
      </c>
      <c r="E11" s="1">
        <v>-105.399333</v>
      </c>
      <c r="F11" s="3">
        <v>2</v>
      </c>
      <c r="G11" s="9" t="s">
        <v>2026</v>
      </c>
      <c r="H11" s="13">
        <v>153.589967</v>
      </c>
      <c r="I11" s="14">
        <v>18.672878000000001</v>
      </c>
      <c r="J11" s="12">
        <v>0</v>
      </c>
      <c r="K11" s="12">
        <v>0</v>
      </c>
      <c r="L11" s="12">
        <v>1.012</v>
      </c>
      <c r="M11" s="1">
        <v>2</v>
      </c>
      <c r="N11" s="1">
        <v>3</v>
      </c>
      <c r="O11" s="12">
        <v>1.221975</v>
      </c>
      <c r="P11" s="1">
        <v>7.1619000000000002E-2</v>
      </c>
      <c r="Q11" s="1">
        <v>0</v>
      </c>
      <c r="R11" s="1">
        <v>0</v>
      </c>
      <c r="S11" s="1">
        <f t="shared" si="1"/>
        <v>0</v>
      </c>
      <c r="T11" s="1">
        <f t="shared" si="2"/>
        <v>0</v>
      </c>
      <c r="U11" s="1">
        <f t="shared" si="3"/>
        <v>1</v>
      </c>
      <c r="V11" s="1">
        <f t="shared" si="4"/>
        <v>1</v>
      </c>
      <c r="W11" s="1">
        <f t="shared" si="5"/>
        <v>1</v>
      </c>
      <c r="X11" s="1">
        <f t="shared" si="6"/>
        <v>1</v>
      </c>
      <c r="Y11" s="1">
        <f t="shared" si="7"/>
        <v>1</v>
      </c>
      <c r="Z11" s="1">
        <f t="shared" si="8"/>
        <v>0</v>
      </c>
      <c r="AA11" s="1">
        <f t="shared" si="9"/>
        <v>0</v>
      </c>
      <c r="AB11" s="1">
        <f t="shared" si="10"/>
        <v>5</v>
      </c>
      <c r="AC11" s="1"/>
    </row>
    <row r="12" spans="1:29" ht="12.95" customHeight="1">
      <c r="A12" s="2">
        <v>141</v>
      </c>
      <c r="B12" s="1" t="s">
        <v>444</v>
      </c>
      <c r="C12" s="1" t="s">
        <v>743</v>
      </c>
      <c r="D12" s="1">
        <v>39.579444000000002</v>
      </c>
      <c r="E12" s="1">
        <v>-106.09222200000001</v>
      </c>
      <c r="F12" s="3">
        <v>2</v>
      </c>
      <c r="G12" s="9" t="s">
        <v>2026</v>
      </c>
      <c r="H12" s="13">
        <v>226.68334999999999</v>
      </c>
      <c r="I12" s="14">
        <v>14.732597</v>
      </c>
      <c r="J12" s="12">
        <v>0</v>
      </c>
      <c r="K12" s="12">
        <v>0</v>
      </c>
      <c r="L12" s="12">
        <v>1.3083</v>
      </c>
      <c r="M12" s="1">
        <v>1</v>
      </c>
      <c r="N12" s="1">
        <v>1</v>
      </c>
      <c r="O12" s="12">
        <v>2.9436059999999999</v>
      </c>
      <c r="P12" s="1">
        <v>1.3233999999999999E-2</v>
      </c>
      <c r="Q12" s="1">
        <v>0</v>
      </c>
      <c r="R12" s="1">
        <v>0</v>
      </c>
      <c r="S12" s="1">
        <f t="shared" si="1"/>
        <v>0</v>
      </c>
      <c r="T12" s="1">
        <f t="shared" si="2"/>
        <v>0</v>
      </c>
      <c r="U12" s="1">
        <f t="shared" si="3"/>
        <v>1</v>
      </c>
      <c r="V12" s="1">
        <f t="shared" si="4"/>
        <v>1</v>
      </c>
      <c r="W12" s="1">
        <f t="shared" si="5"/>
        <v>0</v>
      </c>
      <c r="X12" s="1">
        <f t="shared" si="6"/>
        <v>1</v>
      </c>
      <c r="Y12" s="1">
        <f t="shared" si="7"/>
        <v>0</v>
      </c>
      <c r="Z12" s="1">
        <f t="shared" si="8"/>
        <v>0</v>
      </c>
      <c r="AA12" s="1">
        <f t="shared" si="9"/>
        <v>0</v>
      </c>
      <c r="AB12" s="1">
        <f t="shared" si="10"/>
        <v>3</v>
      </c>
      <c r="AC12" s="1"/>
    </row>
    <row r="13" spans="1:29" ht="12.95" customHeight="1">
      <c r="A13" s="2">
        <v>142</v>
      </c>
      <c r="B13" s="1" t="s">
        <v>466</v>
      </c>
      <c r="C13" s="1" t="s">
        <v>744</v>
      </c>
      <c r="D13" s="1">
        <v>39.509399999999999</v>
      </c>
      <c r="E13" s="1">
        <v>-106.367</v>
      </c>
      <c r="F13" s="3">
        <v>2</v>
      </c>
      <c r="G13" s="9" t="s">
        <v>2026</v>
      </c>
      <c r="H13" s="13">
        <v>195.481199</v>
      </c>
      <c r="I13" s="14">
        <v>11.72308</v>
      </c>
      <c r="J13" s="12">
        <v>0</v>
      </c>
      <c r="K13" s="12">
        <v>0</v>
      </c>
      <c r="L13" s="12">
        <v>0.1018</v>
      </c>
      <c r="M13" s="1">
        <v>0</v>
      </c>
      <c r="N13" s="1">
        <v>1</v>
      </c>
      <c r="O13" s="12">
        <v>0.50546599999999997</v>
      </c>
      <c r="P13" s="1">
        <v>0</v>
      </c>
      <c r="Q13" s="1">
        <v>0</v>
      </c>
      <c r="R13" s="1">
        <v>0</v>
      </c>
      <c r="S13" s="1">
        <f t="shared" si="1"/>
        <v>0</v>
      </c>
      <c r="T13" s="1">
        <f t="shared" si="2"/>
        <v>0</v>
      </c>
      <c r="U13" s="1">
        <f t="shared" si="3"/>
        <v>1</v>
      </c>
      <c r="V13" s="1">
        <f t="shared" si="4"/>
        <v>0</v>
      </c>
      <c r="W13" s="1">
        <f t="shared" si="5"/>
        <v>0</v>
      </c>
      <c r="X13" s="1">
        <f t="shared" si="6"/>
        <v>0</v>
      </c>
      <c r="Y13" s="1">
        <f t="shared" si="7"/>
        <v>0</v>
      </c>
      <c r="Z13" s="1">
        <f t="shared" si="8"/>
        <v>0</v>
      </c>
      <c r="AA13" s="1">
        <f t="shared" si="9"/>
        <v>0</v>
      </c>
      <c r="AB13" s="1">
        <f t="shared" si="10"/>
        <v>1</v>
      </c>
      <c r="AC13" s="1"/>
    </row>
    <row r="14" spans="1:29" ht="12.95" customHeight="1">
      <c r="A14" s="2">
        <v>151</v>
      </c>
      <c r="B14" s="1" t="s">
        <v>26</v>
      </c>
      <c r="C14" s="1" t="s">
        <v>745</v>
      </c>
      <c r="D14" s="1">
        <v>38.852060000000002</v>
      </c>
      <c r="E14" s="1">
        <v>-106.9532</v>
      </c>
      <c r="F14" s="3">
        <v>1</v>
      </c>
      <c r="G14" s="9" t="s">
        <v>2026</v>
      </c>
      <c r="H14" s="13">
        <v>188.49921699999999</v>
      </c>
      <c r="I14" s="14">
        <v>26.923545000000001</v>
      </c>
      <c r="J14" s="12">
        <v>0</v>
      </c>
      <c r="K14" s="12">
        <v>0.40249999999999997</v>
      </c>
      <c r="L14" s="12">
        <v>0.87280000000000013</v>
      </c>
      <c r="M14" s="1">
        <v>4</v>
      </c>
      <c r="N14" s="1">
        <v>31</v>
      </c>
      <c r="O14" s="12">
        <v>3.9239090000000001</v>
      </c>
      <c r="P14" s="1">
        <v>0.96552099999999996</v>
      </c>
      <c r="Q14" s="1">
        <v>0</v>
      </c>
      <c r="R14" s="1">
        <v>0</v>
      </c>
      <c r="S14" s="1">
        <f t="shared" si="1"/>
        <v>0</v>
      </c>
      <c r="T14" s="1">
        <f t="shared" si="2"/>
        <v>1</v>
      </c>
      <c r="U14" s="1">
        <f t="shared" si="3"/>
        <v>1</v>
      </c>
      <c r="V14" s="1">
        <f t="shared" si="4"/>
        <v>1</v>
      </c>
      <c r="W14" s="1">
        <f t="shared" si="5"/>
        <v>1</v>
      </c>
      <c r="X14" s="1">
        <f t="shared" si="6"/>
        <v>1</v>
      </c>
      <c r="Y14" s="1">
        <f t="shared" si="7"/>
        <v>1</v>
      </c>
      <c r="Z14" s="1">
        <f t="shared" si="8"/>
        <v>0</v>
      </c>
      <c r="AA14" s="1">
        <f t="shared" si="9"/>
        <v>0</v>
      </c>
      <c r="AB14" s="1">
        <f t="shared" si="10"/>
        <v>6</v>
      </c>
      <c r="AC14" s="1"/>
    </row>
    <row r="15" spans="1:29" ht="12.95" customHeight="1">
      <c r="A15" s="2">
        <v>153</v>
      </c>
      <c r="B15" s="1" t="s">
        <v>142</v>
      </c>
      <c r="C15" s="1" t="s">
        <v>746</v>
      </c>
      <c r="D15" s="1">
        <v>40.331919999999997</v>
      </c>
      <c r="E15" s="1">
        <v>-106.957363</v>
      </c>
      <c r="F15" s="3">
        <v>1</v>
      </c>
      <c r="G15" s="9" t="s">
        <v>2026</v>
      </c>
      <c r="H15" s="13">
        <v>83.521124999999998</v>
      </c>
      <c r="I15" s="14">
        <v>18.707274999999999</v>
      </c>
      <c r="J15" s="12">
        <v>0</v>
      </c>
      <c r="K15" s="12">
        <v>4.2466999999999997</v>
      </c>
      <c r="L15" s="12">
        <v>0.98710000000000009</v>
      </c>
      <c r="M15" s="1">
        <v>0</v>
      </c>
      <c r="N15" s="1">
        <v>3</v>
      </c>
      <c r="O15" s="12">
        <v>1.746146</v>
      </c>
      <c r="P15" s="1">
        <v>0</v>
      </c>
      <c r="Q15" s="1">
        <v>0</v>
      </c>
      <c r="R15" s="1">
        <v>0</v>
      </c>
      <c r="S15" s="1">
        <f t="shared" ref="S15:S78" si="11">IF(J15&gt;0,1,0)</f>
        <v>0</v>
      </c>
      <c r="T15" s="1">
        <f t="shared" ref="T15:T78" si="12">IF(K15&gt;0,1,0)</f>
        <v>1</v>
      </c>
      <c r="U15" s="1">
        <f t="shared" ref="U15:U78" si="13">IF(L15&gt;0,1,0)</f>
        <v>1</v>
      </c>
      <c r="V15" s="1">
        <f t="shared" ref="V15:V78" si="14">IF(M15&gt;0,1,0)</f>
        <v>0</v>
      </c>
      <c r="W15" s="1">
        <f t="shared" ref="W15:W78" si="15">IF(N15&gt;1,1,0)</f>
        <v>1</v>
      </c>
      <c r="X15" s="1">
        <f t="shared" ref="X15:X78" si="16">IF(O15&gt;0.6,1,0)</f>
        <v>1</v>
      </c>
      <c r="Y15" s="1">
        <f t="shared" ref="Y15:Y78" si="17">IF(P15&gt;0.03,1,0)</f>
        <v>0</v>
      </c>
      <c r="Z15" s="1">
        <f t="shared" ref="Z15:Z78" si="18">IF(Q15&gt;0,1,0)</f>
        <v>0</v>
      </c>
      <c r="AA15" s="1">
        <f t="shared" ref="AA15:AA78" si="19">IF(R15&gt;0,1,0)</f>
        <v>0</v>
      </c>
      <c r="AB15" s="1">
        <f t="shared" ref="AB15:AB78" si="20">SUM(S15:AA15)</f>
        <v>4</v>
      </c>
      <c r="AC15" s="1"/>
    </row>
    <row r="16" spans="1:29" ht="12.95" customHeight="1">
      <c r="A16" s="2">
        <v>5300</v>
      </c>
      <c r="B16" s="1" t="s">
        <v>818</v>
      </c>
      <c r="C16" s="1" t="s">
        <v>819</v>
      </c>
      <c r="D16" s="1">
        <v>40.798499999999997</v>
      </c>
      <c r="E16" s="1">
        <v>-105.88383</v>
      </c>
      <c r="F16" s="3">
        <v>1</v>
      </c>
      <c r="G16" s="9" t="s">
        <v>2026</v>
      </c>
      <c r="H16" s="13">
        <v>14.731429</v>
      </c>
      <c r="I16" s="14">
        <v>8.0924530000000008</v>
      </c>
      <c r="J16" s="12">
        <v>0</v>
      </c>
      <c r="K16" s="12">
        <v>0</v>
      </c>
      <c r="L16" s="12">
        <v>1.83E-2</v>
      </c>
      <c r="M16" s="1">
        <v>0</v>
      </c>
      <c r="N16" s="1">
        <v>2</v>
      </c>
      <c r="O16" s="12">
        <v>1.101226</v>
      </c>
      <c r="P16" s="1">
        <v>0</v>
      </c>
      <c r="Q16" s="1">
        <v>0</v>
      </c>
      <c r="R16" s="1">
        <v>0</v>
      </c>
      <c r="S16" s="1">
        <f t="shared" si="11"/>
        <v>0</v>
      </c>
      <c r="T16" s="1">
        <f t="shared" si="12"/>
        <v>0</v>
      </c>
      <c r="U16" s="1">
        <f t="shared" si="13"/>
        <v>1</v>
      </c>
      <c r="V16" s="1">
        <f t="shared" si="14"/>
        <v>0</v>
      </c>
      <c r="W16" s="1">
        <f t="shared" si="15"/>
        <v>1</v>
      </c>
      <c r="X16" s="1">
        <f t="shared" si="16"/>
        <v>1</v>
      </c>
      <c r="Y16" s="1">
        <f t="shared" si="17"/>
        <v>0</v>
      </c>
      <c r="Z16" s="1">
        <f t="shared" si="18"/>
        <v>0</v>
      </c>
      <c r="AA16" s="1">
        <f t="shared" si="19"/>
        <v>0</v>
      </c>
      <c r="AB16" s="1">
        <f t="shared" si="20"/>
        <v>3</v>
      </c>
      <c r="AC16" s="1"/>
    </row>
    <row r="17" spans="1:29" ht="12.95" customHeight="1">
      <c r="A17" s="2">
        <v>5303</v>
      </c>
      <c r="B17" s="1" t="s">
        <v>820</v>
      </c>
      <c r="C17" s="1" t="s">
        <v>821</v>
      </c>
      <c r="D17" s="1">
        <v>40.639167</v>
      </c>
      <c r="E17" s="1">
        <v>-105.85933300000001</v>
      </c>
      <c r="F17" s="3">
        <v>2</v>
      </c>
      <c r="G17" s="9" t="s">
        <v>2026</v>
      </c>
      <c r="H17" s="13">
        <v>11.518497999999999</v>
      </c>
      <c r="I17" s="14">
        <v>11.518497999999999</v>
      </c>
      <c r="J17" s="12">
        <v>0</v>
      </c>
      <c r="K17" s="12">
        <v>0</v>
      </c>
      <c r="L17" s="12">
        <v>0.22659999999999997</v>
      </c>
      <c r="M17" s="1">
        <v>0</v>
      </c>
      <c r="N17" s="1">
        <v>0</v>
      </c>
      <c r="O17" s="12">
        <v>1.605926</v>
      </c>
      <c r="P17" s="1">
        <v>0</v>
      </c>
      <c r="Q17" s="1">
        <v>0</v>
      </c>
      <c r="R17" s="1">
        <v>0</v>
      </c>
      <c r="S17" s="1">
        <f t="shared" si="11"/>
        <v>0</v>
      </c>
      <c r="T17" s="1">
        <f t="shared" si="12"/>
        <v>0</v>
      </c>
      <c r="U17" s="1">
        <f t="shared" si="13"/>
        <v>1</v>
      </c>
      <c r="V17" s="1">
        <f t="shared" si="14"/>
        <v>0</v>
      </c>
      <c r="W17" s="1">
        <f t="shared" si="15"/>
        <v>0</v>
      </c>
      <c r="X17" s="1">
        <f t="shared" si="16"/>
        <v>1</v>
      </c>
      <c r="Y17" s="1">
        <f t="shared" si="17"/>
        <v>0</v>
      </c>
      <c r="Z17" s="1">
        <f t="shared" si="18"/>
        <v>0</v>
      </c>
      <c r="AA17" s="1">
        <f t="shared" si="19"/>
        <v>0</v>
      </c>
      <c r="AB17" s="1">
        <f t="shared" si="20"/>
        <v>2</v>
      </c>
      <c r="AC17" s="1"/>
    </row>
    <row r="18" spans="1:29" ht="12.95" customHeight="1">
      <c r="A18" s="2">
        <v>5305</v>
      </c>
      <c r="B18" s="1" t="s">
        <v>820</v>
      </c>
      <c r="C18" s="1" t="s">
        <v>822</v>
      </c>
      <c r="D18" s="1">
        <v>40.789000000000001</v>
      </c>
      <c r="E18" s="1">
        <v>-105.88233</v>
      </c>
      <c r="F18" s="3">
        <v>1</v>
      </c>
      <c r="G18" s="9" t="s">
        <v>2026</v>
      </c>
      <c r="H18" s="13">
        <v>177.56910999999999</v>
      </c>
      <c r="I18" s="14">
        <v>17.502818000000001</v>
      </c>
      <c r="J18" s="12">
        <v>0</v>
      </c>
      <c r="K18" s="12">
        <v>0.50980000000000003</v>
      </c>
      <c r="L18" s="12">
        <v>9.0700000000000003E-2</v>
      </c>
      <c r="M18" s="1">
        <v>0</v>
      </c>
      <c r="N18" s="1">
        <v>3</v>
      </c>
      <c r="O18" s="12">
        <v>0.56347100000000006</v>
      </c>
      <c r="P18" s="1">
        <v>0</v>
      </c>
      <c r="Q18" s="1">
        <v>0</v>
      </c>
      <c r="R18" s="1">
        <v>0</v>
      </c>
      <c r="S18" s="1">
        <f t="shared" si="11"/>
        <v>0</v>
      </c>
      <c r="T18" s="1">
        <f t="shared" si="12"/>
        <v>1</v>
      </c>
      <c r="U18" s="1">
        <f t="shared" si="13"/>
        <v>1</v>
      </c>
      <c r="V18" s="1">
        <f t="shared" si="14"/>
        <v>0</v>
      </c>
      <c r="W18" s="1">
        <f t="shared" si="15"/>
        <v>1</v>
      </c>
      <c r="X18" s="1">
        <f t="shared" si="16"/>
        <v>0</v>
      </c>
      <c r="Y18" s="1">
        <f t="shared" si="17"/>
        <v>0</v>
      </c>
      <c r="Z18" s="1">
        <f t="shared" si="18"/>
        <v>0</v>
      </c>
      <c r="AA18" s="1">
        <f t="shared" si="19"/>
        <v>0</v>
      </c>
      <c r="AB18" s="1">
        <f t="shared" si="20"/>
        <v>3</v>
      </c>
      <c r="AC18" s="1"/>
    </row>
    <row r="19" spans="1:29" ht="12.95" customHeight="1">
      <c r="A19" s="2">
        <v>5314</v>
      </c>
      <c r="B19" s="1" t="s">
        <v>751</v>
      </c>
      <c r="C19" s="1" t="s">
        <v>826</v>
      </c>
      <c r="D19" s="1">
        <v>40.687832999999998</v>
      </c>
      <c r="E19" s="1">
        <v>-105.35550000000001</v>
      </c>
      <c r="F19" s="3">
        <v>1</v>
      </c>
      <c r="G19" s="9" t="s">
        <v>2026</v>
      </c>
      <c r="H19" s="13">
        <v>1111.0954449999999</v>
      </c>
      <c r="I19" s="14">
        <v>26.19341</v>
      </c>
      <c r="J19" s="12">
        <v>0</v>
      </c>
      <c r="K19" s="12">
        <v>2.4800000000000003E-2</v>
      </c>
      <c r="L19" s="12">
        <v>0.18099999999999999</v>
      </c>
      <c r="M19" s="1">
        <v>0</v>
      </c>
      <c r="N19" s="1">
        <v>0</v>
      </c>
      <c r="O19" s="12">
        <v>1.7415769999999999</v>
      </c>
      <c r="P19" s="1">
        <v>6.3E-3</v>
      </c>
      <c r="Q19" s="1">
        <v>0</v>
      </c>
      <c r="R19" s="1">
        <v>0</v>
      </c>
      <c r="S19" s="1">
        <f t="shared" si="11"/>
        <v>0</v>
      </c>
      <c r="T19" s="1">
        <f t="shared" si="12"/>
        <v>1</v>
      </c>
      <c r="U19" s="1">
        <f t="shared" si="13"/>
        <v>1</v>
      </c>
      <c r="V19" s="1">
        <f t="shared" si="14"/>
        <v>0</v>
      </c>
      <c r="W19" s="1">
        <f t="shared" si="15"/>
        <v>0</v>
      </c>
      <c r="X19" s="1">
        <f t="shared" si="16"/>
        <v>1</v>
      </c>
      <c r="Y19" s="1">
        <f t="shared" si="17"/>
        <v>0</v>
      </c>
      <c r="Z19" s="1">
        <f t="shared" si="18"/>
        <v>0</v>
      </c>
      <c r="AA19" s="1">
        <f t="shared" si="19"/>
        <v>0</v>
      </c>
      <c r="AB19" s="1">
        <f t="shared" si="20"/>
        <v>3</v>
      </c>
      <c r="AC19" s="1"/>
    </row>
    <row r="20" spans="1:29" ht="12.95" customHeight="1">
      <c r="A20" s="2">
        <v>5318</v>
      </c>
      <c r="B20" s="1" t="s">
        <v>751</v>
      </c>
      <c r="C20" s="1" t="s">
        <v>827</v>
      </c>
      <c r="D20" s="1">
        <v>40.6905</v>
      </c>
      <c r="E20" s="1">
        <v>-105.49466700000001</v>
      </c>
      <c r="F20" s="3">
        <v>2</v>
      </c>
      <c r="G20" s="9" t="s">
        <v>2026</v>
      </c>
      <c r="H20" s="13">
        <v>643.523416</v>
      </c>
      <c r="I20" s="14">
        <v>29.472642</v>
      </c>
      <c r="J20" s="12">
        <v>0</v>
      </c>
      <c r="K20" s="12">
        <v>2.2100000000000002E-2</v>
      </c>
      <c r="L20" s="12">
        <v>0.21350000000000002</v>
      </c>
      <c r="M20" s="1">
        <v>0</v>
      </c>
      <c r="N20" s="1">
        <v>1</v>
      </c>
      <c r="O20" s="12">
        <v>0.54414399999999996</v>
      </c>
      <c r="P20" s="1">
        <v>4.6620000000000003E-3</v>
      </c>
      <c r="Q20" s="1">
        <v>0</v>
      </c>
      <c r="R20" s="1">
        <v>0</v>
      </c>
      <c r="S20" s="1">
        <f t="shared" si="11"/>
        <v>0</v>
      </c>
      <c r="T20" s="1">
        <f t="shared" si="12"/>
        <v>1</v>
      </c>
      <c r="U20" s="1">
        <f t="shared" si="13"/>
        <v>1</v>
      </c>
      <c r="V20" s="1">
        <f t="shared" si="14"/>
        <v>0</v>
      </c>
      <c r="W20" s="1">
        <f t="shared" si="15"/>
        <v>0</v>
      </c>
      <c r="X20" s="1">
        <f t="shared" si="16"/>
        <v>0</v>
      </c>
      <c r="Y20" s="1">
        <f t="shared" si="17"/>
        <v>0</v>
      </c>
      <c r="Z20" s="1">
        <f t="shared" si="18"/>
        <v>0</v>
      </c>
      <c r="AA20" s="1">
        <f t="shared" si="19"/>
        <v>0</v>
      </c>
      <c r="AB20" s="1">
        <f t="shared" si="20"/>
        <v>2</v>
      </c>
      <c r="AC20" s="1"/>
    </row>
    <row r="21" spans="1:29" ht="12.95" customHeight="1">
      <c r="A21" s="2">
        <v>5335</v>
      </c>
      <c r="B21" s="1" t="s">
        <v>751</v>
      </c>
      <c r="C21" s="1" t="s">
        <v>828</v>
      </c>
      <c r="D21" s="1">
        <v>40.677500000000002</v>
      </c>
      <c r="E21" s="1">
        <v>-105.236333</v>
      </c>
      <c r="F21" s="3">
        <v>1</v>
      </c>
      <c r="G21" s="9" t="s">
        <v>2026</v>
      </c>
      <c r="H21" s="13">
        <v>2720.8788639999998</v>
      </c>
      <c r="I21" s="14">
        <v>29.196967999999998</v>
      </c>
      <c r="J21" s="12">
        <v>1.2899999999999998E-2</v>
      </c>
      <c r="K21" s="12">
        <v>0.23479999999999998</v>
      </c>
      <c r="L21" s="12">
        <v>0.18140000000000001</v>
      </c>
      <c r="M21" s="1">
        <v>0</v>
      </c>
      <c r="N21" s="1">
        <v>41</v>
      </c>
      <c r="O21" s="12">
        <v>1.4682580000000001</v>
      </c>
      <c r="P21" s="1">
        <v>4.0429999999999997E-3</v>
      </c>
      <c r="Q21" s="1">
        <v>0</v>
      </c>
      <c r="R21" s="1">
        <v>0</v>
      </c>
      <c r="S21" s="1">
        <f t="shared" si="11"/>
        <v>1</v>
      </c>
      <c r="T21" s="1">
        <f t="shared" si="12"/>
        <v>1</v>
      </c>
      <c r="U21" s="1">
        <f t="shared" si="13"/>
        <v>1</v>
      </c>
      <c r="V21" s="1">
        <f t="shared" si="14"/>
        <v>0</v>
      </c>
      <c r="W21" s="1">
        <f t="shared" si="15"/>
        <v>1</v>
      </c>
      <c r="X21" s="1">
        <f t="shared" si="16"/>
        <v>1</v>
      </c>
      <c r="Y21" s="1">
        <f t="shared" si="17"/>
        <v>0</v>
      </c>
      <c r="Z21" s="1">
        <f t="shared" si="18"/>
        <v>0</v>
      </c>
      <c r="AA21" s="1">
        <f t="shared" si="19"/>
        <v>0</v>
      </c>
      <c r="AB21" s="1">
        <f t="shared" si="20"/>
        <v>5</v>
      </c>
      <c r="AC21" s="1"/>
    </row>
    <row r="22" spans="1:29" ht="12.95" customHeight="1">
      <c r="A22" s="2">
        <v>5340</v>
      </c>
      <c r="B22" s="1" t="s">
        <v>751</v>
      </c>
      <c r="C22" s="1" t="s">
        <v>829</v>
      </c>
      <c r="D22" s="1">
        <v>40.700049999999997</v>
      </c>
      <c r="E22" s="1">
        <v>-105.70522</v>
      </c>
      <c r="F22" s="3">
        <v>1</v>
      </c>
      <c r="G22" s="9" t="s">
        <v>2026</v>
      </c>
      <c r="H22" s="13">
        <v>510.22490599999998</v>
      </c>
      <c r="I22" s="14">
        <v>37.303589000000002</v>
      </c>
      <c r="J22" s="12">
        <v>0</v>
      </c>
      <c r="K22" s="12">
        <v>2.47E-2</v>
      </c>
      <c r="L22" s="12">
        <v>0.16920000000000002</v>
      </c>
      <c r="M22" s="1">
        <v>2</v>
      </c>
      <c r="N22" s="1">
        <v>6</v>
      </c>
      <c r="O22" s="12">
        <v>0.63749299999999998</v>
      </c>
      <c r="P22" s="1">
        <v>0</v>
      </c>
      <c r="Q22" s="1">
        <v>0</v>
      </c>
      <c r="R22" s="1">
        <v>0</v>
      </c>
      <c r="S22" s="1">
        <f t="shared" si="11"/>
        <v>0</v>
      </c>
      <c r="T22" s="1">
        <f t="shared" si="12"/>
        <v>1</v>
      </c>
      <c r="U22" s="1">
        <f t="shared" si="13"/>
        <v>1</v>
      </c>
      <c r="V22" s="1">
        <f t="shared" si="14"/>
        <v>1</v>
      </c>
      <c r="W22" s="1">
        <f t="shared" si="15"/>
        <v>1</v>
      </c>
      <c r="X22" s="1">
        <f t="shared" si="16"/>
        <v>1</v>
      </c>
      <c r="Y22" s="1">
        <f t="shared" si="17"/>
        <v>0</v>
      </c>
      <c r="Z22" s="1">
        <f t="shared" si="18"/>
        <v>0</v>
      </c>
      <c r="AA22" s="1">
        <f t="shared" si="19"/>
        <v>0</v>
      </c>
      <c r="AB22" s="1">
        <f t="shared" si="20"/>
        <v>5</v>
      </c>
      <c r="AC22" s="1"/>
    </row>
    <row r="23" spans="1:29" ht="12.95" customHeight="1">
      <c r="A23" s="2">
        <v>5341</v>
      </c>
      <c r="B23" s="1" t="s">
        <v>751</v>
      </c>
      <c r="C23" s="1" t="s">
        <v>830</v>
      </c>
      <c r="D23" s="1">
        <v>40.708269999999999</v>
      </c>
      <c r="E23" s="1">
        <v>-105.72659</v>
      </c>
      <c r="F23" s="3">
        <v>1</v>
      </c>
      <c r="G23" s="9" t="s">
        <v>2026</v>
      </c>
      <c r="H23" s="13">
        <v>496.466365</v>
      </c>
      <c r="I23" s="14">
        <v>42.105854999999998</v>
      </c>
      <c r="J23" s="12">
        <v>0</v>
      </c>
      <c r="K23" s="12">
        <v>2.5399999999999999E-2</v>
      </c>
      <c r="L23" s="12">
        <v>0.156</v>
      </c>
      <c r="M23" s="1">
        <v>0</v>
      </c>
      <c r="N23" s="1">
        <v>0</v>
      </c>
      <c r="O23" s="12">
        <v>0.39145799999999997</v>
      </c>
      <c r="P23" s="1">
        <v>0</v>
      </c>
      <c r="Q23" s="1">
        <v>0</v>
      </c>
      <c r="R23" s="1">
        <v>0</v>
      </c>
      <c r="S23" s="1">
        <f t="shared" si="11"/>
        <v>0</v>
      </c>
      <c r="T23" s="1">
        <f t="shared" si="12"/>
        <v>1</v>
      </c>
      <c r="U23" s="1">
        <f t="shared" si="13"/>
        <v>1</v>
      </c>
      <c r="V23" s="1">
        <f t="shared" si="14"/>
        <v>0</v>
      </c>
      <c r="W23" s="1">
        <f t="shared" si="15"/>
        <v>0</v>
      </c>
      <c r="X23" s="1">
        <f t="shared" si="16"/>
        <v>0</v>
      </c>
      <c r="Y23" s="1">
        <f t="shared" si="17"/>
        <v>0</v>
      </c>
      <c r="Z23" s="1">
        <f t="shared" si="18"/>
        <v>0</v>
      </c>
      <c r="AA23" s="1">
        <f t="shared" si="19"/>
        <v>0</v>
      </c>
      <c r="AB23" s="1">
        <f t="shared" si="20"/>
        <v>2</v>
      </c>
      <c r="AC23" s="1" t="s">
        <v>2207</v>
      </c>
    </row>
    <row r="24" spans="1:29" ht="12.95" customHeight="1">
      <c r="A24" s="2">
        <v>5344</v>
      </c>
      <c r="B24" s="1" t="s">
        <v>751</v>
      </c>
      <c r="C24" s="1" t="s">
        <v>831</v>
      </c>
      <c r="D24" s="1">
        <v>40.665500000000002</v>
      </c>
      <c r="E24" s="1">
        <v>-105.8095</v>
      </c>
      <c r="F24" s="3">
        <v>1</v>
      </c>
      <c r="G24" s="9" t="s">
        <v>2026</v>
      </c>
      <c r="H24" s="13">
        <v>347.56821600000001</v>
      </c>
      <c r="I24" s="14">
        <v>17.760964999999999</v>
      </c>
      <c r="J24" s="12">
        <v>0</v>
      </c>
      <c r="K24" s="12">
        <v>0</v>
      </c>
      <c r="L24" s="12">
        <v>0.12890000000000001</v>
      </c>
      <c r="M24" s="1">
        <v>0</v>
      </c>
      <c r="N24" s="1">
        <v>0</v>
      </c>
      <c r="O24" s="12">
        <v>0.75242500000000001</v>
      </c>
      <c r="P24" s="1">
        <v>0</v>
      </c>
      <c r="Q24" s="1">
        <v>0</v>
      </c>
      <c r="R24" s="1">
        <v>0</v>
      </c>
      <c r="S24" s="1">
        <f t="shared" si="11"/>
        <v>0</v>
      </c>
      <c r="T24" s="1">
        <f t="shared" si="12"/>
        <v>0</v>
      </c>
      <c r="U24" s="1">
        <f t="shared" si="13"/>
        <v>1</v>
      </c>
      <c r="V24" s="1">
        <f t="shared" si="14"/>
        <v>0</v>
      </c>
      <c r="W24" s="1">
        <f t="shared" si="15"/>
        <v>0</v>
      </c>
      <c r="X24" s="1">
        <f t="shared" si="16"/>
        <v>1</v>
      </c>
      <c r="Y24" s="1">
        <f t="shared" si="17"/>
        <v>0</v>
      </c>
      <c r="Z24" s="1">
        <f t="shared" si="18"/>
        <v>0</v>
      </c>
      <c r="AA24" s="1">
        <f t="shared" si="19"/>
        <v>0</v>
      </c>
      <c r="AB24" s="1">
        <f t="shared" si="20"/>
        <v>2</v>
      </c>
      <c r="AC24" s="1"/>
    </row>
    <row r="25" spans="1:29" ht="12.95" customHeight="1">
      <c r="A25" s="2">
        <v>5366</v>
      </c>
      <c r="B25" s="1" t="s">
        <v>832</v>
      </c>
      <c r="C25" s="1" t="s">
        <v>833</v>
      </c>
      <c r="D25" s="1">
        <v>40.78783</v>
      </c>
      <c r="E25" s="1">
        <v>-105.25217000000001</v>
      </c>
      <c r="F25" s="3">
        <v>1</v>
      </c>
      <c r="G25" s="9" t="s">
        <v>2026</v>
      </c>
      <c r="H25" s="13">
        <v>1392.265877</v>
      </c>
      <c r="I25" s="14">
        <v>33.486438999999997</v>
      </c>
      <c r="J25" s="12">
        <v>2.5099999999999997E-2</v>
      </c>
      <c r="K25" s="12">
        <v>0.39170000000000005</v>
      </c>
      <c r="L25" s="12">
        <v>0.17319999999999999</v>
      </c>
      <c r="M25" s="1">
        <v>0</v>
      </c>
      <c r="N25" s="1">
        <v>11</v>
      </c>
      <c r="O25" s="12">
        <v>2.6110329999999999</v>
      </c>
      <c r="P25" s="1">
        <v>2.8730000000000001E-3</v>
      </c>
      <c r="Q25" s="1">
        <v>0</v>
      </c>
      <c r="R25" s="1">
        <v>0</v>
      </c>
      <c r="S25" s="1">
        <f t="shared" si="11"/>
        <v>1</v>
      </c>
      <c r="T25" s="1">
        <f t="shared" si="12"/>
        <v>1</v>
      </c>
      <c r="U25" s="1">
        <f t="shared" si="13"/>
        <v>1</v>
      </c>
      <c r="V25" s="1">
        <f t="shared" si="14"/>
        <v>0</v>
      </c>
      <c r="W25" s="1">
        <f t="shared" si="15"/>
        <v>1</v>
      </c>
      <c r="X25" s="1">
        <f t="shared" si="16"/>
        <v>1</v>
      </c>
      <c r="Y25" s="1">
        <f t="shared" si="17"/>
        <v>0</v>
      </c>
      <c r="Z25" s="1">
        <f t="shared" si="18"/>
        <v>0</v>
      </c>
      <c r="AA25" s="1">
        <f t="shared" si="19"/>
        <v>0</v>
      </c>
      <c r="AB25" s="1">
        <f t="shared" si="20"/>
        <v>5</v>
      </c>
      <c r="AC25" s="1"/>
    </row>
    <row r="26" spans="1:29" ht="12.95" customHeight="1">
      <c r="A26" s="2">
        <v>5368</v>
      </c>
      <c r="B26" s="1" t="s">
        <v>832</v>
      </c>
      <c r="C26" s="1" t="s">
        <v>836</v>
      </c>
      <c r="D26" s="1">
        <v>40.701900000000002</v>
      </c>
      <c r="E26" s="1">
        <v>-105.24057999999999</v>
      </c>
      <c r="F26" s="3">
        <v>1</v>
      </c>
      <c r="G26" s="9" t="s">
        <v>2026</v>
      </c>
      <c r="H26" s="13">
        <v>1463.6720499999999</v>
      </c>
      <c r="I26" s="14">
        <v>28.461084</v>
      </c>
      <c r="J26" s="12">
        <v>2.3900000000000001E-2</v>
      </c>
      <c r="K26" s="12">
        <v>0.38719999999999999</v>
      </c>
      <c r="L26" s="12">
        <v>0.17649999999999999</v>
      </c>
      <c r="M26" s="1">
        <v>0</v>
      </c>
      <c r="N26" s="1">
        <v>0</v>
      </c>
      <c r="O26" s="12">
        <v>1.3878379999999999</v>
      </c>
      <c r="P26" s="1">
        <v>2.7330000000000002E-3</v>
      </c>
      <c r="Q26" s="1">
        <v>0</v>
      </c>
      <c r="R26" s="1">
        <v>0</v>
      </c>
      <c r="S26" s="1">
        <f t="shared" si="11"/>
        <v>1</v>
      </c>
      <c r="T26" s="1">
        <f t="shared" si="12"/>
        <v>1</v>
      </c>
      <c r="U26" s="1">
        <f t="shared" si="13"/>
        <v>1</v>
      </c>
      <c r="V26" s="1">
        <f t="shared" si="14"/>
        <v>0</v>
      </c>
      <c r="W26" s="1">
        <f t="shared" si="15"/>
        <v>0</v>
      </c>
      <c r="X26" s="1">
        <f t="shared" si="16"/>
        <v>1</v>
      </c>
      <c r="Y26" s="1">
        <f t="shared" si="17"/>
        <v>0</v>
      </c>
      <c r="Z26" s="1">
        <f t="shared" si="18"/>
        <v>0</v>
      </c>
      <c r="AA26" s="1">
        <f t="shared" si="19"/>
        <v>0</v>
      </c>
      <c r="AB26" s="1">
        <f t="shared" si="20"/>
        <v>4</v>
      </c>
      <c r="AC26" s="1"/>
    </row>
    <row r="27" spans="1:29" ht="12.95" customHeight="1">
      <c r="A27" s="2">
        <v>5380</v>
      </c>
      <c r="B27" s="1" t="s">
        <v>840</v>
      </c>
      <c r="C27" s="1" t="s">
        <v>841</v>
      </c>
      <c r="D27" s="1">
        <v>40.794829999999997</v>
      </c>
      <c r="E27" s="1">
        <v>-105.28717</v>
      </c>
      <c r="F27" s="3">
        <v>1</v>
      </c>
      <c r="G27" s="9" t="s">
        <v>2026</v>
      </c>
      <c r="H27" s="13">
        <v>230.617121</v>
      </c>
      <c r="I27" s="14">
        <v>19.40428</v>
      </c>
      <c r="J27" s="12">
        <v>1.9900000000000001E-2</v>
      </c>
      <c r="K27" s="12">
        <v>0.50340000000000007</v>
      </c>
      <c r="L27" s="12">
        <v>0.44339999999999996</v>
      </c>
      <c r="M27" s="1">
        <v>0</v>
      </c>
      <c r="N27" s="1">
        <v>6</v>
      </c>
      <c r="O27" s="12">
        <v>1.3402579999999999</v>
      </c>
      <c r="P27" s="1">
        <v>1.7344999999999999E-2</v>
      </c>
      <c r="Q27" s="1">
        <v>0</v>
      </c>
      <c r="R27" s="1">
        <v>0</v>
      </c>
      <c r="S27" s="1">
        <f t="shared" si="11"/>
        <v>1</v>
      </c>
      <c r="T27" s="1">
        <f t="shared" si="12"/>
        <v>1</v>
      </c>
      <c r="U27" s="1">
        <f t="shared" si="13"/>
        <v>1</v>
      </c>
      <c r="V27" s="1">
        <f t="shared" si="14"/>
        <v>0</v>
      </c>
      <c r="W27" s="1">
        <f t="shared" si="15"/>
        <v>1</v>
      </c>
      <c r="X27" s="1">
        <f t="shared" si="16"/>
        <v>1</v>
      </c>
      <c r="Y27" s="1">
        <f t="shared" si="17"/>
        <v>0</v>
      </c>
      <c r="Z27" s="1">
        <f t="shared" si="18"/>
        <v>0</v>
      </c>
      <c r="AA27" s="1">
        <f t="shared" si="19"/>
        <v>0</v>
      </c>
      <c r="AB27" s="1">
        <f t="shared" si="20"/>
        <v>5</v>
      </c>
      <c r="AC27" s="1"/>
    </row>
    <row r="28" spans="1:29" ht="12.95" customHeight="1">
      <c r="A28" s="2">
        <v>5395</v>
      </c>
      <c r="B28" s="1" t="s">
        <v>842</v>
      </c>
      <c r="C28" s="1" t="s">
        <v>843</v>
      </c>
      <c r="D28" s="1">
        <v>40.573880000000003</v>
      </c>
      <c r="E28" s="1">
        <v>-105.36291</v>
      </c>
      <c r="F28" s="3">
        <v>1</v>
      </c>
      <c r="G28" s="9" t="s">
        <v>2026</v>
      </c>
      <c r="H28" s="13">
        <v>85.206755999999999</v>
      </c>
      <c r="I28" s="14">
        <v>22.030760000000001</v>
      </c>
      <c r="J28" s="12">
        <v>0</v>
      </c>
      <c r="K28" s="12">
        <v>0</v>
      </c>
      <c r="L28" s="12">
        <v>0</v>
      </c>
      <c r="M28" s="1">
        <v>0</v>
      </c>
      <c r="N28" s="1">
        <v>2</v>
      </c>
      <c r="O28" s="12">
        <v>1.853648</v>
      </c>
      <c r="P28" s="1">
        <v>4.6945000000000001E-2</v>
      </c>
      <c r="Q28" s="1">
        <v>0</v>
      </c>
      <c r="R28" s="1">
        <v>0</v>
      </c>
      <c r="S28" s="1">
        <f t="shared" si="11"/>
        <v>0</v>
      </c>
      <c r="T28" s="1">
        <f t="shared" si="12"/>
        <v>0</v>
      </c>
      <c r="U28" s="1">
        <f t="shared" si="13"/>
        <v>0</v>
      </c>
      <c r="V28" s="1">
        <f t="shared" si="14"/>
        <v>0</v>
      </c>
      <c r="W28" s="1">
        <f t="shared" si="15"/>
        <v>1</v>
      </c>
      <c r="X28" s="1">
        <f t="shared" si="16"/>
        <v>1</v>
      </c>
      <c r="Y28" s="1">
        <f t="shared" si="17"/>
        <v>1</v>
      </c>
      <c r="Z28" s="1">
        <f t="shared" si="18"/>
        <v>0</v>
      </c>
      <c r="AA28" s="1">
        <f t="shared" si="19"/>
        <v>0</v>
      </c>
      <c r="AB28" s="1">
        <f t="shared" si="20"/>
        <v>3</v>
      </c>
      <c r="AC28" s="1"/>
    </row>
    <row r="29" spans="1:29" ht="12.95" customHeight="1">
      <c r="A29" s="2">
        <v>5420</v>
      </c>
      <c r="B29" s="1" t="s">
        <v>753</v>
      </c>
      <c r="C29" s="1" t="s">
        <v>848</v>
      </c>
      <c r="D29" s="1">
        <v>40.432450000000003</v>
      </c>
      <c r="E29" s="1">
        <v>-105.33808000000001</v>
      </c>
      <c r="F29" s="3">
        <v>1</v>
      </c>
      <c r="G29" s="9" t="s">
        <v>2026</v>
      </c>
      <c r="H29" s="13">
        <v>715.16322500000001</v>
      </c>
      <c r="I29" s="14">
        <v>40.195604000000003</v>
      </c>
      <c r="J29" s="12">
        <v>0</v>
      </c>
      <c r="K29" s="12">
        <v>0.19750000000000001</v>
      </c>
      <c r="L29" s="12">
        <v>1.0939999999999999</v>
      </c>
      <c r="M29" s="1">
        <v>0</v>
      </c>
      <c r="N29" s="1">
        <v>3</v>
      </c>
      <c r="O29" s="12">
        <v>1.36402</v>
      </c>
      <c r="P29" s="1">
        <v>0</v>
      </c>
      <c r="Q29" s="1">
        <v>0</v>
      </c>
      <c r="R29" s="1">
        <v>0</v>
      </c>
      <c r="S29" s="1">
        <f t="shared" si="11"/>
        <v>0</v>
      </c>
      <c r="T29" s="1">
        <f t="shared" si="12"/>
        <v>1</v>
      </c>
      <c r="U29" s="1">
        <f t="shared" si="13"/>
        <v>1</v>
      </c>
      <c r="V29" s="1">
        <f t="shared" si="14"/>
        <v>0</v>
      </c>
      <c r="W29" s="1">
        <f t="shared" si="15"/>
        <v>1</v>
      </c>
      <c r="X29" s="1">
        <f t="shared" si="16"/>
        <v>1</v>
      </c>
      <c r="Y29" s="1">
        <f t="shared" si="17"/>
        <v>0</v>
      </c>
      <c r="Z29" s="1">
        <f t="shared" si="18"/>
        <v>0</v>
      </c>
      <c r="AA29" s="1">
        <f t="shared" si="19"/>
        <v>0</v>
      </c>
      <c r="AB29" s="1">
        <f t="shared" si="20"/>
        <v>4</v>
      </c>
      <c r="AC29" s="1"/>
    </row>
    <row r="30" spans="1:29" ht="12.95" customHeight="1">
      <c r="A30" s="2">
        <v>5424</v>
      </c>
      <c r="B30" s="1" t="s">
        <v>753</v>
      </c>
      <c r="C30" s="1" t="s">
        <v>849</v>
      </c>
      <c r="D30" s="1">
        <v>40.378377999999998</v>
      </c>
      <c r="E30" s="1">
        <v>-105.51479999999999</v>
      </c>
      <c r="F30" s="3">
        <v>2</v>
      </c>
      <c r="G30" s="9" t="s">
        <v>2026</v>
      </c>
      <c r="H30" s="13">
        <v>353.64186699999999</v>
      </c>
      <c r="I30" s="14">
        <v>31.176473999999999</v>
      </c>
      <c r="J30" s="12">
        <v>0</v>
      </c>
      <c r="K30" s="12">
        <v>0.29650000000000004</v>
      </c>
      <c r="L30" s="12">
        <v>0.81270000000000009</v>
      </c>
      <c r="M30" s="1">
        <v>1</v>
      </c>
      <c r="N30" s="1">
        <v>3</v>
      </c>
      <c r="O30" s="12">
        <v>6.2260710000000001</v>
      </c>
      <c r="P30" s="1">
        <v>0</v>
      </c>
      <c r="Q30" s="1">
        <v>0</v>
      </c>
      <c r="R30" s="1">
        <v>0</v>
      </c>
      <c r="S30" s="1">
        <f t="shared" si="11"/>
        <v>0</v>
      </c>
      <c r="T30" s="1">
        <f t="shared" si="12"/>
        <v>1</v>
      </c>
      <c r="U30" s="1">
        <f t="shared" si="13"/>
        <v>1</v>
      </c>
      <c r="V30" s="1">
        <f t="shared" si="14"/>
        <v>1</v>
      </c>
      <c r="W30" s="1">
        <f t="shared" si="15"/>
        <v>1</v>
      </c>
      <c r="X30" s="1">
        <f t="shared" si="16"/>
        <v>1</v>
      </c>
      <c r="Y30" s="1">
        <f t="shared" si="17"/>
        <v>0</v>
      </c>
      <c r="Z30" s="1">
        <f t="shared" si="18"/>
        <v>0</v>
      </c>
      <c r="AA30" s="1">
        <f t="shared" si="19"/>
        <v>0</v>
      </c>
      <c r="AB30" s="1">
        <f t="shared" si="20"/>
        <v>5</v>
      </c>
      <c r="AC30" s="1"/>
    </row>
    <row r="31" spans="1:29" ht="12.95" customHeight="1">
      <c r="A31" s="2">
        <v>5459</v>
      </c>
      <c r="B31" s="1" t="s">
        <v>850</v>
      </c>
      <c r="C31" s="1" t="s">
        <v>854</v>
      </c>
      <c r="D31" s="1">
        <v>40.257080000000002</v>
      </c>
      <c r="E31" s="1">
        <v>-105.20457</v>
      </c>
      <c r="F31" s="3">
        <v>1</v>
      </c>
      <c r="G31" s="9" t="s">
        <v>2026</v>
      </c>
      <c r="H31" s="13">
        <v>259.181062</v>
      </c>
      <c r="I31" s="14">
        <v>18.785162</v>
      </c>
      <c r="J31" s="12">
        <v>0</v>
      </c>
      <c r="K31" s="12">
        <v>0.55940000000000001</v>
      </c>
      <c r="L31" s="12">
        <v>0.2802</v>
      </c>
      <c r="M31" s="1">
        <v>0</v>
      </c>
      <c r="N31" s="1">
        <v>3</v>
      </c>
      <c r="O31" s="12">
        <v>2.5781290000000001</v>
      </c>
      <c r="P31" s="1">
        <v>0</v>
      </c>
      <c r="Q31" s="1">
        <v>2</v>
      </c>
      <c r="R31" s="1">
        <v>0</v>
      </c>
      <c r="S31" s="1">
        <f t="shared" si="11"/>
        <v>0</v>
      </c>
      <c r="T31" s="1">
        <f t="shared" si="12"/>
        <v>1</v>
      </c>
      <c r="U31" s="1">
        <f t="shared" si="13"/>
        <v>1</v>
      </c>
      <c r="V31" s="1">
        <f t="shared" si="14"/>
        <v>0</v>
      </c>
      <c r="W31" s="1">
        <f t="shared" si="15"/>
        <v>1</v>
      </c>
      <c r="X31" s="1">
        <f t="shared" si="16"/>
        <v>1</v>
      </c>
      <c r="Y31" s="1">
        <f t="shared" si="17"/>
        <v>0</v>
      </c>
      <c r="Z31" s="1">
        <f t="shared" si="18"/>
        <v>1</v>
      </c>
      <c r="AA31" s="1">
        <f t="shared" si="19"/>
        <v>0</v>
      </c>
      <c r="AB31" s="1">
        <f t="shared" si="20"/>
        <v>5</v>
      </c>
      <c r="AC31" s="1"/>
    </row>
    <row r="32" spans="1:29" ht="12.95" customHeight="1">
      <c r="A32" s="2">
        <v>5515</v>
      </c>
      <c r="B32" s="1" t="s">
        <v>756</v>
      </c>
      <c r="C32" s="1" t="s">
        <v>859</v>
      </c>
      <c r="D32" s="1">
        <v>40.218916</v>
      </c>
      <c r="E32" s="1">
        <v>-105.260566</v>
      </c>
      <c r="F32" s="3">
        <v>1</v>
      </c>
      <c r="G32" s="9" t="s">
        <v>2026</v>
      </c>
      <c r="H32" s="13">
        <v>560.13825899999995</v>
      </c>
      <c r="I32" s="14">
        <v>33.925299000000003</v>
      </c>
      <c r="J32" s="12">
        <v>1E-3</v>
      </c>
      <c r="K32" s="12">
        <v>0.1653</v>
      </c>
      <c r="L32" s="12">
        <v>0.6079</v>
      </c>
      <c r="M32" s="1">
        <v>1</v>
      </c>
      <c r="N32" s="1">
        <v>78</v>
      </c>
      <c r="O32" s="12">
        <v>3.4537939999999998</v>
      </c>
      <c r="P32" s="1">
        <v>5.3559999999999997E-3</v>
      </c>
      <c r="Q32" s="1">
        <v>2</v>
      </c>
      <c r="R32" s="1">
        <v>0</v>
      </c>
      <c r="S32" s="1">
        <f t="shared" si="11"/>
        <v>1</v>
      </c>
      <c r="T32" s="1">
        <f t="shared" si="12"/>
        <v>1</v>
      </c>
      <c r="U32" s="1">
        <f t="shared" si="13"/>
        <v>1</v>
      </c>
      <c r="V32" s="1">
        <f t="shared" si="14"/>
        <v>1</v>
      </c>
      <c r="W32" s="1">
        <f t="shared" si="15"/>
        <v>1</v>
      </c>
      <c r="X32" s="1">
        <f t="shared" si="16"/>
        <v>1</v>
      </c>
      <c r="Y32" s="1">
        <f t="shared" si="17"/>
        <v>0</v>
      </c>
      <c r="Z32" s="1">
        <f t="shared" si="18"/>
        <v>1</v>
      </c>
      <c r="AA32" s="1">
        <f t="shared" si="19"/>
        <v>0</v>
      </c>
      <c r="AB32" s="1">
        <f t="shared" si="20"/>
        <v>7</v>
      </c>
      <c r="AC32" s="1"/>
    </row>
    <row r="33" spans="1:29" ht="12.95" customHeight="1">
      <c r="A33" s="2">
        <v>5548</v>
      </c>
      <c r="B33" s="1" t="s">
        <v>860</v>
      </c>
      <c r="C33" s="1" t="s">
        <v>861</v>
      </c>
      <c r="D33" s="1">
        <v>40.078766999999999</v>
      </c>
      <c r="E33" s="1">
        <v>-105.57774999999999</v>
      </c>
      <c r="F33" s="3">
        <v>2</v>
      </c>
      <c r="G33" s="9" t="s">
        <v>2026</v>
      </c>
      <c r="H33" s="13">
        <v>13.636907000000001</v>
      </c>
      <c r="I33" s="14">
        <v>11.442743</v>
      </c>
      <c r="J33" s="12">
        <v>0</v>
      </c>
      <c r="K33" s="12">
        <v>0</v>
      </c>
      <c r="L33" s="12">
        <v>0</v>
      </c>
      <c r="M33" s="1">
        <v>0</v>
      </c>
      <c r="N33" s="1">
        <v>0</v>
      </c>
      <c r="O33" s="12">
        <v>2.3404000000000001E-2</v>
      </c>
      <c r="P33" s="1">
        <v>0</v>
      </c>
      <c r="Q33" s="1">
        <v>0</v>
      </c>
      <c r="R33" s="1">
        <v>0</v>
      </c>
      <c r="S33" s="1">
        <f t="shared" si="11"/>
        <v>0</v>
      </c>
      <c r="T33" s="1">
        <f t="shared" si="12"/>
        <v>0</v>
      </c>
      <c r="U33" s="1">
        <f t="shared" si="13"/>
        <v>0</v>
      </c>
      <c r="V33" s="1">
        <f t="shared" si="14"/>
        <v>0</v>
      </c>
      <c r="W33" s="1">
        <f t="shared" si="15"/>
        <v>0</v>
      </c>
      <c r="X33" s="1">
        <f t="shared" si="16"/>
        <v>0</v>
      </c>
      <c r="Y33" s="1">
        <f t="shared" si="17"/>
        <v>0</v>
      </c>
      <c r="Z33" s="1">
        <f t="shared" si="18"/>
        <v>0</v>
      </c>
      <c r="AA33" s="1">
        <f t="shared" si="19"/>
        <v>0</v>
      </c>
      <c r="AB33" s="1">
        <f t="shared" si="20"/>
        <v>0</v>
      </c>
      <c r="AC33" s="1"/>
    </row>
    <row r="34" spans="1:29" ht="12.95" customHeight="1">
      <c r="A34" s="2">
        <v>5551</v>
      </c>
      <c r="B34" s="1" t="s">
        <v>862</v>
      </c>
      <c r="C34" s="1" t="s">
        <v>863</v>
      </c>
      <c r="D34" s="1">
        <v>40.247399999999999</v>
      </c>
      <c r="E34" s="1">
        <v>-105.28885</v>
      </c>
      <c r="F34" s="3">
        <v>1</v>
      </c>
      <c r="G34" s="9" t="s">
        <v>2026</v>
      </c>
      <c r="H34" s="13">
        <v>306.54552999999999</v>
      </c>
      <c r="I34" s="14">
        <v>23.873487999999998</v>
      </c>
      <c r="J34" s="12">
        <v>0</v>
      </c>
      <c r="K34" s="12">
        <v>4.4600000000000001E-2</v>
      </c>
      <c r="L34" s="12">
        <v>0.26240000000000002</v>
      </c>
      <c r="M34" s="1">
        <v>0</v>
      </c>
      <c r="N34" s="1">
        <v>1</v>
      </c>
      <c r="O34" s="12">
        <v>2.932436</v>
      </c>
      <c r="P34" s="1">
        <v>0</v>
      </c>
      <c r="Q34" s="1">
        <v>0</v>
      </c>
      <c r="R34" s="1">
        <v>0</v>
      </c>
      <c r="S34" s="1">
        <f t="shared" si="11"/>
        <v>0</v>
      </c>
      <c r="T34" s="1">
        <f t="shared" si="12"/>
        <v>1</v>
      </c>
      <c r="U34" s="1">
        <f t="shared" si="13"/>
        <v>1</v>
      </c>
      <c r="V34" s="1">
        <f t="shared" si="14"/>
        <v>0</v>
      </c>
      <c r="W34" s="1">
        <f t="shared" si="15"/>
        <v>0</v>
      </c>
      <c r="X34" s="1">
        <f t="shared" si="16"/>
        <v>1</v>
      </c>
      <c r="Y34" s="1">
        <f t="shared" si="17"/>
        <v>0</v>
      </c>
      <c r="Z34" s="1">
        <f t="shared" si="18"/>
        <v>0</v>
      </c>
      <c r="AA34" s="1">
        <f t="shared" si="19"/>
        <v>0</v>
      </c>
      <c r="AB34" s="1">
        <f t="shared" si="20"/>
        <v>3</v>
      </c>
      <c r="AC34" s="1"/>
    </row>
    <row r="35" spans="1:29" ht="12.95" customHeight="1">
      <c r="A35" s="2">
        <v>5552</v>
      </c>
      <c r="B35" s="1" t="s">
        <v>862</v>
      </c>
      <c r="C35" s="1" t="s">
        <v>864</v>
      </c>
      <c r="D35" s="1">
        <v>40.233632999999998</v>
      </c>
      <c r="E35" s="1">
        <v>-105.32551599999999</v>
      </c>
      <c r="F35" s="3">
        <v>2</v>
      </c>
      <c r="G35" s="9" t="s">
        <v>2026</v>
      </c>
      <c r="H35" s="13">
        <v>279.04686600000002</v>
      </c>
      <c r="I35" s="14">
        <v>19.870543999999999</v>
      </c>
      <c r="J35" s="12">
        <v>0</v>
      </c>
      <c r="K35" s="12">
        <v>1.1900000000000001E-2</v>
      </c>
      <c r="L35" s="12">
        <v>0.11219999999999999</v>
      </c>
      <c r="M35" s="1">
        <v>0</v>
      </c>
      <c r="N35" s="1">
        <v>0</v>
      </c>
      <c r="O35" s="12">
        <v>1.340938</v>
      </c>
      <c r="P35" s="1">
        <v>0</v>
      </c>
      <c r="Q35" s="1">
        <v>0</v>
      </c>
      <c r="R35" s="1">
        <v>0</v>
      </c>
      <c r="S35" s="1">
        <f t="shared" si="11"/>
        <v>0</v>
      </c>
      <c r="T35" s="1">
        <f t="shared" si="12"/>
        <v>1</v>
      </c>
      <c r="U35" s="1">
        <f t="shared" si="13"/>
        <v>1</v>
      </c>
      <c r="V35" s="1">
        <f t="shared" si="14"/>
        <v>0</v>
      </c>
      <c r="W35" s="1">
        <f t="shared" si="15"/>
        <v>0</v>
      </c>
      <c r="X35" s="1">
        <f t="shared" si="16"/>
        <v>1</v>
      </c>
      <c r="Y35" s="1">
        <f t="shared" si="17"/>
        <v>0</v>
      </c>
      <c r="Z35" s="1">
        <f t="shared" si="18"/>
        <v>0</v>
      </c>
      <c r="AA35" s="1">
        <f t="shared" si="19"/>
        <v>0</v>
      </c>
      <c r="AB35" s="1">
        <f t="shared" si="20"/>
        <v>3</v>
      </c>
      <c r="AC35" s="1"/>
    </row>
    <row r="36" spans="1:29" ht="12.95" customHeight="1">
      <c r="A36" s="2">
        <v>5578</v>
      </c>
      <c r="B36" s="1" t="s">
        <v>870</v>
      </c>
      <c r="C36" s="1" t="s">
        <v>877</v>
      </c>
      <c r="D36" s="1">
        <v>40.013500000000001</v>
      </c>
      <c r="E36" s="1">
        <v>-105.294667</v>
      </c>
      <c r="F36" s="3">
        <v>1</v>
      </c>
      <c r="G36" s="9" t="s">
        <v>2026</v>
      </c>
      <c r="H36" s="13">
        <v>338.00017200000002</v>
      </c>
      <c r="I36" s="14">
        <v>21.514571</v>
      </c>
      <c r="J36" s="12">
        <v>0</v>
      </c>
      <c r="K36" s="12">
        <v>6.1799999999999994E-2</v>
      </c>
      <c r="L36" s="12">
        <v>0.60780000000000001</v>
      </c>
      <c r="M36" s="1">
        <v>9</v>
      </c>
      <c r="N36" s="1">
        <v>15</v>
      </c>
      <c r="O36" s="12">
        <v>2.817431</v>
      </c>
      <c r="P36" s="1">
        <v>3.8462000000000003E-2</v>
      </c>
      <c r="Q36" s="1">
        <v>0</v>
      </c>
      <c r="R36" s="1">
        <v>0</v>
      </c>
      <c r="S36" s="1">
        <f t="shared" si="11"/>
        <v>0</v>
      </c>
      <c r="T36" s="1">
        <f t="shared" si="12"/>
        <v>1</v>
      </c>
      <c r="U36" s="1">
        <f t="shared" si="13"/>
        <v>1</v>
      </c>
      <c r="V36" s="1">
        <f t="shared" si="14"/>
        <v>1</v>
      </c>
      <c r="W36" s="1">
        <f t="shared" si="15"/>
        <v>1</v>
      </c>
      <c r="X36" s="1">
        <f t="shared" si="16"/>
        <v>1</v>
      </c>
      <c r="Y36" s="1">
        <f t="shared" si="17"/>
        <v>1</v>
      </c>
      <c r="Z36" s="1">
        <f t="shared" si="18"/>
        <v>0</v>
      </c>
      <c r="AA36" s="1">
        <f t="shared" si="19"/>
        <v>0</v>
      </c>
      <c r="AB36" s="1">
        <f t="shared" si="20"/>
        <v>6</v>
      </c>
      <c r="AC36" s="1"/>
    </row>
    <row r="37" spans="1:29" ht="12.95" customHeight="1">
      <c r="A37" s="2">
        <v>5580</v>
      </c>
      <c r="B37" s="1" t="s">
        <v>878</v>
      </c>
      <c r="C37" s="1" t="s">
        <v>879</v>
      </c>
      <c r="D37" s="1">
        <v>39.981940000000002</v>
      </c>
      <c r="E37" s="1">
        <v>-105.45247999999999</v>
      </c>
      <c r="F37" s="3">
        <v>1</v>
      </c>
      <c r="G37" s="9" t="s">
        <v>2026</v>
      </c>
      <c r="H37" s="13">
        <v>105.9723</v>
      </c>
      <c r="I37" s="14">
        <v>12.512933</v>
      </c>
      <c r="J37" s="12">
        <v>0</v>
      </c>
      <c r="K37" s="12">
        <v>1.1000000000000001E-2</v>
      </c>
      <c r="L37" s="12">
        <v>0.94059999999999999</v>
      </c>
      <c r="M37" s="1">
        <v>1</v>
      </c>
      <c r="N37" s="1">
        <v>0</v>
      </c>
      <c r="O37" s="12">
        <v>3.2788930000000001</v>
      </c>
      <c r="P37" s="1">
        <v>4.7182000000000002E-2</v>
      </c>
      <c r="Q37" s="1">
        <v>0</v>
      </c>
      <c r="R37" s="1">
        <v>0</v>
      </c>
      <c r="S37" s="1">
        <f t="shared" si="11"/>
        <v>0</v>
      </c>
      <c r="T37" s="1">
        <f t="shared" si="12"/>
        <v>1</v>
      </c>
      <c r="U37" s="1">
        <f t="shared" si="13"/>
        <v>1</v>
      </c>
      <c r="V37" s="1">
        <f t="shared" si="14"/>
        <v>1</v>
      </c>
      <c r="W37" s="1">
        <f t="shared" si="15"/>
        <v>0</v>
      </c>
      <c r="X37" s="1">
        <f t="shared" si="16"/>
        <v>1</v>
      </c>
      <c r="Y37" s="1">
        <f t="shared" si="17"/>
        <v>1</v>
      </c>
      <c r="Z37" s="1">
        <f t="shared" si="18"/>
        <v>0</v>
      </c>
      <c r="AA37" s="1">
        <f t="shared" si="19"/>
        <v>0</v>
      </c>
      <c r="AB37" s="1">
        <f t="shared" si="20"/>
        <v>5</v>
      </c>
      <c r="AC37" s="1"/>
    </row>
    <row r="38" spans="1:29" ht="12.95" customHeight="1">
      <c r="A38" s="2">
        <v>5581</v>
      </c>
      <c r="B38" s="1" t="s">
        <v>878</v>
      </c>
      <c r="C38" s="1" t="s">
        <v>884</v>
      </c>
      <c r="D38" s="1">
        <v>39.9617</v>
      </c>
      <c r="E38" s="1">
        <v>-105.5057</v>
      </c>
      <c r="F38" s="3">
        <v>1</v>
      </c>
      <c r="G38" s="9" t="s">
        <v>2026</v>
      </c>
      <c r="H38" s="13">
        <v>93.050775000000002</v>
      </c>
      <c r="I38" s="14">
        <v>16.052087</v>
      </c>
      <c r="J38" s="12">
        <v>0</v>
      </c>
      <c r="K38" s="12">
        <v>1.26E-2</v>
      </c>
      <c r="L38" s="12">
        <v>0.67630000000000012</v>
      </c>
      <c r="M38" s="1">
        <v>1</v>
      </c>
      <c r="N38" s="1">
        <v>6</v>
      </c>
      <c r="O38" s="12">
        <v>4.1534890000000004</v>
      </c>
      <c r="P38" s="1">
        <v>5.3733999999999997E-2</v>
      </c>
      <c r="Q38" s="1">
        <v>0</v>
      </c>
      <c r="R38" s="1">
        <v>0</v>
      </c>
      <c r="S38" s="1">
        <f t="shared" si="11"/>
        <v>0</v>
      </c>
      <c r="T38" s="1">
        <f t="shared" si="12"/>
        <v>1</v>
      </c>
      <c r="U38" s="1">
        <f t="shared" si="13"/>
        <v>1</v>
      </c>
      <c r="V38" s="1">
        <f t="shared" si="14"/>
        <v>1</v>
      </c>
      <c r="W38" s="1">
        <f t="shared" si="15"/>
        <v>1</v>
      </c>
      <c r="X38" s="1">
        <f t="shared" si="16"/>
        <v>1</v>
      </c>
      <c r="Y38" s="1">
        <f t="shared" si="17"/>
        <v>1</v>
      </c>
      <c r="Z38" s="1">
        <f t="shared" si="18"/>
        <v>0</v>
      </c>
      <c r="AA38" s="1">
        <f t="shared" si="19"/>
        <v>0</v>
      </c>
      <c r="AB38" s="1">
        <f t="shared" si="20"/>
        <v>6</v>
      </c>
      <c r="AC38" s="1"/>
    </row>
    <row r="39" spans="1:29" ht="12.95" customHeight="1">
      <c r="A39" s="2">
        <v>5598</v>
      </c>
      <c r="B39" s="1" t="s">
        <v>895</v>
      </c>
      <c r="C39" s="1" t="s">
        <v>114</v>
      </c>
      <c r="D39" s="1">
        <v>40.0045</v>
      </c>
      <c r="E39" s="1">
        <v>-105.4055</v>
      </c>
      <c r="F39" s="3">
        <v>2</v>
      </c>
      <c r="G39" s="9" t="s">
        <v>2026</v>
      </c>
      <c r="H39" s="13">
        <v>115.925369</v>
      </c>
      <c r="I39" s="14">
        <v>15.489079</v>
      </c>
      <c r="J39" s="12">
        <v>0</v>
      </c>
      <c r="K39" s="12">
        <v>0.10560000000000001</v>
      </c>
      <c r="L39" s="12">
        <v>0.18090000000000001</v>
      </c>
      <c r="M39" s="1">
        <v>0</v>
      </c>
      <c r="N39" s="1">
        <v>0</v>
      </c>
      <c r="O39" s="12">
        <v>3.1842329999999999</v>
      </c>
      <c r="P39" s="1">
        <v>2.5878999999999999E-2</v>
      </c>
      <c r="Q39" s="1">
        <v>0</v>
      </c>
      <c r="R39" s="1">
        <v>0</v>
      </c>
      <c r="S39" s="1">
        <f t="shared" si="11"/>
        <v>0</v>
      </c>
      <c r="T39" s="1">
        <f t="shared" si="12"/>
        <v>1</v>
      </c>
      <c r="U39" s="1">
        <f t="shared" si="13"/>
        <v>1</v>
      </c>
      <c r="V39" s="1">
        <f t="shared" si="14"/>
        <v>0</v>
      </c>
      <c r="W39" s="1">
        <f t="shared" si="15"/>
        <v>0</v>
      </c>
      <c r="X39" s="1">
        <f t="shared" si="16"/>
        <v>1</v>
      </c>
      <c r="Y39" s="1">
        <f t="shared" si="17"/>
        <v>0</v>
      </c>
      <c r="Z39" s="1">
        <f t="shared" si="18"/>
        <v>0</v>
      </c>
      <c r="AA39" s="1">
        <f t="shared" si="19"/>
        <v>0</v>
      </c>
      <c r="AB39" s="1">
        <f t="shared" si="20"/>
        <v>3</v>
      </c>
      <c r="AC39" s="1"/>
    </row>
    <row r="40" spans="1:29" ht="12.95" customHeight="1">
      <c r="A40" s="2">
        <v>5618</v>
      </c>
      <c r="B40" s="1" t="s">
        <v>267</v>
      </c>
      <c r="C40" s="1" t="s">
        <v>904</v>
      </c>
      <c r="D40" s="1">
        <v>39.758929999999999</v>
      </c>
      <c r="E40" s="1">
        <v>-105.21735</v>
      </c>
      <c r="F40" s="3">
        <v>1</v>
      </c>
      <c r="G40" s="9" t="s">
        <v>2026</v>
      </c>
      <c r="H40" s="13">
        <v>1071.881412</v>
      </c>
      <c r="I40" s="14">
        <v>40.252225000000003</v>
      </c>
      <c r="J40" s="12">
        <v>0</v>
      </c>
      <c r="K40" s="12">
        <v>3.4999999999999996E-3</v>
      </c>
      <c r="L40" s="12">
        <v>2.0250999999999997</v>
      </c>
      <c r="M40" s="1">
        <v>5</v>
      </c>
      <c r="N40" s="1">
        <v>272</v>
      </c>
      <c r="O40" s="12">
        <v>5.8143589999999996</v>
      </c>
      <c r="P40" s="1">
        <v>4.6647000000000001E-2</v>
      </c>
      <c r="Q40" s="1">
        <v>0</v>
      </c>
      <c r="R40" s="1">
        <v>0</v>
      </c>
      <c r="S40" s="1">
        <f t="shared" si="11"/>
        <v>0</v>
      </c>
      <c r="T40" s="1">
        <f t="shared" si="12"/>
        <v>1</v>
      </c>
      <c r="U40" s="1">
        <f t="shared" si="13"/>
        <v>1</v>
      </c>
      <c r="V40" s="1">
        <f t="shared" si="14"/>
        <v>1</v>
      </c>
      <c r="W40" s="1">
        <f t="shared" si="15"/>
        <v>1</v>
      </c>
      <c r="X40" s="1">
        <f t="shared" si="16"/>
        <v>1</v>
      </c>
      <c r="Y40" s="1">
        <f t="shared" si="17"/>
        <v>1</v>
      </c>
      <c r="Z40" s="1">
        <f t="shared" si="18"/>
        <v>0</v>
      </c>
      <c r="AA40" s="1">
        <f t="shared" si="19"/>
        <v>0</v>
      </c>
      <c r="AB40" s="1">
        <f t="shared" si="20"/>
        <v>6</v>
      </c>
      <c r="AC40" s="1"/>
    </row>
    <row r="41" spans="1:29" ht="12.95" customHeight="1">
      <c r="A41" s="2">
        <v>5620</v>
      </c>
      <c r="B41" s="1" t="s">
        <v>267</v>
      </c>
      <c r="C41" s="1" t="s">
        <v>905</v>
      </c>
      <c r="D41" s="1">
        <v>39.757480000000001</v>
      </c>
      <c r="E41" s="1">
        <v>-105.22066</v>
      </c>
      <c r="F41" s="3">
        <v>1</v>
      </c>
      <c r="G41" s="9" t="s">
        <v>2026</v>
      </c>
      <c r="H41" s="13">
        <v>1027.5893060000001</v>
      </c>
      <c r="I41" s="14">
        <v>16.948013</v>
      </c>
      <c r="J41" s="12">
        <v>0</v>
      </c>
      <c r="K41" s="12">
        <v>3.6999999999999997E-3</v>
      </c>
      <c r="L41" s="12">
        <v>1.4743000000000002</v>
      </c>
      <c r="M41" s="1">
        <v>2</v>
      </c>
      <c r="N41" s="1">
        <v>99</v>
      </c>
      <c r="O41" s="12">
        <v>4.7969010000000001</v>
      </c>
      <c r="P41" s="1">
        <v>4.8658E-2</v>
      </c>
      <c r="Q41" s="1">
        <v>0</v>
      </c>
      <c r="R41" s="1">
        <v>0</v>
      </c>
      <c r="S41" s="1">
        <f t="shared" si="11"/>
        <v>0</v>
      </c>
      <c r="T41" s="1">
        <f t="shared" si="12"/>
        <v>1</v>
      </c>
      <c r="U41" s="1">
        <f t="shared" si="13"/>
        <v>1</v>
      </c>
      <c r="V41" s="1">
        <f t="shared" si="14"/>
        <v>1</v>
      </c>
      <c r="W41" s="1">
        <f t="shared" si="15"/>
        <v>1</v>
      </c>
      <c r="X41" s="1">
        <f t="shared" si="16"/>
        <v>1</v>
      </c>
      <c r="Y41" s="1">
        <f t="shared" si="17"/>
        <v>1</v>
      </c>
      <c r="Z41" s="1">
        <f t="shared" si="18"/>
        <v>0</v>
      </c>
      <c r="AA41" s="1">
        <f t="shared" si="19"/>
        <v>0</v>
      </c>
      <c r="AB41" s="1">
        <f t="shared" si="20"/>
        <v>6</v>
      </c>
      <c r="AC41" s="1"/>
    </row>
    <row r="42" spans="1:29" ht="12.95" customHeight="1">
      <c r="A42" s="2">
        <v>5628</v>
      </c>
      <c r="B42" s="1" t="s">
        <v>267</v>
      </c>
      <c r="C42" s="1" t="s">
        <v>906</v>
      </c>
      <c r="D42" s="1">
        <v>39.742150000000002</v>
      </c>
      <c r="E42" s="1">
        <v>-105.49928</v>
      </c>
      <c r="F42" s="3">
        <v>1</v>
      </c>
      <c r="G42" s="9" t="s">
        <v>2026</v>
      </c>
      <c r="H42" s="13">
        <v>668.81197799999995</v>
      </c>
      <c r="I42" s="14">
        <v>34.270283999999997</v>
      </c>
      <c r="J42" s="12">
        <v>0</v>
      </c>
      <c r="K42" s="12">
        <v>4.0000000000000001E-3</v>
      </c>
      <c r="L42" s="12">
        <v>1.1164000000000001</v>
      </c>
      <c r="M42" s="1">
        <v>5</v>
      </c>
      <c r="N42" s="1">
        <v>12</v>
      </c>
      <c r="O42" s="12">
        <v>5.2651620000000001</v>
      </c>
      <c r="P42" s="1">
        <v>5.6816999999999999E-2</v>
      </c>
      <c r="Q42" s="1">
        <v>0</v>
      </c>
      <c r="R42" s="1">
        <v>0</v>
      </c>
      <c r="S42" s="1">
        <f t="shared" si="11"/>
        <v>0</v>
      </c>
      <c r="T42" s="1">
        <f t="shared" si="12"/>
        <v>1</v>
      </c>
      <c r="U42" s="1">
        <f t="shared" si="13"/>
        <v>1</v>
      </c>
      <c r="V42" s="1">
        <f t="shared" si="14"/>
        <v>1</v>
      </c>
      <c r="W42" s="1">
        <f t="shared" si="15"/>
        <v>1</v>
      </c>
      <c r="X42" s="1">
        <f t="shared" si="16"/>
        <v>1</v>
      </c>
      <c r="Y42" s="1">
        <f t="shared" si="17"/>
        <v>1</v>
      </c>
      <c r="Z42" s="1">
        <f t="shared" si="18"/>
        <v>0</v>
      </c>
      <c r="AA42" s="1">
        <f t="shared" si="19"/>
        <v>0</v>
      </c>
      <c r="AB42" s="1">
        <f t="shared" si="20"/>
        <v>6</v>
      </c>
      <c r="AC42" s="1"/>
    </row>
    <row r="43" spans="1:29" ht="12.95" customHeight="1">
      <c r="A43" s="2">
        <v>5634</v>
      </c>
      <c r="B43" s="1" t="s">
        <v>267</v>
      </c>
      <c r="C43" s="1" t="s">
        <v>907</v>
      </c>
      <c r="D43" s="1">
        <v>39.761659999999999</v>
      </c>
      <c r="E43" s="1">
        <v>-105.65101</v>
      </c>
      <c r="F43" s="3">
        <v>2</v>
      </c>
      <c r="G43" s="9" t="s">
        <v>2026</v>
      </c>
      <c r="H43" s="13">
        <v>374.40394900000001</v>
      </c>
      <c r="I43" s="14">
        <v>33.366872999999998</v>
      </c>
      <c r="J43" s="12">
        <v>0</v>
      </c>
      <c r="K43" s="12">
        <v>7.1999999999999998E-3</v>
      </c>
      <c r="L43" s="12">
        <v>1.3865000000000001</v>
      </c>
      <c r="M43" s="1">
        <v>3</v>
      </c>
      <c r="N43" s="1">
        <v>13</v>
      </c>
      <c r="O43" s="12">
        <v>3.7428840000000001</v>
      </c>
      <c r="P43" s="1">
        <v>6.6772999999999999E-2</v>
      </c>
      <c r="Q43" s="1">
        <v>0</v>
      </c>
      <c r="R43" s="1">
        <v>0</v>
      </c>
      <c r="S43" s="1">
        <f t="shared" si="11"/>
        <v>0</v>
      </c>
      <c r="T43" s="1">
        <f t="shared" si="12"/>
        <v>1</v>
      </c>
      <c r="U43" s="1">
        <f t="shared" si="13"/>
        <v>1</v>
      </c>
      <c r="V43" s="1">
        <f t="shared" si="14"/>
        <v>1</v>
      </c>
      <c r="W43" s="1">
        <f t="shared" si="15"/>
        <v>1</v>
      </c>
      <c r="X43" s="1">
        <f t="shared" si="16"/>
        <v>1</v>
      </c>
      <c r="Y43" s="1">
        <f t="shared" si="17"/>
        <v>1</v>
      </c>
      <c r="Z43" s="1">
        <f t="shared" si="18"/>
        <v>0</v>
      </c>
      <c r="AA43" s="1">
        <f t="shared" si="19"/>
        <v>0</v>
      </c>
      <c r="AB43" s="1">
        <f t="shared" si="20"/>
        <v>6</v>
      </c>
      <c r="AC43" s="1"/>
    </row>
    <row r="44" spans="1:29" ht="12.95" customHeight="1">
      <c r="A44" s="2">
        <v>5638</v>
      </c>
      <c r="B44" s="1" t="s">
        <v>908</v>
      </c>
      <c r="C44" s="1" t="s">
        <v>909</v>
      </c>
      <c r="D44" s="1">
        <v>39.770209999999999</v>
      </c>
      <c r="E44" s="1">
        <v>-105.80674</v>
      </c>
      <c r="F44" s="3">
        <v>2</v>
      </c>
      <c r="G44" s="9" t="s">
        <v>2026</v>
      </c>
      <c r="H44" s="13">
        <v>52.821528000000001</v>
      </c>
      <c r="I44" s="14">
        <v>31.245584999999998</v>
      </c>
      <c r="J44" s="12">
        <v>0</v>
      </c>
      <c r="K44" s="12">
        <v>0</v>
      </c>
      <c r="L44" s="12">
        <v>0.20780000000000004</v>
      </c>
      <c r="M44" s="1">
        <v>3</v>
      </c>
      <c r="N44" s="1">
        <v>4</v>
      </c>
      <c r="O44" s="12">
        <v>1.410768</v>
      </c>
      <c r="P44" s="1">
        <v>7.5727000000000003E-2</v>
      </c>
      <c r="Q44" s="1">
        <v>0</v>
      </c>
      <c r="R44" s="1">
        <v>0</v>
      </c>
      <c r="S44" s="1">
        <f t="shared" si="11"/>
        <v>0</v>
      </c>
      <c r="T44" s="1">
        <f t="shared" si="12"/>
        <v>0</v>
      </c>
      <c r="U44" s="1">
        <f t="shared" si="13"/>
        <v>1</v>
      </c>
      <c r="V44" s="1">
        <f t="shared" si="14"/>
        <v>1</v>
      </c>
      <c r="W44" s="1">
        <f t="shared" si="15"/>
        <v>1</v>
      </c>
      <c r="X44" s="1">
        <f t="shared" si="16"/>
        <v>1</v>
      </c>
      <c r="Y44" s="1">
        <f t="shared" si="17"/>
        <v>1</v>
      </c>
      <c r="Z44" s="1">
        <f t="shared" si="18"/>
        <v>0</v>
      </c>
      <c r="AA44" s="1">
        <f t="shared" si="19"/>
        <v>0</v>
      </c>
      <c r="AB44" s="1">
        <f t="shared" si="20"/>
        <v>5</v>
      </c>
      <c r="AC44" s="1"/>
    </row>
    <row r="45" spans="1:29" ht="12.95" customHeight="1">
      <c r="A45" s="2">
        <v>5642</v>
      </c>
      <c r="B45" s="1" t="s">
        <v>267</v>
      </c>
      <c r="C45" s="1" t="s">
        <v>910</v>
      </c>
      <c r="D45" s="1">
        <v>39.717489999999998</v>
      </c>
      <c r="E45" s="1">
        <v>-105.69423</v>
      </c>
      <c r="F45" s="3">
        <v>2</v>
      </c>
      <c r="G45" s="9" t="s">
        <v>2026</v>
      </c>
      <c r="H45" s="13">
        <v>205.17624699999999</v>
      </c>
      <c r="I45" s="14">
        <v>24.566157</v>
      </c>
      <c r="J45" s="12">
        <v>0</v>
      </c>
      <c r="K45" s="12">
        <v>0</v>
      </c>
      <c r="L45" s="12">
        <v>1.3740000000000001</v>
      </c>
      <c r="M45" s="1">
        <v>1</v>
      </c>
      <c r="N45" s="1">
        <v>6</v>
      </c>
      <c r="O45" s="12">
        <v>3.7760590000000001</v>
      </c>
      <c r="P45" s="1">
        <v>4.3865000000000001E-2</v>
      </c>
      <c r="Q45" s="1">
        <v>0</v>
      </c>
      <c r="R45" s="1">
        <v>0</v>
      </c>
      <c r="S45" s="1">
        <f t="shared" si="11"/>
        <v>0</v>
      </c>
      <c r="T45" s="1">
        <f t="shared" si="12"/>
        <v>0</v>
      </c>
      <c r="U45" s="1">
        <f t="shared" si="13"/>
        <v>1</v>
      </c>
      <c r="V45" s="1">
        <f t="shared" si="14"/>
        <v>1</v>
      </c>
      <c r="W45" s="1">
        <f t="shared" si="15"/>
        <v>1</v>
      </c>
      <c r="X45" s="1">
        <f t="shared" si="16"/>
        <v>1</v>
      </c>
      <c r="Y45" s="1">
        <f t="shared" si="17"/>
        <v>1</v>
      </c>
      <c r="Z45" s="1">
        <f t="shared" si="18"/>
        <v>0</v>
      </c>
      <c r="AA45" s="1">
        <f t="shared" si="19"/>
        <v>0</v>
      </c>
      <c r="AB45" s="1">
        <f t="shared" si="20"/>
        <v>5</v>
      </c>
      <c r="AC45" s="1"/>
    </row>
    <row r="46" spans="1:29" ht="12.95" customHeight="1">
      <c r="A46" s="2">
        <v>5665</v>
      </c>
      <c r="B46" s="1" t="s">
        <v>733</v>
      </c>
      <c r="C46" s="1" t="s">
        <v>913</v>
      </c>
      <c r="D46" s="1">
        <v>39.804029999999997</v>
      </c>
      <c r="E46" s="1">
        <v>-105.49679</v>
      </c>
      <c r="F46" s="3">
        <v>2</v>
      </c>
      <c r="G46" s="9" t="s">
        <v>2026</v>
      </c>
      <c r="H46" s="13">
        <v>73.671599999999998</v>
      </c>
      <c r="I46" s="14">
        <v>20.299008000000001</v>
      </c>
      <c r="J46" s="12">
        <v>0</v>
      </c>
      <c r="K46" s="12">
        <v>0</v>
      </c>
      <c r="L46" s="12">
        <v>0.43969999999999998</v>
      </c>
      <c r="M46" s="1">
        <v>0</v>
      </c>
      <c r="N46" s="1">
        <v>5</v>
      </c>
      <c r="O46" s="12">
        <v>4.2287929999999996</v>
      </c>
      <c r="P46" s="1">
        <v>0.12216399999999999</v>
      </c>
      <c r="Q46" s="1">
        <v>0</v>
      </c>
      <c r="R46" s="1">
        <v>0</v>
      </c>
      <c r="S46" s="1">
        <f t="shared" si="11"/>
        <v>0</v>
      </c>
      <c r="T46" s="1">
        <f t="shared" si="12"/>
        <v>0</v>
      </c>
      <c r="U46" s="1">
        <f t="shared" si="13"/>
        <v>1</v>
      </c>
      <c r="V46" s="1">
        <f t="shared" si="14"/>
        <v>0</v>
      </c>
      <c r="W46" s="1">
        <f t="shared" si="15"/>
        <v>1</v>
      </c>
      <c r="X46" s="1">
        <f t="shared" si="16"/>
        <v>1</v>
      </c>
      <c r="Y46" s="1">
        <f t="shared" si="17"/>
        <v>1</v>
      </c>
      <c r="Z46" s="1">
        <f t="shared" si="18"/>
        <v>0</v>
      </c>
      <c r="AA46" s="1">
        <f t="shared" si="19"/>
        <v>0</v>
      </c>
      <c r="AB46" s="1">
        <f t="shared" si="20"/>
        <v>4</v>
      </c>
      <c r="AC46" s="1"/>
    </row>
    <row r="47" spans="1:29" ht="12.95" customHeight="1">
      <c r="A47" s="2">
        <v>5671</v>
      </c>
      <c r="B47" s="1" t="s">
        <v>914</v>
      </c>
      <c r="C47" s="1" t="s">
        <v>915</v>
      </c>
      <c r="D47" s="1">
        <v>39.718600000000002</v>
      </c>
      <c r="E47" s="1">
        <v>-105.3678</v>
      </c>
      <c r="F47" s="3">
        <v>1</v>
      </c>
      <c r="G47" s="9" t="s">
        <v>2026</v>
      </c>
      <c r="H47" s="13">
        <v>36.110174999999998</v>
      </c>
      <c r="I47" s="14">
        <v>10.601787</v>
      </c>
      <c r="J47" s="12">
        <v>0</v>
      </c>
      <c r="K47" s="12">
        <v>0</v>
      </c>
      <c r="L47" s="12">
        <v>1.6701999999999999</v>
      </c>
      <c r="M47" s="1">
        <v>3</v>
      </c>
      <c r="N47" s="1">
        <v>1</v>
      </c>
      <c r="O47" s="12">
        <v>6.8058610000000002</v>
      </c>
      <c r="P47" s="1">
        <v>0</v>
      </c>
      <c r="Q47" s="1">
        <v>0</v>
      </c>
      <c r="R47" s="1">
        <v>0</v>
      </c>
      <c r="S47" s="1">
        <f t="shared" si="11"/>
        <v>0</v>
      </c>
      <c r="T47" s="1">
        <f t="shared" si="12"/>
        <v>0</v>
      </c>
      <c r="U47" s="1">
        <f t="shared" si="13"/>
        <v>1</v>
      </c>
      <c r="V47" s="1">
        <f t="shared" si="14"/>
        <v>1</v>
      </c>
      <c r="W47" s="1">
        <f t="shared" si="15"/>
        <v>0</v>
      </c>
      <c r="X47" s="1">
        <f t="shared" si="16"/>
        <v>1</v>
      </c>
      <c r="Y47" s="1">
        <f t="shared" si="17"/>
        <v>0</v>
      </c>
      <c r="Z47" s="1">
        <f t="shared" si="18"/>
        <v>0</v>
      </c>
      <c r="AA47" s="1">
        <f t="shared" si="19"/>
        <v>0</v>
      </c>
      <c r="AB47" s="1">
        <f t="shared" si="20"/>
        <v>3</v>
      </c>
      <c r="AC47" s="1"/>
    </row>
    <row r="48" spans="1:29" ht="12.95" customHeight="1">
      <c r="A48" s="2">
        <v>5674</v>
      </c>
      <c r="B48" s="1" t="s">
        <v>916</v>
      </c>
      <c r="C48" s="1" t="s">
        <v>917</v>
      </c>
      <c r="D48" s="1">
        <v>39.755369999999999</v>
      </c>
      <c r="E48" s="1">
        <v>-105.55656999999999</v>
      </c>
      <c r="F48" s="3">
        <v>2</v>
      </c>
      <c r="G48" s="9" t="s">
        <v>2026</v>
      </c>
      <c r="H48" s="13">
        <v>60.652757999999999</v>
      </c>
      <c r="I48" s="14">
        <v>11.447906</v>
      </c>
      <c r="J48" s="12">
        <v>0</v>
      </c>
      <c r="K48" s="12">
        <v>0</v>
      </c>
      <c r="L48" s="12">
        <v>4.4499999999999998E-2</v>
      </c>
      <c r="M48" s="1">
        <v>0</v>
      </c>
      <c r="N48" s="1">
        <v>3</v>
      </c>
      <c r="O48" s="12">
        <v>3.4164240000000001</v>
      </c>
      <c r="P48" s="1">
        <v>6.5948999999999994E-2</v>
      </c>
      <c r="Q48" s="1">
        <v>0</v>
      </c>
      <c r="R48" s="1">
        <v>0</v>
      </c>
      <c r="S48" s="1">
        <f t="shared" si="11"/>
        <v>0</v>
      </c>
      <c r="T48" s="1">
        <f t="shared" si="12"/>
        <v>0</v>
      </c>
      <c r="U48" s="1">
        <f t="shared" si="13"/>
        <v>1</v>
      </c>
      <c r="V48" s="1">
        <f t="shared" si="14"/>
        <v>0</v>
      </c>
      <c r="W48" s="1">
        <f t="shared" si="15"/>
        <v>1</v>
      </c>
      <c r="X48" s="1">
        <f t="shared" si="16"/>
        <v>1</v>
      </c>
      <c r="Y48" s="1">
        <f t="shared" si="17"/>
        <v>1</v>
      </c>
      <c r="Z48" s="1">
        <f t="shared" si="18"/>
        <v>0</v>
      </c>
      <c r="AA48" s="1">
        <f t="shared" si="19"/>
        <v>0</v>
      </c>
      <c r="AB48" s="1">
        <f t="shared" si="20"/>
        <v>4</v>
      </c>
      <c r="AC48" s="1"/>
    </row>
    <row r="49" spans="1:29" ht="12.95" customHeight="1">
      <c r="A49" s="2">
        <v>5675</v>
      </c>
      <c r="B49" s="1" t="s">
        <v>918</v>
      </c>
      <c r="C49" s="1" t="s">
        <v>114</v>
      </c>
      <c r="D49" s="1">
        <v>39.6935</v>
      </c>
      <c r="E49" s="1">
        <v>-105.6169</v>
      </c>
      <c r="F49" s="3">
        <v>2</v>
      </c>
      <c r="G49" s="9" t="s">
        <v>2026</v>
      </c>
      <c r="H49" s="13">
        <v>38.486065000000004</v>
      </c>
      <c r="I49" s="14">
        <v>16.626619000000002</v>
      </c>
      <c r="J49" s="12">
        <v>0</v>
      </c>
      <c r="K49" s="12">
        <v>0</v>
      </c>
      <c r="L49" s="12">
        <v>0.3579</v>
      </c>
      <c r="M49" s="1">
        <v>2</v>
      </c>
      <c r="N49" s="1">
        <v>1</v>
      </c>
      <c r="O49" s="12">
        <v>2.1841689999999998</v>
      </c>
      <c r="P49" s="1">
        <v>0</v>
      </c>
      <c r="Q49" s="1">
        <v>0</v>
      </c>
      <c r="R49" s="1">
        <v>0</v>
      </c>
      <c r="S49" s="1">
        <f t="shared" si="11"/>
        <v>0</v>
      </c>
      <c r="T49" s="1">
        <f t="shared" si="12"/>
        <v>0</v>
      </c>
      <c r="U49" s="1">
        <f t="shared" si="13"/>
        <v>1</v>
      </c>
      <c r="V49" s="1">
        <f t="shared" si="14"/>
        <v>1</v>
      </c>
      <c r="W49" s="1">
        <f t="shared" si="15"/>
        <v>0</v>
      </c>
      <c r="X49" s="1">
        <f t="shared" si="16"/>
        <v>1</v>
      </c>
      <c r="Y49" s="1">
        <f t="shared" si="17"/>
        <v>0</v>
      </c>
      <c r="Z49" s="1">
        <f t="shared" si="18"/>
        <v>0</v>
      </c>
      <c r="AA49" s="1">
        <f t="shared" si="19"/>
        <v>0</v>
      </c>
      <c r="AB49" s="1">
        <f t="shared" si="20"/>
        <v>3</v>
      </c>
      <c r="AC49" s="1"/>
    </row>
    <row r="50" spans="1:29" ht="12.95" customHeight="1">
      <c r="A50" s="2">
        <v>5685</v>
      </c>
      <c r="B50" s="1" t="s">
        <v>919</v>
      </c>
      <c r="C50" s="1" t="s">
        <v>114</v>
      </c>
      <c r="D50" s="1">
        <v>39.775300000000001</v>
      </c>
      <c r="E50" s="1">
        <v>-105.78279999999999</v>
      </c>
      <c r="F50" s="3">
        <v>2</v>
      </c>
      <c r="G50" s="9" t="s">
        <v>2026</v>
      </c>
      <c r="H50" s="13">
        <v>6.4366349999999999</v>
      </c>
      <c r="I50" s="14">
        <v>6.4366349999999999</v>
      </c>
      <c r="J50" s="12">
        <v>0</v>
      </c>
      <c r="K50" s="12">
        <v>0</v>
      </c>
      <c r="L50" s="12">
        <v>5.6395</v>
      </c>
      <c r="M50" s="1">
        <v>0</v>
      </c>
      <c r="N50" s="1">
        <v>1</v>
      </c>
      <c r="O50" s="12">
        <v>2.6448610000000001</v>
      </c>
      <c r="P50" s="1">
        <v>0</v>
      </c>
      <c r="Q50" s="1">
        <v>0</v>
      </c>
      <c r="R50" s="1">
        <v>0</v>
      </c>
      <c r="S50" s="1">
        <f t="shared" si="11"/>
        <v>0</v>
      </c>
      <c r="T50" s="1">
        <f t="shared" si="12"/>
        <v>0</v>
      </c>
      <c r="U50" s="1">
        <f t="shared" si="13"/>
        <v>1</v>
      </c>
      <c r="V50" s="1">
        <f t="shared" si="14"/>
        <v>0</v>
      </c>
      <c r="W50" s="1">
        <f t="shared" si="15"/>
        <v>0</v>
      </c>
      <c r="X50" s="1">
        <f t="shared" si="16"/>
        <v>1</v>
      </c>
      <c r="Y50" s="1">
        <f t="shared" si="17"/>
        <v>0</v>
      </c>
      <c r="Z50" s="1">
        <f t="shared" si="18"/>
        <v>0</v>
      </c>
      <c r="AA50" s="1">
        <f t="shared" si="19"/>
        <v>0</v>
      </c>
      <c r="AB50" s="1">
        <f t="shared" si="20"/>
        <v>2</v>
      </c>
      <c r="AC50" s="1"/>
    </row>
    <row r="51" spans="1:29" ht="12.95" customHeight="1">
      <c r="A51" s="2">
        <v>5760</v>
      </c>
      <c r="B51" s="1" t="s">
        <v>931</v>
      </c>
      <c r="C51" s="1" t="s">
        <v>114</v>
      </c>
      <c r="D51" s="1">
        <v>39.631166999999998</v>
      </c>
      <c r="E51" s="1">
        <v>-105.32166700000001</v>
      </c>
      <c r="F51" s="3">
        <v>1</v>
      </c>
      <c r="G51" s="9" t="s">
        <v>2026</v>
      </c>
      <c r="H51" s="13">
        <v>57.833452000000001</v>
      </c>
      <c r="I51" s="14">
        <v>20.468941999999998</v>
      </c>
      <c r="J51" s="12">
        <v>0</v>
      </c>
      <c r="K51" s="12">
        <v>0</v>
      </c>
      <c r="L51" s="12">
        <v>1.0924</v>
      </c>
      <c r="M51" s="1">
        <v>0</v>
      </c>
      <c r="N51" s="1">
        <v>11</v>
      </c>
      <c r="O51" s="12">
        <v>6.7310369999999997</v>
      </c>
      <c r="P51" s="1">
        <v>0</v>
      </c>
      <c r="Q51" s="1">
        <v>0</v>
      </c>
      <c r="R51" s="1">
        <v>0</v>
      </c>
      <c r="S51" s="1">
        <f t="shared" si="11"/>
        <v>0</v>
      </c>
      <c r="T51" s="1">
        <f t="shared" si="12"/>
        <v>0</v>
      </c>
      <c r="U51" s="1">
        <f t="shared" si="13"/>
        <v>1</v>
      </c>
      <c r="V51" s="1">
        <f t="shared" si="14"/>
        <v>0</v>
      </c>
      <c r="W51" s="1">
        <f t="shared" si="15"/>
        <v>1</v>
      </c>
      <c r="X51" s="1">
        <f t="shared" si="16"/>
        <v>1</v>
      </c>
      <c r="Y51" s="1">
        <f t="shared" si="17"/>
        <v>0</v>
      </c>
      <c r="Z51" s="1">
        <f t="shared" si="18"/>
        <v>0</v>
      </c>
      <c r="AA51" s="1">
        <f t="shared" si="19"/>
        <v>0</v>
      </c>
      <c r="AB51" s="1">
        <f t="shared" si="20"/>
        <v>3</v>
      </c>
      <c r="AC51" s="1"/>
    </row>
    <row r="52" spans="1:29" ht="12.95" customHeight="1">
      <c r="A52" s="2">
        <v>5762</v>
      </c>
      <c r="B52" s="1" t="s">
        <v>412</v>
      </c>
      <c r="C52" s="1" t="s">
        <v>937</v>
      </c>
      <c r="D52" s="1">
        <v>39.643149999999999</v>
      </c>
      <c r="E52" s="1">
        <v>-105.30719999999999</v>
      </c>
      <c r="F52" s="3">
        <v>1</v>
      </c>
      <c r="G52" s="9" t="s">
        <v>2026</v>
      </c>
      <c r="H52" s="13">
        <v>337.77335299999999</v>
      </c>
      <c r="I52" s="14">
        <v>29.111681000000001</v>
      </c>
      <c r="J52" s="12">
        <v>0</v>
      </c>
      <c r="K52" s="12">
        <v>0.38479999999999998</v>
      </c>
      <c r="L52" s="12">
        <v>0.40019999999999994</v>
      </c>
      <c r="M52" s="1">
        <v>2</v>
      </c>
      <c r="N52" s="1">
        <v>22</v>
      </c>
      <c r="O52" s="12">
        <v>7.3800239999999997</v>
      </c>
      <c r="P52" s="1">
        <v>0</v>
      </c>
      <c r="Q52" s="1">
        <v>0</v>
      </c>
      <c r="R52" s="1">
        <v>0</v>
      </c>
      <c r="S52" s="1">
        <f t="shared" si="11"/>
        <v>0</v>
      </c>
      <c r="T52" s="1">
        <f t="shared" si="12"/>
        <v>1</v>
      </c>
      <c r="U52" s="1">
        <f t="shared" si="13"/>
        <v>1</v>
      </c>
      <c r="V52" s="1">
        <f t="shared" si="14"/>
        <v>1</v>
      </c>
      <c r="W52" s="1">
        <f t="shared" si="15"/>
        <v>1</v>
      </c>
      <c r="X52" s="1">
        <f t="shared" si="16"/>
        <v>1</v>
      </c>
      <c r="Y52" s="1">
        <f t="shared" si="17"/>
        <v>0</v>
      </c>
      <c r="Z52" s="1">
        <f t="shared" si="18"/>
        <v>0</v>
      </c>
      <c r="AA52" s="1">
        <f t="shared" si="19"/>
        <v>0</v>
      </c>
      <c r="AB52" s="1">
        <f t="shared" si="20"/>
        <v>5</v>
      </c>
      <c r="AC52" s="1"/>
    </row>
    <row r="53" spans="1:29" ht="12.95" customHeight="1">
      <c r="A53" s="2">
        <v>5763</v>
      </c>
      <c r="B53" s="1" t="s">
        <v>412</v>
      </c>
      <c r="C53" s="1" t="s">
        <v>938</v>
      </c>
      <c r="D53" s="1">
        <v>39.632683</v>
      </c>
      <c r="E53" s="1">
        <v>-105.31868299999999</v>
      </c>
      <c r="F53" s="3">
        <v>1</v>
      </c>
      <c r="G53" s="9" t="s">
        <v>2026</v>
      </c>
      <c r="H53" s="13">
        <v>332.20883600000002</v>
      </c>
      <c r="I53" s="14">
        <v>37.578581</v>
      </c>
      <c r="J53" s="12">
        <v>0</v>
      </c>
      <c r="K53" s="12">
        <v>0.39119999999999999</v>
      </c>
      <c r="L53" s="12">
        <v>0.37329999999999997</v>
      </c>
      <c r="M53" s="1">
        <v>0</v>
      </c>
      <c r="N53" s="1">
        <v>26</v>
      </c>
      <c r="O53" s="12">
        <v>6.2788349999999999</v>
      </c>
      <c r="P53" s="1">
        <v>0</v>
      </c>
      <c r="Q53" s="1">
        <v>0</v>
      </c>
      <c r="R53" s="1">
        <v>0</v>
      </c>
      <c r="S53" s="1">
        <f t="shared" si="11"/>
        <v>0</v>
      </c>
      <c r="T53" s="1">
        <f t="shared" si="12"/>
        <v>1</v>
      </c>
      <c r="U53" s="1">
        <f t="shared" si="13"/>
        <v>1</v>
      </c>
      <c r="V53" s="1">
        <f t="shared" si="14"/>
        <v>0</v>
      </c>
      <c r="W53" s="1">
        <f t="shared" si="15"/>
        <v>1</v>
      </c>
      <c r="X53" s="1">
        <f t="shared" si="16"/>
        <v>1</v>
      </c>
      <c r="Y53" s="1">
        <f t="shared" si="17"/>
        <v>0</v>
      </c>
      <c r="Z53" s="1">
        <f t="shared" si="18"/>
        <v>0</v>
      </c>
      <c r="AA53" s="1">
        <f t="shared" si="19"/>
        <v>0</v>
      </c>
      <c r="AB53" s="1">
        <f t="shared" si="20"/>
        <v>4</v>
      </c>
      <c r="AC53" s="1"/>
    </row>
    <row r="54" spans="1:29" ht="12.95" customHeight="1">
      <c r="A54" s="2">
        <v>5764</v>
      </c>
      <c r="B54" s="1" t="s">
        <v>412</v>
      </c>
      <c r="C54" s="1" t="s">
        <v>939</v>
      </c>
      <c r="D54" s="1">
        <v>39.633099999999999</v>
      </c>
      <c r="E54" s="1">
        <v>-105.337766</v>
      </c>
      <c r="F54" s="3">
        <v>1</v>
      </c>
      <c r="G54" s="9" t="s">
        <v>2026</v>
      </c>
      <c r="H54" s="13">
        <v>267.20416799999998</v>
      </c>
      <c r="I54" s="14">
        <v>21.518260000000001</v>
      </c>
      <c r="J54" s="12">
        <v>0</v>
      </c>
      <c r="K54" s="12">
        <v>0.47389999999999999</v>
      </c>
      <c r="L54" s="12">
        <v>1.95E-2</v>
      </c>
      <c r="M54" s="1">
        <v>0</v>
      </c>
      <c r="N54" s="1">
        <v>13</v>
      </c>
      <c r="O54" s="12">
        <v>3.488232</v>
      </c>
      <c r="P54" s="1">
        <v>0</v>
      </c>
      <c r="Q54" s="1">
        <v>0</v>
      </c>
      <c r="R54" s="1">
        <v>0</v>
      </c>
      <c r="S54" s="1">
        <f t="shared" si="11"/>
        <v>0</v>
      </c>
      <c r="T54" s="1">
        <f t="shared" si="12"/>
        <v>1</v>
      </c>
      <c r="U54" s="1">
        <f t="shared" si="13"/>
        <v>1</v>
      </c>
      <c r="V54" s="1">
        <f t="shared" si="14"/>
        <v>0</v>
      </c>
      <c r="W54" s="1">
        <f t="shared" si="15"/>
        <v>1</v>
      </c>
      <c r="X54" s="1">
        <f t="shared" si="16"/>
        <v>1</v>
      </c>
      <c r="Y54" s="1">
        <f t="shared" si="17"/>
        <v>0</v>
      </c>
      <c r="Z54" s="1">
        <f t="shared" si="18"/>
        <v>0</v>
      </c>
      <c r="AA54" s="1">
        <f t="shared" si="19"/>
        <v>0</v>
      </c>
      <c r="AB54" s="1">
        <f t="shared" si="20"/>
        <v>4</v>
      </c>
      <c r="AC54" s="1"/>
    </row>
    <row r="55" spans="1:29" ht="12.95" customHeight="1">
      <c r="A55" s="2">
        <v>5765</v>
      </c>
      <c r="B55" s="1" t="s">
        <v>412</v>
      </c>
      <c r="C55" s="1" t="s">
        <v>940</v>
      </c>
      <c r="D55" s="1">
        <v>39.627600000000001</v>
      </c>
      <c r="E55" s="1">
        <v>-105.42359999999999</v>
      </c>
      <c r="F55" s="3">
        <v>1</v>
      </c>
      <c r="G55" s="9" t="s">
        <v>2026</v>
      </c>
      <c r="H55" s="13">
        <v>192.54174800000001</v>
      </c>
      <c r="I55" s="14">
        <v>22.960607</v>
      </c>
      <c r="J55" s="12">
        <v>0</v>
      </c>
      <c r="K55" s="12">
        <v>0.36919999999999997</v>
      </c>
      <c r="L55" s="12">
        <v>2.5700000000000001E-2</v>
      </c>
      <c r="M55" s="1">
        <v>0</v>
      </c>
      <c r="N55" s="1">
        <v>22</v>
      </c>
      <c r="O55" s="12">
        <v>1.985949</v>
      </c>
      <c r="P55" s="1">
        <v>0</v>
      </c>
      <c r="Q55" s="1">
        <v>0</v>
      </c>
      <c r="R55" s="1">
        <v>0</v>
      </c>
      <c r="S55" s="1">
        <f t="shared" si="11"/>
        <v>0</v>
      </c>
      <c r="T55" s="1">
        <f t="shared" si="12"/>
        <v>1</v>
      </c>
      <c r="U55" s="1">
        <f t="shared" si="13"/>
        <v>1</v>
      </c>
      <c r="V55" s="1">
        <f t="shared" si="14"/>
        <v>0</v>
      </c>
      <c r="W55" s="1">
        <f t="shared" si="15"/>
        <v>1</v>
      </c>
      <c r="X55" s="1">
        <f t="shared" si="16"/>
        <v>1</v>
      </c>
      <c r="Y55" s="1">
        <f t="shared" si="17"/>
        <v>0</v>
      </c>
      <c r="Z55" s="1">
        <f t="shared" si="18"/>
        <v>0</v>
      </c>
      <c r="AA55" s="1">
        <f t="shared" si="19"/>
        <v>0</v>
      </c>
      <c r="AB55" s="1">
        <f t="shared" si="20"/>
        <v>4</v>
      </c>
      <c r="AC55" s="1"/>
    </row>
    <row r="56" spans="1:29" ht="12.95" customHeight="1">
      <c r="A56" s="2">
        <v>5767</v>
      </c>
      <c r="B56" s="1" t="s">
        <v>412</v>
      </c>
      <c r="C56" s="1" t="s">
        <v>941</v>
      </c>
      <c r="D56" s="1">
        <v>39.653100000000002</v>
      </c>
      <c r="E56" s="1">
        <v>-105.2012</v>
      </c>
      <c r="F56" s="3">
        <v>1</v>
      </c>
      <c r="G56" s="9" t="s">
        <v>2026</v>
      </c>
      <c r="H56" s="13">
        <v>423.728004</v>
      </c>
      <c r="I56" s="14">
        <v>18.829073999999999</v>
      </c>
      <c r="J56" s="12">
        <v>3.3999999999999998E-3</v>
      </c>
      <c r="K56" s="12">
        <v>0.33810000000000001</v>
      </c>
      <c r="L56" s="12">
        <v>0.90259999999999996</v>
      </c>
      <c r="M56" s="1">
        <v>0</v>
      </c>
      <c r="N56" s="1">
        <v>30</v>
      </c>
      <c r="O56" s="12">
        <v>1.6606799999999999</v>
      </c>
      <c r="P56" s="1">
        <v>0</v>
      </c>
      <c r="Q56" s="1">
        <v>0</v>
      </c>
      <c r="R56" s="1">
        <v>0</v>
      </c>
      <c r="S56" s="1">
        <f t="shared" si="11"/>
        <v>1</v>
      </c>
      <c r="T56" s="1">
        <f t="shared" si="12"/>
        <v>1</v>
      </c>
      <c r="U56" s="1">
        <f t="shared" si="13"/>
        <v>1</v>
      </c>
      <c r="V56" s="1">
        <f t="shared" si="14"/>
        <v>0</v>
      </c>
      <c r="W56" s="1">
        <f t="shared" si="15"/>
        <v>1</v>
      </c>
      <c r="X56" s="1">
        <f t="shared" si="16"/>
        <v>1</v>
      </c>
      <c r="Y56" s="1">
        <f t="shared" si="17"/>
        <v>0</v>
      </c>
      <c r="Z56" s="1">
        <f t="shared" si="18"/>
        <v>0</v>
      </c>
      <c r="AA56" s="1">
        <f t="shared" si="19"/>
        <v>0</v>
      </c>
      <c r="AB56" s="1">
        <f t="shared" si="20"/>
        <v>5</v>
      </c>
      <c r="AC56" s="1"/>
    </row>
    <row r="57" spans="1:29" ht="12.95" customHeight="1">
      <c r="A57" s="2">
        <v>5768</v>
      </c>
      <c r="B57" s="1" t="s">
        <v>412</v>
      </c>
      <c r="C57" s="1" t="s">
        <v>942</v>
      </c>
      <c r="D57" s="1">
        <v>39.626399999999997</v>
      </c>
      <c r="E57" s="1">
        <v>-105.4282</v>
      </c>
      <c r="F57" s="3">
        <v>1</v>
      </c>
      <c r="G57" s="9" t="s">
        <v>2026</v>
      </c>
      <c r="H57" s="13">
        <v>116.277501</v>
      </c>
      <c r="I57" s="14">
        <v>8.8848570000000002</v>
      </c>
      <c r="J57" s="12">
        <v>0</v>
      </c>
      <c r="K57" s="12">
        <v>0.17960000000000001</v>
      </c>
      <c r="L57" s="12">
        <v>0</v>
      </c>
      <c r="M57" s="1">
        <v>0</v>
      </c>
      <c r="N57" s="1">
        <v>5</v>
      </c>
      <c r="O57" s="12">
        <v>1.8498349999999999</v>
      </c>
      <c r="P57" s="1">
        <v>0</v>
      </c>
      <c r="Q57" s="1">
        <v>0</v>
      </c>
      <c r="R57" s="1">
        <v>0</v>
      </c>
      <c r="S57" s="1">
        <f t="shared" si="11"/>
        <v>0</v>
      </c>
      <c r="T57" s="1">
        <f t="shared" si="12"/>
        <v>1</v>
      </c>
      <c r="U57" s="1">
        <f t="shared" si="13"/>
        <v>0</v>
      </c>
      <c r="V57" s="1">
        <f t="shared" si="14"/>
        <v>0</v>
      </c>
      <c r="W57" s="1">
        <f t="shared" si="15"/>
        <v>1</v>
      </c>
      <c r="X57" s="1">
        <f t="shared" si="16"/>
        <v>1</v>
      </c>
      <c r="Y57" s="1">
        <f t="shared" si="17"/>
        <v>0</v>
      </c>
      <c r="Z57" s="1">
        <f t="shared" si="18"/>
        <v>0</v>
      </c>
      <c r="AA57" s="1">
        <f t="shared" si="19"/>
        <v>0</v>
      </c>
      <c r="AB57" s="1">
        <f t="shared" si="20"/>
        <v>3</v>
      </c>
      <c r="AC57" s="1"/>
    </row>
    <row r="58" spans="1:29" ht="12.95" customHeight="1">
      <c r="A58" s="2">
        <v>5769</v>
      </c>
      <c r="B58" s="1" t="s">
        <v>935</v>
      </c>
      <c r="C58" s="1" t="s">
        <v>114</v>
      </c>
      <c r="D58" s="1">
        <v>39.630800000000001</v>
      </c>
      <c r="E58" s="1">
        <v>-105.4607</v>
      </c>
      <c r="F58" s="3">
        <v>1</v>
      </c>
      <c r="G58" s="9" t="s">
        <v>2026</v>
      </c>
      <c r="H58" s="13">
        <v>48.325322999999997</v>
      </c>
      <c r="I58" s="14">
        <v>10.426712</v>
      </c>
      <c r="J58" s="12">
        <v>0</v>
      </c>
      <c r="K58" s="12">
        <v>0.62760000000000005</v>
      </c>
      <c r="L58" s="12">
        <v>0.1062</v>
      </c>
      <c r="M58" s="1">
        <v>0</v>
      </c>
      <c r="N58" s="1">
        <v>15</v>
      </c>
      <c r="O58" s="12">
        <v>1.845151</v>
      </c>
      <c r="P58" s="1">
        <v>0</v>
      </c>
      <c r="Q58" s="1">
        <v>0</v>
      </c>
      <c r="R58" s="1">
        <v>0</v>
      </c>
      <c r="S58" s="1">
        <f t="shared" si="11"/>
        <v>0</v>
      </c>
      <c r="T58" s="1">
        <f t="shared" si="12"/>
        <v>1</v>
      </c>
      <c r="U58" s="1">
        <f t="shared" si="13"/>
        <v>1</v>
      </c>
      <c r="V58" s="1">
        <f t="shared" si="14"/>
        <v>0</v>
      </c>
      <c r="W58" s="1">
        <f t="shared" si="15"/>
        <v>1</v>
      </c>
      <c r="X58" s="1">
        <f t="shared" si="16"/>
        <v>1</v>
      </c>
      <c r="Y58" s="1">
        <f t="shared" si="17"/>
        <v>0</v>
      </c>
      <c r="Z58" s="1">
        <f t="shared" si="18"/>
        <v>0</v>
      </c>
      <c r="AA58" s="1">
        <f t="shared" si="19"/>
        <v>0</v>
      </c>
      <c r="AB58" s="1">
        <f t="shared" si="20"/>
        <v>4</v>
      </c>
      <c r="AC58" s="1"/>
    </row>
    <row r="59" spans="1:29" ht="12.95" customHeight="1">
      <c r="A59" s="2">
        <v>5770</v>
      </c>
      <c r="B59" s="1" t="s">
        <v>164</v>
      </c>
      <c r="C59" s="1" t="s">
        <v>951</v>
      </c>
      <c r="D59" s="1">
        <v>39.537666999999999</v>
      </c>
      <c r="E59" s="1">
        <v>-105.185833</v>
      </c>
      <c r="F59" s="3">
        <v>1</v>
      </c>
      <c r="G59" s="9" t="s">
        <v>2026</v>
      </c>
      <c r="H59" s="13">
        <v>53.433492000000001</v>
      </c>
      <c r="I59" s="14">
        <v>31.142088000000001</v>
      </c>
      <c r="J59" s="12">
        <v>0</v>
      </c>
      <c r="K59" s="12">
        <v>0.35049999999999998</v>
      </c>
      <c r="L59" s="12">
        <v>0.18190000000000001</v>
      </c>
      <c r="M59" s="1">
        <v>0</v>
      </c>
      <c r="N59" s="1">
        <v>0</v>
      </c>
      <c r="O59" s="12">
        <v>2.7392530000000002</v>
      </c>
      <c r="P59" s="1">
        <v>0</v>
      </c>
      <c r="Q59" s="1">
        <v>0</v>
      </c>
      <c r="R59" s="1">
        <v>0</v>
      </c>
      <c r="S59" s="1">
        <f t="shared" si="11"/>
        <v>0</v>
      </c>
      <c r="T59" s="1">
        <f t="shared" si="12"/>
        <v>1</v>
      </c>
      <c r="U59" s="1">
        <f t="shared" si="13"/>
        <v>1</v>
      </c>
      <c r="V59" s="1">
        <f t="shared" si="14"/>
        <v>0</v>
      </c>
      <c r="W59" s="1">
        <f t="shared" si="15"/>
        <v>0</v>
      </c>
      <c r="X59" s="1">
        <f t="shared" si="16"/>
        <v>1</v>
      </c>
      <c r="Y59" s="1">
        <f t="shared" si="17"/>
        <v>0</v>
      </c>
      <c r="Z59" s="1">
        <f t="shared" si="18"/>
        <v>0</v>
      </c>
      <c r="AA59" s="1">
        <f t="shared" si="19"/>
        <v>0</v>
      </c>
      <c r="AB59" s="1">
        <f t="shared" si="20"/>
        <v>3</v>
      </c>
      <c r="AC59" s="1"/>
    </row>
    <row r="60" spans="1:29" ht="12.95" customHeight="1">
      <c r="A60" s="2">
        <v>5773</v>
      </c>
      <c r="B60" s="1" t="s">
        <v>412</v>
      </c>
      <c r="C60" s="1" t="s">
        <v>957</v>
      </c>
      <c r="D60" s="1">
        <v>39.263500000000001</v>
      </c>
      <c r="E60" s="1">
        <v>-104.9845</v>
      </c>
      <c r="F60" s="3">
        <v>1</v>
      </c>
      <c r="G60" s="9" t="s">
        <v>2026</v>
      </c>
      <c r="H60" s="13">
        <v>36.513097000000002</v>
      </c>
      <c r="I60" s="14">
        <v>17.645620000000001</v>
      </c>
      <c r="J60" s="12">
        <v>0</v>
      </c>
      <c r="K60" s="12">
        <v>0</v>
      </c>
      <c r="L60" s="12">
        <v>0.22919999999999999</v>
      </c>
      <c r="M60" s="1">
        <v>0</v>
      </c>
      <c r="N60" s="1">
        <v>1</v>
      </c>
      <c r="O60" s="12">
        <v>3.373656</v>
      </c>
      <c r="P60" s="1">
        <v>0</v>
      </c>
      <c r="Q60" s="1">
        <v>0</v>
      </c>
      <c r="R60" s="1">
        <v>0</v>
      </c>
      <c r="S60" s="1">
        <f t="shared" si="11"/>
        <v>0</v>
      </c>
      <c r="T60" s="1">
        <f t="shared" si="12"/>
        <v>0</v>
      </c>
      <c r="U60" s="1">
        <f t="shared" si="13"/>
        <v>1</v>
      </c>
      <c r="V60" s="1">
        <f t="shared" si="14"/>
        <v>0</v>
      </c>
      <c r="W60" s="1">
        <f t="shared" si="15"/>
        <v>0</v>
      </c>
      <c r="X60" s="1">
        <f t="shared" si="16"/>
        <v>1</v>
      </c>
      <c r="Y60" s="1">
        <f t="shared" si="17"/>
        <v>0</v>
      </c>
      <c r="Z60" s="1">
        <f t="shared" si="18"/>
        <v>0</v>
      </c>
      <c r="AA60" s="1">
        <f t="shared" si="19"/>
        <v>0</v>
      </c>
      <c r="AB60" s="1">
        <f t="shared" si="20"/>
        <v>2</v>
      </c>
      <c r="AC60" s="1"/>
    </row>
    <row r="61" spans="1:29" ht="12.95" customHeight="1">
      <c r="A61" s="2">
        <v>5776</v>
      </c>
      <c r="B61" s="1" t="s">
        <v>961</v>
      </c>
      <c r="C61" s="1" t="s">
        <v>962</v>
      </c>
      <c r="D61" s="1">
        <v>39.241332999999997</v>
      </c>
      <c r="E61" s="1">
        <v>-104.958333</v>
      </c>
      <c r="F61" s="3">
        <v>1</v>
      </c>
      <c r="G61" s="9" t="s">
        <v>2026</v>
      </c>
      <c r="H61" s="13">
        <v>54.108649999999997</v>
      </c>
      <c r="I61" s="14">
        <v>27.837914000000001</v>
      </c>
      <c r="J61" s="12">
        <v>0</v>
      </c>
      <c r="K61" s="12">
        <v>0</v>
      </c>
      <c r="L61" s="12">
        <v>3.9999999999999994E-2</v>
      </c>
      <c r="M61" s="1">
        <v>0</v>
      </c>
      <c r="N61" s="1">
        <v>3</v>
      </c>
      <c r="O61" s="12">
        <v>1.9782230000000001</v>
      </c>
      <c r="P61" s="1">
        <v>0</v>
      </c>
      <c r="Q61" s="1">
        <v>5</v>
      </c>
      <c r="R61" s="1">
        <v>0</v>
      </c>
      <c r="S61" s="1">
        <f t="shared" si="11"/>
        <v>0</v>
      </c>
      <c r="T61" s="1">
        <f t="shared" si="12"/>
        <v>0</v>
      </c>
      <c r="U61" s="1">
        <f t="shared" si="13"/>
        <v>1</v>
      </c>
      <c r="V61" s="1">
        <f t="shared" si="14"/>
        <v>0</v>
      </c>
      <c r="W61" s="1">
        <f t="shared" si="15"/>
        <v>1</v>
      </c>
      <c r="X61" s="1">
        <f t="shared" si="16"/>
        <v>1</v>
      </c>
      <c r="Y61" s="1">
        <f t="shared" si="17"/>
        <v>0</v>
      </c>
      <c r="Z61" s="1">
        <f t="shared" si="18"/>
        <v>1</v>
      </c>
      <c r="AA61" s="1">
        <f t="shared" si="19"/>
        <v>0</v>
      </c>
      <c r="AB61" s="1">
        <f t="shared" si="20"/>
        <v>4</v>
      </c>
      <c r="AC61" s="1"/>
    </row>
    <row r="62" spans="1:29" ht="12.95" customHeight="1">
      <c r="A62" s="2">
        <v>5905</v>
      </c>
      <c r="B62" s="1" t="s">
        <v>731</v>
      </c>
      <c r="C62" s="1" t="s">
        <v>986</v>
      </c>
      <c r="D62" s="1">
        <v>39.098832999999999</v>
      </c>
      <c r="E62" s="1">
        <v>-105.34</v>
      </c>
      <c r="F62" s="3">
        <v>1</v>
      </c>
      <c r="G62" s="9" t="s">
        <v>2026</v>
      </c>
      <c r="H62" s="13">
        <v>4158.6000469999999</v>
      </c>
      <c r="I62" s="14">
        <v>42.185772999999998</v>
      </c>
      <c r="J62" s="12">
        <v>1.5E-3</v>
      </c>
      <c r="K62" s="12">
        <v>0.32919999999999999</v>
      </c>
      <c r="L62" s="12">
        <v>0.126</v>
      </c>
      <c r="M62" s="1">
        <v>0</v>
      </c>
      <c r="N62" s="1">
        <v>0</v>
      </c>
      <c r="O62" s="12">
        <v>0.52267300000000005</v>
      </c>
      <c r="P62" s="1">
        <v>7.5986999999999999E-2</v>
      </c>
      <c r="Q62" s="1">
        <v>0</v>
      </c>
      <c r="R62" s="1">
        <v>0</v>
      </c>
      <c r="S62" s="1">
        <f t="shared" si="11"/>
        <v>1</v>
      </c>
      <c r="T62" s="1">
        <f t="shared" si="12"/>
        <v>1</v>
      </c>
      <c r="U62" s="1">
        <f t="shared" si="13"/>
        <v>1</v>
      </c>
      <c r="V62" s="1">
        <f t="shared" si="14"/>
        <v>0</v>
      </c>
      <c r="W62" s="1">
        <f t="shared" si="15"/>
        <v>0</v>
      </c>
      <c r="X62" s="1">
        <f t="shared" si="16"/>
        <v>0</v>
      </c>
      <c r="Y62" s="1">
        <f t="shared" si="17"/>
        <v>1</v>
      </c>
      <c r="Z62" s="1">
        <f t="shared" si="18"/>
        <v>0</v>
      </c>
      <c r="AA62" s="1">
        <f t="shared" si="19"/>
        <v>0</v>
      </c>
      <c r="AB62" s="1">
        <f t="shared" si="20"/>
        <v>4</v>
      </c>
      <c r="AC62" s="1"/>
    </row>
    <row r="63" spans="1:29" ht="12.95" customHeight="1">
      <c r="A63" s="2">
        <v>5906</v>
      </c>
      <c r="B63" s="1" t="s">
        <v>731</v>
      </c>
      <c r="C63" s="1" t="s">
        <v>987</v>
      </c>
      <c r="D63" s="1">
        <v>38.958333000000003</v>
      </c>
      <c r="E63" s="1">
        <v>-105.379167</v>
      </c>
      <c r="F63" s="3">
        <v>1</v>
      </c>
      <c r="G63" s="9" t="s">
        <v>2026</v>
      </c>
      <c r="H63" s="13">
        <v>2579.070878</v>
      </c>
      <c r="I63" s="14">
        <v>24.485886000000001</v>
      </c>
      <c r="J63" s="12">
        <v>2.4000000000000002E-3</v>
      </c>
      <c r="K63" s="12">
        <v>0.1208</v>
      </c>
      <c r="L63" s="12">
        <v>0.155</v>
      </c>
      <c r="M63" s="1">
        <v>0</v>
      </c>
      <c r="N63" s="1">
        <v>0</v>
      </c>
      <c r="O63" s="12">
        <v>1.2039930000000001</v>
      </c>
      <c r="P63" s="1">
        <v>0.10934199999999999</v>
      </c>
      <c r="Q63" s="1">
        <v>0</v>
      </c>
      <c r="R63" s="1">
        <v>0</v>
      </c>
      <c r="S63" s="1">
        <f t="shared" si="11"/>
        <v>1</v>
      </c>
      <c r="T63" s="1">
        <f t="shared" si="12"/>
        <v>1</v>
      </c>
      <c r="U63" s="1">
        <f t="shared" si="13"/>
        <v>1</v>
      </c>
      <c r="V63" s="1">
        <f t="shared" si="14"/>
        <v>0</v>
      </c>
      <c r="W63" s="1">
        <f t="shared" si="15"/>
        <v>0</v>
      </c>
      <c r="X63" s="1">
        <f t="shared" si="16"/>
        <v>1</v>
      </c>
      <c r="Y63" s="1">
        <f t="shared" si="17"/>
        <v>1</v>
      </c>
      <c r="Z63" s="1">
        <f t="shared" si="18"/>
        <v>0</v>
      </c>
      <c r="AA63" s="1">
        <f t="shared" si="19"/>
        <v>0</v>
      </c>
      <c r="AB63" s="1">
        <f t="shared" si="20"/>
        <v>5</v>
      </c>
      <c r="AC63" s="1"/>
    </row>
    <row r="64" spans="1:29" ht="12.95" customHeight="1">
      <c r="A64" s="2">
        <v>5920</v>
      </c>
      <c r="B64" s="1" t="s">
        <v>988</v>
      </c>
      <c r="C64" s="1" t="s">
        <v>989</v>
      </c>
      <c r="D64" s="1">
        <v>39.382440000000003</v>
      </c>
      <c r="E64" s="1">
        <v>-105.42872</v>
      </c>
      <c r="F64" s="3">
        <v>1</v>
      </c>
      <c r="G64" s="9" t="s">
        <v>2026</v>
      </c>
      <c r="H64" s="13">
        <v>88.118887999999998</v>
      </c>
      <c r="I64" s="14">
        <v>17.933765000000001</v>
      </c>
      <c r="J64" s="12">
        <v>0</v>
      </c>
      <c r="K64" s="12">
        <v>1.7399999999999999E-2</v>
      </c>
      <c r="L64" s="12">
        <v>0</v>
      </c>
      <c r="M64" s="1">
        <v>0</v>
      </c>
      <c r="N64" s="1">
        <v>4</v>
      </c>
      <c r="O64" s="12">
        <v>0.62435399999999996</v>
      </c>
      <c r="P64" s="1">
        <v>0</v>
      </c>
      <c r="Q64" s="1">
        <v>0</v>
      </c>
      <c r="R64" s="1">
        <v>0</v>
      </c>
      <c r="S64" s="1">
        <f t="shared" si="11"/>
        <v>0</v>
      </c>
      <c r="T64" s="1">
        <f t="shared" si="12"/>
        <v>1</v>
      </c>
      <c r="U64" s="1">
        <f t="shared" si="13"/>
        <v>0</v>
      </c>
      <c r="V64" s="1">
        <f t="shared" si="14"/>
        <v>0</v>
      </c>
      <c r="W64" s="1">
        <f t="shared" si="15"/>
        <v>1</v>
      </c>
      <c r="X64" s="1">
        <f t="shared" si="16"/>
        <v>1</v>
      </c>
      <c r="Y64" s="1">
        <f t="shared" si="17"/>
        <v>0</v>
      </c>
      <c r="Z64" s="1">
        <f t="shared" si="18"/>
        <v>0</v>
      </c>
      <c r="AA64" s="1">
        <f t="shared" si="19"/>
        <v>0</v>
      </c>
      <c r="AB64" s="1">
        <f t="shared" si="20"/>
        <v>3</v>
      </c>
      <c r="AC64" s="1"/>
    </row>
    <row r="65" spans="1:29" ht="12.95" customHeight="1">
      <c r="A65" s="2">
        <v>5934</v>
      </c>
      <c r="B65" s="1" t="s">
        <v>731</v>
      </c>
      <c r="C65" s="1" t="s">
        <v>990</v>
      </c>
      <c r="D65" s="1">
        <v>39.254483</v>
      </c>
      <c r="E65" s="1">
        <v>-105.227417</v>
      </c>
      <c r="F65" s="3">
        <v>1</v>
      </c>
      <c r="G65" s="9" t="s">
        <v>2026</v>
      </c>
      <c r="H65" s="13">
        <v>5248.526194</v>
      </c>
      <c r="I65" s="14">
        <v>48.160961999999998</v>
      </c>
      <c r="J65" s="12">
        <v>1.2000000000000001E-3</v>
      </c>
      <c r="K65" s="12">
        <v>0.26819999999999999</v>
      </c>
      <c r="L65" s="12">
        <v>0.15410000000000001</v>
      </c>
      <c r="M65" s="1">
        <v>2</v>
      </c>
      <c r="N65" s="1">
        <v>0</v>
      </c>
      <c r="O65" s="12">
        <v>0.90003100000000003</v>
      </c>
      <c r="P65" s="1">
        <v>6.0398E-2</v>
      </c>
      <c r="Q65" s="1">
        <v>0</v>
      </c>
      <c r="R65" s="1">
        <v>0</v>
      </c>
      <c r="S65" s="1">
        <f t="shared" si="11"/>
        <v>1</v>
      </c>
      <c r="T65" s="1">
        <f t="shared" si="12"/>
        <v>1</v>
      </c>
      <c r="U65" s="1">
        <f t="shared" si="13"/>
        <v>1</v>
      </c>
      <c r="V65" s="1">
        <f t="shared" si="14"/>
        <v>1</v>
      </c>
      <c r="W65" s="1">
        <f t="shared" si="15"/>
        <v>0</v>
      </c>
      <c r="X65" s="1">
        <f t="shared" si="16"/>
        <v>1</v>
      </c>
      <c r="Y65" s="1">
        <f t="shared" si="17"/>
        <v>1</v>
      </c>
      <c r="Z65" s="1">
        <f t="shared" si="18"/>
        <v>0</v>
      </c>
      <c r="AA65" s="1">
        <f t="shared" si="19"/>
        <v>0</v>
      </c>
      <c r="AB65" s="1">
        <f t="shared" si="20"/>
        <v>6</v>
      </c>
      <c r="AC65" s="1"/>
    </row>
    <row r="66" spans="1:29" ht="12.95" customHeight="1">
      <c r="A66" s="2">
        <v>5936</v>
      </c>
      <c r="B66" s="1" t="s">
        <v>731</v>
      </c>
      <c r="C66" s="1" t="s">
        <v>991</v>
      </c>
      <c r="D66" s="1">
        <v>39.251182999999997</v>
      </c>
      <c r="E66" s="1">
        <v>-105.23626400000001</v>
      </c>
      <c r="F66" s="3">
        <v>1</v>
      </c>
      <c r="G66" s="9" t="s">
        <v>2026</v>
      </c>
      <c r="H66" s="13">
        <v>4695.0900750000001</v>
      </c>
      <c r="I66" s="14">
        <v>36.126468000000003</v>
      </c>
      <c r="J66" s="12">
        <v>1.2999999999999999E-3</v>
      </c>
      <c r="K66" s="12">
        <v>0.29410000000000003</v>
      </c>
      <c r="L66" s="12">
        <v>0.1124</v>
      </c>
      <c r="M66" s="1">
        <v>2</v>
      </c>
      <c r="N66" s="1">
        <v>0</v>
      </c>
      <c r="O66" s="12">
        <v>0.87670499999999996</v>
      </c>
      <c r="P66" s="1">
        <v>6.7516999999999994E-2</v>
      </c>
      <c r="Q66" s="1">
        <v>0</v>
      </c>
      <c r="R66" s="1">
        <v>0</v>
      </c>
      <c r="S66" s="1">
        <f t="shared" si="11"/>
        <v>1</v>
      </c>
      <c r="T66" s="1">
        <f t="shared" si="12"/>
        <v>1</v>
      </c>
      <c r="U66" s="1">
        <f t="shared" si="13"/>
        <v>1</v>
      </c>
      <c r="V66" s="1">
        <f t="shared" si="14"/>
        <v>1</v>
      </c>
      <c r="W66" s="1">
        <f t="shared" si="15"/>
        <v>0</v>
      </c>
      <c r="X66" s="1">
        <f t="shared" si="16"/>
        <v>1</v>
      </c>
      <c r="Y66" s="1">
        <f t="shared" si="17"/>
        <v>1</v>
      </c>
      <c r="Z66" s="1">
        <f t="shared" si="18"/>
        <v>0</v>
      </c>
      <c r="AA66" s="1">
        <f t="shared" si="19"/>
        <v>0</v>
      </c>
      <c r="AB66" s="1">
        <f t="shared" si="20"/>
        <v>6</v>
      </c>
      <c r="AC66" s="1"/>
    </row>
    <row r="67" spans="1:29" ht="12.95" customHeight="1">
      <c r="A67" s="2">
        <v>5938</v>
      </c>
      <c r="B67" s="1" t="s">
        <v>731</v>
      </c>
      <c r="C67" s="1" t="s">
        <v>992</v>
      </c>
      <c r="D67" s="1">
        <v>39.237499999999997</v>
      </c>
      <c r="E67" s="1">
        <v>-105.25491700000001</v>
      </c>
      <c r="F67" s="3">
        <v>1</v>
      </c>
      <c r="G67" s="9" t="s">
        <v>2026</v>
      </c>
      <c r="H67" s="13">
        <v>4572.3027309999998</v>
      </c>
      <c r="I67" s="14">
        <v>20.786290999999999</v>
      </c>
      <c r="J67" s="12">
        <v>1.4E-3</v>
      </c>
      <c r="K67" s="12">
        <v>0.30109999999999998</v>
      </c>
      <c r="L67" s="12">
        <v>0.11449999999999999</v>
      </c>
      <c r="M67" s="1">
        <v>0</v>
      </c>
      <c r="N67" s="1">
        <v>0</v>
      </c>
      <c r="O67" s="12">
        <v>0.72290600000000005</v>
      </c>
      <c r="P67" s="1">
        <v>6.9330000000000003E-2</v>
      </c>
      <c r="Q67" s="1">
        <v>0</v>
      </c>
      <c r="R67" s="1">
        <v>0</v>
      </c>
      <c r="S67" s="1">
        <f t="shared" si="11"/>
        <v>1</v>
      </c>
      <c r="T67" s="1">
        <f t="shared" si="12"/>
        <v>1</v>
      </c>
      <c r="U67" s="1">
        <f t="shared" si="13"/>
        <v>1</v>
      </c>
      <c r="V67" s="1">
        <f t="shared" si="14"/>
        <v>0</v>
      </c>
      <c r="W67" s="1">
        <f t="shared" si="15"/>
        <v>0</v>
      </c>
      <c r="X67" s="1">
        <f t="shared" si="16"/>
        <v>1</v>
      </c>
      <c r="Y67" s="1">
        <f t="shared" si="17"/>
        <v>1</v>
      </c>
      <c r="Z67" s="1">
        <f t="shared" si="18"/>
        <v>0</v>
      </c>
      <c r="AA67" s="1">
        <f t="shared" si="19"/>
        <v>0</v>
      </c>
      <c r="AB67" s="1">
        <f t="shared" si="20"/>
        <v>5</v>
      </c>
      <c r="AC67" s="1"/>
    </row>
    <row r="68" spans="1:29" ht="12.95" customHeight="1">
      <c r="A68" s="2">
        <v>5943</v>
      </c>
      <c r="B68" s="1" t="s">
        <v>731</v>
      </c>
      <c r="C68" s="1" t="s">
        <v>993</v>
      </c>
      <c r="D68" s="1">
        <v>38.960549999999998</v>
      </c>
      <c r="E68" s="1">
        <v>-105.37603300000001</v>
      </c>
      <c r="F68" s="3">
        <v>1</v>
      </c>
      <c r="G68" s="9" t="s">
        <v>2026</v>
      </c>
      <c r="H68" s="13">
        <v>2590.7287849999998</v>
      </c>
      <c r="I68" s="14">
        <v>30.263752</v>
      </c>
      <c r="J68" s="12">
        <v>2.4000000000000002E-3</v>
      </c>
      <c r="K68" s="12">
        <v>0.1202</v>
      </c>
      <c r="L68" s="12">
        <v>0.1542</v>
      </c>
      <c r="M68" s="1">
        <v>1</v>
      </c>
      <c r="N68" s="1">
        <v>0</v>
      </c>
      <c r="O68" s="12">
        <v>1.111165</v>
      </c>
      <c r="P68" s="1">
        <v>0.10885</v>
      </c>
      <c r="Q68" s="1">
        <v>0</v>
      </c>
      <c r="R68" s="1">
        <v>0</v>
      </c>
      <c r="S68" s="1">
        <f t="shared" si="11"/>
        <v>1</v>
      </c>
      <c r="T68" s="1">
        <f t="shared" si="12"/>
        <v>1</v>
      </c>
      <c r="U68" s="1">
        <f t="shared" si="13"/>
        <v>1</v>
      </c>
      <c r="V68" s="1">
        <f t="shared" si="14"/>
        <v>1</v>
      </c>
      <c r="W68" s="1">
        <f t="shared" si="15"/>
        <v>0</v>
      </c>
      <c r="X68" s="1">
        <f t="shared" si="16"/>
        <v>1</v>
      </c>
      <c r="Y68" s="1">
        <f t="shared" si="17"/>
        <v>1</v>
      </c>
      <c r="Z68" s="1">
        <f t="shared" si="18"/>
        <v>0</v>
      </c>
      <c r="AA68" s="1">
        <f t="shared" si="19"/>
        <v>0</v>
      </c>
      <c r="AB68" s="1">
        <f t="shared" si="20"/>
        <v>6</v>
      </c>
      <c r="AC68" s="1"/>
    </row>
    <row r="69" spans="1:29" ht="12.95" customHeight="1">
      <c r="A69" s="2">
        <v>5945</v>
      </c>
      <c r="B69" s="1" t="s">
        <v>731</v>
      </c>
      <c r="C69" s="1" t="s">
        <v>998</v>
      </c>
      <c r="D69" s="1">
        <v>38.909933000000002</v>
      </c>
      <c r="E69" s="1">
        <v>-105.459367</v>
      </c>
      <c r="F69" s="3">
        <v>2</v>
      </c>
      <c r="G69" s="9" t="s">
        <v>2026</v>
      </c>
      <c r="H69" s="13">
        <v>2506.228658</v>
      </c>
      <c r="I69" s="14">
        <v>39.203609</v>
      </c>
      <c r="J69" s="12">
        <v>2.5000000000000001E-3</v>
      </c>
      <c r="K69" s="12">
        <v>0.1183</v>
      </c>
      <c r="L69" s="12">
        <v>0.15920000000000001</v>
      </c>
      <c r="M69" s="1">
        <v>0</v>
      </c>
      <c r="N69" s="1">
        <v>4</v>
      </c>
      <c r="O69" s="12">
        <v>1.8253740000000001</v>
      </c>
      <c r="P69" s="1">
        <v>0.11132300000000001</v>
      </c>
      <c r="Q69" s="1">
        <v>0</v>
      </c>
      <c r="R69" s="1">
        <v>0</v>
      </c>
      <c r="S69" s="1">
        <f t="shared" si="11"/>
        <v>1</v>
      </c>
      <c r="T69" s="1">
        <f t="shared" si="12"/>
        <v>1</v>
      </c>
      <c r="U69" s="1">
        <f t="shared" si="13"/>
        <v>1</v>
      </c>
      <c r="V69" s="1">
        <f t="shared" si="14"/>
        <v>0</v>
      </c>
      <c r="W69" s="1">
        <f t="shared" si="15"/>
        <v>1</v>
      </c>
      <c r="X69" s="1">
        <f t="shared" si="16"/>
        <v>1</v>
      </c>
      <c r="Y69" s="1">
        <f t="shared" si="17"/>
        <v>1</v>
      </c>
      <c r="Z69" s="1">
        <f t="shared" si="18"/>
        <v>0</v>
      </c>
      <c r="AA69" s="1">
        <f t="shared" si="19"/>
        <v>0</v>
      </c>
      <c r="AB69" s="1">
        <f t="shared" si="20"/>
        <v>6</v>
      </c>
      <c r="AC69" s="1"/>
    </row>
    <row r="70" spans="1:29" ht="12.95" customHeight="1">
      <c r="A70" s="2">
        <v>5948</v>
      </c>
      <c r="B70" s="1" t="s">
        <v>731</v>
      </c>
      <c r="C70" s="1" t="s">
        <v>999</v>
      </c>
      <c r="D70" s="1">
        <v>39.00282</v>
      </c>
      <c r="E70" s="1">
        <v>-105.708529</v>
      </c>
      <c r="F70" s="3">
        <v>1</v>
      </c>
      <c r="G70" s="9" t="s">
        <v>2026</v>
      </c>
      <c r="H70" s="13">
        <v>2290.2670149999999</v>
      </c>
      <c r="I70" s="14">
        <v>78.537723999999997</v>
      </c>
      <c r="J70" s="12">
        <v>2.6999999999999997E-3</v>
      </c>
      <c r="K70" s="12">
        <v>0.1159</v>
      </c>
      <c r="L70" s="12">
        <v>0.1641</v>
      </c>
      <c r="M70" s="1">
        <v>0</v>
      </c>
      <c r="N70" s="1">
        <v>2</v>
      </c>
      <c r="O70" s="12">
        <v>1.665055</v>
      </c>
      <c r="P70" s="1">
        <v>0.12182</v>
      </c>
      <c r="Q70" s="1">
        <v>3</v>
      </c>
      <c r="R70" s="1">
        <v>0</v>
      </c>
      <c r="S70" s="1">
        <f t="shared" si="11"/>
        <v>1</v>
      </c>
      <c r="T70" s="1">
        <f t="shared" si="12"/>
        <v>1</v>
      </c>
      <c r="U70" s="1">
        <f t="shared" si="13"/>
        <v>1</v>
      </c>
      <c r="V70" s="1">
        <f t="shared" si="14"/>
        <v>0</v>
      </c>
      <c r="W70" s="1">
        <f t="shared" si="15"/>
        <v>1</v>
      </c>
      <c r="X70" s="1">
        <f t="shared" si="16"/>
        <v>1</v>
      </c>
      <c r="Y70" s="1">
        <f t="shared" si="17"/>
        <v>1</v>
      </c>
      <c r="Z70" s="1">
        <f t="shared" si="18"/>
        <v>1</v>
      </c>
      <c r="AA70" s="1">
        <f t="shared" si="19"/>
        <v>0</v>
      </c>
      <c r="AB70" s="1">
        <f t="shared" si="20"/>
        <v>7</v>
      </c>
      <c r="AC70" s="1"/>
    </row>
    <row r="71" spans="1:29" ht="12.95" customHeight="1">
      <c r="A71" s="2">
        <v>5950</v>
      </c>
      <c r="B71" s="1" t="s">
        <v>731</v>
      </c>
      <c r="C71" s="1" t="s">
        <v>1000</v>
      </c>
      <c r="D71" s="1">
        <v>38.904850000000003</v>
      </c>
      <c r="E71" s="1">
        <v>-105.46593</v>
      </c>
      <c r="F71" s="3">
        <v>1</v>
      </c>
      <c r="G71" s="9" t="s">
        <v>2026</v>
      </c>
      <c r="H71" s="13">
        <v>2484.1474870000002</v>
      </c>
      <c r="I71" s="14">
        <v>44.233548999999996</v>
      </c>
      <c r="J71" s="12">
        <v>2.5000000000000001E-3</v>
      </c>
      <c r="K71" s="12">
        <v>0.1193</v>
      </c>
      <c r="L71" s="12">
        <v>0.1598</v>
      </c>
      <c r="M71" s="1">
        <v>0</v>
      </c>
      <c r="N71" s="1">
        <v>6</v>
      </c>
      <c r="O71" s="12">
        <v>1.6975</v>
      </c>
      <c r="P71" s="1">
        <v>0.11191</v>
      </c>
      <c r="Q71" s="1">
        <v>0</v>
      </c>
      <c r="R71" s="1">
        <v>0</v>
      </c>
      <c r="S71" s="1">
        <f t="shared" si="11"/>
        <v>1</v>
      </c>
      <c r="T71" s="1">
        <f t="shared" si="12"/>
        <v>1</v>
      </c>
      <c r="U71" s="1">
        <f t="shared" si="13"/>
        <v>1</v>
      </c>
      <c r="V71" s="1">
        <f t="shared" si="14"/>
        <v>0</v>
      </c>
      <c r="W71" s="1">
        <f t="shared" si="15"/>
        <v>1</v>
      </c>
      <c r="X71" s="1">
        <f t="shared" si="16"/>
        <v>1</v>
      </c>
      <c r="Y71" s="1">
        <f t="shared" si="17"/>
        <v>1</v>
      </c>
      <c r="Z71" s="1">
        <f t="shared" si="18"/>
        <v>0</v>
      </c>
      <c r="AA71" s="1">
        <f t="shared" si="19"/>
        <v>0</v>
      </c>
      <c r="AB71" s="1">
        <f t="shared" si="20"/>
        <v>6</v>
      </c>
      <c r="AC71" s="1"/>
    </row>
    <row r="72" spans="1:29" ht="12.95" customHeight="1">
      <c r="A72" s="2">
        <v>5951</v>
      </c>
      <c r="B72" s="1" t="s">
        <v>731</v>
      </c>
      <c r="C72" s="1" t="s">
        <v>1001</v>
      </c>
      <c r="D72" s="1">
        <v>38.987180000000002</v>
      </c>
      <c r="E72" s="1">
        <v>-105.36283</v>
      </c>
      <c r="F72" s="3">
        <v>1</v>
      </c>
      <c r="G72" s="9" t="s">
        <v>2026</v>
      </c>
      <c r="H72" s="13">
        <v>2819.6610679999999</v>
      </c>
      <c r="I72" s="14">
        <v>35.254176999999999</v>
      </c>
      <c r="J72" s="12">
        <v>2.2000000000000001E-3</v>
      </c>
      <c r="K72" s="12">
        <v>0.14350000000000002</v>
      </c>
      <c r="L72" s="12">
        <v>0.1537</v>
      </c>
      <c r="M72" s="1">
        <v>1</v>
      </c>
      <c r="N72" s="1">
        <v>4</v>
      </c>
      <c r="O72" s="12">
        <v>2.3132220000000001</v>
      </c>
      <c r="P72" s="1">
        <v>0.100012</v>
      </c>
      <c r="Q72" s="1">
        <v>0</v>
      </c>
      <c r="R72" s="1">
        <v>0</v>
      </c>
      <c r="S72" s="1">
        <f t="shared" si="11"/>
        <v>1</v>
      </c>
      <c r="T72" s="1">
        <f t="shared" si="12"/>
        <v>1</v>
      </c>
      <c r="U72" s="1">
        <f t="shared" si="13"/>
        <v>1</v>
      </c>
      <c r="V72" s="1">
        <f t="shared" si="14"/>
        <v>1</v>
      </c>
      <c r="W72" s="1">
        <f t="shared" si="15"/>
        <v>1</v>
      </c>
      <c r="X72" s="1">
        <f t="shared" si="16"/>
        <v>1</v>
      </c>
      <c r="Y72" s="1">
        <f t="shared" si="17"/>
        <v>1</v>
      </c>
      <c r="Z72" s="1">
        <f t="shared" si="18"/>
        <v>0</v>
      </c>
      <c r="AA72" s="1">
        <f t="shared" si="19"/>
        <v>0</v>
      </c>
      <c r="AB72" s="1">
        <f t="shared" si="20"/>
        <v>7</v>
      </c>
      <c r="AC72" s="1"/>
    </row>
    <row r="73" spans="1:29" ht="12.95" customHeight="1">
      <c r="A73" s="2">
        <v>5952</v>
      </c>
      <c r="B73" s="1" t="s">
        <v>731</v>
      </c>
      <c r="C73" s="1" t="s">
        <v>1004</v>
      </c>
      <c r="D73" s="1">
        <v>38.969000000000001</v>
      </c>
      <c r="E73" s="1">
        <v>-105.607</v>
      </c>
      <c r="F73" s="3">
        <v>1</v>
      </c>
      <c r="G73" s="9" t="s">
        <v>2026</v>
      </c>
      <c r="H73" s="13">
        <v>2001.799501</v>
      </c>
      <c r="I73" s="14">
        <v>25.513705999999999</v>
      </c>
      <c r="J73" s="12">
        <v>3.1000000000000003E-3</v>
      </c>
      <c r="K73" s="12">
        <v>0.13159999999999999</v>
      </c>
      <c r="L73" s="12">
        <v>0.16909999999999997</v>
      </c>
      <c r="M73" s="1">
        <v>0</v>
      </c>
      <c r="N73" s="1">
        <v>1</v>
      </c>
      <c r="O73" s="12">
        <v>1.276907</v>
      </c>
      <c r="P73" s="1">
        <v>0.139375</v>
      </c>
      <c r="Q73" s="1">
        <v>1</v>
      </c>
      <c r="R73" s="1">
        <v>0</v>
      </c>
      <c r="S73" s="1">
        <f t="shared" si="11"/>
        <v>1</v>
      </c>
      <c r="T73" s="1">
        <f t="shared" si="12"/>
        <v>1</v>
      </c>
      <c r="U73" s="1">
        <f t="shared" si="13"/>
        <v>1</v>
      </c>
      <c r="V73" s="1">
        <f t="shared" si="14"/>
        <v>0</v>
      </c>
      <c r="W73" s="1">
        <f t="shared" si="15"/>
        <v>0</v>
      </c>
      <c r="X73" s="1">
        <f t="shared" si="16"/>
        <v>1</v>
      </c>
      <c r="Y73" s="1">
        <f t="shared" si="17"/>
        <v>1</v>
      </c>
      <c r="Z73" s="1">
        <f t="shared" si="18"/>
        <v>1</v>
      </c>
      <c r="AA73" s="1">
        <f t="shared" si="19"/>
        <v>0</v>
      </c>
      <c r="AB73" s="1">
        <f t="shared" si="20"/>
        <v>6</v>
      </c>
      <c r="AC73" s="1"/>
    </row>
    <row r="74" spans="1:29" ht="12.95" customHeight="1">
      <c r="A74" s="2">
        <v>5953</v>
      </c>
      <c r="B74" s="1" t="s">
        <v>1005</v>
      </c>
      <c r="C74" s="1" t="s">
        <v>1006</v>
      </c>
      <c r="D74" s="1">
        <v>39.092750000000002</v>
      </c>
      <c r="E74" s="1">
        <v>-105.865675</v>
      </c>
      <c r="F74" s="3">
        <v>2</v>
      </c>
      <c r="G74" s="9" t="s">
        <v>2026</v>
      </c>
      <c r="H74" s="13">
        <v>428.638622</v>
      </c>
      <c r="I74" s="14">
        <v>13.461368999999999</v>
      </c>
      <c r="J74" s="12">
        <v>0</v>
      </c>
      <c r="K74" s="12">
        <v>0.1386</v>
      </c>
      <c r="L74" s="12">
        <v>0.40879999999999994</v>
      </c>
      <c r="M74" s="1">
        <v>0</v>
      </c>
      <c r="N74" s="1">
        <v>5</v>
      </c>
      <c r="O74" s="12">
        <v>1.3667579999999999</v>
      </c>
      <c r="P74" s="1">
        <v>0.63923300000000005</v>
      </c>
      <c r="Q74" s="1">
        <v>0</v>
      </c>
      <c r="R74" s="1">
        <v>0</v>
      </c>
      <c r="S74" s="1">
        <f t="shared" si="11"/>
        <v>0</v>
      </c>
      <c r="T74" s="1">
        <f t="shared" si="12"/>
        <v>1</v>
      </c>
      <c r="U74" s="1">
        <f t="shared" si="13"/>
        <v>1</v>
      </c>
      <c r="V74" s="1">
        <f t="shared" si="14"/>
        <v>0</v>
      </c>
      <c r="W74" s="1">
        <f t="shared" si="15"/>
        <v>1</v>
      </c>
      <c r="X74" s="1">
        <f t="shared" si="16"/>
        <v>1</v>
      </c>
      <c r="Y74" s="1">
        <f t="shared" si="17"/>
        <v>1</v>
      </c>
      <c r="Z74" s="1">
        <f t="shared" si="18"/>
        <v>0</v>
      </c>
      <c r="AA74" s="1">
        <f t="shared" si="19"/>
        <v>0</v>
      </c>
      <c r="AB74" s="1">
        <f t="shared" si="20"/>
        <v>5</v>
      </c>
      <c r="AC74" s="1"/>
    </row>
    <row r="75" spans="1:29" ht="12.95" customHeight="1">
      <c r="A75" s="2">
        <v>5954</v>
      </c>
      <c r="B75" s="1" t="s">
        <v>1005</v>
      </c>
      <c r="C75" s="1" t="s">
        <v>1007</v>
      </c>
      <c r="D75" s="1">
        <v>39.235999999999997</v>
      </c>
      <c r="E75" s="1">
        <v>-106.028633</v>
      </c>
      <c r="F75" s="3">
        <v>1</v>
      </c>
      <c r="G75" s="9" t="s">
        <v>2026</v>
      </c>
      <c r="H75" s="13">
        <v>161.64484899999999</v>
      </c>
      <c r="I75" s="14">
        <v>22.965451999999999</v>
      </c>
      <c r="J75" s="12">
        <v>0</v>
      </c>
      <c r="K75" s="12">
        <v>0</v>
      </c>
      <c r="L75" s="12">
        <v>0.3463</v>
      </c>
      <c r="M75" s="1">
        <v>1</v>
      </c>
      <c r="N75" s="1">
        <v>10</v>
      </c>
      <c r="O75" s="12">
        <v>5.3640359999999996</v>
      </c>
      <c r="P75" s="1">
        <v>1.657956</v>
      </c>
      <c r="Q75" s="1">
        <v>0</v>
      </c>
      <c r="R75" s="1">
        <v>0</v>
      </c>
      <c r="S75" s="1">
        <f t="shared" si="11"/>
        <v>0</v>
      </c>
      <c r="T75" s="1">
        <f t="shared" si="12"/>
        <v>0</v>
      </c>
      <c r="U75" s="1">
        <f t="shared" si="13"/>
        <v>1</v>
      </c>
      <c r="V75" s="1">
        <f t="shared" si="14"/>
        <v>1</v>
      </c>
      <c r="W75" s="1">
        <f t="shared" si="15"/>
        <v>1</v>
      </c>
      <c r="X75" s="1">
        <f t="shared" si="16"/>
        <v>1</v>
      </c>
      <c r="Y75" s="1">
        <f t="shared" si="17"/>
        <v>1</v>
      </c>
      <c r="Z75" s="1">
        <f t="shared" si="18"/>
        <v>0</v>
      </c>
      <c r="AA75" s="1">
        <f t="shared" si="19"/>
        <v>0</v>
      </c>
      <c r="AB75" s="1">
        <f t="shared" si="20"/>
        <v>5</v>
      </c>
      <c r="AC75" s="1"/>
    </row>
    <row r="76" spans="1:29" ht="12.95" customHeight="1">
      <c r="A76" s="2">
        <v>5959</v>
      </c>
      <c r="B76" s="1" t="s">
        <v>1005</v>
      </c>
      <c r="C76" s="1" t="s">
        <v>1008</v>
      </c>
      <c r="D76" s="1">
        <v>39.352429999999998</v>
      </c>
      <c r="E76" s="1">
        <v>-106.07089999999999</v>
      </c>
      <c r="F76" s="3">
        <v>2</v>
      </c>
      <c r="G76" s="9" t="s">
        <v>2026</v>
      </c>
      <c r="H76" s="13">
        <v>20.794705</v>
      </c>
      <c r="I76" s="14">
        <v>14.152371</v>
      </c>
      <c r="J76" s="12">
        <v>0</v>
      </c>
      <c r="K76" s="12">
        <v>0</v>
      </c>
      <c r="L76" s="12">
        <v>0</v>
      </c>
      <c r="M76" s="1">
        <v>0</v>
      </c>
      <c r="N76" s="1">
        <v>0</v>
      </c>
      <c r="O76" s="12">
        <v>0.73325799999999997</v>
      </c>
      <c r="P76" s="1">
        <v>2.3082799999999999</v>
      </c>
      <c r="Q76" s="1">
        <v>0</v>
      </c>
      <c r="R76" s="1">
        <v>0</v>
      </c>
      <c r="S76" s="1">
        <f t="shared" si="11"/>
        <v>0</v>
      </c>
      <c r="T76" s="1">
        <f t="shared" si="12"/>
        <v>0</v>
      </c>
      <c r="U76" s="1">
        <f t="shared" si="13"/>
        <v>0</v>
      </c>
      <c r="V76" s="1">
        <f t="shared" si="14"/>
        <v>0</v>
      </c>
      <c r="W76" s="1">
        <f t="shared" si="15"/>
        <v>0</v>
      </c>
      <c r="X76" s="1">
        <f t="shared" si="16"/>
        <v>1</v>
      </c>
      <c r="Y76" s="1">
        <f t="shared" si="17"/>
        <v>1</v>
      </c>
      <c r="Z76" s="1">
        <f t="shared" si="18"/>
        <v>0</v>
      </c>
      <c r="AA76" s="1">
        <f t="shared" si="19"/>
        <v>0</v>
      </c>
      <c r="AB76" s="1">
        <f t="shared" si="20"/>
        <v>2</v>
      </c>
      <c r="AC76" s="1"/>
    </row>
    <row r="77" spans="1:29" ht="12.95" customHeight="1">
      <c r="A77" s="2">
        <v>5965</v>
      </c>
      <c r="B77" s="1" t="s">
        <v>1009</v>
      </c>
      <c r="C77" s="1" t="s">
        <v>1010</v>
      </c>
      <c r="D77" s="1">
        <v>38.983488000000001</v>
      </c>
      <c r="E77" s="1">
        <v>-105.883436</v>
      </c>
      <c r="F77" s="3">
        <v>1</v>
      </c>
      <c r="G77" s="9" t="s">
        <v>2026</v>
      </c>
      <c r="H77" s="13">
        <v>517.245093</v>
      </c>
      <c r="I77" s="14">
        <v>28.695255</v>
      </c>
      <c r="J77" s="12">
        <v>3.3000000000000004E-3</v>
      </c>
      <c r="K77" s="12">
        <v>0.20379999999999998</v>
      </c>
      <c r="L77" s="12">
        <v>0.11359999999999998</v>
      </c>
      <c r="M77" s="1">
        <v>0</v>
      </c>
      <c r="N77" s="1">
        <v>1</v>
      </c>
      <c r="O77" s="12">
        <v>1.1380509999999999</v>
      </c>
      <c r="P77" s="1">
        <v>5.7999999999999996E-3</v>
      </c>
      <c r="Q77" s="1">
        <v>0</v>
      </c>
      <c r="R77" s="1">
        <v>0</v>
      </c>
      <c r="S77" s="1">
        <f t="shared" si="11"/>
        <v>1</v>
      </c>
      <c r="T77" s="1">
        <f t="shared" si="12"/>
        <v>1</v>
      </c>
      <c r="U77" s="1">
        <f t="shared" si="13"/>
        <v>1</v>
      </c>
      <c r="V77" s="1">
        <f t="shared" si="14"/>
        <v>0</v>
      </c>
      <c r="W77" s="1">
        <f t="shared" si="15"/>
        <v>0</v>
      </c>
      <c r="X77" s="1">
        <f t="shared" si="16"/>
        <v>1</v>
      </c>
      <c r="Y77" s="1">
        <f t="shared" si="17"/>
        <v>0</v>
      </c>
      <c r="Z77" s="1">
        <f t="shared" si="18"/>
        <v>0</v>
      </c>
      <c r="AA77" s="1">
        <f t="shared" si="19"/>
        <v>0</v>
      </c>
      <c r="AB77" s="1">
        <f t="shared" si="20"/>
        <v>4</v>
      </c>
      <c r="AC77" s="1"/>
    </row>
    <row r="78" spans="1:29" ht="12.95" customHeight="1">
      <c r="A78" s="2">
        <v>5966</v>
      </c>
      <c r="B78" s="1" t="s">
        <v>1009</v>
      </c>
      <c r="C78" s="1" t="s">
        <v>1011</v>
      </c>
      <c r="D78" s="1">
        <v>39.02017</v>
      </c>
      <c r="E78" s="1">
        <v>-105.96517</v>
      </c>
      <c r="F78" s="3">
        <v>1</v>
      </c>
      <c r="G78" s="9" t="s">
        <v>2026</v>
      </c>
      <c r="H78" s="13">
        <v>297.025779</v>
      </c>
      <c r="I78" s="14">
        <v>32.379021000000002</v>
      </c>
      <c r="J78" s="12">
        <v>0</v>
      </c>
      <c r="K78" s="12">
        <v>0.1048</v>
      </c>
      <c r="L78" s="12">
        <v>5.3299999999999993E-2</v>
      </c>
      <c r="M78" s="1">
        <v>0</v>
      </c>
      <c r="N78" s="1">
        <v>3</v>
      </c>
      <c r="O78" s="12">
        <v>0.67979699999999998</v>
      </c>
      <c r="P78" s="1">
        <v>0</v>
      </c>
      <c r="Q78" s="1">
        <v>0</v>
      </c>
      <c r="R78" s="1">
        <v>0</v>
      </c>
      <c r="S78" s="1">
        <f t="shared" si="11"/>
        <v>0</v>
      </c>
      <c r="T78" s="1">
        <f t="shared" si="12"/>
        <v>1</v>
      </c>
      <c r="U78" s="1">
        <f t="shared" si="13"/>
        <v>1</v>
      </c>
      <c r="V78" s="1">
        <f t="shared" si="14"/>
        <v>0</v>
      </c>
      <c r="W78" s="1">
        <f t="shared" si="15"/>
        <v>1</v>
      </c>
      <c r="X78" s="1">
        <f t="shared" si="16"/>
        <v>1</v>
      </c>
      <c r="Y78" s="1">
        <f t="shared" si="17"/>
        <v>0</v>
      </c>
      <c r="Z78" s="1">
        <f t="shared" si="18"/>
        <v>0</v>
      </c>
      <c r="AA78" s="1">
        <f t="shared" si="19"/>
        <v>0</v>
      </c>
      <c r="AB78" s="1">
        <f t="shared" si="20"/>
        <v>4</v>
      </c>
      <c r="AC78" s="1"/>
    </row>
    <row r="79" spans="1:29" ht="12.95" customHeight="1">
      <c r="A79" s="2">
        <v>5967</v>
      </c>
      <c r="B79" s="1" t="s">
        <v>1009</v>
      </c>
      <c r="C79" s="1" t="s">
        <v>1012</v>
      </c>
      <c r="D79" s="1">
        <v>39.054180000000002</v>
      </c>
      <c r="E79" s="1">
        <v>-105.96684999999999</v>
      </c>
      <c r="F79" s="3">
        <v>1</v>
      </c>
      <c r="G79" s="9" t="s">
        <v>2026</v>
      </c>
      <c r="H79" s="13">
        <v>244.183423</v>
      </c>
      <c r="I79" s="14">
        <v>21.738316999999999</v>
      </c>
      <c r="J79" s="12">
        <v>0</v>
      </c>
      <c r="K79" s="12">
        <v>0.11460000000000001</v>
      </c>
      <c r="L79" s="12">
        <v>3.1699999999999999E-2</v>
      </c>
      <c r="M79" s="1">
        <v>0</v>
      </c>
      <c r="N79" s="1">
        <v>7</v>
      </c>
      <c r="O79" s="12">
        <v>1.6441269999999999</v>
      </c>
      <c r="P79" s="1">
        <v>0</v>
      </c>
      <c r="Q79" s="1">
        <v>0</v>
      </c>
      <c r="R79" s="1">
        <v>0</v>
      </c>
      <c r="S79" s="1">
        <f t="shared" ref="S79:S142" si="21">IF(J79&gt;0,1,0)</f>
        <v>0</v>
      </c>
      <c r="T79" s="1">
        <f t="shared" ref="T79:T142" si="22">IF(K79&gt;0,1,0)</f>
        <v>1</v>
      </c>
      <c r="U79" s="1">
        <f t="shared" ref="U79:U142" si="23">IF(L79&gt;0,1,0)</f>
        <v>1</v>
      </c>
      <c r="V79" s="1">
        <f t="shared" ref="V79:V142" si="24">IF(M79&gt;0,1,0)</f>
        <v>0</v>
      </c>
      <c r="W79" s="1">
        <f t="shared" ref="W79:W142" si="25">IF(N79&gt;1,1,0)</f>
        <v>1</v>
      </c>
      <c r="X79" s="1">
        <f t="shared" ref="X79:X142" si="26">IF(O79&gt;0.6,1,0)</f>
        <v>1</v>
      </c>
      <c r="Y79" s="1">
        <f t="shared" ref="Y79:Y142" si="27">IF(P79&gt;0.03,1,0)</f>
        <v>0</v>
      </c>
      <c r="Z79" s="1">
        <f t="shared" ref="Z79:Z142" si="28">IF(Q79&gt;0,1,0)</f>
        <v>0</v>
      </c>
      <c r="AA79" s="1">
        <f t="shared" ref="AA79:AA142" si="29">IF(R79&gt;0,1,0)</f>
        <v>0</v>
      </c>
      <c r="AB79" s="1">
        <f t="shared" ref="AB79:AB142" si="30">SUM(S79:AA79)</f>
        <v>4</v>
      </c>
      <c r="AC79" s="1"/>
    </row>
    <row r="80" spans="1:29" ht="12.95" customHeight="1">
      <c r="A80" s="2">
        <v>5975</v>
      </c>
      <c r="B80" s="1" t="s">
        <v>1031</v>
      </c>
      <c r="C80" s="1" t="s">
        <v>987</v>
      </c>
      <c r="D80" s="1">
        <v>38.968969999999999</v>
      </c>
      <c r="E80" s="1">
        <v>-105.35619</v>
      </c>
      <c r="F80" s="3">
        <v>1</v>
      </c>
      <c r="G80" s="9" t="s">
        <v>2026</v>
      </c>
      <c r="H80" s="13">
        <v>217.59361200000001</v>
      </c>
      <c r="I80" s="14">
        <v>26.610849999999999</v>
      </c>
      <c r="J80" s="12">
        <v>0</v>
      </c>
      <c r="K80" s="12">
        <v>0.42310000000000003</v>
      </c>
      <c r="L80" s="12">
        <v>0.12609999999999999</v>
      </c>
      <c r="M80" s="1">
        <v>0</v>
      </c>
      <c r="N80" s="1">
        <v>3</v>
      </c>
      <c r="O80" s="12">
        <v>3.115462</v>
      </c>
      <c r="P80" s="1">
        <v>0</v>
      </c>
      <c r="Q80" s="1">
        <v>0</v>
      </c>
      <c r="R80" s="1">
        <v>0</v>
      </c>
      <c r="S80" s="1">
        <f t="shared" si="21"/>
        <v>0</v>
      </c>
      <c r="T80" s="1">
        <f t="shared" si="22"/>
        <v>1</v>
      </c>
      <c r="U80" s="1">
        <f t="shared" si="23"/>
        <v>1</v>
      </c>
      <c r="V80" s="1">
        <f t="shared" si="24"/>
        <v>0</v>
      </c>
      <c r="W80" s="1">
        <f t="shared" si="25"/>
        <v>1</v>
      </c>
      <c r="X80" s="1">
        <f t="shared" si="26"/>
        <v>1</v>
      </c>
      <c r="Y80" s="1">
        <f t="shared" si="27"/>
        <v>0</v>
      </c>
      <c r="Z80" s="1">
        <f t="shared" si="28"/>
        <v>0</v>
      </c>
      <c r="AA80" s="1">
        <f t="shared" si="29"/>
        <v>0</v>
      </c>
      <c r="AB80" s="1">
        <f t="shared" si="30"/>
        <v>4</v>
      </c>
      <c r="AC80" s="1"/>
    </row>
    <row r="81" spans="1:29" ht="12.95" customHeight="1">
      <c r="A81" s="2">
        <v>5977</v>
      </c>
      <c r="B81" s="1" t="s">
        <v>1033</v>
      </c>
      <c r="C81" s="1" t="s">
        <v>1034</v>
      </c>
      <c r="D81" s="1">
        <v>39.306699999999999</v>
      </c>
      <c r="E81" s="1">
        <v>-105.192511</v>
      </c>
      <c r="F81" s="3">
        <v>2</v>
      </c>
      <c r="G81" s="9" t="s">
        <v>2026</v>
      </c>
      <c r="H81" s="13">
        <v>34.124415999999997</v>
      </c>
      <c r="I81" s="14">
        <v>16.947087</v>
      </c>
      <c r="J81" s="12">
        <v>0</v>
      </c>
      <c r="K81" s="12">
        <v>0</v>
      </c>
      <c r="L81" s="12">
        <v>0.1767</v>
      </c>
      <c r="M81" s="1">
        <v>0</v>
      </c>
      <c r="N81" s="1">
        <v>0</v>
      </c>
      <c r="O81" s="12">
        <v>0.65553600000000001</v>
      </c>
      <c r="P81" s="1">
        <v>0</v>
      </c>
      <c r="Q81" s="1">
        <v>0</v>
      </c>
      <c r="R81" s="1">
        <v>0</v>
      </c>
      <c r="S81" s="1">
        <f t="shared" si="21"/>
        <v>0</v>
      </c>
      <c r="T81" s="1">
        <f t="shared" si="22"/>
        <v>0</v>
      </c>
      <c r="U81" s="1">
        <f t="shared" si="23"/>
        <v>1</v>
      </c>
      <c r="V81" s="1">
        <f t="shared" si="24"/>
        <v>0</v>
      </c>
      <c r="W81" s="1">
        <f t="shared" si="25"/>
        <v>0</v>
      </c>
      <c r="X81" s="1">
        <f t="shared" si="26"/>
        <v>1</v>
      </c>
      <c r="Y81" s="1">
        <f t="shared" si="27"/>
        <v>0</v>
      </c>
      <c r="Z81" s="1">
        <f t="shared" si="28"/>
        <v>0</v>
      </c>
      <c r="AA81" s="1">
        <f t="shared" si="29"/>
        <v>0</v>
      </c>
      <c r="AB81" s="1">
        <f t="shared" si="30"/>
        <v>2</v>
      </c>
      <c r="AC81" s="1"/>
    </row>
    <row r="82" spans="1:29" ht="12.95" customHeight="1">
      <c r="A82" s="2">
        <v>5978</v>
      </c>
      <c r="B82" s="1" t="s">
        <v>526</v>
      </c>
      <c r="C82" s="1" t="s">
        <v>1035</v>
      </c>
      <c r="D82" s="1">
        <v>39.244900000000001</v>
      </c>
      <c r="E82" s="1">
        <v>-105.234481</v>
      </c>
      <c r="F82" s="3">
        <v>2</v>
      </c>
      <c r="G82" s="9" t="s">
        <v>2026</v>
      </c>
      <c r="H82" s="13">
        <v>21.559875999999999</v>
      </c>
      <c r="I82" s="14">
        <v>7.7046609999999998</v>
      </c>
      <c r="J82" s="12">
        <v>0</v>
      </c>
      <c r="K82" s="12">
        <v>0</v>
      </c>
      <c r="L82" s="12">
        <v>0</v>
      </c>
      <c r="M82" s="1">
        <v>2</v>
      </c>
      <c r="N82" s="1">
        <v>0</v>
      </c>
      <c r="O82" s="12">
        <v>0.5887</v>
      </c>
      <c r="P82" s="1">
        <v>0</v>
      </c>
      <c r="Q82" s="1">
        <v>0</v>
      </c>
      <c r="R82" s="1">
        <v>0</v>
      </c>
      <c r="S82" s="1">
        <f t="shared" si="21"/>
        <v>0</v>
      </c>
      <c r="T82" s="1">
        <f t="shared" si="22"/>
        <v>0</v>
      </c>
      <c r="U82" s="1">
        <f t="shared" si="23"/>
        <v>0</v>
      </c>
      <c r="V82" s="1">
        <f t="shared" si="24"/>
        <v>1</v>
      </c>
      <c r="W82" s="1">
        <f t="shared" si="25"/>
        <v>0</v>
      </c>
      <c r="X82" s="1">
        <f t="shared" si="26"/>
        <v>0</v>
      </c>
      <c r="Y82" s="1">
        <f t="shared" si="27"/>
        <v>0</v>
      </c>
      <c r="Z82" s="1">
        <f t="shared" si="28"/>
        <v>0</v>
      </c>
      <c r="AA82" s="1">
        <f t="shared" si="29"/>
        <v>0</v>
      </c>
      <c r="AB82" s="1">
        <f t="shared" si="30"/>
        <v>1</v>
      </c>
      <c r="AC82" s="1"/>
    </row>
    <row r="83" spans="1:29" ht="12.95" customHeight="1">
      <c r="A83" s="2">
        <v>5979</v>
      </c>
      <c r="B83" s="1" t="s">
        <v>412</v>
      </c>
      <c r="C83" s="1" t="s">
        <v>1036</v>
      </c>
      <c r="D83" s="1">
        <v>39.374450000000003</v>
      </c>
      <c r="E83" s="1">
        <v>-105.11089</v>
      </c>
      <c r="F83" s="3">
        <v>1</v>
      </c>
      <c r="G83" s="9" t="s">
        <v>2026</v>
      </c>
      <c r="H83" s="13">
        <v>8.7617480000000008</v>
      </c>
      <c r="I83" s="14">
        <v>8.4935679999999998</v>
      </c>
      <c r="J83" s="12">
        <v>0</v>
      </c>
      <c r="K83" s="12">
        <v>0</v>
      </c>
      <c r="L83" s="12">
        <v>0.36959999999999998</v>
      </c>
      <c r="M83" s="1">
        <v>0</v>
      </c>
      <c r="N83" s="1">
        <v>0</v>
      </c>
      <c r="O83" s="12">
        <v>0.80145500000000003</v>
      </c>
      <c r="P83" s="1">
        <v>0</v>
      </c>
      <c r="Q83" s="1">
        <v>0</v>
      </c>
      <c r="R83" s="1">
        <v>0</v>
      </c>
      <c r="S83" s="1">
        <f t="shared" si="21"/>
        <v>0</v>
      </c>
      <c r="T83" s="1">
        <f t="shared" si="22"/>
        <v>0</v>
      </c>
      <c r="U83" s="1">
        <f t="shared" si="23"/>
        <v>1</v>
      </c>
      <c r="V83" s="1">
        <f t="shared" si="24"/>
        <v>0</v>
      </c>
      <c r="W83" s="1">
        <f t="shared" si="25"/>
        <v>0</v>
      </c>
      <c r="X83" s="1">
        <f t="shared" si="26"/>
        <v>1</v>
      </c>
      <c r="Y83" s="1">
        <f t="shared" si="27"/>
        <v>0</v>
      </c>
      <c r="Z83" s="1">
        <f t="shared" si="28"/>
        <v>0</v>
      </c>
      <c r="AA83" s="1">
        <f t="shared" si="29"/>
        <v>0</v>
      </c>
      <c r="AB83" s="1">
        <f t="shared" si="30"/>
        <v>2</v>
      </c>
      <c r="AC83" s="1"/>
    </row>
    <row r="84" spans="1:29" ht="12.95" customHeight="1">
      <c r="A84" s="2">
        <v>5986</v>
      </c>
      <c r="B84" s="1" t="s">
        <v>1046</v>
      </c>
      <c r="C84" s="1" t="s">
        <v>1047</v>
      </c>
      <c r="D84" s="1">
        <v>39.377833000000003</v>
      </c>
      <c r="E84" s="1">
        <v>-105.847217</v>
      </c>
      <c r="F84" s="3">
        <v>1</v>
      </c>
      <c r="G84" s="9" t="s">
        <v>2026</v>
      </c>
      <c r="H84" s="13">
        <v>45.317081999999999</v>
      </c>
      <c r="I84" s="14">
        <v>9.3540159999999997</v>
      </c>
      <c r="J84" s="12">
        <v>0</v>
      </c>
      <c r="K84" s="12">
        <v>8.14E-2</v>
      </c>
      <c r="L84" s="12">
        <v>0</v>
      </c>
      <c r="M84" s="1">
        <v>0</v>
      </c>
      <c r="N84" s="1">
        <v>7</v>
      </c>
      <c r="O84" s="12">
        <v>1.0952679999999999</v>
      </c>
      <c r="P84" s="1">
        <v>2.2067E-2</v>
      </c>
      <c r="Q84" s="1">
        <v>0</v>
      </c>
      <c r="R84" s="1">
        <v>0</v>
      </c>
      <c r="S84" s="1">
        <f t="shared" si="21"/>
        <v>0</v>
      </c>
      <c r="T84" s="1">
        <f t="shared" si="22"/>
        <v>1</v>
      </c>
      <c r="U84" s="1">
        <f t="shared" si="23"/>
        <v>0</v>
      </c>
      <c r="V84" s="1">
        <f t="shared" si="24"/>
        <v>0</v>
      </c>
      <c r="W84" s="1">
        <f t="shared" si="25"/>
        <v>1</v>
      </c>
      <c r="X84" s="1">
        <f t="shared" si="26"/>
        <v>1</v>
      </c>
      <c r="Y84" s="1">
        <f t="shared" si="27"/>
        <v>0</v>
      </c>
      <c r="Z84" s="1">
        <f t="shared" si="28"/>
        <v>0</v>
      </c>
      <c r="AA84" s="1">
        <f t="shared" si="29"/>
        <v>0</v>
      </c>
      <c r="AB84" s="1">
        <f t="shared" si="30"/>
        <v>3</v>
      </c>
      <c r="AC84" s="1"/>
    </row>
    <row r="85" spans="1:29" ht="12.95" customHeight="1">
      <c r="A85" s="2">
        <v>5988</v>
      </c>
      <c r="B85" s="1" t="s">
        <v>1048</v>
      </c>
      <c r="C85" s="1" t="s">
        <v>94</v>
      </c>
      <c r="D85" s="1">
        <v>39.270330000000001</v>
      </c>
      <c r="E85" s="1">
        <v>-106.054</v>
      </c>
      <c r="F85" s="3">
        <v>1</v>
      </c>
      <c r="G85" s="9" t="s">
        <v>2026</v>
      </c>
      <c r="H85" s="13">
        <v>42.143338999999997</v>
      </c>
      <c r="I85" s="14">
        <v>9.8109789999999997</v>
      </c>
      <c r="J85" s="12">
        <v>0</v>
      </c>
      <c r="K85" s="12">
        <v>0</v>
      </c>
      <c r="L85" s="12">
        <v>0</v>
      </c>
      <c r="M85" s="1">
        <v>0</v>
      </c>
      <c r="N85" s="1">
        <v>2</v>
      </c>
      <c r="O85" s="12">
        <v>6.0209590000000004</v>
      </c>
      <c r="P85" s="1">
        <v>2.2067540000000001</v>
      </c>
      <c r="Q85" s="1">
        <v>0</v>
      </c>
      <c r="R85" s="1">
        <v>0</v>
      </c>
      <c r="S85" s="1">
        <f t="shared" si="21"/>
        <v>0</v>
      </c>
      <c r="T85" s="1">
        <f t="shared" si="22"/>
        <v>0</v>
      </c>
      <c r="U85" s="1">
        <f t="shared" si="23"/>
        <v>0</v>
      </c>
      <c r="V85" s="1">
        <f t="shared" si="24"/>
        <v>0</v>
      </c>
      <c r="W85" s="1">
        <f t="shared" si="25"/>
        <v>1</v>
      </c>
      <c r="X85" s="1">
        <f t="shared" si="26"/>
        <v>1</v>
      </c>
      <c r="Y85" s="1">
        <f t="shared" si="27"/>
        <v>1</v>
      </c>
      <c r="Z85" s="1">
        <f t="shared" si="28"/>
        <v>0</v>
      </c>
      <c r="AA85" s="1">
        <f t="shared" si="29"/>
        <v>0</v>
      </c>
      <c r="AB85" s="1">
        <f t="shared" si="30"/>
        <v>3</v>
      </c>
      <c r="AC85" s="1"/>
    </row>
    <row r="86" spans="1:29" ht="12.95" customHeight="1">
      <c r="A86" s="2">
        <v>7115</v>
      </c>
      <c r="B86" s="1" t="s">
        <v>1074</v>
      </c>
      <c r="C86" s="1" t="s">
        <v>114</v>
      </c>
      <c r="D86" s="1">
        <v>38.493470000000002</v>
      </c>
      <c r="E86" s="1">
        <v>-105.3994</v>
      </c>
      <c r="F86" s="3">
        <v>1</v>
      </c>
      <c r="G86" s="9" t="s">
        <v>2026</v>
      </c>
      <c r="H86" s="13">
        <v>764.43709899999999</v>
      </c>
      <c r="I86" s="14">
        <v>28.368276000000002</v>
      </c>
      <c r="J86" s="12">
        <v>0</v>
      </c>
      <c r="K86" s="12">
        <v>0.3367</v>
      </c>
      <c r="L86" s="12">
        <v>6.4000000000000001E-2</v>
      </c>
      <c r="M86" s="1">
        <v>0</v>
      </c>
      <c r="N86" s="1">
        <v>2</v>
      </c>
      <c r="O86" s="12">
        <v>0.72600299999999995</v>
      </c>
      <c r="P86" s="1">
        <v>2.6159999999999998E-3</v>
      </c>
      <c r="Q86" s="1">
        <v>0</v>
      </c>
      <c r="R86" s="1">
        <v>0</v>
      </c>
      <c r="S86" s="1">
        <f t="shared" si="21"/>
        <v>0</v>
      </c>
      <c r="T86" s="1">
        <f t="shared" si="22"/>
        <v>1</v>
      </c>
      <c r="U86" s="1">
        <f t="shared" si="23"/>
        <v>1</v>
      </c>
      <c r="V86" s="1">
        <f t="shared" si="24"/>
        <v>0</v>
      </c>
      <c r="W86" s="1">
        <f t="shared" si="25"/>
        <v>1</v>
      </c>
      <c r="X86" s="1">
        <f t="shared" si="26"/>
        <v>1</v>
      </c>
      <c r="Y86" s="1">
        <f t="shared" si="27"/>
        <v>0</v>
      </c>
      <c r="Z86" s="1">
        <f t="shared" si="28"/>
        <v>0</v>
      </c>
      <c r="AA86" s="1">
        <f t="shared" si="29"/>
        <v>0</v>
      </c>
      <c r="AB86" s="1">
        <f t="shared" si="30"/>
        <v>4</v>
      </c>
      <c r="AC86" s="1"/>
    </row>
    <row r="87" spans="1:29" ht="12.95" customHeight="1">
      <c r="A87" s="2">
        <v>7117</v>
      </c>
      <c r="B87" s="1" t="s">
        <v>1075</v>
      </c>
      <c r="C87" s="1" t="s">
        <v>1076</v>
      </c>
      <c r="D87" s="1">
        <v>38.703420000000001</v>
      </c>
      <c r="E87" s="1">
        <v>-105.51233000000001</v>
      </c>
      <c r="F87" s="3">
        <v>1</v>
      </c>
      <c r="G87" s="9" t="s">
        <v>2026</v>
      </c>
      <c r="H87" s="13">
        <v>197.557568</v>
      </c>
      <c r="I87" s="14">
        <v>22.909749000000001</v>
      </c>
      <c r="J87" s="12">
        <v>0</v>
      </c>
      <c r="K87" s="12">
        <v>6.3799999999999996E-2</v>
      </c>
      <c r="L87" s="12">
        <v>0.13489999999999999</v>
      </c>
      <c r="M87" s="1">
        <v>0</v>
      </c>
      <c r="N87" s="1">
        <v>0</v>
      </c>
      <c r="O87" s="12">
        <v>1.4412830000000001</v>
      </c>
      <c r="P87" s="1">
        <v>1.0123999999999999E-2</v>
      </c>
      <c r="Q87" s="1">
        <v>0</v>
      </c>
      <c r="R87" s="1">
        <v>0</v>
      </c>
      <c r="S87" s="1">
        <f t="shared" si="21"/>
        <v>0</v>
      </c>
      <c r="T87" s="1">
        <f t="shared" si="22"/>
        <v>1</v>
      </c>
      <c r="U87" s="1">
        <f t="shared" si="23"/>
        <v>1</v>
      </c>
      <c r="V87" s="1">
        <f t="shared" si="24"/>
        <v>0</v>
      </c>
      <c r="W87" s="1">
        <f t="shared" si="25"/>
        <v>0</v>
      </c>
      <c r="X87" s="1">
        <f t="shared" si="26"/>
        <v>1</v>
      </c>
      <c r="Y87" s="1">
        <f t="shared" si="27"/>
        <v>0</v>
      </c>
      <c r="Z87" s="1">
        <f t="shared" si="28"/>
        <v>0</v>
      </c>
      <c r="AA87" s="1">
        <f t="shared" si="29"/>
        <v>0</v>
      </c>
      <c r="AB87" s="1">
        <f t="shared" si="30"/>
        <v>3</v>
      </c>
      <c r="AC87" s="1"/>
    </row>
    <row r="88" spans="1:29" ht="12.95" customHeight="1">
      <c r="A88" s="2">
        <v>7118</v>
      </c>
      <c r="B88" s="1" t="s">
        <v>1077</v>
      </c>
      <c r="C88" s="1" t="s">
        <v>1078</v>
      </c>
      <c r="D88" s="1">
        <v>38.407649999999997</v>
      </c>
      <c r="E88" s="1">
        <v>-105.32628</v>
      </c>
      <c r="F88" s="3">
        <v>1</v>
      </c>
      <c r="G88" s="9" t="s">
        <v>2026</v>
      </c>
      <c r="H88" s="13">
        <v>1342.7366</v>
      </c>
      <c r="I88" s="14">
        <v>20.356466000000001</v>
      </c>
      <c r="J88" s="12">
        <v>7.3099999999999998E-2</v>
      </c>
      <c r="K88" s="12">
        <v>4.6065000000000005</v>
      </c>
      <c r="L88" s="12">
        <v>0.10829999999999999</v>
      </c>
      <c r="M88" s="1">
        <v>0</v>
      </c>
      <c r="N88" s="1">
        <v>0</v>
      </c>
      <c r="O88" s="12">
        <v>3.1963999999999999E-2</v>
      </c>
      <c r="P88" s="1">
        <v>8.9370000000000005E-3</v>
      </c>
      <c r="Q88" s="1">
        <v>0</v>
      </c>
      <c r="R88" s="1">
        <v>0</v>
      </c>
      <c r="S88" s="1">
        <f t="shared" si="21"/>
        <v>1</v>
      </c>
      <c r="T88" s="1">
        <f t="shared" si="22"/>
        <v>1</v>
      </c>
      <c r="U88" s="1">
        <f t="shared" si="23"/>
        <v>1</v>
      </c>
      <c r="V88" s="1">
        <f t="shared" si="24"/>
        <v>0</v>
      </c>
      <c r="W88" s="1">
        <f t="shared" si="25"/>
        <v>0</v>
      </c>
      <c r="X88" s="1">
        <f t="shared" si="26"/>
        <v>0</v>
      </c>
      <c r="Y88" s="1">
        <f t="shared" si="27"/>
        <v>0</v>
      </c>
      <c r="Z88" s="1">
        <f t="shared" si="28"/>
        <v>0</v>
      </c>
      <c r="AA88" s="1">
        <f t="shared" si="29"/>
        <v>0</v>
      </c>
      <c r="AB88" s="1">
        <f t="shared" si="30"/>
        <v>3</v>
      </c>
      <c r="AC88" s="1"/>
    </row>
    <row r="89" spans="1:29" ht="12.95" customHeight="1">
      <c r="A89" s="2">
        <v>7120</v>
      </c>
      <c r="B89" s="1" t="s">
        <v>1077</v>
      </c>
      <c r="C89" s="1" t="s">
        <v>1079</v>
      </c>
      <c r="D89" s="1">
        <v>38.18618</v>
      </c>
      <c r="E89" s="1">
        <v>-105.483968</v>
      </c>
      <c r="F89" s="3">
        <v>1</v>
      </c>
      <c r="G89" s="9" t="s">
        <v>2026</v>
      </c>
      <c r="H89" s="13">
        <v>859.83423700000003</v>
      </c>
      <c r="I89" s="14">
        <v>33.181235999999998</v>
      </c>
      <c r="J89" s="12">
        <v>0.10629999999999999</v>
      </c>
      <c r="K89" s="12">
        <v>7.1669</v>
      </c>
      <c r="L89" s="12">
        <v>0.14779999999999999</v>
      </c>
      <c r="M89" s="1">
        <v>0</v>
      </c>
      <c r="N89" s="1">
        <v>19</v>
      </c>
      <c r="O89" s="12">
        <v>1.9646429999999999</v>
      </c>
      <c r="P89" s="1">
        <v>1.3956E-2</v>
      </c>
      <c r="Q89" s="1">
        <v>0</v>
      </c>
      <c r="R89" s="1">
        <v>0</v>
      </c>
      <c r="S89" s="1">
        <f t="shared" si="21"/>
        <v>1</v>
      </c>
      <c r="T89" s="1">
        <f t="shared" si="22"/>
        <v>1</v>
      </c>
      <c r="U89" s="1">
        <f t="shared" si="23"/>
        <v>1</v>
      </c>
      <c r="V89" s="1">
        <f t="shared" si="24"/>
        <v>0</v>
      </c>
      <c r="W89" s="1">
        <f t="shared" si="25"/>
        <v>1</v>
      </c>
      <c r="X89" s="1">
        <f t="shared" si="26"/>
        <v>1</v>
      </c>
      <c r="Y89" s="1">
        <f t="shared" si="27"/>
        <v>0</v>
      </c>
      <c r="Z89" s="1">
        <f t="shared" si="28"/>
        <v>0</v>
      </c>
      <c r="AA89" s="1">
        <f t="shared" si="29"/>
        <v>0</v>
      </c>
      <c r="AB89" s="1">
        <f t="shared" si="30"/>
        <v>5</v>
      </c>
      <c r="AC89" s="1"/>
    </row>
    <row r="90" spans="1:29" ht="12.95" customHeight="1">
      <c r="A90" s="2">
        <v>7121</v>
      </c>
      <c r="B90" s="1" t="s">
        <v>1086</v>
      </c>
      <c r="C90" s="1" t="s">
        <v>1087</v>
      </c>
      <c r="D90" s="1">
        <v>38.167599000000003</v>
      </c>
      <c r="E90" s="1">
        <v>-105.574669</v>
      </c>
      <c r="F90" s="3">
        <v>1</v>
      </c>
      <c r="G90" s="9" t="s">
        <v>2026</v>
      </c>
      <c r="H90" s="13">
        <v>12.155393999999999</v>
      </c>
      <c r="I90" s="14">
        <v>2.4920930000000001</v>
      </c>
      <c r="J90" s="12">
        <v>0</v>
      </c>
      <c r="K90" s="12">
        <v>0</v>
      </c>
      <c r="L90" s="12">
        <v>0</v>
      </c>
      <c r="M90" s="1">
        <v>0</v>
      </c>
      <c r="N90" s="1">
        <v>1</v>
      </c>
      <c r="O90" s="12">
        <v>0.67141399999999996</v>
      </c>
      <c r="P90" s="1">
        <v>0</v>
      </c>
      <c r="Q90" s="1">
        <v>0</v>
      </c>
      <c r="R90" s="1">
        <v>0</v>
      </c>
      <c r="S90" s="1">
        <f t="shared" si="21"/>
        <v>0</v>
      </c>
      <c r="T90" s="1">
        <f t="shared" si="22"/>
        <v>0</v>
      </c>
      <c r="U90" s="1">
        <f t="shared" si="23"/>
        <v>0</v>
      </c>
      <c r="V90" s="1">
        <f t="shared" si="24"/>
        <v>0</v>
      </c>
      <c r="W90" s="1">
        <f t="shared" si="25"/>
        <v>0</v>
      </c>
      <c r="X90" s="1">
        <f t="shared" si="26"/>
        <v>1</v>
      </c>
      <c r="Y90" s="1">
        <f t="shared" si="27"/>
        <v>0</v>
      </c>
      <c r="Z90" s="1">
        <f t="shared" si="28"/>
        <v>0</v>
      </c>
      <c r="AA90" s="1">
        <f t="shared" si="29"/>
        <v>0</v>
      </c>
      <c r="AB90" s="1">
        <f t="shared" si="30"/>
        <v>1</v>
      </c>
      <c r="AC90" s="1"/>
    </row>
    <row r="91" spans="1:29" ht="12.95" customHeight="1">
      <c r="A91" s="2">
        <v>7122</v>
      </c>
      <c r="B91" s="1" t="s">
        <v>1088</v>
      </c>
      <c r="C91" s="1" t="s">
        <v>1089</v>
      </c>
      <c r="D91" s="1">
        <v>38.465733</v>
      </c>
      <c r="E91" s="1">
        <v>-105.86111699999999</v>
      </c>
      <c r="F91" s="3">
        <v>1</v>
      </c>
      <c r="G91" s="9" t="s">
        <v>2026</v>
      </c>
      <c r="H91" s="13">
        <v>545.78124400000002</v>
      </c>
      <c r="I91" s="14">
        <v>17.132247</v>
      </c>
      <c r="J91" s="12">
        <v>0</v>
      </c>
      <c r="K91" s="12">
        <v>2.8499999999999998E-2</v>
      </c>
      <c r="L91" s="12">
        <v>3.5600000000000007E-2</v>
      </c>
      <c r="M91" s="1">
        <v>0</v>
      </c>
      <c r="N91" s="1">
        <v>1</v>
      </c>
      <c r="O91" s="12">
        <v>0.216422</v>
      </c>
      <c r="P91" s="1">
        <v>0</v>
      </c>
      <c r="Q91" s="1">
        <v>0</v>
      </c>
      <c r="R91" s="1">
        <v>0</v>
      </c>
      <c r="S91" s="1">
        <f t="shared" si="21"/>
        <v>0</v>
      </c>
      <c r="T91" s="1">
        <f t="shared" si="22"/>
        <v>1</v>
      </c>
      <c r="U91" s="1">
        <f t="shared" si="23"/>
        <v>1</v>
      </c>
      <c r="V91" s="1">
        <f t="shared" si="24"/>
        <v>0</v>
      </c>
      <c r="W91" s="1">
        <f t="shared" si="25"/>
        <v>0</v>
      </c>
      <c r="X91" s="1">
        <f t="shared" si="26"/>
        <v>0</v>
      </c>
      <c r="Y91" s="1">
        <f t="shared" si="27"/>
        <v>0</v>
      </c>
      <c r="Z91" s="1">
        <f t="shared" si="28"/>
        <v>0</v>
      </c>
      <c r="AA91" s="1">
        <f t="shared" si="29"/>
        <v>0</v>
      </c>
      <c r="AB91" s="1">
        <f t="shared" si="30"/>
        <v>2</v>
      </c>
      <c r="AC91" s="1"/>
    </row>
    <row r="92" spans="1:29" ht="12.95" customHeight="1">
      <c r="A92" s="2">
        <v>7123</v>
      </c>
      <c r="B92" s="1" t="s">
        <v>1090</v>
      </c>
      <c r="C92" s="1" t="s">
        <v>1091</v>
      </c>
      <c r="D92" s="1">
        <v>38.260599999999997</v>
      </c>
      <c r="E92" s="1">
        <v>-105.6747</v>
      </c>
      <c r="F92" s="3">
        <v>2</v>
      </c>
      <c r="G92" s="9" t="s">
        <v>2026</v>
      </c>
      <c r="H92" s="13">
        <v>15.147356</v>
      </c>
      <c r="I92" s="14">
        <v>7.0509649999999997</v>
      </c>
      <c r="J92" s="12">
        <v>0</v>
      </c>
      <c r="K92" s="12">
        <v>0</v>
      </c>
      <c r="L92" s="12">
        <v>0</v>
      </c>
      <c r="M92" s="1">
        <v>0</v>
      </c>
      <c r="N92" s="1">
        <v>2</v>
      </c>
      <c r="O92" s="12">
        <v>1.4306190000000001</v>
      </c>
      <c r="P92" s="1">
        <v>0</v>
      </c>
      <c r="Q92" s="1">
        <v>0</v>
      </c>
      <c r="R92" s="1">
        <v>0</v>
      </c>
      <c r="S92" s="1">
        <f t="shared" si="21"/>
        <v>0</v>
      </c>
      <c r="T92" s="1">
        <f t="shared" si="22"/>
        <v>0</v>
      </c>
      <c r="U92" s="1">
        <f t="shared" si="23"/>
        <v>0</v>
      </c>
      <c r="V92" s="1">
        <f t="shared" si="24"/>
        <v>0</v>
      </c>
      <c r="W92" s="1">
        <f t="shared" si="25"/>
        <v>1</v>
      </c>
      <c r="X92" s="1">
        <f t="shared" si="26"/>
        <v>1</v>
      </c>
      <c r="Y92" s="1">
        <f t="shared" si="27"/>
        <v>0</v>
      </c>
      <c r="Z92" s="1">
        <f t="shared" si="28"/>
        <v>0</v>
      </c>
      <c r="AA92" s="1">
        <f t="shared" si="29"/>
        <v>0</v>
      </c>
      <c r="AB92" s="1">
        <f t="shared" si="30"/>
        <v>2</v>
      </c>
      <c r="AC92" s="1"/>
    </row>
    <row r="93" spans="1:29" ht="12.95" customHeight="1">
      <c r="A93" s="2">
        <v>7124</v>
      </c>
      <c r="B93" s="1" t="s">
        <v>1092</v>
      </c>
      <c r="C93" s="1" t="s">
        <v>1093</v>
      </c>
      <c r="D93" s="1">
        <v>38.24118</v>
      </c>
      <c r="E93" s="1">
        <v>-105.66882</v>
      </c>
      <c r="F93" s="3">
        <v>2</v>
      </c>
      <c r="G93" s="9" t="s">
        <v>2026</v>
      </c>
      <c r="H93" s="13">
        <v>3.9043420000000002</v>
      </c>
      <c r="I93" s="14">
        <v>3.9043420000000002</v>
      </c>
      <c r="J93" s="12">
        <v>0</v>
      </c>
      <c r="K93" s="12">
        <v>0</v>
      </c>
      <c r="L93" s="12">
        <v>0</v>
      </c>
      <c r="M93" s="1">
        <v>0</v>
      </c>
      <c r="N93" s="1">
        <v>0</v>
      </c>
      <c r="O93" s="12">
        <v>1.5157609999999999</v>
      </c>
      <c r="P93" s="1">
        <v>0</v>
      </c>
      <c r="Q93" s="1">
        <v>0</v>
      </c>
      <c r="R93" s="1">
        <v>0</v>
      </c>
      <c r="S93" s="1">
        <f t="shared" si="21"/>
        <v>0</v>
      </c>
      <c r="T93" s="1">
        <f t="shared" si="22"/>
        <v>0</v>
      </c>
      <c r="U93" s="1">
        <f t="shared" si="23"/>
        <v>0</v>
      </c>
      <c r="V93" s="1">
        <f t="shared" si="24"/>
        <v>0</v>
      </c>
      <c r="W93" s="1">
        <f t="shared" si="25"/>
        <v>0</v>
      </c>
      <c r="X93" s="1">
        <f t="shared" si="26"/>
        <v>1</v>
      </c>
      <c r="Y93" s="1">
        <f t="shared" si="27"/>
        <v>0</v>
      </c>
      <c r="Z93" s="1">
        <f t="shared" si="28"/>
        <v>0</v>
      </c>
      <c r="AA93" s="1">
        <f t="shared" si="29"/>
        <v>0</v>
      </c>
      <c r="AB93" s="1">
        <f t="shared" si="30"/>
        <v>1</v>
      </c>
      <c r="AC93" s="1"/>
    </row>
    <row r="94" spans="1:29" ht="12.95" customHeight="1">
      <c r="A94" s="2">
        <v>7125</v>
      </c>
      <c r="B94" s="1" t="s">
        <v>28</v>
      </c>
      <c r="C94" s="1" t="s">
        <v>1094</v>
      </c>
      <c r="D94" s="1">
        <v>38.408749999999998</v>
      </c>
      <c r="E94" s="1">
        <v>-105.58373</v>
      </c>
      <c r="F94" s="3">
        <v>1</v>
      </c>
      <c r="G94" s="9" t="s">
        <v>2026</v>
      </c>
      <c r="H94" s="13">
        <v>303.11924800000003</v>
      </c>
      <c r="I94" s="14">
        <v>15.699564000000001</v>
      </c>
      <c r="J94" s="12">
        <v>9.3800000000000008E-2</v>
      </c>
      <c r="K94" s="12">
        <v>3.8880999999999997</v>
      </c>
      <c r="L94" s="12">
        <v>0.13009999999999999</v>
      </c>
      <c r="M94" s="1">
        <v>0</v>
      </c>
      <c r="N94" s="1">
        <v>1</v>
      </c>
      <c r="O94" s="12">
        <v>0.61859399999999998</v>
      </c>
      <c r="P94" s="1">
        <v>0</v>
      </c>
      <c r="Q94" s="1">
        <v>0</v>
      </c>
      <c r="R94" s="1">
        <v>0</v>
      </c>
      <c r="S94" s="1">
        <f t="shared" si="21"/>
        <v>1</v>
      </c>
      <c r="T94" s="1">
        <f t="shared" si="22"/>
        <v>1</v>
      </c>
      <c r="U94" s="1">
        <f t="shared" si="23"/>
        <v>1</v>
      </c>
      <c r="V94" s="1">
        <f t="shared" si="24"/>
        <v>0</v>
      </c>
      <c r="W94" s="1">
        <f t="shared" si="25"/>
        <v>0</v>
      </c>
      <c r="X94" s="1">
        <f t="shared" si="26"/>
        <v>1</v>
      </c>
      <c r="Y94" s="1">
        <f t="shared" si="27"/>
        <v>0</v>
      </c>
      <c r="Z94" s="1">
        <f t="shared" si="28"/>
        <v>0</v>
      </c>
      <c r="AA94" s="1">
        <f t="shared" si="29"/>
        <v>0</v>
      </c>
      <c r="AB94" s="1">
        <f t="shared" si="30"/>
        <v>4</v>
      </c>
      <c r="AC94" s="1"/>
    </row>
    <row r="95" spans="1:29" ht="12.95" customHeight="1">
      <c r="A95" s="2">
        <v>7129</v>
      </c>
      <c r="B95" s="1" t="s">
        <v>747</v>
      </c>
      <c r="C95" s="1" t="s">
        <v>1095</v>
      </c>
      <c r="D95" s="1">
        <v>38.455550000000002</v>
      </c>
      <c r="E95" s="1">
        <v>-105.50032</v>
      </c>
      <c r="F95" s="3">
        <v>1</v>
      </c>
      <c r="G95" s="9" t="s">
        <v>2026</v>
      </c>
      <c r="H95" s="13">
        <v>5522.4815239999998</v>
      </c>
      <c r="I95" s="14">
        <v>29.540303000000002</v>
      </c>
      <c r="J95" s="12">
        <v>0.1077</v>
      </c>
      <c r="K95" s="12">
        <v>1.2070000000000001</v>
      </c>
      <c r="L95" s="12">
        <v>0.48139999999999999</v>
      </c>
      <c r="M95" s="1">
        <v>0</v>
      </c>
      <c r="N95" s="1">
        <v>0</v>
      </c>
      <c r="O95" s="12">
        <v>0.338536</v>
      </c>
      <c r="P95" s="1">
        <v>5.2693999999999998E-2</v>
      </c>
      <c r="Q95" s="1">
        <v>0</v>
      </c>
      <c r="R95" s="1">
        <v>0</v>
      </c>
      <c r="S95" s="1">
        <f t="shared" si="21"/>
        <v>1</v>
      </c>
      <c r="T95" s="1">
        <f t="shared" si="22"/>
        <v>1</v>
      </c>
      <c r="U95" s="1">
        <f t="shared" si="23"/>
        <v>1</v>
      </c>
      <c r="V95" s="1">
        <f t="shared" si="24"/>
        <v>0</v>
      </c>
      <c r="W95" s="1">
        <f t="shared" si="25"/>
        <v>0</v>
      </c>
      <c r="X95" s="1">
        <f t="shared" si="26"/>
        <v>0</v>
      </c>
      <c r="Y95" s="1">
        <f t="shared" si="27"/>
        <v>1</v>
      </c>
      <c r="Z95" s="1">
        <f t="shared" si="28"/>
        <v>0</v>
      </c>
      <c r="AA95" s="1">
        <f t="shared" si="29"/>
        <v>0</v>
      </c>
      <c r="AB95" s="1">
        <f t="shared" si="30"/>
        <v>4</v>
      </c>
      <c r="AC95" s="1"/>
    </row>
    <row r="96" spans="1:29" ht="12.95" customHeight="1">
      <c r="A96" s="2">
        <v>7130</v>
      </c>
      <c r="B96" s="1" t="s">
        <v>1096</v>
      </c>
      <c r="C96" s="1" t="s">
        <v>1097</v>
      </c>
      <c r="D96" s="1">
        <v>38.33558</v>
      </c>
      <c r="E96" s="1">
        <v>-105.8022</v>
      </c>
      <c r="F96" s="3">
        <v>1</v>
      </c>
      <c r="G96" s="9" t="s">
        <v>2026</v>
      </c>
      <c r="H96" s="13">
        <v>46.488107999999997</v>
      </c>
      <c r="I96" s="14">
        <v>28.122207</v>
      </c>
      <c r="J96" s="12">
        <v>0</v>
      </c>
      <c r="K96" s="12">
        <v>0</v>
      </c>
      <c r="L96" s="12">
        <v>0</v>
      </c>
      <c r="M96" s="1">
        <v>0</v>
      </c>
      <c r="N96" s="1">
        <v>0</v>
      </c>
      <c r="O96" s="12">
        <v>0.31694499999999998</v>
      </c>
      <c r="P96" s="1">
        <v>0</v>
      </c>
      <c r="Q96" s="1">
        <v>0</v>
      </c>
      <c r="R96" s="1">
        <v>0</v>
      </c>
      <c r="S96" s="1">
        <f t="shared" si="21"/>
        <v>0</v>
      </c>
      <c r="T96" s="1">
        <f t="shared" si="22"/>
        <v>0</v>
      </c>
      <c r="U96" s="1">
        <f t="shared" si="23"/>
        <v>0</v>
      </c>
      <c r="V96" s="1">
        <f t="shared" si="24"/>
        <v>0</v>
      </c>
      <c r="W96" s="1">
        <f t="shared" si="25"/>
        <v>0</v>
      </c>
      <c r="X96" s="1">
        <f t="shared" si="26"/>
        <v>0</v>
      </c>
      <c r="Y96" s="1">
        <f t="shared" si="27"/>
        <v>0</v>
      </c>
      <c r="Z96" s="1">
        <f t="shared" si="28"/>
        <v>0</v>
      </c>
      <c r="AA96" s="1">
        <f t="shared" si="29"/>
        <v>0</v>
      </c>
      <c r="AB96" s="1">
        <f t="shared" si="30"/>
        <v>0</v>
      </c>
      <c r="AC96" s="1"/>
    </row>
    <row r="97" spans="1:29" ht="12.95" customHeight="1">
      <c r="A97" s="2">
        <v>7132</v>
      </c>
      <c r="B97" s="1" t="s">
        <v>1098</v>
      </c>
      <c r="C97" s="1" t="s">
        <v>675</v>
      </c>
      <c r="D97" s="1">
        <v>38.117959999999997</v>
      </c>
      <c r="E97" s="1">
        <v>-105.59753000000001</v>
      </c>
      <c r="F97" s="3">
        <v>2</v>
      </c>
      <c r="G97" s="9" t="s">
        <v>2026</v>
      </c>
      <c r="H97" s="13">
        <v>8.6356129999999993</v>
      </c>
      <c r="I97" s="14">
        <v>7.2117959999999997</v>
      </c>
      <c r="J97" s="12">
        <v>0</v>
      </c>
      <c r="K97" s="12">
        <v>0</v>
      </c>
      <c r="L97" s="12">
        <v>0</v>
      </c>
      <c r="M97" s="1">
        <v>0</v>
      </c>
      <c r="N97" s="1">
        <v>0</v>
      </c>
      <c r="O97" s="12">
        <v>1.8641840000000001</v>
      </c>
      <c r="P97" s="1">
        <v>0</v>
      </c>
      <c r="Q97" s="1">
        <v>0</v>
      </c>
      <c r="R97" s="1">
        <v>0</v>
      </c>
      <c r="S97" s="1">
        <f t="shared" si="21"/>
        <v>0</v>
      </c>
      <c r="T97" s="1">
        <f t="shared" si="22"/>
        <v>0</v>
      </c>
      <c r="U97" s="1">
        <f t="shared" si="23"/>
        <v>0</v>
      </c>
      <c r="V97" s="1">
        <f t="shared" si="24"/>
        <v>0</v>
      </c>
      <c r="W97" s="1">
        <f t="shared" si="25"/>
        <v>0</v>
      </c>
      <c r="X97" s="1">
        <f t="shared" si="26"/>
        <v>1</v>
      </c>
      <c r="Y97" s="1">
        <f t="shared" si="27"/>
        <v>0</v>
      </c>
      <c r="Z97" s="1">
        <f t="shared" si="28"/>
        <v>0</v>
      </c>
      <c r="AA97" s="1">
        <f t="shared" si="29"/>
        <v>0</v>
      </c>
      <c r="AB97" s="1">
        <f t="shared" si="30"/>
        <v>1</v>
      </c>
      <c r="AC97" s="1"/>
    </row>
    <row r="98" spans="1:29" ht="12.95" customHeight="1">
      <c r="A98" s="2">
        <v>7133</v>
      </c>
      <c r="B98" s="1" t="s">
        <v>1099</v>
      </c>
      <c r="C98" s="1" t="s">
        <v>1100</v>
      </c>
      <c r="D98" s="1">
        <v>37.975470000000001</v>
      </c>
      <c r="E98" s="1">
        <v>-105.50821999999999</v>
      </c>
      <c r="F98" s="3">
        <v>2</v>
      </c>
      <c r="G98" s="9" t="s">
        <v>2026</v>
      </c>
      <c r="H98" s="13">
        <v>13.131059</v>
      </c>
      <c r="I98" s="14">
        <v>10.606087</v>
      </c>
      <c r="J98" s="12">
        <v>0</v>
      </c>
      <c r="K98" s="12">
        <v>0</v>
      </c>
      <c r="L98" s="12">
        <v>0</v>
      </c>
      <c r="M98" s="1">
        <v>0</v>
      </c>
      <c r="N98" s="1">
        <v>0</v>
      </c>
      <c r="O98" s="12">
        <v>0.52483000000000002</v>
      </c>
      <c r="P98" s="1">
        <v>0</v>
      </c>
      <c r="Q98" s="1">
        <v>0</v>
      </c>
      <c r="R98" s="1">
        <v>0</v>
      </c>
      <c r="S98" s="1">
        <f t="shared" si="21"/>
        <v>0</v>
      </c>
      <c r="T98" s="1">
        <f t="shared" si="22"/>
        <v>0</v>
      </c>
      <c r="U98" s="1">
        <f t="shared" si="23"/>
        <v>0</v>
      </c>
      <c r="V98" s="1">
        <f t="shared" si="24"/>
        <v>0</v>
      </c>
      <c r="W98" s="1">
        <f t="shared" si="25"/>
        <v>0</v>
      </c>
      <c r="X98" s="1">
        <f t="shared" si="26"/>
        <v>0</v>
      </c>
      <c r="Y98" s="1">
        <f t="shared" si="27"/>
        <v>0</v>
      </c>
      <c r="Z98" s="1">
        <f t="shared" si="28"/>
        <v>0</v>
      </c>
      <c r="AA98" s="1">
        <f t="shared" si="29"/>
        <v>0</v>
      </c>
      <c r="AB98" s="1">
        <f t="shared" si="30"/>
        <v>0</v>
      </c>
      <c r="AC98" s="1"/>
    </row>
    <row r="99" spans="1:29" ht="12.95" customHeight="1">
      <c r="A99" s="2">
        <v>7135</v>
      </c>
      <c r="B99" s="1" t="s">
        <v>1101</v>
      </c>
      <c r="C99" s="1" t="s">
        <v>1102</v>
      </c>
      <c r="D99" s="1">
        <v>38.527659999999997</v>
      </c>
      <c r="E99" s="1">
        <v>-106.15349999999999</v>
      </c>
      <c r="F99" s="3">
        <v>1</v>
      </c>
      <c r="G99" s="9" t="s">
        <v>2026</v>
      </c>
      <c r="H99" s="13">
        <v>199.818962</v>
      </c>
      <c r="I99" s="14">
        <v>16.325937</v>
      </c>
      <c r="J99" s="12">
        <v>0</v>
      </c>
      <c r="K99" s="12">
        <v>0.36299999999999999</v>
      </c>
      <c r="L99" s="12">
        <v>0.56520000000000004</v>
      </c>
      <c r="M99" s="1">
        <v>0</v>
      </c>
      <c r="N99" s="1">
        <v>37</v>
      </c>
      <c r="O99" s="12">
        <v>3.047641</v>
      </c>
      <c r="P99" s="1">
        <v>0.17515900000000001</v>
      </c>
      <c r="Q99" s="1">
        <v>0</v>
      </c>
      <c r="R99" s="1">
        <v>0</v>
      </c>
      <c r="S99" s="1">
        <f t="shared" si="21"/>
        <v>0</v>
      </c>
      <c r="T99" s="1">
        <f t="shared" si="22"/>
        <v>1</v>
      </c>
      <c r="U99" s="1">
        <f t="shared" si="23"/>
        <v>1</v>
      </c>
      <c r="V99" s="1">
        <f t="shared" si="24"/>
        <v>0</v>
      </c>
      <c r="W99" s="1">
        <f t="shared" si="25"/>
        <v>1</v>
      </c>
      <c r="X99" s="1">
        <f t="shared" si="26"/>
        <v>1</v>
      </c>
      <c r="Y99" s="1">
        <f t="shared" si="27"/>
        <v>1</v>
      </c>
      <c r="Z99" s="1">
        <f t="shared" si="28"/>
        <v>0</v>
      </c>
      <c r="AA99" s="1">
        <f t="shared" si="29"/>
        <v>0</v>
      </c>
      <c r="AB99" s="1">
        <f t="shared" si="30"/>
        <v>5</v>
      </c>
      <c r="AC99" s="1"/>
    </row>
    <row r="100" spans="1:29" ht="12.95" customHeight="1">
      <c r="A100" s="2">
        <v>7137</v>
      </c>
      <c r="B100" s="1" t="s">
        <v>1103</v>
      </c>
      <c r="C100" s="1" t="s">
        <v>1104</v>
      </c>
      <c r="D100" s="1">
        <v>38.419817000000002</v>
      </c>
      <c r="E100" s="1">
        <v>-106.1317</v>
      </c>
      <c r="F100" s="3">
        <v>1</v>
      </c>
      <c r="G100" s="9" t="s">
        <v>2026</v>
      </c>
      <c r="H100" s="13">
        <v>47.54898</v>
      </c>
      <c r="I100" s="14">
        <v>15.056557</v>
      </c>
      <c r="J100" s="12">
        <v>0</v>
      </c>
      <c r="K100" s="12">
        <v>0</v>
      </c>
      <c r="L100" s="12">
        <v>0</v>
      </c>
      <c r="M100" s="1">
        <v>0</v>
      </c>
      <c r="N100" s="1">
        <v>0</v>
      </c>
      <c r="O100" s="12">
        <v>0.94541399999999998</v>
      </c>
      <c r="P100" s="1">
        <v>0</v>
      </c>
      <c r="Q100" s="1">
        <v>0</v>
      </c>
      <c r="R100" s="1">
        <v>0</v>
      </c>
      <c r="S100" s="1">
        <f t="shared" si="21"/>
        <v>0</v>
      </c>
      <c r="T100" s="1">
        <f t="shared" si="22"/>
        <v>0</v>
      </c>
      <c r="U100" s="1">
        <f t="shared" si="23"/>
        <v>0</v>
      </c>
      <c r="V100" s="1">
        <f t="shared" si="24"/>
        <v>0</v>
      </c>
      <c r="W100" s="1">
        <f t="shared" si="25"/>
        <v>0</v>
      </c>
      <c r="X100" s="1">
        <f t="shared" si="26"/>
        <v>1</v>
      </c>
      <c r="Y100" s="1">
        <f t="shared" si="27"/>
        <v>0</v>
      </c>
      <c r="Z100" s="1">
        <f t="shared" si="28"/>
        <v>0</v>
      </c>
      <c r="AA100" s="1">
        <f t="shared" si="29"/>
        <v>0</v>
      </c>
      <c r="AB100" s="1">
        <f t="shared" si="30"/>
        <v>1</v>
      </c>
      <c r="AC100" s="1"/>
    </row>
    <row r="101" spans="1:29" ht="12.95" customHeight="1">
      <c r="A101" s="2">
        <v>7140</v>
      </c>
      <c r="B101" s="1" t="s">
        <v>747</v>
      </c>
      <c r="C101" s="1" t="s">
        <v>1105</v>
      </c>
      <c r="D101" s="1">
        <v>38.54466</v>
      </c>
      <c r="E101" s="1">
        <v>-106.00700000000001</v>
      </c>
      <c r="F101" s="3">
        <v>1</v>
      </c>
      <c r="G101" s="9" t="s">
        <v>2026</v>
      </c>
      <c r="H101" s="13">
        <v>3051.7172439999999</v>
      </c>
      <c r="I101" s="14">
        <v>37.570619000000001</v>
      </c>
      <c r="J101" s="12">
        <v>0.15690000000000001</v>
      </c>
      <c r="K101" s="12">
        <v>1.1934</v>
      </c>
      <c r="L101" s="12">
        <v>0.51800000000000002</v>
      </c>
      <c r="M101" s="1">
        <v>3</v>
      </c>
      <c r="N101" s="1">
        <v>10</v>
      </c>
      <c r="O101" s="12">
        <v>3.2117830000000001</v>
      </c>
      <c r="P101" s="1">
        <v>8.2575999999999997E-2</v>
      </c>
      <c r="Q101" s="1">
        <v>0</v>
      </c>
      <c r="R101" s="1">
        <v>0</v>
      </c>
      <c r="S101" s="1">
        <f t="shared" si="21"/>
        <v>1</v>
      </c>
      <c r="T101" s="1">
        <f t="shared" si="22"/>
        <v>1</v>
      </c>
      <c r="U101" s="1">
        <f t="shared" si="23"/>
        <v>1</v>
      </c>
      <c r="V101" s="1">
        <f t="shared" si="24"/>
        <v>1</v>
      </c>
      <c r="W101" s="1">
        <f t="shared" si="25"/>
        <v>1</v>
      </c>
      <c r="X101" s="1">
        <f t="shared" si="26"/>
        <v>1</v>
      </c>
      <c r="Y101" s="1">
        <f t="shared" si="27"/>
        <v>1</v>
      </c>
      <c r="Z101" s="1">
        <f t="shared" si="28"/>
        <v>0</v>
      </c>
      <c r="AA101" s="1">
        <f t="shared" si="29"/>
        <v>0</v>
      </c>
      <c r="AB101" s="1">
        <f t="shared" si="30"/>
        <v>7</v>
      </c>
      <c r="AC101" s="1"/>
    </row>
    <row r="102" spans="1:29" ht="12.95" customHeight="1">
      <c r="A102" s="2">
        <v>7162</v>
      </c>
      <c r="B102" s="1" t="s">
        <v>203</v>
      </c>
      <c r="C102" s="1" t="s">
        <v>1106</v>
      </c>
      <c r="D102" s="1">
        <v>38.843381000000001</v>
      </c>
      <c r="E102" s="1">
        <v>-106.134799</v>
      </c>
      <c r="F102" s="3">
        <v>1</v>
      </c>
      <c r="G102" s="9" t="s">
        <v>2026</v>
      </c>
      <c r="H102" s="13">
        <v>297.90070200000002</v>
      </c>
      <c r="I102" s="14">
        <v>24.017113999999999</v>
      </c>
      <c r="J102" s="12">
        <v>0.11180000000000001</v>
      </c>
      <c r="K102" s="12">
        <v>0.9395</v>
      </c>
      <c r="L102" s="12">
        <v>0.52289999999999992</v>
      </c>
      <c r="M102" s="1">
        <v>0</v>
      </c>
      <c r="N102" s="1">
        <v>27</v>
      </c>
      <c r="O102" s="12">
        <v>5.92903</v>
      </c>
      <c r="P102" s="1">
        <v>0</v>
      </c>
      <c r="Q102" s="1">
        <v>0</v>
      </c>
      <c r="R102" s="1">
        <v>0</v>
      </c>
      <c r="S102" s="1">
        <f t="shared" si="21"/>
        <v>1</v>
      </c>
      <c r="T102" s="1">
        <f t="shared" si="22"/>
        <v>1</v>
      </c>
      <c r="U102" s="1">
        <f t="shared" si="23"/>
        <v>1</v>
      </c>
      <c r="V102" s="1">
        <f t="shared" si="24"/>
        <v>0</v>
      </c>
      <c r="W102" s="1">
        <f t="shared" si="25"/>
        <v>1</v>
      </c>
      <c r="X102" s="1">
        <f t="shared" si="26"/>
        <v>1</v>
      </c>
      <c r="Y102" s="1">
        <f t="shared" si="27"/>
        <v>0</v>
      </c>
      <c r="Z102" s="1">
        <f t="shared" si="28"/>
        <v>0</v>
      </c>
      <c r="AA102" s="1">
        <f t="shared" si="29"/>
        <v>0</v>
      </c>
      <c r="AB102" s="1">
        <f t="shared" si="30"/>
        <v>5</v>
      </c>
      <c r="AC102" s="1"/>
    </row>
    <row r="103" spans="1:29" ht="12.95" customHeight="1">
      <c r="A103" s="2">
        <v>7164</v>
      </c>
      <c r="B103" s="1" t="s">
        <v>1107</v>
      </c>
      <c r="C103" s="1" t="s">
        <v>1108</v>
      </c>
      <c r="D103" s="1">
        <v>38.668999999999997</v>
      </c>
      <c r="E103" s="1">
        <v>-106.161</v>
      </c>
      <c r="F103" s="3">
        <v>2</v>
      </c>
      <c r="G103" s="9" t="s">
        <v>2026</v>
      </c>
      <c r="H103" s="13">
        <v>27.185578</v>
      </c>
      <c r="I103" s="14">
        <v>5.5893170000000003</v>
      </c>
      <c r="J103" s="12">
        <v>0</v>
      </c>
      <c r="K103" s="12">
        <v>0</v>
      </c>
      <c r="L103" s="12">
        <v>0</v>
      </c>
      <c r="M103" s="1">
        <v>0</v>
      </c>
      <c r="N103" s="1">
        <v>1</v>
      </c>
      <c r="O103" s="12">
        <v>5.2909999999999999E-2</v>
      </c>
      <c r="P103" s="1">
        <v>0</v>
      </c>
      <c r="Q103" s="1">
        <v>0</v>
      </c>
      <c r="R103" s="1">
        <v>0</v>
      </c>
      <c r="S103" s="1">
        <f t="shared" si="21"/>
        <v>0</v>
      </c>
      <c r="T103" s="1">
        <f t="shared" si="22"/>
        <v>0</v>
      </c>
      <c r="U103" s="1">
        <f t="shared" si="23"/>
        <v>0</v>
      </c>
      <c r="V103" s="1">
        <f t="shared" si="24"/>
        <v>0</v>
      </c>
      <c r="W103" s="1">
        <f t="shared" si="25"/>
        <v>0</v>
      </c>
      <c r="X103" s="1">
        <f t="shared" si="26"/>
        <v>0</v>
      </c>
      <c r="Y103" s="1">
        <f t="shared" si="27"/>
        <v>0</v>
      </c>
      <c r="Z103" s="1">
        <f t="shared" si="28"/>
        <v>0</v>
      </c>
      <c r="AA103" s="1">
        <f t="shared" si="29"/>
        <v>0</v>
      </c>
      <c r="AB103" s="1">
        <f t="shared" si="30"/>
        <v>0</v>
      </c>
      <c r="AC103" s="1"/>
    </row>
    <row r="104" spans="1:29" ht="12.95" customHeight="1">
      <c r="A104" s="2">
        <v>7166</v>
      </c>
      <c r="B104" s="1" t="s">
        <v>1112</v>
      </c>
      <c r="C104" s="1" t="s">
        <v>1113</v>
      </c>
      <c r="D104" s="1">
        <v>38.781332999999997</v>
      </c>
      <c r="E104" s="1">
        <v>-106.276517</v>
      </c>
      <c r="F104" s="3">
        <v>2</v>
      </c>
      <c r="G104" s="9" t="s">
        <v>2026</v>
      </c>
      <c r="H104" s="13">
        <v>69.867632</v>
      </c>
      <c r="I104" s="14">
        <v>23.850781000000001</v>
      </c>
      <c r="J104" s="12">
        <v>0</v>
      </c>
      <c r="K104" s="12">
        <v>0</v>
      </c>
      <c r="L104" s="12">
        <v>0</v>
      </c>
      <c r="M104" s="1">
        <v>0</v>
      </c>
      <c r="N104" s="1">
        <v>1</v>
      </c>
      <c r="O104" s="12">
        <v>0.98057000000000005</v>
      </c>
      <c r="P104" s="1">
        <v>0</v>
      </c>
      <c r="Q104" s="1">
        <v>0</v>
      </c>
      <c r="R104" s="1">
        <v>0</v>
      </c>
      <c r="S104" s="1">
        <f t="shared" si="21"/>
        <v>0</v>
      </c>
      <c r="T104" s="1">
        <f t="shared" si="22"/>
        <v>0</v>
      </c>
      <c r="U104" s="1">
        <f t="shared" si="23"/>
        <v>0</v>
      </c>
      <c r="V104" s="1">
        <f t="shared" si="24"/>
        <v>0</v>
      </c>
      <c r="W104" s="1">
        <f t="shared" si="25"/>
        <v>0</v>
      </c>
      <c r="X104" s="1">
        <f t="shared" si="26"/>
        <v>1</v>
      </c>
      <c r="Y104" s="1">
        <f t="shared" si="27"/>
        <v>0</v>
      </c>
      <c r="Z104" s="1">
        <f t="shared" si="28"/>
        <v>0</v>
      </c>
      <c r="AA104" s="1">
        <f t="shared" si="29"/>
        <v>0</v>
      </c>
      <c r="AB104" s="1">
        <f t="shared" si="30"/>
        <v>1</v>
      </c>
      <c r="AC104" s="1"/>
    </row>
    <row r="105" spans="1:29" ht="12.95" customHeight="1">
      <c r="A105" s="2">
        <v>7170</v>
      </c>
      <c r="B105" s="1" t="s">
        <v>41</v>
      </c>
      <c r="C105" s="1" t="s">
        <v>1114</v>
      </c>
      <c r="D105" s="1">
        <v>38.998832999999998</v>
      </c>
      <c r="E105" s="1">
        <v>-106.231767</v>
      </c>
      <c r="F105" s="3">
        <v>2</v>
      </c>
      <c r="G105" s="9" t="s">
        <v>2026</v>
      </c>
      <c r="H105" s="13">
        <v>55.838543000000001</v>
      </c>
      <c r="I105" s="14">
        <v>7.2207889999999999</v>
      </c>
      <c r="J105" s="12">
        <v>0</v>
      </c>
      <c r="K105" s="12">
        <v>0</v>
      </c>
      <c r="L105" s="12">
        <v>0</v>
      </c>
      <c r="M105" s="1">
        <v>0</v>
      </c>
      <c r="N105" s="1">
        <v>3</v>
      </c>
      <c r="O105" s="12">
        <v>0.324849</v>
      </c>
      <c r="P105" s="1">
        <v>0</v>
      </c>
      <c r="Q105" s="1">
        <v>0</v>
      </c>
      <c r="R105" s="1">
        <v>0</v>
      </c>
      <c r="S105" s="1">
        <f t="shared" si="21"/>
        <v>0</v>
      </c>
      <c r="T105" s="1">
        <f t="shared" si="22"/>
        <v>0</v>
      </c>
      <c r="U105" s="1">
        <f t="shared" si="23"/>
        <v>0</v>
      </c>
      <c r="V105" s="1">
        <f t="shared" si="24"/>
        <v>0</v>
      </c>
      <c r="W105" s="1">
        <f t="shared" si="25"/>
        <v>1</v>
      </c>
      <c r="X105" s="1">
        <f t="shared" si="26"/>
        <v>0</v>
      </c>
      <c r="Y105" s="1">
        <f t="shared" si="27"/>
        <v>0</v>
      </c>
      <c r="Z105" s="1">
        <f t="shared" si="28"/>
        <v>0</v>
      </c>
      <c r="AA105" s="1">
        <f t="shared" si="29"/>
        <v>0</v>
      </c>
      <c r="AB105" s="1">
        <f t="shared" si="30"/>
        <v>1</v>
      </c>
      <c r="AC105" s="1" t="s">
        <v>2207</v>
      </c>
    </row>
    <row r="106" spans="1:29" ht="12.95" customHeight="1">
      <c r="A106" s="2">
        <v>7171</v>
      </c>
      <c r="B106" s="1" t="s">
        <v>267</v>
      </c>
      <c r="C106" s="1" t="s">
        <v>1115</v>
      </c>
      <c r="D106" s="1">
        <v>39.016939999999998</v>
      </c>
      <c r="E106" s="1">
        <v>-106.29694000000001</v>
      </c>
      <c r="F106" s="3">
        <v>1</v>
      </c>
      <c r="G106" s="9" t="s">
        <v>2026</v>
      </c>
      <c r="H106" s="13">
        <v>169.98975799999999</v>
      </c>
      <c r="I106" s="14">
        <v>23.17623</v>
      </c>
      <c r="J106" s="12">
        <v>0</v>
      </c>
      <c r="K106" s="12">
        <v>0.21280000000000002</v>
      </c>
      <c r="L106" s="12">
        <v>0</v>
      </c>
      <c r="M106" s="1">
        <v>0</v>
      </c>
      <c r="N106" s="1">
        <v>7</v>
      </c>
      <c r="O106" s="12">
        <v>0.51452799999999999</v>
      </c>
      <c r="P106" s="1">
        <v>5.8826999999999997E-2</v>
      </c>
      <c r="Q106" s="1">
        <v>0</v>
      </c>
      <c r="R106" s="1">
        <v>0</v>
      </c>
      <c r="S106" s="1">
        <f t="shared" si="21"/>
        <v>0</v>
      </c>
      <c r="T106" s="1">
        <f t="shared" si="22"/>
        <v>1</v>
      </c>
      <c r="U106" s="1">
        <f t="shared" si="23"/>
        <v>0</v>
      </c>
      <c r="V106" s="1">
        <f t="shared" si="24"/>
        <v>0</v>
      </c>
      <c r="W106" s="1">
        <f t="shared" si="25"/>
        <v>1</v>
      </c>
      <c r="X106" s="1">
        <f t="shared" si="26"/>
        <v>0</v>
      </c>
      <c r="Y106" s="1">
        <f t="shared" si="27"/>
        <v>1</v>
      </c>
      <c r="Z106" s="1">
        <f t="shared" si="28"/>
        <v>0</v>
      </c>
      <c r="AA106" s="1">
        <f t="shared" si="29"/>
        <v>0</v>
      </c>
      <c r="AB106" s="1">
        <f t="shared" si="30"/>
        <v>3</v>
      </c>
      <c r="AC106" s="1"/>
    </row>
    <row r="107" spans="1:29" ht="12.95" customHeight="1">
      <c r="A107" s="2">
        <v>7182</v>
      </c>
      <c r="B107" s="1" t="s">
        <v>747</v>
      </c>
      <c r="C107" s="1" t="s">
        <v>1116</v>
      </c>
      <c r="D107" s="1">
        <v>39.164499999999997</v>
      </c>
      <c r="E107" s="1">
        <v>-106.32016</v>
      </c>
      <c r="F107" s="3">
        <v>1</v>
      </c>
      <c r="G107" s="9" t="s">
        <v>2026</v>
      </c>
      <c r="H107" s="13">
        <v>615.01320799999996</v>
      </c>
      <c r="I107" s="14">
        <v>33.687863</v>
      </c>
      <c r="J107" s="12">
        <v>0</v>
      </c>
      <c r="K107" s="12">
        <v>2.1399999999999999E-2</v>
      </c>
      <c r="L107" s="12">
        <v>0.6764</v>
      </c>
      <c r="M107" s="1">
        <v>0</v>
      </c>
      <c r="N107" s="1">
        <v>16</v>
      </c>
      <c r="O107" s="12">
        <v>1.919672</v>
      </c>
      <c r="P107" s="1">
        <v>9.1054999999999997E-2</v>
      </c>
      <c r="Q107" s="1">
        <v>0</v>
      </c>
      <c r="R107" s="1">
        <v>0</v>
      </c>
      <c r="S107" s="1">
        <f t="shared" si="21"/>
        <v>0</v>
      </c>
      <c r="T107" s="1">
        <f t="shared" si="22"/>
        <v>1</v>
      </c>
      <c r="U107" s="1">
        <f t="shared" si="23"/>
        <v>1</v>
      </c>
      <c r="V107" s="1">
        <f t="shared" si="24"/>
        <v>0</v>
      </c>
      <c r="W107" s="1">
        <f t="shared" si="25"/>
        <v>1</v>
      </c>
      <c r="X107" s="1">
        <f t="shared" si="26"/>
        <v>1</v>
      </c>
      <c r="Y107" s="1">
        <f t="shared" si="27"/>
        <v>1</v>
      </c>
      <c r="Z107" s="1">
        <f t="shared" si="28"/>
        <v>0</v>
      </c>
      <c r="AA107" s="1">
        <f t="shared" si="29"/>
        <v>0</v>
      </c>
      <c r="AB107" s="1">
        <f t="shared" si="30"/>
        <v>5</v>
      </c>
      <c r="AC107" s="1"/>
    </row>
    <row r="108" spans="1:29" ht="12.95" customHeight="1">
      <c r="A108" s="2">
        <v>7183</v>
      </c>
      <c r="B108" s="1" t="s">
        <v>1117</v>
      </c>
      <c r="C108" s="1" t="s">
        <v>84</v>
      </c>
      <c r="D108" s="1">
        <v>39.170830000000002</v>
      </c>
      <c r="E108" s="1">
        <v>-106.3875</v>
      </c>
      <c r="F108" s="3">
        <v>2</v>
      </c>
      <c r="G108" s="9" t="s">
        <v>2026</v>
      </c>
      <c r="H108" s="13">
        <v>61.237442000000001</v>
      </c>
      <c r="I108" s="14">
        <v>10.007873</v>
      </c>
      <c r="J108" s="12">
        <v>0</v>
      </c>
      <c r="K108" s="12">
        <v>0</v>
      </c>
      <c r="L108" s="12">
        <v>0</v>
      </c>
      <c r="M108" s="1">
        <v>0</v>
      </c>
      <c r="N108" s="1">
        <v>0</v>
      </c>
      <c r="O108" s="12">
        <v>1.093548</v>
      </c>
      <c r="P108" s="1">
        <v>3.2660000000000002E-2</v>
      </c>
      <c r="Q108" s="1">
        <v>0</v>
      </c>
      <c r="R108" s="1">
        <v>0</v>
      </c>
      <c r="S108" s="1">
        <f t="shared" si="21"/>
        <v>0</v>
      </c>
      <c r="T108" s="1">
        <f t="shared" si="22"/>
        <v>0</v>
      </c>
      <c r="U108" s="1">
        <f t="shared" si="23"/>
        <v>0</v>
      </c>
      <c r="V108" s="1">
        <f t="shared" si="24"/>
        <v>0</v>
      </c>
      <c r="W108" s="1">
        <f t="shared" si="25"/>
        <v>0</v>
      </c>
      <c r="X108" s="1">
        <f t="shared" si="26"/>
        <v>1</v>
      </c>
      <c r="Y108" s="1">
        <f t="shared" si="27"/>
        <v>1</v>
      </c>
      <c r="Z108" s="1">
        <f t="shared" si="28"/>
        <v>0</v>
      </c>
      <c r="AA108" s="1">
        <f t="shared" si="29"/>
        <v>0</v>
      </c>
      <c r="AB108" s="1">
        <f t="shared" si="30"/>
        <v>2</v>
      </c>
      <c r="AC108" s="1"/>
    </row>
    <row r="109" spans="1:29" ht="12.95" customHeight="1">
      <c r="A109" s="2">
        <v>7185</v>
      </c>
      <c r="B109" s="1" t="s">
        <v>1118</v>
      </c>
      <c r="C109" s="1" t="s">
        <v>1119</v>
      </c>
      <c r="D109" s="1">
        <v>39.188920000000003</v>
      </c>
      <c r="E109" s="1">
        <v>-106.331</v>
      </c>
      <c r="F109" s="3">
        <v>1</v>
      </c>
      <c r="G109" s="9" t="s">
        <v>2026</v>
      </c>
      <c r="H109" s="13">
        <v>25.027318999999999</v>
      </c>
      <c r="I109" s="14">
        <v>5.5159349999999998</v>
      </c>
      <c r="J109" s="12">
        <v>0</v>
      </c>
      <c r="K109" s="12">
        <v>0.1908</v>
      </c>
      <c r="L109" s="12">
        <v>2.52E-2</v>
      </c>
      <c r="M109" s="1">
        <v>0</v>
      </c>
      <c r="N109" s="1">
        <v>10</v>
      </c>
      <c r="O109" s="12">
        <v>1.8173539999999999</v>
      </c>
      <c r="P109" s="1">
        <v>0</v>
      </c>
      <c r="Q109" s="1">
        <v>0</v>
      </c>
      <c r="R109" s="1">
        <v>0</v>
      </c>
      <c r="S109" s="1">
        <f t="shared" si="21"/>
        <v>0</v>
      </c>
      <c r="T109" s="1">
        <f t="shared" si="22"/>
        <v>1</v>
      </c>
      <c r="U109" s="1">
        <f t="shared" si="23"/>
        <v>1</v>
      </c>
      <c r="V109" s="1">
        <f t="shared" si="24"/>
        <v>0</v>
      </c>
      <c r="W109" s="1">
        <f t="shared" si="25"/>
        <v>1</v>
      </c>
      <c r="X109" s="1">
        <f t="shared" si="26"/>
        <v>1</v>
      </c>
      <c r="Y109" s="1">
        <f t="shared" si="27"/>
        <v>0</v>
      </c>
      <c r="Z109" s="1">
        <f t="shared" si="28"/>
        <v>0</v>
      </c>
      <c r="AA109" s="1">
        <f t="shared" si="29"/>
        <v>0</v>
      </c>
      <c r="AB109" s="1">
        <f t="shared" si="30"/>
        <v>4</v>
      </c>
      <c r="AC109" s="1"/>
    </row>
    <row r="110" spans="1:29" ht="12.95" customHeight="1">
      <c r="A110" s="2">
        <v>7186</v>
      </c>
      <c r="B110" s="1" t="s">
        <v>747</v>
      </c>
      <c r="C110" s="1" t="s">
        <v>1120</v>
      </c>
      <c r="D110" s="1">
        <v>39.195149999999998</v>
      </c>
      <c r="E110" s="1">
        <v>-106.34892000000001</v>
      </c>
      <c r="F110" s="3">
        <v>1</v>
      </c>
      <c r="G110" s="9" t="s">
        <v>2026</v>
      </c>
      <c r="H110" s="13">
        <v>525.46731199999999</v>
      </c>
      <c r="I110" s="14">
        <v>32.684080000000002</v>
      </c>
      <c r="J110" s="12">
        <v>0</v>
      </c>
      <c r="K110" s="12">
        <v>1.2799999999999999E-2</v>
      </c>
      <c r="L110" s="12">
        <v>0.75619999999999998</v>
      </c>
      <c r="M110" s="1">
        <v>4</v>
      </c>
      <c r="N110" s="1">
        <v>26</v>
      </c>
      <c r="O110" s="12">
        <v>2.184869</v>
      </c>
      <c r="P110" s="1">
        <v>0.106572</v>
      </c>
      <c r="Q110" s="1">
        <v>0</v>
      </c>
      <c r="R110" s="1">
        <v>0</v>
      </c>
      <c r="S110" s="1">
        <f t="shared" si="21"/>
        <v>0</v>
      </c>
      <c r="T110" s="1">
        <f t="shared" si="22"/>
        <v>1</v>
      </c>
      <c r="U110" s="1">
        <f t="shared" si="23"/>
        <v>1</v>
      </c>
      <c r="V110" s="1">
        <f t="shared" si="24"/>
        <v>1</v>
      </c>
      <c r="W110" s="1">
        <f t="shared" si="25"/>
        <v>1</v>
      </c>
      <c r="X110" s="1">
        <f t="shared" si="26"/>
        <v>1</v>
      </c>
      <c r="Y110" s="1">
        <f t="shared" si="27"/>
        <v>1</v>
      </c>
      <c r="Z110" s="1">
        <f t="shared" si="28"/>
        <v>0</v>
      </c>
      <c r="AA110" s="1">
        <f t="shared" si="29"/>
        <v>0</v>
      </c>
      <c r="AB110" s="1">
        <f t="shared" si="30"/>
        <v>6</v>
      </c>
      <c r="AC110" s="1"/>
    </row>
    <row r="111" spans="1:29" ht="12.95" customHeight="1">
      <c r="A111" s="2">
        <v>7187</v>
      </c>
      <c r="B111" s="1" t="s">
        <v>1123</v>
      </c>
      <c r="C111" s="1" t="s">
        <v>1124</v>
      </c>
      <c r="D111" s="1">
        <v>39.20223</v>
      </c>
      <c r="E111" s="1">
        <v>-106.35405</v>
      </c>
      <c r="F111" s="3">
        <v>1</v>
      </c>
      <c r="G111" s="9" t="s">
        <v>2026</v>
      </c>
      <c r="H111" s="13">
        <v>229.330274</v>
      </c>
      <c r="I111" s="14">
        <v>27.799489999999999</v>
      </c>
      <c r="J111" s="12">
        <v>0</v>
      </c>
      <c r="K111" s="12">
        <v>2.5500000000000002E-2</v>
      </c>
      <c r="L111" s="12">
        <v>0</v>
      </c>
      <c r="M111" s="1">
        <v>0</v>
      </c>
      <c r="N111" s="1">
        <v>24</v>
      </c>
      <c r="O111" s="12">
        <v>1.8396380000000001</v>
      </c>
      <c r="P111" s="1">
        <v>0.13081599999999999</v>
      </c>
      <c r="Q111" s="1">
        <v>0</v>
      </c>
      <c r="R111" s="1">
        <v>0</v>
      </c>
      <c r="S111" s="1">
        <f t="shared" si="21"/>
        <v>0</v>
      </c>
      <c r="T111" s="1">
        <f t="shared" si="22"/>
        <v>1</v>
      </c>
      <c r="U111" s="1">
        <f t="shared" si="23"/>
        <v>0</v>
      </c>
      <c r="V111" s="1">
        <f t="shared" si="24"/>
        <v>0</v>
      </c>
      <c r="W111" s="1">
        <f t="shared" si="25"/>
        <v>1</v>
      </c>
      <c r="X111" s="1">
        <f t="shared" si="26"/>
        <v>1</v>
      </c>
      <c r="Y111" s="1">
        <f t="shared" si="27"/>
        <v>1</v>
      </c>
      <c r="Z111" s="1">
        <f t="shared" si="28"/>
        <v>0</v>
      </c>
      <c r="AA111" s="1">
        <f t="shared" si="29"/>
        <v>0</v>
      </c>
      <c r="AB111" s="1">
        <f t="shared" si="30"/>
        <v>4</v>
      </c>
      <c r="AC111" s="1"/>
    </row>
    <row r="112" spans="1:29" ht="12.95" customHeight="1">
      <c r="A112" s="2">
        <v>7188</v>
      </c>
      <c r="B112" s="1" t="s">
        <v>1118</v>
      </c>
      <c r="C112" s="1" t="s">
        <v>1139</v>
      </c>
      <c r="D112" s="1">
        <v>39.222233000000003</v>
      </c>
      <c r="E112" s="1">
        <v>-106.24305</v>
      </c>
      <c r="F112" s="3">
        <v>2</v>
      </c>
      <c r="G112" s="9" t="s">
        <v>2026</v>
      </c>
      <c r="H112" s="13">
        <v>15.224145999999999</v>
      </c>
      <c r="I112" s="14">
        <v>11.362935999999999</v>
      </c>
      <c r="J112" s="12">
        <v>0</v>
      </c>
      <c r="K112" s="12">
        <v>0</v>
      </c>
      <c r="L112" s="12">
        <v>0</v>
      </c>
      <c r="M112" s="1">
        <v>0</v>
      </c>
      <c r="N112" s="1">
        <v>1</v>
      </c>
      <c r="O112" s="12">
        <v>2.4940440000000001</v>
      </c>
      <c r="P112" s="1">
        <v>0</v>
      </c>
      <c r="Q112" s="1">
        <v>0</v>
      </c>
      <c r="R112" s="1">
        <v>0</v>
      </c>
      <c r="S112" s="1">
        <f t="shared" si="21"/>
        <v>0</v>
      </c>
      <c r="T112" s="1">
        <f t="shared" si="22"/>
        <v>0</v>
      </c>
      <c r="U112" s="1">
        <f t="shared" si="23"/>
        <v>0</v>
      </c>
      <c r="V112" s="1">
        <f t="shared" si="24"/>
        <v>0</v>
      </c>
      <c r="W112" s="1">
        <f t="shared" si="25"/>
        <v>0</v>
      </c>
      <c r="X112" s="1">
        <f t="shared" si="26"/>
        <v>1</v>
      </c>
      <c r="Y112" s="1">
        <f t="shared" si="27"/>
        <v>0</v>
      </c>
      <c r="Z112" s="1">
        <f t="shared" si="28"/>
        <v>0</v>
      </c>
      <c r="AA112" s="1">
        <f t="shared" si="29"/>
        <v>0</v>
      </c>
      <c r="AB112" s="1">
        <f t="shared" si="30"/>
        <v>1</v>
      </c>
      <c r="AC112" s="1"/>
    </row>
    <row r="113" spans="1:29" ht="12.95" customHeight="1">
      <c r="A113" s="2">
        <v>7191</v>
      </c>
      <c r="B113" s="1" t="s">
        <v>1140</v>
      </c>
      <c r="C113" s="1" t="s">
        <v>1141</v>
      </c>
      <c r="D113" s="1">
        <v>39.326667</v>
      </c>
      <c r="E113" s="1">
        <v>-106.33541700000001</v>
      </c>
      <c r="F113" s="3">
        <v>2</v>
      </c>
      <c r="G113" s="9" t="s">
        <v>2026</v>
      </c>
      <c r="H113" s="13">
        <v>37.945911000000002</v>
      </c>
      <c r="I113" s="14">
        <v>20.860413000000001</v>
      </c>
      <c r="J113" s="12">
        <v>0</v>
      </c>
      <c r="K113" s="12">
        <v>0</v>
      </c>
      <c r="L113" s="12">
        <v>0.24659999999999999</v>
      </c>
      <c r="M113" s="1">
        <v>0</v>
      </c>
      <c r="N113" s="1">
        <v>5</v>
      </c>
      <c r="O113" s="12">
        <v>1.877643</v>
      </c>
      <c r="P113" s="1">
        <v>7.9060000000000005E-2</v>
      </c>
      <c r="Q113" s="1">
        <v>0</v>
      </c>
      <c r="R113" s="1">
        <v>0</v>
      </c>
      <c r="S113" s="1">
        <f t="shared" si="21"/>
        <v>0</v>
      </c>
      <c r="T113" s="1">
        <f t="shared" si="22"/>
        <v>0</v>
      </c>
      <c r="U113" s="1">
        <f t="shared" si="23"/>
        <v>1</v>
      </c>
      <c r="V113" s="1">
        <f t="shared" si="24"/>
        <v>0</v>
      </c>
      <c r="W113" s="1">
        <f t="shared" si="25"/>
        <v>1</v>
      </c>
      <c r="X113" s="1">
        <f t="shared" si="26"/>
        <v>1</v>
      </c>
      <c r="Y113" s="1">
        <f t="shared" si="27"/>
        <v>1</v>
      </c>
      <c r="Z113" s="1">
        <f t="shared" si="28"/>
        <v>0</v>
      </c>
      <c r="AA113" s="1">
        <f t="shared" si="29"/>
        <v>0</v>
      </c>
      <c r="AB113" s="1">
        <f t="shared" si="30"/>
        <v>4</v>
      </c>
      <c r="AC113" s="1"/>
    </row>
    <row r="114" spans="1:29" ht="12.95" customHeight="1">
      <c r="A114" s="2">
        <v>7192</v>
      </c>
      <c r="B114" s="1" t="s">
        <v>1142</v>
      </c>
      <c r="C114" s="1" t="s">
        <v>1143</v>
      </c>
      <c r="D114" s="1">
        <v>39.312910000000002</v>
      </c>
      <c r="E114" s="1">
        <v>-106.22591</v>
      </c>
      <c r="F114" s="3">
        <v>2</v>
      </c>
      <c r="G114" s="9" t="s">
        <v>2026</v>
      </c>
      <c r="H114" s="13">
        <v>50.649225000000001</v>
      </c>
      <c r="I114" s="14">
        <v>25.36589</v>
      </c>
      <c r="J114" s="12">
        <v>0</v>
      </c>
      <c r="K114" s="12">
        <v>0</v>
      </c>
      <c r="L114" s="12">
        <v>0.14749999999999999</v>
      </c>
      <c r="M114" s="1">
        <v>0</v>
      </c>
      <c r="N114" s="1">
        <v>0</v>
      </c>
      <c r="O114" s="12">
        <v>0.52602599999999999</v>
      </c>
      <c r="P114" s="1">
        <v>7.8975000000000004E-2</v>
      </c>
      <c r="Q114" s="1">
        <v>0</v>
      </c>
      <c r="R114" s="1">
        <v>0</v>
      </c>
      <c r="S114" s="1">
        <f t="shared" si="21"/>
        <v>0</v>
      </c>
      <c r="T114" s="1">
        <f t="shared" si="22"/>
        <v>0</v>
      </c>
      <c r="U114" s="1">
        <f t="shared" si="23"/>
        <v>1</v>
      </c>
      <c r="V114" s="1">
        <f t="shared" si="24"/>
        <v>0</v>
      </c>
      <c r="W114" s="1">
        <f t="shared" si="25"/>
        <v>0</v>
      </c>
      <c r="X114" s="1">
        <f t="shared" si="26"/>
        <v>0</v>
      </c>
      <c r="Y114" s="1">
        <f t="shared" si="27"/>
        <v>1</v>
      </c>
      <c r="Z114" s="1">
        <f t="shared" si="28"/>
        <v>0</v>
      </c>
      <c r="AA114" s="1">
        <f t="shared" si="29"/>
        <v>0</v>
      </c>
      <c r="AB114" s="1">
        <f t="shared" si="30"/>
        <v>2</v>
      </c>
      <c r="AC114" s="1"/>
    </row>
    <row r="115" spans="1:29" ht="12.95" customHeight="1">
      <c r="A115" s="2">
        <v>7199</v>
      </c>
      <c r="B115" s="1" t="s">
        <v>1142</v>
      </c>
      <c r="C115" s="1" t="s">
        <v>1144</v>
      </c>
      <c r="D115" s="1">
        <v>39.351669999999999</v>
      </c>
      <c r="E115" s="1">
        <v>-106.167</v>
      </c>
      <c r="F115" s="3">
        <v>2</v>
      </c>
      <c r="G115" s="9" t="s">
        <v>2026</v>
      </c>
      <c r="H115" s="13">
        <v>9.4254359999999995</v>
      </c>
      <c r="I115" s="14">
        <v>9.4254350000000002</v>
      </c>
      <c r="J115" s="12">
        <v>0</v>
      </c>
      <c r="K115" s="12">
        <v>0</v>
      </c>
      <c r="L115" s="12">
        <v>0</v>
      </c>
      <c r="M115" s="1">
        <v>0</v>
      </c>
      <c r="N115" s="1">
        <v>0</v>
      </c>
      <c r="O115" s="12">
        <v>0.24424000000000001</v>
      </c>
      <c r="P115" s="1">
        <v>0.106096</v>
      </c>
      <c r="Q115" s="1">
        <v>0</v>
      </c>
      <c r="R115" s="1">
        <v>0</v>
      </c>
      <c r="S115" s="1">
        <f t="shared" si="21"/>
        <v>0</v>
      </c>
      <c r="T115" s="1">
        <f t="shared" si="22"/>
        <v>0</v>
      </c>
      <c r="U115" s="1">
        <f t="shared" si="23"/>
        <v>0</v>
      </c>
      <c r="V115" s="1">
        <f t="shared" si="24"/>
        <v>0</v>
      </c>
      <c r="W115" s="1">
        <f t="shared" si="25"/>
        <v>0</v>
      </c>
      <c r="X115" s="1">
        <f t="shared" si="26"/>
        <v>0</v>
      </c>
      <c r="Y115" s="1">
        <f t="shared" si="27"/>
        <v>1</v>
      </c>
      <c r="Z115" s="1">
        <f t="shared" si="28"/>
        <v>0</v>
      </c>
      <c r="AA115" s="1">
        <f t="shared" si="29"/>
        <v>0</v>
      </c>
      <c r="AB115" s="1">
        <f t="shared" si="30"/>
        <v>1</v>
      </c>
      <c r="AC115" s="1"/>
    </row>
    <row r="116" spans="1:29" ht="12.95" customHeight="1">
      <c r="A116" s="2">
        <v>7217</v>
      </c>
      <c r="B116" s="1" t="s">
        <v>1145</v>
      </c>
      <c r="C116" s="1" t="s">
        <v>1146</v>
      </c>
      <c r="D116" s="1">
        <v>37.920499999999997</v>
      </c>
      <c r="E116" s="1">
        <v>-104.95666</v>
      </c>
      <c r="F116" s="3">
        <v>1</v>
      </c>
      <c r="G116" s="9" t="s">
        <v>2026</v>
      </c>
      <c r="H116" s="13">
        <v>25.153659999999999</v>
      </c>
      <c r="I116" s="14">
        <v>10.804064</v>
      </c>
      <c r="J116" s="12">
        <v>0</v>
      </c>
      <c r="K116" s="12">
        <v>4.2999999999999997E-2</v>
      </c>
      <c r="L116" s="12">
        <v>1.43E-2</v>
      </c>
      <c r="M116" s="1">
        <v>0</v>
      </c>
      <c r="N116" s="1">
        <v>9</v>
      </c>
      <c r="O116" s="12">
        <v>0.32705499999999998</v>
      </c>
      <c r="P116" s="1">
        <v>0</v>
      </c>
      <c r="Q116" s="1">
        <v>0</v>
      </c>
      <c r="R116" s="1">
        <v>0</v>
      </c>
      <c r="S116" s="1">
        <f t="shared" si="21"/>
        <v>0</v>
      </c>
      <c r="T116" s="1">
        <f t="shared" si="22"/>
        <v>1</v>
      </c>
      <c r="U116" s="1">
        <f t="shared" si="23"/>
        <v>1</v>
      </c>
      <c r="V116" s="1">
        <f t="shared" si="24"/>
        <v>0</v>
      </c>
      <c r="W116" s="1">
        <f t="shared" si="25"/>
        <v>1</v>
      </c>
      <c r="X116" s="1">
        <f t="shared" si="26"/>
        <v>0</v>
      </c>
      <c r="Y116" s="1">
        <f t="shared" si="27"/>
        <v>0</v>
      </c>
      <c r="Z116" s="1">
        <f t="shared" si="28"/>
        <v>0</v>
      </c>
      <c r="AA116" s="1">
        <f t="shared" si="29"/>
        <v>0</v>
      </c>
      <c r="AB116" s="1">
        <f t="shared" si="30"/>
        <v>3</v>
      </c>
      <c r="AC116" s="1"/>
    </row>
    <row r="117" spans="1:29" ht="12.95" customHeight="1">
      <c r="A117" s="2">
        <v>7220</v>
      </c>
      <c r="B117" s="1" t="s">
        <v>142</v>
      </c>
      <c r="C117" s="1" t="s">
        <v>1147</v>
      </c>
      <c r="D117" s="1">
        <v>38.300620000000002</v>
      </c>
      <c r="E117" s="1">
        <v>-105.25763000000001</v>
      </c>
      <c r="F117" s="3">
        <v>2</v>
      </c>
      <c r="G117" s="9" t="s">
        <v>2026</v>
      </c>
      <c r="H117" s="13">
        <v>122.86174200000001</v>
      </c>
      <c r="I117" s="14">
        <v>24.141923999999999</v>
      </c>
      <c r="J117" s="12">
        <v>1.7600000000000001E-2</v>
      </c>
      <c r="K117" s="12">
        <v>0.1048</v>
      </c>
      <c r="L117" s="12">
        <v>1.7600000000000001E-2</v>
      </c>
      <c r="M117" s="1">
        <v>0</v>
      </c>
      <c r="N117" s="1">
        <v>4</v>
      </c>
      <c r="O117" s="12">
        <v>1.421559</v>
      </c>
      <c r="P117" s="1">
        <v>0</v>
      </c>
      <c r="Q117" s="1">
        <v>0</v>
      </c>
      <c r="R117" s="1">
        <v>0</v>
      </c>
      <c r="S117" s="1">
        <f t="shared" si="21"/>
        <v>1</v>
      </c>
      <c r="T117" s="1">
        <f t="shared" si="22"/>
        <v>1</v>
      </c>
      <c r="U117" s="1">
        <f t="shared" si="23"/>
        <v>1</v>
      </c>
      <c r="V117" s="1">
        <f t="shared" si="24"/>
        <v>0</v>
      </c>
      <c r="W117" s="1">
        <f t="shared" si="25"/>
        <v>1</v>
      </c>
      <c r="X117" s="1">
        <f t="shared" si="26"/>
        <v>1</v>
      </c>
      <c r="Y117" s="1">
        <f t="shared" si="27"/>
        <v>0</v>
      </c>
      <c r="Z117" s="1">
        <f t="shared" si="28"/>
        <v>0</v>
      </c>
      <c r="AA117" s="1">
        <f t="shared" si="29"/>
        <v>0</v>
      </c>
      <c r="AB117" s="1">
        <f t="shared" si="30"/>
        <v>5</v>
      </c>
      <c r="AC117" s="1"/>
    </row>
    <row r="118" spans="1:29" ht="12.95" customHeight="1">
      <c r="A118" s="2">
        <v>7224</v>
      </c>
      <c r="B118" s="1" t="s">
        <v>1155</v>
      </c>
      <c r="C118" s="1" t="s">
        <v>1156</v>
      </c>
      <c r="D118" s="1">
        <v>38.123849999999997</v>
      </c>
      <c r="E118" s="1">
        <v>-105.13617000000001</v>
      </c>
      <c r="F118" s="3">
        <v>2</v>
      </c>
      <c r="G118" s="9" t="s">
        <v>2026</v>
      </c>
      <c r="H118" s="13">
        <v>41.420363000000002</v>
      </c>
      <c r="I118" s="14">
        <v>18.015236000000002</v>
      </c>
      <c r="J118" s="12">
        <v>0</v>
      </c>
      <c r="K118" s="12">
        <v>0</v>
      </c>
      <c r="L118" s="12">
        <v>0.13250000000000001</v>
      </c>
      <c r="M118" s="1">
        <v>0</v>
      </c>
      <c r="N118" s="1">
        <v>0</v>
      </c>
      <c r="O118" s="12">
        <v>1.682412</v>
      </c>
      <c r="P118" s="1">
        <v>0</v>
      </c>
      <c r="Q118" s="1">
        <v>0</v>
      </c>
      <c r="R118" s="1">
        <v>0</v>
      </c>
      <c r="S118" s="1">
        <f t="shared" si="21"/>
        <v>0</v>
      </c>
      <c r="T118" s="1">
        <f t="shared" si="22"/>
        <v>0</v>
      </c>
      <c r="U118" s="1">
        <f t="shared" si="23"/>
        <v>1</v>
      </c>
      <c r="V118" s="1">
        <f t="shared" si="24"/>
        <v>0</v>
      </c>
      <c r="W118" s="1">
        <f t="shared" si="25"/>
        <v>0</v>
      </c>
      <c r="X118" s="1">
        <f t="shared" si="26"/>
        <v>1</v>
      </c>
      <c r="Y118" s="1">
        <f t="shared" si="27"/>
        <v>0</v>
      </c>
      <c r="Z118" s="1">
        <f t="shared" si="28"/>
        <v>0</v>
      </c>
      <c r="AA118" s="1">
        <f t="shared" si="29"/>
        <v>0</v>
      </c>
      <c r="AB118" s="1">
        <f t="shared" si="30"/>
        <v>2</v>
      </c>
      <c r="AC118" s="1"/>
    </row>
    <row r="119" spans="1:29" ht="12.95" customHeight="1">
      <c r="A119" s="2">
        <v>7227</v>
      </c>
      <c r="B119" s="1" t="s">
        <v>1158</v>
      </c>
      <c r="C119" s="1" t="s">
        <v>1159</v>
      </c>
      <c r="D119" s="1">
        <v>37.979444000000001</v>
      </c>
      <c r="E119" s="1">
        <v>-105.071111</v>
      </c>
      <c r="F119" s="3">
        <v>2</v>
      </c>
      <c r="G119" s="9" t="s">
        <v>2026</v>
      </c>
      <c r="H119" s="13">
        <v>38.881112000000002</v>
      </c>
      <c r="I119" s="14">
        <v>26.650845</v>
      </c>
      <c r="J119" s="12">
        <v>0</v>
      </c>
      <c r="K119" s="12">
        <v>0</v>
      </c>
      <c r="L119" s="12">
        <v>0</v>
      </c>
      <c r="M119" s="1">
        <v>0</v>
      </c>
      <c r="N119" s="1">
        <v>0</v>
      </c>
      <c r="O119" s="12">
        <v>0.125275</v>
      </c>
      <c r="P119" s="1">
        <v>5.1438999999999999E-2</v>
      </c>
      <c r="Q119" s="1">
        <v>0</v>
      </c>
      <c r="R119" s="1">
        <v>0</v>
      </c>
      <c r="S119" s="1">
        <f t="shared" si="21"/>
        <v>0</v>
      </c>
      <c r="T119" s="1">
        <f t="shared" si="22"/>
        <v>0</v>
      </c>
      <c r="U119" s="1">
        <f t="shared" si="23"/>
        <v>0</v>
      </c>
      <c r="V119" s="1">
        <f t="shared" si="24"/>
        <v>0</v>
      </c>
      <c r="W119" s="1">
        <f t="shared" si="25"/>
        <v>0</v>
      </c>
      <c r="X119" s="1">
        <f t="shared" si="26"/>
        <v>0</v>
      </c>
      <c r="Y119" s="1">
        <f t="shared" si="27"/>
        <v>1</v>
      </c>
      <c r="Z119" s="1">
        <f t="shared" si="28"/>
        <v>0</v>
      </c>
      <c r="AA119" s="1">
        <f t="shared" si="29"/>
        <v>0</v>
      </c>
      <c r="AB119" s="1">
        <f t="shared" si="30"/>
        <v>1</v>
      </c>
      <c r="AC119" s="1"/>
    </row>
    <row r="120" spans="1:29" ht="12.95" customHeight="1">
      <c r="A120" s="2">
        <v>7241</v>
      </c>
      <c r="B120" s="1" t="s">
        <v>526</v>
      </c>
      <c r="C120" s="1" t="s">
        <v>1162</v>
      </c>
      <c r="D120" s="1">
        <v>38.536580000000001</v>
      </c>
      <c r="E120" s="1">
        <v>-105.22153</v>
      </c>
      <c r="F120" s="3">
        <v>1</v>
      </c>
      <c r="G120" s="9" t="s">
        <v>2026</v>
      </c>
      <c r="H120" s="13">
        <v>921.51313500000003</v>
      </c>
      <c r="I120" s="14">
        <v>27.588456999999998</v>
      </c>
      <c r="J120" s="12">
        <v>7.4099999999999999E-2</v>
      </c>
      <c r="K120" s="12">
        <v>0.49890000000000001</v>
      </c>
      <c r="L120" s="12">
        <v>0.1961</v>
      </c>
      <c r="M120" s="1">
        <v>0</v>
      </c>
      <c r="N120" s="1">
        <v>10</v>
      </c>
      <c r="O120" s="12">
        <v>1.0067299999999999</v>
      </c>
      <c r="P120" s="1">
        <v>1.085E-3</v>
      </c>
      <c r="Q120" s="1">
        <v>0</v>
      </c>
      <c r="R120" s="1">
        <v>0</v>
      </c>
      <c r="S120" s="1">
        <f t="shared" si="21"/>
        <v>1</v>
      </c>
      <c r="T120" s="1">
        <f t="shared" si="22"/>
        <v>1</v>
      </c>
      <c r="U120" s="1">
        <f t="shared" si="23"/>
        <v>1</v>
      </c>
      <c r="V120" s="1">
        <f t="shared" si="24"/>
        <v>0</v>
      </c>
      <c r="W120" s="1">
        <f t="shared" si="25"/>
        <v>1</v>
      </c>
      <c r="X120" s="1">
        <f t="shared" si="26"/>
        <v>1</v>
      </c>
      <c r="Y120" s="1">
        <f t="shared" si="27"/>
        <v>0</v>
      </c>
      <c r="Z120" s="1">
        <f t="shared" si="28"/>
        <v>0</v>
      </c>
      <c r="AA120" s="1">
        <f t="shared" si="29"/>
        <v>0</v>
      </c>
      <c r="AB120" s="1">
        <f t="shared" si="30"/>
        <v>5</v>
      </c>
      <c r="AC120" s="1"/>
    </row>
    <row r="121" spans="1:29" ht="12.95" customHeight="1">
      <c r="A121" s="2">
        <v>7243</v>
      </c>
      <c r="B121" s="1" t="s">
        <v>526</v>
      </c>
      <c r="C121" s="1" t="s">
        <v>1163</v>
      </c>
      <c r="D121" s="1">
        <v>38.66283</v>
      </c>
      <c r="E121" s="1">
        <v>-105.22450000000001</v>
      </c>
      <c r="F121" s="3">
        <v>1</v>
      </c>
      <c r="G121" s="9" t="s">
        <v>2026</v>
      </c>
      <c r="H121" s="13">
        <v>702.26495999999997</v>
      </c>
      <c r="I121" s="14">
        <v>27.170473000000001</v>
      </c>
      <c r="J121" s="12">
        <v>0</v>
      </c>
      <c r="K121" s="12">
        <v>0.65459999999999996</v>
      </c>
      <c r="L121" s="12">
        <v>0.1888</v>
      </c>
      <c r="M121" s="1">
        <v>1</v>
      </c>
      <c r="N121" s="1">
        <v>2</v>
      </c>
      <c r="O121" s="12">
        <v>0.768459</v>
      </c>
      <c r="P121" s="1">
        <v>1.4239999999999999E-3</v>
      </c>
      <c r="Q121" s="1">
        <v>0</v>
      </c>
      <c r="R121" s="1">
        <v>0</v>
      </c>
      <c r="S121" s="1">
        <f t="shared" si="21"/>
        <v>0</v>
      </c>
      <c r="T121" s="1">
        <f t="shared" si="22"/>
        <v>1</v>
      </c>
      <c r="U121" s="1">
        <f t="shared" si="23"/>
        <v>1</v>
      </c>
      <c r="V121" s="1">
        <f t="shared" si="24"/>
        <v>1</v>
      </c>
      <c r="W121" s="1">
        <f t="shared" si="25"/>
        <v>1</v>
      </c>
      <c r="X121" s="1">
        <f t="shared" si="26"/>
        <v>1</v>
      </c>
      <c r="Y121" s="1">
        <f t="shared" si="27"/>
        <v>0</v>
      </c>
      <c r="Z121" s="1">
        <f t="shared" si="28"/>
        <v>0</v>
      </c>
      <c r="AA121" s="1">
        <f t="shared" si="29"/>
        <v>0</v>
      </c>
      <c r="AB121" s="1">
        <f t="shared" si="30"/>
        <v>5</v>
      </c>
      <c r="AC121" s="1"/>
    </row>
    <row r="122" spans="1:29" ht="12.95" customHeight="1">
      <c r="A122" s="2">
        <v>7250</v>
      </c>
      <c r="B122" s="1" t="s">
        <v>1164</v>
      </c>
      <c r="C122" s="1" t="s">
        <v>1165</v>
      </c>
      <c r="D122" s="1">
        <v>38.66527</v>
      </c>
      <c r="E122" s="1">
        <v>-105.22623</v>
      </c>
      <c r="F122" s="3">
        <v>1</v>
      </c>
      <c r="G122" s="9" t="s">
        <v>2026</v>
      </c>
      <c r="H122" s="13">
        <v>30.34451</v>
      </c>
      <c r="I122" s="14">
        <v>6.6275719999999998</v>
      </c>
      <c r="J122" s="12">
        <v>0</v>
      </c>
      <c r="K122" s="12">
        <v>0</v>
      </c>
      <c r="L122" s="12">
        <v>1.9192</v>
      </c>
      <c r="M122" s="1">
        <v>0</v>
      </c>
      <c r="N122" s="1">
        <v>0</v>
      </c>
      <c r="O122" s="12">
        <v>1.2134769999999999</v>
      </c>
      <c r="P122" s="1">
        <v>0</v>
      </c>
      <c r="Q122" s="1">
        <v>0</v>
      </c>
      <c r="R122" s="1">
        <v>0</v>
      </c>
      <c r="S122" s="1">
        <f t="shared" si="21"/>
        <v>0</v>
      </c>
      <c r="T122" s="1">
        <f t="shared" si="22"/>
        <v>0</v>
      </c>
      <c r="U122" s="1">
        <f t="shared" si="23"/>
        <v>1</v>
      </c>
      <c r="V122" s="1">
        <f t="shared" si="24"/>
        <v>0</v>
      </c>
      <c r="W122" s="1">
        <f t="shared" si="25"/>
        <v>0</v>
      </c>
      <c r="X122" s="1">
        <f t="shared" si="26"/>
        <v>1</v>
      </c>
      <c r="Y122" s="1">
        <f t="shared" si="27"/>
        <v>0</v>
      </c>
      <c r="Z122" s="1">
        <f t="shared" si="28"/>
        <v>0</v>
      </c>
      <c r="AA122" s="1">
        <f t="shared" si="29"/>
        <v>0</v>
      </c>
      <c r="AB122" s="1">
        <f t="shared" si="30"/>
        <v>2</v>
      </c>
      <c r="AC122" s="1"/>
    </row>
    <row r="123" spans="1:29" ht="12.95" customHeight="1">
      <c r="A123" s="2">
        <v>7252</v>
      </c>
      <c r="B123" s="1" t="s">
        <v>1164</v>
      </c>
      <c r="C123" s="1" t="s">
        <v>1166</v>
      </c>
      <c r="D123" s="1">
        <v>38.711660000000002</v>
      </c>
      <c r="E123" s="1">
        <v>-105.18389999999999</v>
      </c>
      <c r="F123" s="3">
        <v>1</v>
      </c>
      <c r="G123" s="9" t="s">
        <v>2026</v>
      </c>
      <c r="H123" s="13">
        <v>21.024999999999999</v>
      </c>
      <c r="I123" s="14">
        <v>17.957189</v>
      </c>
      <c r="J123" s="12">
        <v>0</v>
      </c>
      <c r="K123" s="12">
        <v>0</v>
      </c>
      <c r="L123" s="12">
        <v>2.7824</v>
      </c>
      <c r="M123" s="1">
        <v>5</v>
      </c>
      <c r="N123" s="1">
        <v>0</v>
      </c>
      <c r="O123" s="12">
        <v>6.0635120000000002</v>
      </c>
      <c r="P123" s="1">
        <v>0</v>
      </c>
      <c r="Q123" s="1">
        <v>0</v>
      </c>
      <c r="R123" s="1">
        <v>0</v>
      </c>
      <c r="S123" s="1">
        <f t="shared" si="21"/>
        <v>0</v>
      </c>
      <c r="T123" s="1">
        <f t="shared" si="22"/>
        <v>0</v>
      </c>
      <c r="U123" s="1">
        <f t="shared" si="23"/>
        <v>1</v>
      </c>
      <c r="V123" s="1">
        <f t="shared" si="24"/>
        <v>1</v>
      </c>
      <c r="W123" s="1">
        <f t="shared" si="25"/>
        <v>0</v>
      </c>
      <c r="X123" s="1">
        <f t="shared" si="26"/>
        <v>1</v>
      </c>
      <c r="Y123" s="1">
        <f t="shared" si="27"/>
        <v>0</v>
      </c>
      <c r="Z123" s="1">
        <f t="shared" si="28"/>
        <v>0</v>
      </c>
      <c r="AA123" s="1">
        <f t="shared" si="29"/>
        <v>0</v>
      </c>
      <c r="AB123" s="1">
        <f t="shared" si="30"/>
        <v>3</v>
      </c>
      <c r="AC123" s="1"/>
    </row>
    <row r="124" spans="1:29" ht="12.95" customHeight="1">
      <c r="A124" s="2">
        <v>7263</v>
      </c>
      <c r="B124" s="1" t="s">
        <v>1164</v>
      </c>
      <c r="C124" s="1" t="s">
        <v>1167</v>
      </c>
      <c r="D124" s="1">
        <v>38.720300000000002</v>
      </c>
      <c r="E124" s="1">
        <v>-105.178</v>
      </c>
      <c r="F124" s="3">
        <v>2</v>
      </c>
      <c r="G124" s="9" t="s">
        <v>2026</v>
      </c>
      <c r="H124" s="13">
        <v>13.731847999999999</v>
      </c>
      <c r="I124" s="14">
        <v>13.732476999999999</v>
      </c>
      <c r="J124" s="12">
        <v>0</v>
      </c>
      <c r="K124" s="12">
        <v>0</v>
      </c>
      <c r="L124" s="12">
        <v>3.4740000000000006</v>
      </c>
      <c r="M124" s="1">
        <v>4</v>
      </c>
      <c r="N124" s="1">
        <v>0</v>
      </c>
      <c r="O124" s="12">
        <v>5.9996520000000002</v>
      </c>
      <c r="P124" s="1">
        <v>0</v>
      </c>
      <c r="Q124" s="1">
        <v>0</v>
      </c>
      <c r="R124" s="1">
        <v>0</v>
      </c>
      <c r="S124" s="1">
        <f t="shared" si="21"/>
        <v>0</v>
      </c>
      <c r="T124" s="1">
        <f t="shared" si="22"/>
        <v>0</v>
      </c>
      <c r="U124" s="1">
        <f t="shared" si="23"/>
        <v>1</v>
      </c>
      <c r="V124" s="1">
        <f t="shared" si="24"/>
        <v>1</v>
      </c>
      <c r="W124" s="1">
        <f t="shared" si="25"/>
        <v>0</v>
      </c>
      <c r="X124" s="1">
        <f t="shared" si="26"/>
        <v>1</v>
      </c>
      <c r="Y124" s="1">
        <f t="shared" si="27"/>
        <v>0</v>
      </c>
      <c r="Z124" s="1">
        <f t="shared" si="28"/>
        <v>0</v>
      </c>
      <c r="AA124" s="1">
        <f t="shared" si="29"/>
        <v>0</v>
      </c>
      <c r="AB124" s="1">
        <f t="shared" si="30"/>
        <v>3</v>
      </c>
      <c r="AC124" s="1"/>
    </row>
    <row r="125" spans="1:29" ht="12.95" customHeight="1">
      <c r="A125" s="2">
        <v>7265</v>
      </c>
      <c r="B125" s="1" t="s">
        <v>1164</v>
      </c>
      <c r="C125" s="1" t="s">
        <v>1168</v>
      </c>
      <c r="D125" s="1">
        <v>38.737833000000002</v>
      </c>
      <c r="E125" s="1">
        <v>-105.177944</v>
      </c>
      <c r="F125" s="3">
        <v>2</v>
      </c>
      <c r="G125" s="9" t="s">
        <v>2026</v>
      </c>
      <c r="H125" s="13">
        <v>7.502561</v>
      </c>
      <c r="I125" s="14">
        <v>7.5016999999999996</v>
      </c>
      <c r="J125" s="12">
        <v>0</v>
      </c>
      <c r="K125" s="12">
        <v>0</v>
      </c>
      <c r="L125" s="12">
        <v>5.2675999999999989</v>
      </c>
      <c r="M125" s="1">
        <v>3</v>
      </c>
      <c r="N125" s="1">
        <v>0</v>
      </c>
      <c r="O125" s="12">
        <v>7.8020129999999996</v>
      </c>
      <c r="P125" s="1">
        <v>0</v>
      </c>
      <c r="Q125" s="1">
        <v>0</v>
      </c>
      <c r="R125" s="1">
        <v>0</v>
      </c>
      <c r="S125" s="1">
        <f t="shared" si="21"/>
        <v>0</v>
      </c>
      <c r="T125" s="1">
        <f t="shared" si="22"/>
        <v>0</v>
      </c>
      <c r="U125" s="1">
        <f t="shared" si="23"/>
        <v>1</v>
      </c>
      <c r="V125" s="1">
        <f t="shared" si="24"/>
        <v>1</v>
      </c>
      <c r="W125" s="1">
        <f t="shared" si="25"/>
        <v>0</v>
      </c>
      <c r="X125" s="1">
        <f t="shared" si="26"/>
        <v>1</v>
      </c>
      <c r="Y125" s="1">
        <f t="shared" si="27"/>
        <v>0</v>
      </c>
      <c r="Z125" s="1">
        <f t="shared" si="28"/>
        <v>0</v>
      </c>
      <c r="AA125" s="1">
        <f t="shared" si="29"/>
        <v>0</v>
      </c>
      <c r="AB125" s="1">
        <f t="shared" si="30"/>
        <v>3</v>
      </c>
      <c r="AC125" s="1"/>
    </row>
    <row r="126" spans="1:29" ht="12.95" customHeight="1">
      <c r="A126" s="2">
        <v>7301</v>
      </c>
      <c r="B126" s="1" t="s">
        <v>1189</v>
      </c>
      <c r="C126" s="1" t="s">
        <v>1190</v>
      </c>
      <c r="D126" s="1">
        <v>39.030720000000002</v>
      </c>
      <c r="E126" s="1">
        <v>-104.84786</v>
      </c>
      <c r="F126" s="3">
        <v>1</v>
      </c>
      <c r="G126" s="9" t="s">
        <v>2026</v>
      </c>
      <c r="H126" s="13">
        <v>211.97483199999999</v>
      </c>
      <c r="I126" s="14">
        <v>33.617770999999998</v>
      </c>
      <c r="J126" s="12">
        <v>0</v>
      </c>
      <c r="K126" s="12">
        <v>0</v>
      </c>
      <c r="L126" s="12">
        <v>3.6591</v>
      </c>
      <c r="M126" s="1">
        <v>3</v>
      </c>
      <c r="N126" s="1">
        <v>8</v>
      </c>
      <c r="O126" s="12">
        <v>3.9320789999999999</v>
      </c>
      <c r="P126" s="1">
        <v>4.718E-3</v>
      </c>
      <c r="Q126" s="1">
        <v>1</v>
      </c>
      <c r="R126" s="1">
        <v>0</v>
      </c>
      <c r="S126" s="1">
        <f t="shared" si="21"/>
        <v>0</v>
      </c>
      <c r="T126" s="1">
        <f t="shared" si="22"/>
        <v>0</v>
      </c>
      <c r="U126" s="1">
        <f t="shared" si="23"/>
        <v>1</v>
      </c>
      <c r="V126" s="1">
        <f t="shared" si="24"/>
        <v>1</v>
      </c>
      <c r="W126" s="1">
        <f t="shared" si="25"/>
        <v>1</v>
      </c>
      <c r="X126" s="1">
        <f t="shared" si="26"/>
        <v>1</v>
      </c>
      <c r="Y126" s="1">
        <f t="shared" si="27"/>
        <v>0</v>
      </c>
      <c r="Z126" s="1">
        <f t="shared" si="28"/>
        <v>1</v>
      </c>
      <c r="AA126" s="1">
        <f t="shared" si="29"/>
        <v>0</v>
      </c>
      <c r="AB126" s="1">
        <f t="shared" si="30"/>
        <v>5</v>
      </c>
      <c r="AC126" s="1"/>
    </row>
    <row r="127" spans="1:29" ht="12.95" customHeight="1">
      <c r="A127" s="2">
        <v>7302</v>
      </c>
      <c r="B127" s="1" t="s">
        <v>1191</v>
      </c>
      <c r="C127" s="1" t="s">
        <v>1192</v>
      </c>
      <c r="D127" s="1">
        <v>39.11542</v>
      </c>
      <c r="E127" s="1">
        <v>-104.91280999999999</v>
      </c>
      <c r="F127" s="3">
        <v>1</v>
      </c>
      <c r="G127" s="9" t="s">
        <v>2026</v>
      </c>
      <c r="H127" s="13">
        <v>41.106636000000002</v>
      </c>
      <c r="I127" s="14">
        <v>14.77351</v>
      </c>
      <c r="J127" s="12">
        <v>0</v>
      </c>
      <c r="K127" s="12">
        <v>0</v>
      </c>
      <c r="L127" s="12">
        <v>0.12040000000000002</v>
      </c>
      <c r="M127" s="1">
        <v>0</v>
      </c>
      <c r="N127" s="1">
        <v>0</v>
      </c>
      <c r="O127" s="12">
        <v>0.92899200000000004</v>
      </c>
      <c r="P127" s="1">
        <v>2.4327000000000001E-2</v>
      </c>
      <c r="Q127" s="1">
        <v>0</v>
      </c>
      <c r="R127" s="1">
        <v>0</v>
      </c>
      <c r="S127" s="1">
        <f t="shared" si="21"/>
        <v>0</v>
      </c>
      <c r="T127" s="1">
        <f t="shared" si="22"/>
        <v>0</v>
      </c>
      <c r="U127" s="1">
        <f t="shared" si="23"/>
        <v>1</v>
      </c>
      <c r="V127" s="1">
        <f t="shared" si="24"/>
        <v>0</v>
      </c>
      <c r="W127" s="1">
        <f t="shared" si="25"/>
        <v>0</v>
      </c>
      <c r="X127" s="1">
        <f t="shared" si="26"/>
        <v>1</v>
      </c>
      <c r="Y127" s="1">
        <f t="shared" si="27"/>
        <v>0</v>
      </c>
      <c r="Z127" s="1">
        <f t="shared" si="28"/>
        <v>0</v>
      </c>
      <c r="AA127" s="1">
        <f t="shared" si="29"/>
        <v>0</v>
      </c>
      <c r="AB127" s="1">
        <f t="shared" si="30"/>
        <v>2</v>
      </c>
      <c r="AC127" s="1"/>
    </row>
    <row r="128" spans="1:29" ht="12.95" customHeight="1">
      <c r="A128" s="2">
        <v>7304</v>
      </c>
      <c r="B128" s="1" t="s">
        <v>1189</v>
      </c>
      <c r="C128" s="1" t="s">
        <v>1193</v>
      </c>
      <c r="D128" s="1">
        <v>39.068716999999999</v>
      </c>
      <c r="E128" s="1">
        <v>-104.87305000000001</v>
      </c>
      <c r="F128" s="3">
        <v>1</v>
      </c>
      <c r="G128" s="9" t="s">
        <v>2026</v>
      </c>
      <c r="H128" s="13">
        <v>103.792856</v>
      </c>
      <c r="I128" s="14">
        <v>28.770489999999999</v>
      </c>
      <c r="J128" s="12">
        <v>0</v>
      </c>
      <c r="K128" s="12">
        <v>0</v>
      </c>
      <c r="L128" s="12">
        <v>3.0305999999999997</v>
      </c>
      <c r="M128" s="1">
        <v>3</v>
      </c>
      <c r="N128" s="1">
        <v>1</v>
      </c>
      <c r="O128" s="12">
        <v>7.7000640000000002</v>
      </c>
      <c r="P128" s="1">
        <v>9.6349999999999995E-3</v>
      </c>
      <c r="Q128" s="1">
        <v>1</v>
      </c>
      <c r="R128" s="1">
        <v>0</v>
      </c>
      <c r="S128" s="1">
        <f t="shared" si="21"/>
        <v>0</v>
      </c>
      <c r="T128" s="1">
        <f t="shared" si="22"/>
        <v>0</v>
      </c>
      <c r="U128" s="1">
        <f t="shared" si="23"/>
        <v>1</v>
      </c>
      <c r="V128" s="1">
        <f t="shared" si="24"/>
        <v>1</v>
      </c>
      <c r="W128" s="1">
        <f t="shared" si="25"/>
        <v>0</v>
      </c>
      <c r="X128" s="1">
        <f t="shared" si="26"/>
        <v>1</v>
      </c>
      <c r="Y128" s="1">
        <f t="shared" si="27"/>
        <v>0</v>
      </c>
      <c r="Z128" s="1">
        <f t="shared" si="28"/>
        <v>1</v>
      </c>
      <c r="AA128" s="1">
        <f t="shared" si="29"/>
        <v>0</v>
      </c>
      <c r="AB128" s="1">
        <f t="shared" si="30"/>
        <v>4</v>
      </c>
      <c r="AC128" s="1"/>
    </row>
    <row r="129" spans="1:29" ht="12.95" customHeight="1">
      <c r="A129" s="2">
        <v>7313</v>
      </c>
      <c r="B129" s="1" t="s">
        <v>1194</v>
      </c>
      <c r="C129" s="1" t="s">
        <v>1200</v>
      </c>
      <c r="D129" s="1">
        <v>38.938690000000001</v>
      </c>
      <c r="E129" s="1">
        <v>-105.01555999999999</v>
      </c>
      <c r="F129" s="3">
        <v>1</v>
      </c>
      <c r="G129" s="9" t="s">
        <v>2026</v>
      </c>
      <c r="H129" s="13">
        <v>42.885581000000002</v>
      </c>
      <c r="I129" s="14">
        <v>24.588778999999999</v>
      </c>
      <c r="J129" s="12">
        <v>0</v>
      </c>
      <c r="K129" s="12">
        <v>8.4000000000000005E-2</v>
      </c>
      <c r="L129" s="12">
        <v>4.2286999999999999</v>
      </c>
      <c r="M129" s="1">
        <v>0</v>
      </c>
      <c r="N129" s="1">
        <v>0</v>
      </c>
      <c r="O129" s="12">
        <v>3.8063060000000002</v>
      </c>
      <c r="P129" s="1">
        <v>2.3317999999999998E-2</v>
      </c>
      <c r="Q129" s="1">
        <v>0</v>
      </c>
      <c r="R129" s="1">
        <v>0</v>
      </c>
      <c r="S129" s="1">
        <f t="shared" si="21"/>
        <v>0</v>
      </c>
      <c r="T129" s="1">
        <f t="shared" si="22"/>
        <v>1</v>
      </c>
      <c r="U129" s="1">
        <f t="shared" si="23"/>
        <v>1</v>
      </c>
      <c r="V129" s="1">
        <f t="shared" si="24"/>
        <v>0</v>
      </c>
      <c r="W129" s="1">
        <f t="shared" si="25"/>
        <v>0</v>
      </c>
      <c r="X129" s="1">
        <f t="shared" si="26"/>
        <v>1</v>
      </c>
      <c r="Y129" s="1">
        <f t="shared" si="27"/>
        <v>0</v>
      </c>
      <c r="Z129" s="1">
        <f t="shared" si="28"/>
        <v>0</v>
      </c>
      <c r="AA129" s="1">
        <f t="shared" si="29"/>
        <v>0</v>
      </c>
      <c r="AB129" s="1">
        <f t="shared" si="30"/>
        <v>3</v>
      </c>
      <c r="AC129" s="1"/>
    </row>
    <row r="130" spans="1:29" ht="12.95" customHeight="1">
      <c r="A130" s="2">
        <v>7314</v>
      </c>
      <c r="B130" s="1" t="s">
        <v>1194</v>
      </c>
      <c r="C130" s="1" t="s">
        <v>1201</v>
      </c>
      <c r="D130" s="1">
        <v>38.881810000000002</v>
      </c>
      <c r="E130" s="1">
        <v>-104.95056</v>
      </c>
      <c r="F130" s="3">
        <v>1</v>
      </c>
      <c r="G130" s="9" t="s">
        <v>2026</v>
      </c>
      <c r="H130" s="13">
        <v>166.986041</v>
      </c>
      <c r="I130" s="14">
        <v>30.400569999999998</v>
      </c>
      <c r="J130" s="12">
        <v>0</v>
      </c>
      <c r="K130" s="12">
        <v>5.2299999999999999E-2</v>
      </c>
      <c r="L130" s="12">
        <v>1.4251000000000003</v>
      </c>
      <c r="M130" s="1">
        <v>1</v>
      </c>
      <c r="N130" s="1">
        <v>0</v>
      </c>
      <c r="O130" s="12">
        <v>2.0982479999999999</v>
      </c>
      <c r="P130" s="1">
        <v>1.7965999999999999E-2</v>
      </c>
      <c r="Q130" s="1">
        <v>0</v>
      </c>
      <c r="R130" s="1">
        <v>0</v>
      </c>
      <c r="S130" s="1">
        <f t="shared" si="21"/>
        <v>0</v>
      </c>
      <c r="T130" s="1">
        <f t="shared" si="22"/>
        <v>1</v>
      </c>
      <c r="U130" s="1">
        <f t="shared" si="23"/>
        <v>1</v>
      </c>
      <c r="V130" s="1">
        <f t="shared" si="24"/>
        <v>1</v>
      </c>
      <c r="W130" s="1">
        <f t="shared" si="25"/>
        <v>0</v>
      </c>
      <c r="X130" s="1">
        <f t="shared" si="26"/>
        <v>1</v>
      </c>
      <c r="Y130" s="1">
        <f t="shared" si="27"/>
        <v>0</v>
      </c>
      <c r="Z130" s="1">
        <f t="shared" si="28"/>
        <v>0</v>
      </c>
      <c r="AA130" s="1">
        <f t="shared" si="29"/>
        <v>0</v>
      </c>
      <c r="AB130" s="1">
        <f t="shared" si="30"/>
        <v>4</v>
      </c>
      <c r="AC130" s="1"/>
    </row>
    <row r="131" spans="1:29" ht="12.95" customHeight="1">
      <c r="A131" s="2">
        <v>7376</v>
      </c>
      <c r="B131" s="1" t="s">
        <v>1209</v>
      </c>
      <c r="C131" s="1" t="s">
        <v>1210</v>
      </c>
      <c r="D131" s="1">
        <v>38.856059999999999</v>
      </c>
      <c r="E131" s="1">
        <v>-104.93011</v>
      </c>
      <c r="F131" s="3">
        <v>1</v>
      </c>
      <c r="G131" s="9" t="s">
        <v>2026</v>
      </c>
      <c r="H131" s="13">
        <v>43.839433999999997</v>
      </c>
      <c r="I131" s="14">
        <v>14.283125999999999</v>
      </c>
      <c r="J131" s="12">
        <v>0</v>
      </c>
      <c r="K131" s="12">
        <v>0</v>
      </c>
      <c r="L131" s="12">
        <v>3.6900000000000002E-2</v>
      </c>
      <c r="M131" s="1">
        <v>0</v>
      </c>
      <c r="N131" s="1">
        <v>1</v>
      </c>
      <c r="O131" s="12">
        <v>0.63239100000000004</v>
      </c>
      <c r="P131" s="1">
        <v>0</v>
      </c>
      <c r="Q131" s="1">
        <v>0</v>
      </c>
      <c r="R131" s="1">
        <v>0</v>
      </c>
      <c r="S131" s="1">
        <f t="shared" si="21"/>
        <v>0</v>
      </c>
      <c r="T131" s="1">
        <f t="shared" si="22"/>
        <v>0</v>
      </c>
      <c r="U131" s="1">
        <f t="shared" si="23"/>
        <v>1</v>
      </c>
      <c r="V131" s="1">
        <f t="shared" si="24"/>
        <v>0</v>
      </c>
      <c r="W131" s="1">
        <f t="shared" si="25"/>
        <v>0</v>
      </c>
      <c r="X131" s="1">
        <f t="shared" si="26"/>
        <v>1</v>
      </c>
      <c r="Y131" s="1">
        <f t="shared" si="27"/>
        <v>0</v>
      </c>
      <c r="Z131" s="1">
        <f t="shared" si="28"/>
        <v>0</v>
      </c>
      <c r="AA131" s="1">
        <f t="shared" si="29"/>
        <v>0</v>
      </c>
      <c r="AB131" s="1">
        <f t="shared" si="30"/>
        <v>2</v>
      </c>
      <c r="AC131" s="1"/>
    </row>
    <row r="132" spans="1:29" ht="12.95" customHeight="1">
      <c r="A132" s="2">
        <v>7380</v>
      </c>
      <c r="B132" s="1" t="s">
        <v>378</v>
      </c>
      <c r="C132" s="1" t="s">
        <v>1211</v>
      </c>
      <c r="D132" s="1">
        <v>38.707500000000003</v>
      </c>
      <c r="E132" s="1">
        <v>-104.84611</v>
      </c>
      <c r="F132" s="3">
        <v>2</v>
      </c>
      <c r="G132" s="9" t="s">
        <v>2026</v>
      </c>
      <c r="H132" s="13">
        <v>17.523195000000001</v>
      </c>
      <c r="I132" s="14">
        <v>15.262230000000001</v>
      </c>
      <c r="J132" s="12">
        <v>0</v>
      </c>
      <c r="K132" s="12">
        <v>0</v>
      </c>
      <c r="L132" s="12">
        <v>0</v>
      </c>
      <c r="M132" s="1">
        <v>0</v>
      </c>
      <c r="N132" s="1">
        <v>0</v>
      </c>
      <c r="O132" s="12">
        <v>0.96043400000000001</v>
      </c>
      <c r="P132" s="1">
        <v>5.7067E-2</v>
      </c>
      <c r="Q132" s="1">
        <v>0</v>
      </c>
      <c r="R132" s="1">
        <v>0</v>
      </c>
      <c r="S132" s="1">
        <f t="shared" si="21"/>
        <v>0</v>
      </c>
      <c r="T132" s="1">
        <f t="shared" si="22"/>
        <v>0</v>
      </c>
      <c r="U132" s="1">
        <f t="shared" si="23"/>
        <v>0</v>
      </c>
      <c r="V132" s="1">
        <f t="shared" si="24"/>
        <v>0</v>
      </c>
      <c r="W132" s="1">
        <f t="shared" si="25"/>
        <v>0</v>
      </c>
      <c r="X132" s="1">
        <f t="shared" si="26"/>
        <v>1</v>
      </c>
      <c r="Y132" s="1">
        <f t="shared" si="27"/>
        <v>1</v>
      </c>
      <c r="Z132" s="1">
        <f t="shared" si="28"/>
        <v>0</v>
      </c>
      <c r="AA132" s="1">
        <f t="shared" si="29"/>
        <v>0</v>
      </c>
      <c r="AB132" s="1">
        <f t="shared" si="30"/>
        <v>2</v>
      </c>
      <c r="AC132" s="1"/>
    </row>
    <row r="133" spans="1:29" ht="12.95" customHeight="1">
      <c r="A133" s="2">
        <v>7385</v>
      </c>
      <c r="B133" s="1" t="s">
        <v>1213</v>
      </c>
      <c r="C133" s="1" t="s">
        <v>1214</v>
      </c>
      <c r="D133" s="1">
        <v>38.681669999999997</v>
      </c>
      <c r="E133" s="1">
        <v>-104.85805999999999</v>
      </c>
      <c r="F133" s="3">
        <v>1</v>
      </c>
      <c r="G133" s="9" t="s">
        <v>2026</v>
      </c>
      <c r="H133" s="13">
        <v>28.403092999999998</v>
      </c>
      <c r="I133" s="14">
        <v>8.5401179999999997</v>
      </c>
      <c r="J133" s="12">
        <v>0</v>
      </c>
      <c r="K133" s="12">
        <v>0</v>
      </c>
      <c r="L133" s="12">
        <v>0</v>
      </c>
      <c r="M133" s="1">
        <v>0</v>
      </c>
      <c r="N133" s="1">
        <v>1</v>
      </c>
      <c r="O133" s="12">
        <v>0</v>
      </c>
      <c r="P133" s="1">
        <v>0</v>
      </c>
      <c r="Q133" s="1">
        <v>0</v>
      </c>
      <c r="R133" s="1">
        <v>0</v>
      </c>
      <c r="S133" s="1">
        <f t="shared" si="21"/>
        <v>0</v>
      </c>
      <c r="T133" s="1">
        <f t="shared" si="22"/>
        <v>0</v>
      </c>
      <c r="U133" s="1">
        <f t="shared" si="23"/>
        <v>0</v>
      </c>
      <c r="V133" s="1">
        <f t="shared" si="24"/>
        <v>0</v>
      </c>
      <c r="W133" s="1">
        <f t="shared" si="25"/>
        <v>0</v>
      </c>
      <c r="X133" s="1">
        <f t="shared" si="26"/>
        <v>0</v>
      </c>
      <c r="Y133" s="1">
        <f t="shared" si="27"/>
        <v>0</v>
      </c>
      <c r="Z133" s="1">
        <f t="shared" si="28"/>
        <v>0</v>
      </c>
      <c r="AA133" s="1">
        <f t="shared" si="29"/>
        <v>0</v>
      </c>
      <c r="AB133" s="1">
        <f t="shared" si="30"/>
        <v>0</v>
      </c>
      <c r="AC133" s="1"/>
    </row>
    <row r="134" spans="1:29" ht="12.95" customHeight="1">
      <c r="A134" s="2">
        <v>7392</v>
      </c>
      <c r="B134" s="1" t="s">
        <v>1216</v>
      </c>
      <c r="C134" s="1" t="s">
        <v>114</v>
      </c>
      <c r="D134" s="1">
        <v>38.897651000000003</v>
      </c>
      <c r="E134" s="1">
        <v>-104.98808</v>
      </c>
      <c r="F134" s="3">
        <v>2</v>
      </c>
      <c r="G134" s="9" t="s">
        <v>2026</v>
      </c>
      <c r="H134" s="13">
        <v>8.7733120000000007</v>
      </c>
      <c r="I134" s="14">
        <v>5.893961</v>
      </c>
      <c r="J134" s="12">
        <v>0</v>
      </c>
      <c r="K134" s="12">
        <v>0</v>
      </c>
      <c r="L134" s="12">
        <v>0</v>
      </c>
      <c r="M134" s="1">
        <v>0</v>
      </c>
      <c r="N134" s="1">
        <v>0</v>
      </c>
      <c r="O134" s="12">
        <v>0.20621</v>
      </c>
      <c r="P134" s="1">
        <v>0</v>
      </c>
      <c r="Q134" s="1">
        <v>0</v>
      </c>
      <c r="R134" s="1">
        <v>0</v>
      </c>
      <c r="S134" s="1">
        <f t="shared" si="21"/>
        <v>0</v>
      </c>
      <c r="T134" s="1">
        <f t="shared" si="22"/>
        <v>0</v>
      </c>
      <c r="U134" s="1">
        <f t="shared" si="23"/>
        <v>0</v>
      </c>
      <c r="V134" s="1">
        <f t="shared" si="24"/>
        <v>0</v>
      </c>
      <c r="W134" s="1">
        <f t="shared" si="25"/>
        <v>0</v>
      </c>
      <c r="X134" s="1">
        <f t="shared" si="26"/>
        <v>0</v>
      </c>
      <c r="Y134" s="1">
        <f t="shared" si="27"/>
        <v>0</v>
      </c>
      <c r="Z134" s="1">
        <f t="shared" si="28"/>
        <v>0</v>
      </c>
      <c r="AA134" s="1">
        <f t="shared" si="29"/>
        <v>0</v>
      </c>
      <c r="AB134" s="1">
        <f t="shared" si="30"/>
        <v>0</v>
      </c>
      <c r="AC134" s="1"/>
    </row>
    <row r="135" spans="1:29" ht="12.95" customHeight="1">
      <c r="A135" s="2">
        <v>7545</v>
      </c>
      <c r="B135" s="1" t="s">
        <v>1224</v>
      </c>
      <c r="C135" s="1" t="s">
        <v>1225</v>
      </c>
      <c r="D135" s="1">
        <v>37.132199999999997</v>
      </c>
      <c r="E135" s="1">
        <v>-104.8528</v>
      </c>
      <c r="F135" s="3">
        <v>1</v>
      </c>
      <c r="G135" s="9" t="s">
        <v>2026</v>
      </c>
      <c r="H135" s="13">
        <v>447.75512800000001</v>
      </c>
      <c r="I135" s="14">
        <v>10.601027</v>
      </c>
      <c r="J135" s="12">
        <v>5.8699999999999995E-2</v>
      </c>
      <c r="K135" s="12">
        <v>2.7418</v>
      </c>
      <c r="L135" s="12">
        <v>2.9899999999999999E-2</v>
      </c>
      <c r="M135" s="1">
        <v>16</v>
      </c>
      <c r="N135" s="1">
        <v>2</v>
      </c>
      <c r="O135" s="12">
        <v>1.20855</v>
      </c>
      <c r="P135" s="1">
        <v>0</v>
      </c>
      <c r="Q135" s="1">
        <v>53</v>
      </c>
      <c r="R135" s="1">
        <v>0</v>
      </c>
      <c r="S135" s="1">
        <f t="shared" si="21"/>
        <v>1</v>
      </c>
      <c r="T135" s="1">
        <f t="shared" si="22"/>
        <v>1</v>
      </c>
      <c r="U135" s="1">
        <f t="shared" si="23"/>
        <v>1</v>
      </c>
      <c r="V135" s="1">
        <f t="shared" si="24"/>
        <v>1</v>
      </c>
      <c r="W135" s="1">
        <f t="shared" si="25"/>
        <v>1</v>
      </c>
      <c r="X135" s="1">
        <f t="shared" si="26"/>
        <v>1</v>
      </c>
      <c r="Y135" s="1">
        <f t="shared" si="27"/>
        <v>0</v>
      </c>
      <c r="Z135" s="1">
        <f t="shared" si="28"/>
        <v>1</v>
      </c>
      <c r="AA135" s="1">
        <f t="shared" si="29"/>
        <v>0</v>
      </c>
      <c r="AB135" s="1">
        <f t="shared" si="30"/>
        <v>7</v>
      </c>
      <c r="AC135" s="1"/>
    </row>
    <row r="136" spans="1:29" ht="12.95" customHeight="1">
      <c r="A136" s="2">
        <v>7547</v>
      </c>
      <c r="B136" s="1" t="s">
        <v>1228</v>
      </c>
      <c r="C136" s="1" t="s">
        <v>1229</v>
      </c>
      <c r="D136" s="1">
        <v>37.076949999999997</v>
      </c>
      <c r="E136" s="1">
        <v>-105.050033</v>
      </c>
      <c r="F136" s="3">
        <v>1</v>
      </c>
      <c r="G136" s="9" t="s">
        <v>2026</v>
      </c>
      <c r="H136" s="13">
        <v>93.354656000000006</v>
      </c>
      <c r="I136" s="14">
        <v>22.075699</v>
      </c>
      <c r="J136" s="12">
        <v>0</v>
      </c>
      <c r="K136" s="12">
        <v>1.5203</v>
      </c>
      <c r="L136" s="12">
        <v>0</v>
      </c>
      <c r="M136" s="1">
        <v>0</v>
      </c>
      <c r="N136" s="1">
        <v>7</v>
      </c>
      <c r="O136" s="12">
        <v>1.5708869999999999</v>
      </c>
      <c r="P136" s="1">
        <v>0</v>
      </c>
      <c r="Q136" s="1">
        <v>0</v>
      </c>
      <c r="R136" s="1">
        <v>0</v>
      </c>
      <c r="S136" s="1">
        <f t="shared" si="21"/>
        <v>0</v>
      </c>
      <c r="T136" s="1">
        <f t="shared" si="22"/>
        <v>1</v>
      </c>
      <c r="U136" s="1">
        <f t="shared" si="23"/>
        <v>0</v>
      </c>
      <c r="V136" s="1">
        <f t="shared" si="24"/>
        <v>0</v>
      </c>
      <c r="W136" s="1">
        <f t="shared" si="25"/>
        <v>1</v>
      </c>
      <c r="X136" s="1">
        <f t="shared" si="26"/>
        <v>1</v>
      </c>
      <c r="Y136" s="1">
        <f t="shared" si="27"/>
        <v>0</v>
      </c>
      <c r="Z136" s="1">
        <f t="shared" si="28"/>
        <v>0</v>
      </c>
      <c r="AA136" s="1">
        <f t="shared" si="29"/>
        <v>0</v>
      </c>
      <c r="AB136" s="1">
        <f t="shared" si="30"/>
        <v>3</v>
      </c>
      <c r="AC136" s="1"/>
    </row>
    <row r="137" spans="1:29" ht="12.95" customHeight="1">
      <c r="A137" s="2">
        <v>7548</v>
      </c>
      <c r="B137" s="1" t="s">
        <v>1230</v>
      </c>
      <c r="C137" s="1" t="s">
        <v>1231</v>
      </c>
      <c r="D137" s="1">
        <v>37.180999999999997</v>
      </c>
      <c r="E137" s="1">
        <v>-104.9631</v>
      </c>
      <c r="F137" s="3">
        <v>1</v>
      </c>
      <c r="G137" s="9" t="s">
        <v>2026</v>
      </c>
      <c r="H137" s="13">
        <v>226.70752899999999</v>
      </c>
      <c r="I137" s="14">
        <v>36.717567000000003</v>
      </c>
      <c r="J137" s="12">
        <v>7.4999999999999997E-3</v>
      </c>
      <c r="K137" s="12">
        <v>1.4209000000000001</v>
      </c>
      <c r="L137" s="12">
        <v>3.1399999999999997E-2</v>
      </c>
      <c r="M137" s="1">
        <v>3</v>
      </c>
      <c r="N137" s="1">
        <v>6</v>
      </c>
      <c r="O137" s="12">
        <v>1.2089760000000001</v>
      </c>
      <c r="P137" s="1">
        <v>0</v>
      </c>
      <c r="Q137" s="1">
        <v>75</v>
      </c>
      <c r="R137" s="1">
        <v>0</v>
      </c>
      <c r="S137" s="1">
        <f t="shared" si="21"/>
        <v>1</v>
      </c>
      <c r="T137" s="1">
        <f t="shared" si="22"/>
        <v>1</v>
      </c>
      <c r="U137" s="1">
        <f t="shared" si="23"/>
        <v>1</v>
      </c>
      <c r="V137" s="1">
        <f t="shared" si="24"/>
        <v>1</v>
      </c>
      <c r="W137" s="1">
        <f t="shared" si="25"/>
        <v>1</v>
      </c>
      <c r="X137" s="1">
        <f t="shared" si="26"/>
        <v>1</v>
      </c>
      <c r="Y137" s="1">
        <f t="shared" si="27"/>
        <v>0</v>
      </c>
      <c r="Z137" s="1">
        <f t="shared" si="28"/>
        <v>1</v>
      </c>
      <c r="AA137" s="1">
        <f t="shared" si="29"/>
        <v>0</v>
      </c>
      <c r="AB137" s="1">
        <f t="shared" si="30"/>
        <v>7</v>
      </c>
      <c r="AC137" s="1"/>
    </row>
    <row r="138" spans="1:29" ht="12.95" customHeight="1">
      <c r="A138" s="2">
        <v>7551</v>
      </c>
      <c r="B138" s="1" t="s">
        <v>1233</v>
      </c>
      <c r="C138" s="1" t="s">
        <v>1234</v>
      </c>
      <c r="D138" s="1">
        <v>37.051817</v>
      </c>
      <c r="E138" s="1">
        <v>-104.52283300000001</v>
      </c>
      <c r="F138" s="3">
        <v>1</v>
      </c>
      <c r="G138" s="9" t="s">
        <v>2026</v>
      </c>
      <c r="H138" s="13">
        <v>49.116267000000001</v>
      </c>
      <c r="I138" s="14">
        <v>17.097694000000001</v>
      </c>
      <c r="J138" s="12">
        <v>0</v>
      </c>
      <c r="K138" s="12">
        <v>0</v>
      </c>
      <c r="L138" s="12">
        <v>0.1943</v>
      </c>
      <c r="M138" s="1">
        <v>0</v>
      </c>
      <c r="N138" s="1">
        <v>0</v>
      </c>
      <c r="O138" s="12">
        <v>2.6068169999999999</v>
      </c>
      <c r="P138" s="1">
        <v>0</v>
      </c>
      <c r="Q138" s="1">
        <v>3</v>
      </c>
      <c r="R138" s="1">
        <v>0</v>
      </c>
      <c r="S138" s="1">
        <f t="shared" si="21"/>
        <v>0</v>
      </c>
      <c r="T138" s="1">
        <f t="shared" si="22"/>
        <v>0</v>
      </c>
      <c r="U138" s="1">
        <f t="shared" si="23"/>
        <v>1</v>
      </c>
      <c r="V138" s="1">
        <f t="shared" si="24"/>
        <v>0</v>
      </c>
      <c r="W138" s="1">
        <f t="shared" si="25"/>
        <v>0</v>
      </c>
      <c r="X138" s="1">
        <f t="shared" si="26"/>
        <v>1</v>
      </c>
      <c r="Y138" s="1">
        <f t="shared" si="27"/>
        <v>0</v>
      </c>
      <c r="Z138" s="1">
        <f t="shared" si="28"/>
        <v>1</v>
      </c>
      <c r="AA138" s="1">
        <f t="shared" si="29"/>
        <v>0</v>
      </c>
      <c r="AB138" s="1">
        <f t="shared" si="30"/>
        <v>3</v>
      </c>
      <c r="AC138" s="1"/>
    </row>
    <row r="139" spans="1:29" ht="12.95" customHeight="1">
      <c r="A139" s="2">
        <v>7582</v>
      </c>
      <c r="B139" s="1" t="s">
        <v>1240</v>
      </c>
      <c r="C139" s="1" t="s">
        <v>1241</v>
      </c>
      <c r="D139" s="1">
        <v>37.115183000000002</v>
      </c>
      <c r="E139" s="1">
        <v>-104.60525</v>
      </c>
      <c r="F139" s="3">
        <v>1</v>
      </c>
      <c r="G139" s="9" t="s">
        <v>2026</v>
      </c>
      <c r="H139" s="13">
        <v>153.68066099999999</v>
      </c>
      <c r="I139" s="14">
        <v>18.051189999999998</v>
      </c>
      <c r="J139" s="12">
        <v>0</v>
      </c>
      <c r="K139" s="12">
        <v>0</v>
      </c>
      <c r="L139" s="12">
        <v>0</v>
      </c>
      <c r="M139" s="1">
        <v>0</v>
      </c>
      <c r="N139" s="1">
        <v>0</v>
      </c>
      <c r="O139" s="12">
        <v>1.677419</v>
      </c>
      <c r="P139" s="1">
        <v>0</v>
      </c>
      <c r="Q139" s="1">
        <v>43</v>
      </c>
      <c r="R139" s="1">
        <v>0</v>
      </c>
      <c r="S139" s="1">
        <f t="shared" si="21"/>
        <v>0</v>
      </c>
      <c r="T139" s="1">
        <f t="shared" si="22"/>
        <v>0</v>
      </c>
      <c r="U139" s="1">
        <f t="shared" si="23"/>
        <v>0</v>
      </c>
      <c r="V139" s="1">
        <f t="shared" si="24"/>
        <v>0</v>
      </c>
      <c r="W139" s="1">
        <f t="shared" si="25"/>
        <v>0</v>
      </c>
      <c r="X139" s="1">
        <f t="shared" si="26"/>
        <v>1</v>
      </c>
      <c r="Y139" s="1">
        <f t="shared" si="27"/>
        <v>0</v>
      </c>
      <c r="Z139" s="1">
        <f t="shared" si="28"/>
        <v>1</v>
      </c>
      <c r="AA139" s="1">
        <f t="shared" si="29"/>
        <v>0</v>
      </c>
      <c r="AB139" s="1">
        <f t="shared" si="30"/>
        <v>2</v>
      </c>
      <c r="AC139" s="1"/>
    </row>
    <row r="140" spans="1:29" ht="12.95" customHeight="1">
      <c r="A140" s="2">
        <v>7583</v>
      </c>
      <c r="B140" s="1" t="s">
        <v>1242</v>
      </c>
      <c r="C140" s="1" t="s">
        <v>1241</v>
      </c>
      <c r="D140" s="1">
        <v>37.145000000000003</v>
      </c>
      <c r="E140" s="1">
        <v>-104.61931</v>
      </c>
      <c r="F140" s="3">
        <v>1</v>
      </c>
      <c r="G140" s="9" t="s">
        <v>2026</v>
      </c>
      <c r="H140" s="13">
        <v>90.786371000000003</v>
      </c>
      <c r="I140" s="14">
        <v>15.483551</v>
      </c>
      <c r="J140" s="12">
        <v>0</v>
      </c>
      <c r="K140" s="12">
        <v>0.15460000000000002</v>
      </c>
      <c r="L140" s="12">
        <v>2.5799999999999997E-2</v>
      </c>
      <c r="M140" s="1">
        <v>0</v>
      </c>
      <c r="N140" s="1">
        <v>0</v>
      </c>
      <c r="O140" s="12">
        <v>1.998899</v>
      </c>
      <c r="P140" s="1">
        <v>0</v>
      </c>
      <c r="Q140" s="1">
        <v>15</v>
      </c>
      <c r="R140" s="1">
        <v>0</v>
      </c>
      <c r="S140" s="1">
        <f t="shared" si="21"/>
        <v>0</v>
      </c>
      <c r="T140" s="1">
        <f t="shared" si="22"/>
        <v>1</v>
      </c>
      <c r="U140" s="1">
        <f t="shared" si="23"/>
        <v>1</v>
      </c>
      <c r="V140" s="1">
        <f t="shared" si="24"/>
        <v>0</v>
      </c>
      <c r="W140" s="1">
        <f t="shared" si="25"/>
        <v>0</v>
      </c>
      <c r="X140" s="1">
        <f t="shared" si="26"/>
        <v>1</v>
      </c>
      <c r="Y140" s="1">
        <f t="shared" si="27"/>
        <v>0</v>
      </c>
      <c r="Z140" s="1">
        <f t="shared" si="28"/>
        <v>1</v>
      </c>
      <c r="AA140" s="1">
        <f t="shared" si="29"/>
        <v>0</v>
      </c>
      <c r="AB140" s="1">
        <f t="shared" si="30"/>
        <v>4</v>
      </c>
      <c r="AC140" s="1"/>
    </row>
    <row r="141" spans="1:29" ht="12.95" customHeight="1">
      <c r="A141" s="2">
        <v>7586</v>
      </c>
      <c r="B141" s="1" t="s">
        <v>1243</v>
      </c>
      <c r="C141" s="1" t="s">
        <v>114</v>
      </c>
      <c r="D141" s="1">
        <v>37.114083000000001</v>
      </c>
      <c r="E141" s="1">
        <v>-104.77979999999999</v>
      </c>
      <c r="F141" s="3">
        <v>1</v>
      </c>
      <c r="G141" s="9" t="s">
        <v>2026</v>
      </c>
      <c r="H141" s="13">
        <v>124.72681799999999</v>
      </c>
      <c r="I141" s="14">
        <v>21.570404</v>
      </c>
      <c r="J141" s="12">
        <v>0</v>
      </c>
      <c r="K141" s="12">
        <v>9.5200000000000007E-2</v>
      </c>
      <c r="L141" s="12">
        <v>0</v>
      </c>
      <c r="M141" s="1">
        <v>5</v>
      </c>
      <c r="N141" s="1">
        <v>1</v>
      </c>
      <c r="O141" s="12">
        <v>0.342617</v>
      </c>
      <c r="P141" s="1">
        <v>0</v>
      </c>
      <c r="Q141" s="1">
        <v>58</v>
      </c>
      <c r="R141" s="1">
        <v>0</v>
      </c>
      <c r="S141" s="1">
        <f t="shared" si="21"/>
        <v>0</v>
      </c>
      <c r="T141" s="1">
        <f t="shared" si="22"/>
        <v>1</v>
      </c>
      <c r="U141" s="1">
        <f t="shared" si="23"/>
        <v>0</v>
      </c>
      <c r="V141" s="1">
        <f t="shared" si="24"/>
        <v>1</v>
      </c>
      <c r="W141" s="1">
        <f t="shared" si="25"/>
        <v>0</v>
      </c>
      <c r="X141" s="1">
        <f t="shared" si="26"/>
        <v>0</v>
      </c>
      <c r="Y141" s="1">
        <f t="shared" si="27"/>
        <v>0</v>
      </c>
      <c r="Z141" s="1">
        <f t="shared" si="28"/>
        <v>1</v>
      </c>
      <c r="AA141" s="1">
        <f t="shared" si="29"/>
        <v>0</v>
      </c>
      <c r="AB141" s="1">
        <f t="shared" si="30"/>
        <v>3</v>
      </c>
      <c r="AC141" s="1"/>
    </row>
    <row r="142" spans="1:29" ht="12.95" customHeight="1">
      <c r="A142" s="2">
        <v>7587</v>
      </c>
      <c r="B142" s="1" t="s">
        <v>1244</v>
      </c>
      <c r="C142" s="1" t="s">
        <v>1245</v>
      </c>
      <c r="D142" s="1">
        <v>37.148739999999997</v>
      </c>
      <c r="E142" s="1">
        <v>-104.92195</v>
      </c>
      <c r="F142" s="3">
        <v>1</v>
      </c>
      <c r="G142" s="9" t="s">
        <v>2026</v>
      </c>
      <c r="H142" s="13">
        <v>30.382701999999998</v>
      </c>
      <c r="I142" s="14">
        <v>10.74784</v>
      </c>
      <c r="J142" s="12">
        <v>0</v>
      </c>
      <c r="K142" s="12">
        <v>3.56E-2</v>
      </c>
      <c r="L142" s="12">
        <v>0</v>
      </c>
      <c r="M142" s="1">
        <v>11</v>
      </c>
      <c r="N142" s="1">
        <v>0</v>
      </c>
      <c r="O142" s="12">
        <v>1.932382</v>
      </c>
      <c r="P142" s="1">
        <v>0</v>
      </c>
      <c r="Q142" s="1">
        <v>28</v>
      </c>
      <c r="R142" s="1">
        <v>0</v>
      </c>
      <c r="S142" s="1">
        <f t="shared" si="21"/>
        <v>0</v>
      </c>
      <c r="T142" s="1">
        <f t="shared" si="22"/>
        <v>1</v>
      </c>
      <c r="U142" s="1">
        <f t="shared" si="23"/>
        <v>0</v>
      </c>
      <c r="V142" s="1">
        <f t="shared" si="24"/>
        <v>1</v>
      </c>
      <c r="W142" s="1">
        <f t="shared" si="25"/>
        <v>0</v>
      </c>
      <c r="X142" s="1">
        <f t="shared" si="26"/>
        <v>1</v>
      </c>
      <c r="Y142" s="1">
        <f t="shared" si="27"/>
        <v>0</v>
      </c>
      <c r="Z142" s="1">
        <f t="shared" si="28"/>
        <v>1</v>
      </c>
      <c r="AA142" s="1">
        <f t="shared" si="29"/>
        <v>0</v>
      </c>
      <c r="AB142" s="1">
        <f t="shared" si="30"/>
        <v>4</v>
      </c>
      <c r="AC142" s="1"/>
    </row>
    <row r="143" spans="1:29" ht="12.95" customHeight="1">
      <c r="A143" s="2">
        <v>7588</v>
      </c>
      <c r="B143" s="1" t="s">
        <v>1246</v>
      </c>
      <c r="C143" s="1" t="s">
        <v>114</v>
      </c>
      <c r="D143" s="1">
        <v>37.132333000000003</v>
      </c>
      <c r="E143" s="1">
        <v>-104.8472</v>
      </c>
      <c r="F143" s="3">
        <v>1</v>
      </c>
      <c r="G143" s="9" t="s">
        <v>2026</v>
      </c>
      <c r="H143" s="13">
        <v>111.225489</v>
      </c>
      <c r="I143" s="14">
        <v>10.859024</v>
      </c>
      <c r="J143" s="12">
        <v>0</v>
      </c>
      <c r="K143" s="12">
        <v>0.66670000000000007</v>
      </c>
      <c r="L143" s="12">
        <v>7.9999999999999993E-4</v>
      </c>
      <c r="M143" s="1">
        <v>5</v>
      </c>
      <c r="N143" s="1">
        <v>0</v>
      </c>
      <c r="O143" s="12">
        <v>1.584411</v>
      </c>
      <c r="P143" s="1">
        <v>0</v>
      </c>
      <c r="Q143" s="1">
        <v>58</v>
      </c>
      <c r="R143" s="1">
        <v>0</v>
      </c>
      <c r="S143" s="1">
        <f t="shared" ref="S143:S206" si="31">IF(J143&gt;0,1,0)</f>
        <v>0</v>
      </c>
      <c r="T143" s="1">
        <f t="shared" ref="T143:T206" si="32">IF(K143&gt;0,1,0)</f>
        <v>1</v>
      </c>
      <c r="U143" s="1">
        <f t="shared" ref="U143:U206" si="33">IF(L143&gt;0,1,0)</f>
        <v>1</v>
      </c>
      <c r="V143" s="1">
        <f t="shared" ref="V143:V206" si="34">IF(M143&gt;0,1,0)</f>
        <v>1</v>
      </c>
      <c r="W143" s="1">
        <f t="shared" ref="W143:W206" si="35">IF(N143&gt;1,1,0)</f>
        <v>0</v>
      </c>
      <c r="X143" s="1">
        <f t="shared" ref="X143:X206" si="36">IF(O143&gt;0.6,1,0)</f>
        <v>1</v>
      </c>
      <c r="Y143" s="1">
        <f t="shared" ref="Y143:Y206" si="37">IF(P143&gt;0.03,1,0)</f>
        <v>0</v>
      </c>
      <c r="Z143" s="1">
        <f t="shared" ref="Z143:Z206" si="38">IF(Q143&gt;0,1,0)</f>
        <v>1</v>
      </c>
      <c r="AA143" s="1">
        <f t="shared" ref="AA143:AA206" si="39">IF(R143&gt;0,1,0)</f>
        <v>0</v>
      </c>
      <c r="AB143" s="1">
        <f t="shared" ref="AB143:AB206" si="40">SUM(S143:AA143)</f>
        <v>5</v>
      </c>
      <c r="AC143" s="1"/>
    </row>
    <row r="144" spans="1:29" ht="12.95" customHeight="1">
      <c r="A144" s="2">
        <v>7603</v>
      </c>
      <c r="B144" s="1" t="s">
        <v>1251</v>
      </c>
      <c r="C144" s="1" t="s">
        <v>1252</v>
      </c>
      <c r="D144" s="1">
        <v>37.692016000000002</v>
      </c>
      <c r="E144" s="1">
        <v>-105.23455</v>
      </c>
      <c r="F144" s="3">
        <v>1</v>
      </c>
      <c r="G144" s="9" t="s">
        <v>2026</v>
      </c>
      <c r="H144" s="13">
        <v>28.741731000000001</v>
      </c>
      <c r="I144" s="14">
        <v>14.116409000000001</v>
      </c>
      <c r="J144" s="12">
        <v>0</v>
      </c>
      <c r="K144" s="12">
        <v>5.3200000000000004E-2</v>
      </c>
      <c r="L144" s="12">
        <v>0</v>
      </c>
      <c r="M144" s="1">
        <v>0</v>
      </c>
      <c r="N144" s="1">
        <v>8</v>
      </c>
      <c r="O144" s="12">
        <v>0.92853300000000005</v>
      </c>
      <c r="P144" s="1">
        <v>0</v>
      </c>
      <c r="Q144" s="1">
        <v>0</v>
      </c>
      <c r="R144" s="1">
        <v>0</v>
      </c>
      <c r="S144" s="1">
        <f t="shared" si="31"/>
        <v>0</v>
      </c>
      <c r="T144" s="1">
        <f t="shared" si="32"/>
        <v>1</v>
      </c>
      <c r="U144" s="1">
        <f t="shared" si="33"/>
        <v>0</v>
      </c>
      <c r="V144" s="1">
        <f t="shared" si="34"/>
        <v>0</v>
      </c>
      <c r="W144" s="1">
        <f t="shared" si="35"/>
        <v>1</v>
      </c>
      <c r="X144" s="1">
        <f t="shared" si="36"/>
        <v>1</v>
      </c>
      <c r="Y144" s="1">
        <f t="shared" si="37"/>
        <v>0</v>
      </c>
      <c r="Z144" s="1">
        <f t="shared" si="38"/>
        <v>0</v>
      </c>
      <c r="AA144" s="1">
        <f t="shared" si="39"/>
        <v>0</v>
      </c>
      <c r="AB144" s="1">
        <f t="shared" si="40"/>
        <v>3</v>
      </c>
      <c r="AC144" s="1"/>
    </row>
    <row r="145" spans="1:29" ht="12.95" customHeight="1">
      <c r="A145" s="2">
        <v>7609</v>
      </c>
      <c r="B145" s="1" t="s">
        <v>1253</v>
      </c>
      <c r="C145" s="1" t="s">
        <v>1254</v>
      </c>
      <c r="D145" s="1">
        <v>37.700029999999998</v>
      </c>
      <c r="E145" s="1">
        <v>-105.37761</v>
      </c>
      <c r="F145" s="3">
        <v>2</v>
      </c>
      <c r="G145" s="9" t="s">
        <v>2026</v>
      </c>
      <c r="H145" s="13">
        <v>86.661703000000003</v>
      </c>
      <c r="I145" s="14">
        <v>13.520091000000001</v>
      </c>
      <c r="J145" s="12">
        <v>0</v>
      </c>
      <c r="K145" s="12">
        <v>1.35E-2</v>
      </c>
      <c r="L145" s="12">
        <v>0</v>
      </c>
      <c r="M145" s="1">
        <v>0</v>
      </c>
      <c r="N145" s="1">
        <v>2</v>
      </c>
      <c r="O145" s="12">
        <v>1.2594160000000001</v>
      </c>
      <c r="P145" s="1">
        <v>0</v>
      </c>
      <c r="Q145" s="1">
        <v>0</v>
      </c>
      <c r="R145" s="1">
        <v>0</v>
      </c>
      <c r="S145" s="1">
        <f t="shared" si="31"/>
        <v>0</v>
      </c>
      <c r="T145" s="1">
        <f t="shared" si="32"/>
        <v>1</v>
      </c>
      <c r="U145" s="1">
        <f t="shared" si="33"/>
        <v>0</v>
      </c>
      <c r="V145" s="1">
        <f t="shared" si="34"/>
        <v>0</v>
      </c>
      <c r="W145" s="1">
        <f t="shared" si="35"/>
        <v>1</v>
      </c>
      <c r="X145" s="1">
        <f t="shared" si="36"/>
        <v>1</v>
      </c>
      <c r="Y145" s="1">
        <f t="shared" si="37"/>
        <v>0</v>
      </c>
      <c r="Z145" s="1">
        <f t="shared" si="38"/>
        <v>0</v>
      </c>
      <c r="AA145" s="1">
        <f t="shared" si="39"/>
        <v>0</v>
      </c>
      <c r="AB145" s="1">
        <f t="shared" si="40"/>
        <v>3</v>
      </c>
      <c r="AC145" s="1"/>
    </row>
    <row r="146" spans="1:29" ht="12.95" customHeight="1">
      <c r="A146" s="2">
        <v>7622</v>
      </c>
      <c r="B146" s="1" t="s">
        <v>1257</v>
      </c>
      <c r="C146" s="1" t="s">
        <v>1258</v>
      </c>
      <c r="D146" s="1">
        <v>37.378</v>
      </c>
      <c r="E146" s="1">
        <v>-105.1009</v>
      </c>
      <c r="F146" s="3">
        <v>2</v>
      </c>
      <c r="G146" s="9" t="s">
        <v>2026</v>
      </c>
      <c r="H146" s="13">
        <v>54.232906</v>
      </c>
      <c r="I146" s="14">
        <v>18.759291000000001</v>
      </c>
      <c r="J146" s="12">
        <v>0</v>
      </c>
      <c r="K146" s="12">
        <v>0.14270000000000002</v>
      </c>
      <c r="L146" s="12">
        <v>0.10790000000000001</v>
      </c>
      <c r="M146" s="1">
        <v>0</v>
      </c>
      <c r="N146" s="1">
        <v>8</v>
      </c>
      <c r="O146" s="12">
        <v>2.6769530000000001</v>
      </c>
      <c r="P146" s="1">
        <v>0</v>
      </c>
      <c r="Q146" s="1">
        <v>0</v>
      </c>
      <c r="R146" s="1">
        <v>0</v>
      </c>
      <c r="S146" s="1">
        <f t="shared" si="31"/>
        <v>0</v>
      </c>
      <c r="T146" s="1">
        <f t="shared" si="32"/>
        <v>1</v>
      </c>
      <c r="U146" s="1">
        <f t="shared" si="33"/>
        <v>1</v>
      </c>
      <c r="V146" s="1">
        <f t="shared" si="34"/>
        <v>0</v>
      </c>
      <c r="W146" s="1">
        <f t="shared" si="35"/>
        <v>1</v>
      </c>
      <c r="X146" s="1">
        <f t="shared" si="36"/>
        <v>1</v>
      </c>
      <c r="Y146" s="1">
        <f t="shared" si="37"/>
        <v>0</v>
      </c>
      <c r="Z146" s="1">
        <f t="shared" si="38"/>
        <v>0</v>
      </c>
      <c r="AA146" s="1">
        <f t="shared" si="39"/>
        <v>0</v>
      </c>
      <c r="AB146" s="1">
        <f t="shared" si="40"/>
        <v>4</v>
      </c>
      <c r="AC146" s="1"/>
    </row>
    <row r="147" spans="1:29" ht="12.95" customHeight="1">
      <c r="A147" s="2">
        <v>8103</v>
      </c>
      <c r="B147" s="1" t="s">
        <v>1281</v>
      </c>
      <c r="C147" s="1" t="s">
        <v>1282</v>
      </c>
      <c r="D147" s="1">
        <v>37.765833000000001</v>
      </c>
      <c r="E147" s="1">
        <v>-106.818167</v>
      </c>
      <c r="F147" s="3">
        <v>2</v>
      </c>
      <c r="G147" s="9" t="s">
        <v>2026</v>
      </c>
      <c r="H147" s="13">
        <v>2234.062872</v>
      </c>
      <c r="I147" s="14">
        <v>54.705846000000001</v>
      </c>
      <c r="J147" s="12">
        <v>0</v>
      </c>
      <c r="K147" s="12">
        <v>4.1100000000000005E-2</v>
      </c>
      <c r="L147" s="12">
        <v>5.0899999999999987E-2</v>
      </c>
      <c r="M147" s="1">
        <v>0</v>
      </c>
      <c r="N147" s="1">
        <v>8</v>
      </c>
      <c r="O147" s="12">
        <v>1.511906</v>
      </c>
      <c r="P147" s="1">
        <v>2.9543E-2</v>
      </c>
      <c r="Q147" s="1">
        <v>0</v>
      </c>
      <c r="R147" s="1">
        <v>0</v>
      </c>
      <c r="S147" s="1">
        <f t="shared" si="31"/>
        <v>0</v>
      </c>
      <c r="T147" s="1">
        <f t="shared" si="32"/>
        <v>1</v>
      </c>
      <c r="U147" s="1">
        <f t="shared" si="33"/>
        <v>1</v>
      </c>
      <c r="V147" s="1">
        <f t="shared" si="34"/>
        <v>0</v>
      </c>
      <c r="W147" s="1">
        <f t="shared" si="35"/>
        <v>1</v>
      </c>
      <c r="X147" s="1">
        <f t="shared" si="36"/>
        <v>1</v>
      </c>
      <c r="Y147" s="1">
        <f t="shared" si="37"/>
        <v>0</v>
      </c>
      <c r="Z147" s="1">
        <f t="shared" si="38"/>
        <v>0</v>
      </c>
      <c r="AA147" s="1">
        <f t="shared" si="39"/>
        <v>0</v>
      </c>
      <c r="AB147" s="1">
        <f t="shared" si="40"/>
        <v>4</v>
      </c>
      <c r="AC147" s="1"/>
    </row>
    <row r="148" spans="1:29" ht="12.95" customHeight="1">
      <c r="A148" s="2">
        <v>8105</v>
      </c>
      <c r="B148" s="1" t="s">
        <v>43</v>
      </c>
      <c r="C148" s="1" t="s">
        <v>1283</v>
      </c>
      <c r="D148" s="1">
        <v>37.848388</v>
      </c>
      <c r="E148" s="1">
        <v>-106.924528</v>
      </c>
      <c r="F148" s="3">
        <v>1</v>
      </c>
      <c r="G148" s="9" t="s">
        <v>2026</v>
      </c>
      <c r="H148" s="13">
        <v>95.853471999999996</v>
      </c>
      <c r="I148" s="14">
        <v>17.980684</v>
      </c>
      <c r="J148" s="12">
        <v>0</v>
      </c>
      <c r="K148" s="12">
        <v>0</v>
      </c>
      <c r="L148" s="12">
        <v>0.18880000000000002</v>
      </c>
      <c r="M148" s="1">
        <v>0</v>
      </c>
      <c r="N148" s="1">
        <v>2</v>
      </c>
      <c r="O148" s="12">
        <v>2.9558249999999999</v>
      </c>
      <c r="P148" s="1">
        <v>0.30254500000000001</v>
      </c>
      <c r="Q148" s="1">
        <v>0</v>
      </c>
      <c r="R148" s="1">
        <v>0</v>
      </c>
      <c r="S148" s="1">
        <f t="shared" si="31"/>
        <v>0</v>
      </c>
      <c r="T148" s="1">
        <f t="shared" si="32"/>
        <v>0</v>
      </c>
      <c r="U148" s="1">
        <f t="shared" si="33"/>
        <v>1</v>
      </c>
      <c r="V148" s="1">
        <f t="shared" si="34"/>
        <v>0</v>
      </c>
      <c r="W148" s="1">
        <f t="shared" si="35"/>
        <v>1</v>
      </c>
      <c r="X148" s="1">
        <f t="shared" si="36"/>
        <v>1</v>
      </c>
      <c r="Y148" s="1">
        <f t="shared" si="37"/>
        <v>1</v>
      </c>
      <c r="Z148" s="1">
        <f t="shared" si="38"/>
        <v>0</v>
      </c>
      <c r="AA148" s="1">
        <f t="shared" si="39"/>
        <v>0</v>
      </c>
      <c r="AB148" s="1">
        <f t="shared" si="40"/>
        <v>4</v>
      </c>
      <c r="AC148" s="1"/>
    </row>
    <row r="149" spans="1:29" ht="12.95" customHeight="1">
      <c r="A149" s="2">
        <v>8106</v>
      </c>
      <c r="B149" s="1" t="s">
        <v>1281</v>
      </c>
      <c r="C149" s="1" t="s">
        <v>1288</v>
      </c>
      <c r="D149" s="1">
        <v>37.792499999999997</v>
      </c>
      <c r="E149" s="1">
        <v>-106.9813</v>
      </c>
      <c r="F149" s="3">
        <v>1</v>
      </c>
      <c r="G149" s="9" t="s">
        <v>2026</v>
      </c>
      <c r="H149" s="13">
        <v>1612.2626990000001</v>
      </c>
      <c r="I149" s="14">
        <v>71.177248000000006</v>
      </c>
      <c r="J149" s="12">
        <v>0</v>
      </c>
      <c r="K149" s="12">
        <v>1.72E-2</v>
      </c>
      <c r="L149" s="12">
        <v>3.4599999999999999E-2</v>
      </c>
      <c r="M149" s="1">
        <v>0</v>
      </c>
      <c r="N149" s="1">
        <v>6</v>
      </c>
      <c r="O149" s="12">
        <v>1.619402</v>
      </c>
      <c r="P149" s="1">
        <v>2.0468E-2</v>
      </c>
      <c r="Q149" s="1">
        <v>0</v>
      </c>
      <c r="R149" s="1">
        <v>0</v>
      </c>
      <c r="S149" s="1">
        <f t="shared" si="31"/>
        <v>0</v>
      </c>
      <c r="T149" s="1">
        <f t="shared" si="32"/>
        <v>1</v>
      </c>
      <c r="U149" s="1">
        <f t="shared" si="33"/>
        <v>1</v>
      </c>
      <c r="V149" s="1">
        <f t="shared" si="34"/>
        <v>0</v>
      </c>
      <c r="W149" s="1">
        <f t="shared" si="35"/>
        <v>1</v>
      </c>
      <c r="X149" s="1">
        <f t="shared" si="36"/>
        <v>1</v>
      </c>
      <c r="Y149" s="1">
        <f t="shared" si="37"/>
        <v>0</v>
      </c>
      <c r="Z149" s="1">
        <f t="shared" si="38"/>
        <v>0</v>
      </c>
      <c r="AA149" s="1">
        <f t="shared" si="39"/>
        <v>0</v>
      </c>
      <c r="AB149" s="1">
        <f t="shared" si="40"/>
        <v>4</v>
      </c>
      <c r="AC149" s="1"/>
    </row>
    <row r="150" spans="1:29" ht="12.95" customHeight="1">
      <c r="A150" s="2">
        <v>8116</v>
      </c>
      <c r="B150" s="1" t="s">
        <v>1289</v>
      </c>
      <c r="C150" s="1" t="s">
        <v>1290</v>
      </c>
      <c r="D150" s="1">
        <v>37.704999999999998</v>
      </c>
      <c r="E150" s="1">
        <v>-106.6478</v>
      </c>
      <c r="F150" s="3">
        <v>1</v>
      </c>
      <c r="G150" s="9" t="s">
        <v>2026</v>
      </c>
      <c r="H150" s="13">
        <v>74.048592999999997</v>
      </c>
      <c r="I150" s="14">
        <v>19.975259000000001</v>
      </c>
      <c r="J150" s="12">
        <v>0</v>
      </c>
      <c r="K150" s="12">
        <v>0</v>
      </c>
      <c r="L150" s="12">
        <v>0</v>
      </c>
      <c r="M150" s="1">
        <v>0</v>
      </c>
      <c r="N150" s="1">
        <v>0</v>
      </c>
      <c r="O150" s="12">
        <v>0.57557400000000003</v>
      </c>
      <c r="P150" s="1">
        <v>0</v>
      </c>
      <c r="Q150" s="1">
        <v>0</v>
      </c>
      <c r="R150" s="1">
        <v>0</v>
      </c>
      <c r="S150" s="1">
        <f t="shared" si="31"/>
        <v>0</v>
      </c>
      <c r="T150" s="1">
        <f t="shared" si="32"/>
        <v>0</v>
      </c>
      <c r="U150" s="1">
        <f t="shared" si="33"/>
        <v>0</v>
      </c>
      <c r="V150" s="1">
        <f t="shared" si="34"/>
        <v>0</v>
      </c>
      <c r="W150" s="1">
        <f t="shared" si="35"/>
        <v>0</v>
      </c>
      <c r="X150" s="1">
        <f t="shared" si="36"/>
        <v>0</v>
      </c>
      <c r="Y150" s="1">
        <f t="shared" si="37"/>
        <v>0</v>
      </c>
      <c r="Z150" s="1">
        <f t="shared" si="38"/>
        <v>0</v>
      </c>
      <c r="AA150" s="1">
        <f t="shared" si="39"/>
        <v>0</v>
      </c>
      <c r="AB150" s="1">
        <f t="shared" si="40"/>
        <v>0</v>
      </c>
      <c r="AC150" s="1"/>
    </row>
    <row r="151" spans="1:29" ht="12.95" customHeight="1">
      <c r="A151" s="2">
        <v>8120</v>
      </c>
      <c r="B151" s="1" t="s">
        <v>1291</v>
      </c>
      <c r="C151" s="1" t="s">
        <v>1292</v>
      </c>
      <c r="D151" s="1">
        <v>37.669333000000002</v>
      </c>
      <c r="E151" s="1">
        <v>-106.635167</v>
      </c>
      <c r="F151" s="3">
        <v>1</v>
      </c>
      <c r="G151" s="9" t="s">
        <v>2026</v>
      </c>
      <c r="H151" s="13">
        <v>548.12404600000002</v>
      </c>
      <c r="I151" s="14">
        <v>23.711970000000001</v>
      </c>
      <c r="J151" s="12">
        <v>0</v>
      </c>
      <c r="K151" s="12">
        <v>4.9299999999999997E-2</v>
      </c>
      <c r="L151" s="12">
        <v>0.24969999999999998</v>
      </c>
      <c r="M151" s="1">
        <v>0</v>
      </c>
      <c r="N151" s="1">
        <v>11</v>
      </c>
      <c r="O151" s="12">
        <v>1.638998</v>
      </c>
      <c r="P151" s="1">
        <v>5.4730000000000004E-3</v>
      </c>
      <c r="Q151" s="1">
        <v>0</v>
      </c>
      <c r="R151" s="1">
        <v>0</v>
      </c>
      <c r="S151" s="1">
        <f t="shared" si="31"/>
        <v>0</v>
      </c>
      <c r="T151" s="1">
        <f t="shared" si="32"/>
        <v>1</v>
      </c>
      <c r="U151" s="1">
        <f t="shared" si="33"/>
        <v>1</v>
      </c>
      <c r="V151" s="1">
        <f t="shared" si="34"/>
        <v>0</v>
      </c>
      <c r="W151" s="1">
        <f t="shared" si="35"/>
        <v>1</v>
      </c>
      <c r="X151" s="1">
        <f t="shared" si="36"/>
        <v>1</v>
      </c>
      <c r="Y151" s="1">
        <f t="shared" si="37"/>
        <v>0</v>
      </c>
      <c r="Z151" s="1">
        <f t="shared" si="38"/>
        <v>0</v>
      </c>
      <c r="AA151" s="1">
        <f t="shared" si="39"/>
        <v>0</v>
      </c>
      <c r="AB151" s="1">
        <f t="shared" si="40"/>
        <v>4</v>
      </c>
      <c r="AC151" s="1"/>
    </row>
    <row r="152" spans="1:29" ht="12.95" customHeight="1">
      <c r="A152" s="2">
        <v>8136</v>
      </c>
      <c r="B152" s="1" t="s">
        <v>65</v>
      </c>
      <c r="C152" s="1" t="s">
        <v>1296</v>
      </c>
      <c r="D152" s="1">
        <v>37.619138</v>
      </c>
      <c r="E152" s="1">
        <v>-106.681138</v>
      </c>
      <c r="F152" s="3">
        <v>1</v>
      </c>
      <c r="G152" s="9" t="s">
        <v>2026</v>
      </c>
      <c r="H152" s="13">
        <v>131.26961</v>
      </c>
      <c r="I152" s="14">
        <v>14.230456999999999</v>
      </c>
      <c r="J152" s="12">
        <v>0</v>
      </c>
      <c r="K152" s="12">
        <v>7.1300000000000002E-2</v>
      </c>
      <c r="L152" s="12">
        <v>0</v>
      </c>
      <c r="M152" s="1">
        <v>0</v>
      </c>
      <c r="N152" s="1">
        <v>0</v>
      </c>
      <c r="O152" s="12">
        <v>0.89095299999999999</v>
      </c>
      <c r="P152" s="1">
        <v>0</v>
      </c>
      <c r="Q152" s="1">
        <v>0</v>
      </c>
      <c r="R152" s="1">
        <v>0</v>
      </c>
      <c r="S152" s="1">
        <f t="shared" si="31"/>
        <v>0</v>
      </c>
      <c r="T152" s="1">
        <f t="shared" si="32"/>
        <v>1</v>
      </c>
      <c r="U152" s="1">
        <f t="shared" si="33"/>
        <v>0</v>
      </c>
      <c r="V152" s="1">
        <f t="shared" si="34"/>
        <v>0</v>
      </c>
      <c r="W152" s="1">
        <f t="shared" si="35"/>
        <v>0</v>
      </c>
      <c r="X152" s="1">
        <f t="shared" si="36"/>
        <v>1</v>
      </c>
      <c r="Y152" s="1">
        <f t="shared" si="37"/>
        <v>0</v>
      </c>
      <c r="Z152" s="1">
        <f t="shared" si="38"/>
        <v>0</v>
      </c>
      <c r="AA152" s="1">
        <f t="shared" si="39"/>
        <v>0</v>
      </c>
      <c r="AB152" s="1">
        <f t="shared" si="40"/>
        <v>2</v>
      </c>
      <c r="AC152" s="1"/>
    </row>
    <row r="153" spans="1:29" ht="12.95" customHeight="1">
      <c r="A153" s="2">
        <v>8138</v>
      </c>
      <c r="B153" s="1" t="s">
        <v>65</v>
      </c>
      <c r="C153" s="1" t="s">
        <v>1297</v>
      </c>
      <c r="D153" s="1">
        <v>37.498699999999999</v>
      </c>
      <c r="E153" s="1">
        <v>-106.61799999999999</v>
      </c>
      <c r="F153" s="3">
        <v>2</v>
      </c>
      <c r="G153" s="9" t="s">
        <v>2026</v>
      </c>
      <c r="H153" s="13">
        <v>13.378052</v>
      </c>
      <c r="I153" s="14">
        <v>11.303395999999999</v>
      </c>
      <c r="J153" s="12">
        <v>0</v>
      </c>
      <c r="K153" s="12">
        <v>0</v>
      </c>
      <c r="L153" s="12">
        <v>0</v>
      </c>
      <c r="M153" s="1">
        <v>0</v>
      </c>
      <c r="N153" s="1">
        <v>0</v>
      </c>
      <c r="O153" s="12">
        <v>0.514567</v>
      </c>
      <c r="P153" s="1">
        <v>0</v>
      </c>
      <c r="Q153" s="1">
        <v>0</v>
      </c>
      <c r="R153" s="1">
        <v>0</v>
      </c>
      <c r="S153" s="1">
        <f t="shared" si="31"/>
        <v>0</v>
      </c>
      <c r="T153" s="1">
        <f t="shared" si="32"/>
        <v>0</v>
      </c>
      <c r="U153" s="1">
        <f t="shared" si="33"/>
        <v>0</v>
      </c>
      <c r="V153" s="1">
        <f t="shared" si="34"/>
        <v>0</v>
      </c>
      <c r="W153" s="1">
        <f t="shared" si="35"/>
        <v>0</v>
      </c>
      <c r="X153" s="1">
        <f t="shared" si="36"/>
        <v>0</v>
      </c>
      <c r="Y153" s="1">
        <f t="shared" si="37"/>
        <v>0</v>
      </c>
      <c r="Z153" s="1">
        <f t="shared" si="38"/>
        <v>0</v>
      </c>
      <c r="AA153" s="1">
        <f t="shared" si="39"/>
        <v>0</v>
      </c>
      <c r="AB153" s="1">
        <f t="shared" si="40"/>
        <v>0</v>
      </c>
      <c r="AC153" s="1"/>
    </row>
    <row r="154" spans="1:29" ht="12.95" customHeight="1">
      <c r="A154" s="2">
        <v>8147</v>
      </c>
      <c r="B154" s="1" t="s">
        <v>1305</v>
      </c>
      <c r="C154" s="1" t="s">
        <v>1306</v>
      </c>
      <c r="D154" s="1">
        <v>37.580500000000001</v>
      </c>
      <c r="E154" s="1">
        <v>-106.6497</v>
      </c>
      <c r="F154" s="3">
        <v>1</v>
      </c>
      <c r="G154" s="9" t="s">
        <v>2026</v>
      </c>
      <c r="H154" s="13">
        <v>25.654271999999999</v>
      </c>
      <c r="I154" s="14">
        <v>13.9125</v>
      </c>
      <c r="J154" s="12">
        <v>0</v>
      </c>
      <c r="K154" s="12">
        <v>4.2099999999999999E-2</v>
      </c>
      <c r="L154" s="12">
        <v>0</v>
      </c>
      <c r="M154" s="1">
        <v>0</v>
      </c>
      <c r="N154" s="1">
        <v>0</v>
      </c>
      <c r="O154" s="12">
        <v>0.68294600000000005</v>
      </c>
      <c r="P154" s="1">
        <v>0</v>
      </c>
      <c r="Q154" s="1">
        <v>0</v>
      </c>
      <c r="R154" s="1">
        <v>0</v>
      </c>
      <c r="S154" s="1">
        <f t="shared" si="31"/>
        <v>0</v>
      </c>
      <c r="T154" s="1">
        <f t="shared" si="32"/>
        <v>1</v>
      </c>
      <c r="U154" s="1">
        <f t="shared" si="33"/>
        <v>0</v>
      </c>
      <c r="V154" s="1">
        <f t="shared" si="34"/>
        <v>0</v>
      </c>
      <c r="W154" s="1">
        <f t="shared" si="35"/>
        <v>0</v>
      </c>
      <c r="X154" s="1">
        <f t="shared" si="36"/>
        <v>1</v>
      </c>
      <c r="Y154" s="1">
        <f t="shared" si="37"/>
        <v>0</v>
      </c>
      <c r="Z154" s="1">
        <f t="shared" si="38"/>
        <v>0</v>
      </c>
      <c r="AA154" s="1">
        <f t="shared" si="39"/>
        <v>0</v>
      </c>
      <c r="AB154" s="1">
        <f t="shared" si="40"/>
        <v>2</v>
      </c>
      <c r="AC154" s="1"/>
    </row>
    <row r="155" spans="1:29" ht="12.95" customHeight="1">
      <c r="A155" s="2">
        <v>8148</v>
      </c>
      <c r="B155" s="1" t="s">
        <v>1307</v>
      </c>
      <c r="C155" s="1" t="s">
        <v>1308</v>
      </c>
      <c r="D155" s="1">
        <v>37.714100000000002</v>
      </c>
      <c r="E155" s="1">
        <v>-106.9845</v>
      </c>
      <c r="F155" s="3">
        <v>1</v>
      </c>
      <c r="G155" s="9" t="s">
        <v>2026</v>
      </c>
      <c r="H155" s="13">
        <v>36.870809999999999</v>
      </c>
      <c r="I155" s="14">
        <v>23.021820000000002</v>
      </c>
      <c r="J155" s="12">
        <v>0</v>
      </c>
      <c r="K155" s="12">
        <v>0</v>
      </c>
      <c r="L155" s="12">
        <v>0</v>
      </c>
      <c r="M155" s="1">
        <v>0</v>
      </c>
      <c r="N155" s="1">
        <v>0</v>
      </c>
      <c r="O155" s="12">
        <v>1.6004640000000001</v>
      </c>
      <c r="P155" s="1">
        <v>5.4243E-2</v>
      </c>
      <c r="Q155" s="1">
        <v>0</v>
      </c>
      <c r="R155" s="1">
        <v>0</v>
      </c>
      <c r="S155" s="1">
        <f t="shared" si="31"/>
        <v>0</v>
      </c>
      <c r="T155" s="1">
        <f t="shared" si="32"/>
        <v>0</v>
      </c>
      <c r="U155" s="1">
        <f t="shared" si="33"/>
        <v>0</v>
      </c>
      <c r="V155" s="1">
        <f t="shared" si="34"/>
        <v>0</v>
      </c>
      <c r="W155" s="1">
        <f t="shared" si="35"/>
        <v>0</v>
      </c>
      <c r="X155" s="1">
        <f t="shared" si="36"/>
        <v>1</v>
      </c>
      <c r="Y155" s="1">
        <f t="shared" si="37"/>
        <v>1</v>
      </c>
      <c r="Z155" s="1">
        <f t="shared" si="38"/>
        <v>0</v>
      </c>
      <c r="AA155" s="1">
        <f t="shared" si="39"/>
        <v>0</v>
      </c>
      <c r="AB155" s="1">
        <f t="shared" si="40"/>
        <v>2</v>
      </c>
      <c r="AC155" s="1"/>
    </row>
    <row r="156" spans="1:29" ht="12.95" customHeight="1">
      <c r="A156" s="2">
        <v>8150</v>
      </c>
      <c r="B156" s="1" t="s">
        <v>147</v>
      </c>
      <c r="C156" s="1" t="s">
        <v>1309</v>
      </c>
      <c r="D156" s="1">
        <v>37.683216999999999</v>
      </c>
      <c r="E156" s="1">
        <v>-107.003083</v>
      </c>
      <c r="F156" s="3">
        <v>1</v>
      </c>
      <c r="G156" s="9" t="s">
        <v>2026</v>
      </c>
      <c r="H156" s="13">
        <v>43.368254</v>
      </c>
      <c r="I156" s="14">
        <v>8.8443970000000007</v>
      </c>
      <c r="J156" s="12">
        <v>0</v>
      </c>
      <c r="K156" s="12">
        <v>0</v>
      </c>
      <c r="L156" s="12">
        <v>0</v>
      </c>
      <c r="M156" s="1">
        <v>0</v>
      </c>
      <c r="N156" s="1">
        <v>0</v>
      </c>
      <c r="O156" s="12">
        <v>0.95427200000000001</v>
      </c>
      <c r="P156" s="1">
        <v>4.6116999999999998E-2</v>
      </c>
      <c r="Q156" s="1">
        <v>0</v>
      </c>
      <c r="R156" s="1">
        <v>0</v>
      </c>
      <c r="S156" s="1">
        <f t="shared" si="31"/>
        <v>0</v>
      </c>
      <c r="T156" s="1">
        <f t="shared" si="32"/>
        <v>0</v>
      </c>
      <c r="U156" s="1">
        <f t="shared" si="33"/>
        <v>0</v>
      </c>
      <c r="V156" s="1">
        <f t="shared" si="34"/>
        <v>0</v>
      </c>
      <c r="W156" s="1">
        <f t="shared" si="35"/>
        <v>0</v>
      </c>
      <c r="X156" s="1">
        <f t="shared" si="36"/>
        <v>1</v>
      </c>
      <c r="Y156" s="1">
        <f t="shared" si="37"/>
        <v>1</v>
      </c>
      <c r="Z156" s="1">
        <f t="shared" si="38"/>
        <v>0</v>
      </c>
      <c r="AA156" s="1">
        <f t="shared" si="39"/>
        <v>0</v>
      </c>
      <c r="AB156" s="1">
        <f t="shared" si="40"/>
        <v>2</v>
      </c>
      <c r="AC156" s="1"/>
    </row>
    <row r="157" spans="1:29" ht="12.95" customHeight="1">
      <c r="A157" s="2">
        <v>8155</v>
      </c>
      <c r="B157" s="1" t="s">
        <v>1310</v>
      </c>
      <c r="C157" s="1" t="s">
        <v>1311</v>
      </c>
      <c r="D157" s="1">
        <v>37.83005</v>
      </c>
      <c r="E157" s="1">
        <v>-107.16323300000001</v>
      </c>
      <c r="F157" s="3">
        <v>2</v>
      </c>
      <c r="G157" s="9" t="s">
        <v>2026</v>
      </c>
      <c r="H157" s="13">
        <v>57.500317000000003</v>
      </c>
      <c r="I157" s="14">
        <v>19.563314999999999</v>
      </c>
      <c r="J157" s="12">
        <v>0</v>
      </c>
      <c r="K157" s="12">
        <v>0</v>
      </c>
      <c r="L157" s="12">
        <v>1.5699999999999999E-2</v>
      </c>
      <c r="M157" s="1">
        <v>0</v>
      </c>
      <c r="N157" s="1">
        <v>5</v>
      </c>
      <c r="O157" s="12">
        <v>0.70559799999999995</v>
      </c>
      <c r="P157" s="1">
        <v>0</v>
      </c>
      <c r="Q157" s="1">
        <v>0</v>
      </c>
      <c r="R157" s="1">
        <v>0</v>
      </c>
      <c r="S157" s="1">
        <f t="shared" si="31"/>
        <v>0</v>
      </c>
      <c r="T157" s="1">
        <f t="shared" si="32"/>
        <v>0</v>
      </c>
      <c r="U157" s="1">
        <f t="shared" si="33"/>
        <v>1</v>
      </c>
      <c r="V157" s="1">
        <f t="shared" si="34"/>
        <v>0</v>
      </c>
      <c r="W157" s="1">
        <f t="shared" si="35"/>
        <v>1</v>
      </c>
      <c r="X157" s="1">
        <f t="shared" si="36"/>
        <v>1</v>
      </c>
      <c r="Y157" s="1">
        <f t="shared" si="37"/>
        <v>0</v>
      </c>
      <c r="Z157" s="1">
        <f t="shared" si="38"/>
        <v>0</v>
      </c>
      <c r="AA157" s="1">
        <f t="shared" si="39"/>
        <v>0</v>
      </c>
      <c r="AB157" s="1">
        <f t="shared" si="40"/>
        <v>3</v>
      </c>
      <c r="AC157" s="1"/>
    </row>
    <row r="158" spans="1:29" ht="12.95" customHeight="1">
      <c r="A158" s="2">
        <v>8328</v>
      </c>
      <c r="B158" s="1" t="s">
        <v>1315</v>
      </c>
      <c r="C158" s="1" t="s">
        <v>1316</v>
      </c>
      <c r="D158" s="1">
        <v>37.246499999999997</v>
      </c>
      <c r="E158" s="1">
        <v>-105.37366</v>
      </c>
      <c r="F158" s="3">
        <v>1</v>
      </c>
      <c r="G158" s="9" t="s">
        <v>2026</v>
      </c>
      <c r="H158" s="13">
        <v>58.577178000000004</v>
      </c>
      <c r="I158" s="14">
        <v>22.845839999999999</v>
      </c>
      <c r="J158" s="12">
        <v>0</v>
      </c>
      <c r="K158" s="12">
        <v>0</v>
      </c>
      <c r="L158" s="12">
        <v>0</v>
      </c>
      <c r="M158" s="1">
        <v>1</v>
      </c>
      <c r="N158" s="1">
        <v>0</v>
      </c>
      <c r="O158" s="12">
        <v>2.9425859999999999</v>
      </c>
      <c r="P158" s="1">
        <v>0</v>
      </c>
      <c r="Q158" s="1">
        <v>0</v>
      </c>
      <c r="R158" s="1">
        <v>0</v>
      </c>
      <c r="S158" s="1">
        <f t="shared" si="31"/>
        <v>0</v>
      </c>
      <c r="T158" s="1">
        <f t="shared" si="32"/>
        <v>0</v>
      </c>
      <c r="U158" s="1">
        <f t="shared" si="33"/>
        <v>0</v>
      </c>
      <c r="V158" s="1">
        <f t="shared" si="34"/>
        <v>1</v>
      </c>
      <c r="W158" s="1">
        <f t="shared" si="35"/>
        <v>0</v>
      </c>
      <c r="X158" s="1">
        <f t="shared" si="36"/>
        <v>1</v>
      </c>
      <c r="Y158" s="1">
        <f t="shared" si="37"/>
        <v>0</v>
      </c>
      <c r="Z158" s="1">
        <f t="shared" si="38"/>
        <v>0</v>
      </c>
      <c r="AA158" s="1">
        <f t="shared" si="39"/>
        <v>0</v>
      </c>
      <c r="AB158" s="1">
        <f t="shared" si="40"/>
        <v>2</v>
      </c>
      <c r="AC158" s="1"/>
    </row>
    <row r="159" spans="1:29" ht="12.95" customHeight="1">
      <c r="A159" s="2">
        <v>8329</v>
      </c>
      <c r="B159" s="1" t="s">
        <v>1315</v>
      </c>
      <c r="C159" s="1" t="s">
        <v>1317</v>
      </c>
      <c r="D159" s="1">
        <v>37.253430000000002</v>
      </c>
      <c r="E159" s="1">
        <v>-105.31878</v>
      </c>
      <c r="F159" s="3">
        <v>2</v>
      </c>
      <c r="G159" s="9" t="s">
        <v>2026</v>
      </c>
      <c r="H159" s="13">
        <v>31.385446999999999</v>
      </c>
      <c r="I159" s="14">
        <v>20.417017000000001</v>
      </c>
      <c r="J159" s="12">
        <v>0</v>
      </c>
      <c r="K159" s="12">
        <v>0</v>
      </c>
      <c r="L159" s="12">
        <v>0</v>
      </c>
      <c r="M159" s="1">
        <v>0</v>
      </c>
      <c r="N159" s="1">
        <v>0</v>
      </c>
      <c r="O159" s="12">
        <v>4.1955910000000003</v>
      </c>
      <c r="P159" s="1">
        <v>0</v>
      </c>
      <c r="Q159" s="1">
        <v>0</v>
      </c>
      <c r="R159" s="1">
        <v>0</v>
      </c>
      <c r="S159" s="1">
        <f t="shared" si="31"/>
        <v>0</v>
      </c>
      <c r="T159" s="1">
        <f t="shared" si="32"/>
        <v>0</v>
      </c>
      <c r="U159" s="1">
        <f t="shared" si="33"/>
        <v>0</v>
      </c>
      <c r="V159" s="1">
        <f t="shared" si="34"/>
        <v>0</v>
      </c>
      <c r="W159" s="1">
        <f t="shared" si="35"/>
        <v>0</v>
      </c>
      <c r="X159" s="1">
        <f t="shared" si="36"/>
        <v>1</v>
      </c>
      <c r="Y159" s="1">
        <f t="shared" si="37"/>
        <v>0</v>
      </c>
      <c r="Z159" s="1">
        <f t="shared" si="38"/>
        <v>0</v>
      </c>
      <c r="AA159" s="1">
        <f t="shared" si="39"/>
        <v>0</v>
      </c>
      <c r="AB159" s="1">
        <f t="shared" si="40"/>
        <v>1</v>
      </c>
      <c r="AC159" s="1"/>
    </row>
    <row r="160" spans="1:29" ht="12.95" customHeight="1">
      <c r="A160" s="2">
        <v>8337</v>
      </c>
      <c r="B160" s="1" t="s">
        <v>1318</v>
      </c>
      <c r="C160" s="1" t="s">
        <v>1319</v>
      </c>
      <c r="D160" s="1">
        <v>37.174199999999999</v>
      </c>
      <c r="E160" s="1">
        <v>-106.210883</v>
      </c>
      <c r="F160" s="3">
        <v>1</v>
      </c>
      <c r="G160" s="9" t="s">
        <v>2026</v>
      </c>
      <c r="H160" s="13">
        <v>230.25365300000001</v>
      </c>
      <c r="I160" s="14">
        <v>20.250181000000001</v>
      </c>
      <c r="J160" s="12">
        <v>0</v>
      </c>
      <c r="K160" s="12">
        <v>3.0099999999999998E-2</v>
      </c>
      <c r="L160" s="12">
        <v>0</v>
      </c>
      <c r="M160" s="1">
        <v>0</v>
      </c>
      <c r="N160" s="1">
        <v>0</v>
      </c>
      <c r="O160" s="12">
        <v>0.71263500000000002</v>
      </c>
      <c r="P160" s="1">
        <v>0</v>
      </c>
      <c r="Q160" s="1">
        <v>0</v>
      </c>
      <c r="R160" s="1">
        <v>0</v>
      </c>
      <c r="S160" s="1">
        <f t="shared" si="31"/>
        <v>0</v>
      </c>
      <c r="T160" s="1">
        <f t="shared" si="32"/>
        <v>1</v>
      </c>
      <c r="U160" s="1">
        <f t="shared" si="33"/>
        <v>0</v>
      </c>
      <c r="V160" s="1">
        <f t="shared" si="34"/>
        <v>0</v>
      </c>
      <c r="W160" s="1">
        <f t="shared" si="35"/>
        <v>0</v>
      </c>
      <c r="X160" s="1">
        <f t="shared" si="36"/>
        <v>1</v>
      </c>
      <c r="Y160" s="1">
        <f t="shared" si="37"/>
        <v>0</v>
      </c>
      <c r="Z160" s="1">
        <f t="shared" si="38"/>
        <v>0</v>
      </c>
      <c r="AA160" s="1">
        <f t="shared" si="39"/>
        <v>0</v>
      </c>
      <c r="AB160" s="1">
        <f t="shared" si="40"/>
        <v>2</v>
      </c>
      <c r="AC160" s="1" t="s">
        <v>2207</v>
      </c>
    </row>
    <row r="161" spans="1:29" ht="12.95" customHeight="1">
      <c r="A161" s="2">
        <v>8348</v>
      </c>
      <c r="B161" s="1" t="s">
        <v>1320</v>
      </c>
      <c r="C161" s="1" t="s">
        <v>1321</v>
      </c>
      <c r="D161" s="1">
        <v>37.331667000000003</v>
      </c>
      <c r="E161" s="1">
        <v>-106.230278</v>
      </c>
      <c r="F161" s="3">
        <v>1</v>
      </c>
      <c r="G161" s="9" t="s">
        <v>2026</v>
      </c>
      <c r="H161" s="13">
        <v>310.28734100000003</v>
      </c>
      <c r="I161" s="14">
        <v>13.193322999999999</v>
      </c>
      <c r="J161" s="12">
        <v>0</v>
      </c>
      <c r="K161" s="12">
        <v>4.0899999999999999E-2</v>
      </c>
      <c r="L161" s="12">
        <v>0.22569999999999998</v>
      </c>
      <c r="M161" s="1">
        <v>0</v>
      </c>
      <c r="N161" s="1">
        <v>1</v>
      </c>
      <c r="O161" s="12">
        <v>1.28782</v>
      </c>
      <c r="P161" s="1">
        <v>0.183701</v>
      </c>
      <c r="Q161" s="1">
        <v>0</v>
      </c>
      <c r="R161" s="1">
        <v>0</v>
      </c>
      <c r="S161" s="1">
        <f t="shared" si="31"/>
        <v>0</v>
      </c>
      <c r="T161" s="1">
        <f t="shared" si="32"/>
        <v>1</v>
      </c>
      <c r="U161" s="1">
        <f t="shared" si="33"/>
        <v>1</v>
      </c>
      <c r="V161" s="1">
        <f t="shared" si="34"/>
        <v>0</v>
      </c>
      <c r="W161" s="1">
        <f t="shared" si="35"/>
        <v>0</v>
      </c>
      <c r="X161" s="1">
        <f t="shared" si="36"/>
        <v>1</v>
      </c>
      <c r="Y161" s="1">
        <f t="shared" si="37"/>
        <v>1</v>
      </c>
      <c r="Z161" s="1">
        <f t="shared" si="38"/>
        <v>0</v>
      </c>
      <c r="AA161" s="1">
        <f t="shared" si="39"/>
        <v>0</v>
      </c>
      <c r="AB161" s="1">
        <f t="shared" si="40"/>
        <v>4</v>
      </c>
      <c r="AC161" s="1"/>
    </row>
    <row r="162" spans="1:29" ht="12.95" customHeight="1">
      <c r="A162" s="2">
        <v>8351</v>
      </c>
      <c r="B162" s="1" t="s">
        <v>1322</v>
      </c>
      <c r="C162" s="1" t="s">
        <v>1323</v>
      </c>
      <c r="D162" s="1">
        <v>37.387183</v>
      </c>
      <c r="E162" s="1">
        <v>-106.243833</v>
      </c>
      <c r="F162" s="3">
        <v>1</v>
      </c>
      <c r="G162" s="9" t="s">
        <v>2026</v>
      </c>
      <c r="H162" s="13">
        <v>77.545477000000005</v>
      </c>
      <c r="I162" s="14">
        <v>22.624102000000001</v>
      </c>
      <c r="J162" s="12">
        <v>0</v>
      </c>
      <c r="K162" s="12">
        <v>0</v>
      </c>
      <c r="L162" s="12">
        <v>0</v>
      </c>
      <c r="M162" s="1">
        <v>0</v>
      </c>
      <c r="N162" s="1">
        <v>2</v>
      </c>
      <c r="O162" s="12">
        <v>1.5825370000000001</v>
      </c>
      <c r="P162" s="1">
        <v>0.14185200000000001</v>
      </c>
      <c r="Q162" s="1">
        <v>0</v>
      </c>
      <c r="R162" s="1">
        <v>0</v>
      </c>
      <c r="S162" s="1">
        <f t="shared" si="31"/>
        <v>0</v>
      </c>
      <c r="T162" s="1">
        <f t="shared" si="32"/>
        <v>0</v>
      </c>
      <c r="U162" s="1">
        <f t="shared" si="33"/>
        <v>0</v>
      </c>
      <c r="V162" s="1">
        <f t="shared" si="34"/>
        <v>0</v>
      </c>
      <c r="W162" s="1">
        <f t="shared" si="35"/>
        <v>1</v>
      </c>
      <c r="X162" s="1">
        <f t="shared" si="36"/>
        <v>1</v>
      </c>
      <c r="Y162" s="1">
        <f t="shared" si="37"/>
        <v>1</v>
      </c>
      <c r="Z162" s="1">
        <f t="shared" si="38"/>
        <v>0</v>
      </c>
      <c r="AA162" s="1">
        <f t="shared" si="39"/>
        <v>0</v>
      </c>
      <c r="AB162" s="1">
        <f t="shared" si="40"/>
        <v>3</v>
      </c>
      <c r="AC162" s="1"/>
    </row>
    <row r="163" spans="1:29" ht="12.95" customHeight="1">
      <c r="A163" s="2">
        <v>8367</v>
      </c>
      <c r="B163" s="1" t="s">
        <v>1235</v>
      </c>
      <c r="C163" s="1" t="s">
        <v>1328</v>
      </c>
      <c r="D163" s="1">
        <v>37.394329999999997</v>
      </c>
      <c r="E163" s="1">
        <v>-105.36833</v>
      </c>
      <c r="F163" s="3">
        <v>1</v>
      </c>
      <c r="G163" s="9" t="s">
        <v>2026</v>
      </c>
      <c r="H163" s="13">
        <v>168.319176</v>
      </c>
      <c r="I163" s="14">
        <v>14.134857999999999</v>
      </c>
      <c r="J163" s="12">
        <v>0</v>
      </c>
      <c r="K163" s="12">
        <v>1.5956000000000001</v>
      </c>
      <c r="L163" s="12">
        <v>0</v>
      </c>
      <c r="M163" s="1">
        <v>0</v>
      </c>
      <c r="N163" s="1">
        <v>81</v>
      </c>
      <c r="O163" s="12">
        <v>4.2651950000000003</v>
      </c>
      <c r="P163" s="1">
        <v>0</v>
      </c>
      <c r="Q163" s="1">
        <v>0</v>
      </c>
      <c r="R163" s="1">
        <v>0</v>
      </c>
      <c r="S163" s="1">
        <f t="shared" si="31"/>
        <v>0</v>
      </c>
      <c r="T163" s="1">
        <f t="shared" si="32"/>
        <v>1</v>
      </c>
      <c r="U163" s="1">
        <f t="shared" si="33"/>
        <v>0</v>
      </c>
      <c r="V163" s="1">
        <f t="shared" si="34"/>
        <v>0</v>
      </c>
      <c r="W163" s="1">
        <f t="shared" si="35"/>
        <v>1</v>
      </c>
      <c r="X163" s="1">
        <f t="shared" si="36"/>
        <v>1</v>
      </c>
      <c r="Y163" s="1">
        <f t="shared" si="37"/>
        <v>0</v>
      </c>
      <c r="Z163" s="1">
        <f t="shared" si="38"/>
        <v>0</v>
      </c>
      <c r="AA163" s="1">
        <f t="shared" si="39"/>
        <v>0</v>
      </c>
      <c r="AB163" s="1">
        <f t="shared" si="40"/>
        <v>3</v>
      </c>
      <c r="AC163" s="1"/>
    </row>
    <row r="164" spans="1:29" ht="12.95" customHeight="1">
      <c r="A164" s="2">
        <v>8375</v>
      </c>
      <c r="B164" s="1" t="s">
        <v>1329</v>
      </c>
      <c r="C164" s="1" t="s">
        <v>1330</v>
      </c>
      <c r="D164" s="1">
        <v>37.424999999999997</v>
      </c>
      <c r="E164" s="1">
        <v>-105.414722</v>
      </c>
      <c r="F164" s="3">
        <v>1</v>
      </c>
      <c r="G164" s="9" t="s">
        <v>2026</v>
      </c>
      <c r="H164" s="13">
        <v>825.50924599999996</v>
      </c>
      <c r="I164" s="14">
        <v>38.868850000000002</v>
      </c>
      <c r="J164" s="12">
        <v>0.6522</v>
      </c>
      <c r="K164" s="12">
        <v>1.2539</v>
      </c>
      <c r="L164" s="12">
        <v>0.12809999999999999</v>
      </c>
      <c r="M164" s="1">
        <v>0</v>
      </c>
      <c r="N164" s="1">
        <v>82</v>
      </c>
      <c r="O164" s="12">
        <v>4.721082</v>
      </c>
      <c r="P164" s="1">
        <v>0</v>
      </c>
      <c r="Q164" s="1">
        <v>0</v>
      </c>
      <c r="R164" s="1">
        <v>0</v>
      </c>
      <c r="S164" s="1">
        <f t="shared" si="31"/>
        <v>1</v>
      </c>
      <c r="T164" s="1">
        <f t="shared" si="32"/>
        <v>1</v>
      </c>
      <c r="U164" s="1">
        <f t="shared" si="33"/>
        <v>1</v>
      </c>
      <c r="V164" s="1">
        <f t="shared" si="34"/>
        <v>0</v>
      </c>
      <c r="W164" s="1">
        <f t="shared" si="35"/>
        <v>1</v>
      </c>
      <c r="X164" s="1">
        <f t="shared" si="36"/>
        <v>1</v>
      </c>
      <c r="Y164" s="1">
        <f t="shared" si="37"/>
        <v>0</v>
      </c>
      <c r="Z164" s="1">
        <f t="shared" si="38"/>
        <v>0</v>
      </c>
      <c r="AA164" s="1">
        <f t="shared" si="39"/>
        <v>0</v>
      </c>
      <c r="AB164" s="1">
        <f t="shared" si="40"/>
        <v>5</v>
      </c>
      <c r="AC164" s="1"/>
    </row>
    <row r="165" spans="1:29" ht="12.95" customHeight="1">
      <c r="A165" s="2">
        <v>8395</v>
      </c>
      <c r="B165" s="1" t="s">
        <v>378</v>
      </c>
      <c r="C165" s="1" t="s">
        <v>1331</v>
      </c>
      <c r="D165" s="1">
        <v>37.490299999999998</v>
      </c>
      <c r="E165" s="1">
        <v>-106.2589</v>
      </c>
      <c r="F165" s="3">
        <v>1</v>
      </c>
      <c r="G165" s="9" t="s">
        <v>2026</v>
      </c>
      <c r="H165" s="13">
        <v>85.360207000000003</v>
      </c>
      <c r="I165" s="14">
        <v>16.681234</v>
      </c>
      <c r="J165" s="12">
        <v>0</v>
      </c>
      <c r="K165" s="12">
        <v>0</v>
      </c>
      <c r="L165" s="12">
        <v>0</v>
      </c>
      <c r="M165" s="1">
        <v>0</v>
      </c>
      <c r="N165" s="1">
        <v>4</v>
      </c>
      <c r="O165" s="12">
        <v>1.553493</v>
      </c>
      <c r="P165" s="1">
        <v>0</v>
      </c>
      <c r="Q165" s="1">
        <v>0</v>
      </c>
      <c r="R165" s="1">
        <v>0</v>
      </c>
      <c r="S165" s="1">
        <f t="shared" si="31"/>
        <v>0</v>
      </c>
      <c r="T165" s="1">
        <f t="shared" si="32"/>
        <v>0</v>
      </c>
      <c r="U165" s="1">
        <f t="shared" si="33"/>
        <v>0</v>
      </c>
      <c r="V165" s="1">
        <f t="shared" si="34"/>
        <v>0</v>
      </c>
      <c r="W165" s="1">
        <f t="shared" si="35"/>
        <v>1</v>
      </c>
      <c r="X165" s="1">
        <f t="shared" si="36"/>
        <v>1</v>
      </c>
      <c r="Y165" s="1">
        <f t="shared" si="37"/>
        <v>0</v>
      </c>
      <c r="Z165" s="1">
        <f t="shared" si="38"/>
        <v>0</v>
      </c>
      <c r="AA165" s="1">
        <f t="shared" si="39"/>
        <v>0</v>
      </c>
      <c r="AB165" s="1">
        <f t="shared" si="40"/>
        <v>2</v>
      </c>
      <c r="AC165" s="1" t="s">
        <v>2207</v>
      </c>
    </row>
    <row r="166" spans="1:29" ht="12.95" customHeight="1">
      <c r="A166" s="2">
        <v>8405</v>
      </c>
      <c r="B166" s="1" t="s">
        <v>1237</v>
      </c>
      <c r="C166" s="1" t="s">
        <v>1332</v>
      </c>
      <c r="D166" s="1">
        <v>37.578888999999997</v>
      </c>
      <c r="E166" s="1">
        <v>-106.369722</v>
      </c>
      <c r="F166" s="3">
        <v>1</v>
      </c>
      <c r="G166" s="9" t="s">
        <v>2026</v>
      </c>
      <c r="H166" s="13">
        <v>30.333110000000001</v>
      </c>
      <c r="I166" s="14">
        <v>11.037247000000001</v>
      </c>
      <c r="J166" s="12">
        <v>0</v>
      </c>
      <c r="K166" s="12">
        <v>0</v>
      </c>
      <c r="L166" s="12">
        <v>0</v>
      </c>
      <c r="M166" s="1">
        <v>0</v>
      </c>
      <c r="N166" s="1">
        <v>0</v>
      </c>
      <c r="O166" s="12">
        <v>0.71928800000000004</v>
      </c>
      <c r="P166" s="1">
        <v>0</v>
      </c>
      <c r="Q166" s="1">
        <v>0</v>
      </c>
      <c r="R166" s="1">
        <v>0</v>
      </c>
      <c r="S166" s="1">
        <f t="shared" si="31"/>
        <v>0</v>
      </c>
      <c r="T166" s="1">
        <f t="shared" si="32"/>
        <v>0</v>
      </c>
      <c r="U166" s="1">
        <f t="shared" si="33"/>
        <v>0</v>
      </c>
      <c r="V166" s="1">
        <f t="shared" si="34"/>
        <v>0</v>
      </c>
      <c r="W166" s="1">
        <f t="shared" si="35"/>
        <v>0</v>
      </c>
      <c r="X166" s="1">
        <f t="shared" si="36"/>
        <v>1</v>
      </c>
      <c r="Y166" s="1">
        <f t="shared" si="37"/>
        <v>0</v>
      </c>
      <c r="Z166" s="1">
        <f t="shared" si="38"/>
        <v>0</v>
      </c>
      <c r="AA166" s="1">
        <f t="shared" si="39"/>
        <v>0</v>
      </c>
      <c r="AB166" s="1">
        <f t="shared" si="40"/>
        <v>1</v>
      </c>
      <c r="AC166" s="1"/>
    </row>
    <row r="167" spans="1:29" ht="12.95" customHeight="1">
      <c r="A167" s="2">
        <v>8415</v>
      </c>
      <c r="B167" s="1" t="s">
        <v>1333</v>
      </c>
      <c r="C167" s="1" t="s">
        <v>1332</v>
      </c>
      <c r="D167" s="1">
        <v>37.587800000000001</v>
      </c>
      <c r="E167" s="1">
        <v>-106.4498</v>
      </c>
      <c r="F167" s="3">
        <v>1</v>
      </c>
      <c r="G167" s="9" t="s">
        <v>2026</v>
      </c>
      <c r="H167" s="13">
        <v>136.066215</v>
      </c>
      <c r="I167" s="14">
        <v>18.719398000000002</v>
      </c>
      <c r="J167" s="12">
        <v>0</v>
      </c>
      <c r="K167" s="12">
        <v>0</v>
      </c>
      <c r="L167" s="12">
        <v>0.15670000000000001</v>
      </c>
      <c r="M167" s="1">
        <v>0</v>
      </c>
      <c r="N167" s="1">
        <v>8</v>
      </c>
      <c r="O167" s="12">
        <v>0.63466100000000003</v>
      </c>
      <c r="P167" s="1">
        <v>7.3489999999999996E-3</v>
      </c>
      <c r="Q167" s="1">
        <v>0</v>
      </c>
      <c r="R167" s="1">
        <v>0</v>
      </c>
      <c r="S167" s="1">
        <f t="shared" si="31"/>
        <v>0</v>
      </c>
      <c r="T167" s="1">
        <f t="shared" si="32"/>
        <v>0</v>
      </c>
      <c r="U167" s="1">
        <f t="shared" si="33"/>
        <v>1</v>
      </c>
      <c r="V167" s="1">
        <f t="shared" si="34"/>
        <v>0</v>
      </c>
      <c r="W167" s="1">
        <f t="shared" si="35"/>
        <v>1</v>
      </c>
      <c r="X167" s="1">
        <f t="shared" si="36"/>
        <v>1</v>
      </c>
      <c r="Y167" s="1">
        <f t="shared" si="37"/>
        <v>0</v>
      </c>
      <c r="Z167" s="1">
        <f t="shared" si="38"/>
        <v>0</v>
      </c>
      <c r="AA167" s="1">
        <f t="shared" si="39"/>
        <v>0</v>
      </c>
      <c r="AB167" s="1">
        <f t="shared" si="40"/>
        <v>3</v>
      </c>
      <c r="AC167" s="1"/>
    </row>
    <row r="168" spans="1:29" ht="12.95" customHeight="1">
      <c r="A168" s="2">
        <v>8529</v>
      </c>
      <c r="B168" s="1" t="s">
        <v>762</v>
      </c>
      <c r="C168" s="1" t="s">
        <v>1336</v>
      </c>
      <c r="D168" s="1">
        <v>37.797716999999999</v>
      </c>
      <c r="E168" s="1">
        <v>-105.502685</v>
      </c>
      <c r="F168" s="3">
        <v>1</v>
      </c>
      <c r="G168" s="9" t="s">
        <v>2026</v>
      </c>
      <c r="H168" s="13">
        <v>39.967683999999998</v>
      </c>
      <c r="I168" s="14">
        <v>12.767842999999999</v>
      </c>
      <c r="J168" s="12">
        <v>0</v>
      </c>
      <c r="K168" s="12">
        <v>0</v>
      </c>
      <c r="L168" s="12">
        <v>0</v>
      </c>
      <c r="M168" s="1">
        <v>0</v>
      </c>
      <c r="N168" s="1">
        <v>0</v>
      </c>
      <c r="O168" s="12">
        <v>0.63352600000000003</v>
      </c>
      <c r="P168" s="1">
        <v>0</v>
      </c>
      <c r="Q168" s="1">
        <v>0</v>
      </c>
      <c r="R168" s="1">
        <v>0</v>
      </c>
      <c r="S168" s="1">
        <f t="shared" si="31"/>
        <v>0</v>
      </c>
      <c r="T168" s="1">
        <f t="shared" si="32"/>
        <v>0</v>
      </c>
      <c r="U168" s="1">
        <f t="shared" si="33"/>
        <v>0</v>
      </c>
      <c r="V168" s="1">
        <f t="shared" si="34"/>
        <v>0</v>
      </c>
      <c r="W168" s="1">
        <f t="shared" si="35"/>
        <v>0</v>
      </c>
      <c r="X168" s="1">
        <f t="shared" si="36"/>
        <v>1</v>
      </c>
      <c r="Y168" s="1">
        <f t="shared" si="37"/>
        <v>0</v>
      </c>
      <c r="Z168" s="1">
        <f t="shared" si="38"/>
        <v>0</v>
      </c>
      <c r="AA168" s="1">
        <f t="shared" si="39"/>
        <v>0</v>
      </c>
      <c r="AB168" s="1">
        <f t="shared" si="40"/>
        <v>1</v>
      </c>
      <c r="AC168" s="1"/>
    </row>
    <row r="169" spans="1:29" ht="12.95" customHeight="1">
      <c r="A169" s="2">
        <v>8565</v>
      </c>
      <c r="B169" s="1" t="s">
        <v>1338</v>
      </c>
      <c r="C169" s="1" t="s">
        <v>1339</v>
      </c>
      <c r="D169" s="1">
        <v>38.018667000000001</v>
      </c>
      <c r="E169" s="1">
        <v>-105.68553300000001</v>
      </c>
      <c r="F169" s="3">
        <v>2</v>
      </c>
      <c r="G169" s="9" t="s">
        <v>2026</v>
      </c>
      <c r="H169" s="13">
        <v>33.382590999999998</v>
      </c>
      <c r="I169" s="14">
        <v>17.042211000000002</v>
      </c>
      <c r="J169" s="12">
        <v>0</v>
      </c>
      <c r="K169" s="12">
        <v>0</v>
      </c>
      <c r="L169" s="12">
        <v>0</v>
      </c>
      <c r="M169" s="1">
        <v>0</v>
      </c>
      <c r="N169" s="1">
        <v>0</v>
      </c>
      <c r="O169" s="12">
        <v>0.25709500000000002</v>
      </c>
      <c r="P169" s="1">
        <v>5.9910999999999999E-2</v>
      </c>
      <c r="Q169" s="1">
        <v>0</v>
      </c>
      <c r="R169" s="1">
        <v>0</v>
      </c>
      <c r="S169" s="1">
        <f t="shared" si="31"/>
        <v>0</v>
      </c>
      <c r="T169" s="1">
        <f t="shared" si="32"/>
        <v>0</v>
      </c>
      <c r="U169" s="1">
        <f t="shared" si="33"/>
        <v>0</v>
      </c>
      <c r="V169" s="1">
        <f t="shared" si="34"/>
        <v>0</v>
      </c>
      <c r="W169" s="1">
        <f t="shared" si="35"/>
        <v>0</v>
      </c>
      <c r="X169" s="1">
        <f t="shared" si="36"/>
        <v>0</v>
      </c>
      <c r="Y169" s="1">
        <f t="shared" si="37"/>
        <v>1</v>
      </c>
      <c r="Z169" s="1">
        <f t="shared" si="38"/>
        <v>0</v>
      </c>
      <c r="AA169" s="1">
        <f t="shared" si="39"/>
        <v>0</v>
      </c>
      <c r="AB169" s="1">
        <f t="shared" si="40"/>
        <v>1</v>
      </c>
      <c r="AC169" s="1"/>
    </row>
    <row r="170" spans="1:29" ht="12.95" customHeight="1">
      <c r="A170" s="2">
        <v>8625</v>
      </c>
      <c r="B170" s="1" t="s">
        <v>1343</v>
      </c>
      <c r="C170" s="1" t="s">
        <v>1344</v>
      </c>
      <c r="D170" s="1">
        <v>37.859720000000003</v>
      </c>
      <c r="E170" s="1">
        <v>-106.31944</v>
      </c>
      <c r="F170" s="3">
        <v>1</v>
      </c>
      <c r="G170" s="9" t="s">
        <v>2026</v>
      </c>
      <c r="H170" s="13">
        <v>275.16686399999998</v>
      </c>
      <c r="I170" s="14">
        <v>15.186726</v>
      </c>
      <c r="J170" s="12">
        <v>0</v>
      </c>
      <c r="K170" s="12">
        <v>6.409999999999999E-2</v>
      </c>
      <c r="L170" s="12">
        <v>0.14230000000000001</v>
      </c>
      <c r="M170" s="1">
        <v>0</v>
      </c>
      <c r="N170" s="1">
        <v>6</v>
      </c>
      <c r="O170" s="12">
        <v>1.119083</v>
      </c>
      <c r="P170" s="1">
        <v>3.6340000000000001E-3</v>
      </c>
      <c r="Q170" s="1">
        <v>0</v>
      </c>
      <c r="R170" s="1">
        <v>0</v>
      </c>
      <c r="S170" s="1">
        <f t="shared" si="31"/>
        <v>0</v>
      </c>
      <c r="T170" s="1">
        <f t="shared" si="32"/>
        <v>1</v>
      </c>
      <c r="U170" s="1">
        <f t="shared" si="33"/>
        <v>1</v>
      </c>
      <c r="V170" s="1">
        <f t="shared" si="34"/>
        <v>0</v>
      </c>
      <c r="W170" s="1">
        <f t="shared" si="35"/>
        <v>1</v>
      </c>
      <c r="X170" s="1">
        <f t="shared" si="36"/>
        <v>1</v>
      </c>
      <c r="Y170" s="1">
        <f t="shared" si="37"/>
        <v>0</v>
      </c>
      <c r="Z170" s="1">
        <f t="shared" si="38"/>
        <v>0</v>
      </c>
      <c r="AA170" s="1">
        <f t="shared" si="39"/>
        <v>0</v>
      </c>
      <c r="AB170" s="1">
        <f t="shared" si="40"/>
        <v>4</v>
      </c>
      <c r="AC170" s="1"/>
    </row>
    <row r="171" spans="1:29" ht="12.95" customHeight="1">
      <c r="A171" s="2">
        <v>8627</v>
      </c>
      <c r="B171" s="1" t="s">
        <v>1345</v>
      </c>
      <c r="C171" s="1" t="s">
        <v>1346</v>
      </c>
      <c r="D171" s="1">
        <v>37.933889000000001</v>
      </c>
      <c r="E171" s="1">
        <v>-106.388333</v>
      </c>
      <c r="F171" s="3">
        <v>1</v>
      </c>
      <c r="G171" s="9" t="s">
        <v>2026</v>
      </c>
      <c r="H171" s="13">
        <v>59.724532000000004</v>
      </c>
      <c r="I171" s="14">
        <v>27.281300999999999</v>
      </c>
      <c r="J171" s="12">
        <v>0</v>
      </c>
      <c r="K171" s="12">
        <v>8.14E-2</v>
      </c>
      <c r="L171" s="12">
        <v>0</v>
      </c>
      <c r="M171" s="1">
        <v>0</v>
      </c>
      <c r="N171" s="1">
        <v>0</v>
      </c>
      <c r="O171" s="12">
        <v>0.374388</v>
      </c>
      <c r="P171" s="1">
        <v>0</v>
      </c>
      <c r="Q171" s="1">
        <v>0</v>
      </c>
      <c r="R171" s="1">
        <v>0</v>
      </c>
      <c r="S171" s="1">
        <f t="shared" si="31"/>
        <v>0</v>
      </c>
      <c r="T171" s="1">
        <f t="shared" si="32"/>
        <v>1</v>
      </c>
      <c r="U171" s="1">
        <f t="shared" si="33"/>
        <v>0</v>
      </c>
      <c r="V171" s="1">
        <f t="shared" si="34"/>
        <v>0</v>
      </c>
      <c r="W171" s="1">
        <f t="shared" si="35"/>
        <v>0</v>
      </c>
      <c r="X171" s="1">
        <f t="shared" si="36"/>
        <v>0</v>
      </c>
      <c r="Y171" s="1">
        <f t="shared" si="37"/>
        <v>0</v>
      </c>
      <c r="Z171" s="1">
        <f t="shared" si="38"/>
        <v>0</v>
      </c>
      <c r="AA171" s="1">
        <f t="shared" si="39"/>
        <v>0</v>
      </c>
      <c r="AB171" s="1">
        <f t="shared" si="40"/>
        <v>1</v>
      </c>
      <c r="AC171" s="1"/>
    </row>
    <row r="172" spans="1:29" ht="12.95" customHeight="1">
      <c r="A172" s="2">
        <v>8629</v>
      </c>
      <c r="B172" s="1" t="s">
        <v>1347</v>
      </c>
      <c r="C172" s="1" t="s">
        <v>1348</v>
      </c>
      <c r="D172" s="1">
        <v>37.908099999999997</v>
      </c>
      <c r="E172" s="1">
        <v>-106.428017</v>
      </c>
      <c r="F172" s="3">
        <v>1</v>
      </c>
      <c r="G172" s="9" t="s">
        <v>2026</v>
      </c>
      <c r="H172" s="13">
        <v>58.908628999999998</v>
      </c>
      <c r="I172" s="14">
        <v>4.8724540000000003</v>
      </c>
      <c r="J172" s="12">
        <v>0</v>
      </c>
      <c r="K172" s="12">
        <v>0</v>
      </c>
      <c r="L172" s="12">
        <v>0</v>
      </c>
      <c r="M172" s="1">
        <v>0</v>
      </c>
      <c r="N172" s="1">
        <v>0</v>
      </c>
      <c r="O172" s="12">
        <v>0.93106</v>
      </c>
      <c r="P172" s="1">
        <v>0</v>
      </c>
      <c r="Q172" s="1">
        <v>0</v>
      </c>
      <c r="R172" s="1">
        <v>0</v>
      </c>
      <c r="S172" s="1">
        <f t="shared" si="31"/>
        <v>0</v>
      </c>
      <c r="T172" s="1">
        <f t="shared" si="32"/>
        <v>0</v>
      </c>
      <c r="U172" s="1">
        <f t="shared" si="33"/>
        <v>0</v>
      </c>
      <c r="V172" s="1">
        <f t="shared" si="34"/>
        <v>0</v>
      </c>
      <c r="W172" s="1">
        <f t="shared" si="35"/>
        <v>0</v>
      </c>
      <c r="X172" s="1">
        <f t="shared" si="36"/>
        <v>1</v>
      </c>
      <c r="Y172" s="1">
        <f t="shared" si="37"/>
        <v>0</v>
      </c>
      <c r="Z172" s="1">
        <f t="shared" si="38"/>
        <v>0</v>
      </c>
      <c r="AA172" s="1">
        <f t="shared" si="39"/>
        <v>0</v>
      </c>
      <c r="AB172" s="1">
        <f t="shared" si="40"/>
        <v>1</v>
      </c>
      <c r="AC172" s="1"/>
    </row>
    <row r="173" spans="1:29" ht="12.95" customHeight="1">
      <c r="A173" s="2">
        <v>8635</v>
      </c>
      <c r="B173" s="1" t="s">
        <v>1349</v>
      </c>
      <c r="C173" s="1" t="s">
        <v>1350</v>
      </c>
      <c r="D173" s="1">
        <v>38.163333000000002</v>
      </c>
      <c r="E173" s="1">
        <v>-106.29</v>
      </c>
      <c r="F173" s="3">
        <v>1</v>
      </c>
      <c r="G173" s="9" t="s">
        <v>2026</v>
      </c>
      <c r="H173" s="13">
        <v>1339.83619</v>
      </c>
      <c r="I173" s="14">
        <v>38.155346000000002</v>
      </c>
      <c r="J173" s="12">
        <v>1.1000000000000001E-3</v>
      </c>
      <c r="K173" s="12">
        <v>0.92090000000000005</v>
      </c>
      <c r="L173" s="12">
        <v>8.8400000000000006E-2</v>
      </c>
      <c r="M173" s="1">
        <v>0</v>
      </c>
      <c r="N173" s="1">
        <v>25</v>
      </c>
      <c r="O173" s="12">
        <v>1.017868</v>
      </c>
      <c r="P173" s="1">
        <v>0</v>
      </c>
      <c r="Q173" s="1">
        <v>0</v>
      </c>
      <c r="R173" s="1">
        <v>0</v>
      </c>
      <c r="S173" s="1">
        <f t="shared" si="31"/>
        <v>1</v>
      </c>
      <c r="T173" s="1">
        <f t="shared" si="32"/>
        <v>1</v>
      </c>
      <c r="U173" s="1">
        <f t="shared" si="33"/>
        <v>1</v>
      </c>
      <c r="V173" s="1">
        <f t="shared" si="34"/>
        <v>0</v>
      </c>
      <c r="W173" s="1">
        <f t="shared" si="35"/>
        <v>1</v>
      </c>
      <c r="X173" s="1">
        <f t="shared" si="36"/>
        <v>1</v>
      </c>
      <c r="Y173" s="1">
        <f t="shared" si="37"/>
        <v>0</v>
      </c>
      <c r="Z173" s="1">
        <f t="shared" si="38"/>
        <v>0</v>
      </c>
      <c r="AA173" s="1">
        <f t="shared" si="39"/>
        <v>0</v>
      </c>
      <c r="AB173" s="1">
        <f t="shared" si="40"/>
        <v>5</v>
      </c>
      <c r="AC173" s="1"/>
    </row>
    <row r="174" spans="1:29" ht="12.95" customHeight="1">
      <c r="A174" s="2">
        <v>8698</v>
      </c>
      <c r="B174" s="1" t="s">
        <v>1351</v>
      </c>
      <c r="C174" s="1" t="s">
        <v>1353</v>
      </c>
      <c r="D174" s="1">
        <v>38.308666000000002</v>
      </c>
      <c r="E174" s="1">
        <v>-106.14661599999999</v>
      </c>
      <c r="F174" s="3">
        <v>2</v>
      </c>
      <c r="G174" s="9" t="s">
        <v>2026</v>
      </c>
      <c r="H174" s="13">
        <v>11.922285</v>
      </c>
      <c r="I174" s="14">
        <v>10.231914</v>
      </c>
      <c r="J174" s="12">
        <v>0</v>
      </c>
      <c r="K174" s="12">
        <v>0</v>
      </c>
      <c r="L174" s="12">
        <v>1.4999999999999999E-2</v>
      </c>
      <c r="M174" s="1">
        <v>0</v>
      </c>
      <c r="N174" s="1">
        <v>0</v>
      </c>
      <c r="O174" s="12">
        <v>1.605807</v>
      </c>
      <c r="P174" s="1">
        <v>0.92264199999999996</v>
      </c>
      <c r="Q174" s="1">
        <v>0</v>
      </c>
      <c r="R174" s="1">
        <v>0</v>
      </c>
      <c r="S174" s="1">
        <f t="shared" si="31"/>
        <v>0</v>
      </c>
      <c r="T174" s="1">
        <f t="shared" si="32"/>
        <v>0</v>
      </c>
      <c r="U174" s="1">
        <f t="shared" si="33"/>
        <v>1</v>
      </c>
      <c r="V174" s="1">
        <f t="shared" si="34"/>
        <v>0</v>
      </c>
      <c r="W174" s="1">
        <f t="shared" si="35"/>
        <v>0</v>
      </c>
      <c r="X174" s="1">
        <f t="shared" si="36"/>
        <v>1</v>
      </c>
      <c r="Y174" s="1">
        <f t="shared" si="37"/>
        <v>1</v>
      </c>
      <c r="Z174" s="1">
        <f t="shared" si="38"/>
        <v>0</v>
      </c>
      <c r="AA174" s="1">
        <f t="shared" si="39"/>
        <v>0</v>
      </c>
      <c r="AB174" s="1">
        <f t="shared" si="40"/>
        <v>3</v>
      </c>
      <c r="AC174" s="1"/>
    </row>
    <row r="175" spans="1:29" ht="12.95" customHeight="1">
      <c r="A175" s="2">
        <v>8705</v>
      </c>
      <c r="B175" s="1" t="s">
        <v>405</v>
      </c>
      <c r="C175" s="1" t="s">
        <v>1358</v>
      </c>
      <c r="D175" s="1">
        <v>37.123849999999997</v>
      </c>
      <c r="E175" s="1">
        <v>-106.3694</v>
      </c>
      <c r="F175" s="3">
        <v>2</v>
      </c>
      <c r="G175" s="9" t="s">
        <v>2026</v>
      </c>
      <c r="H175" s="13">
        <v>109.417101</v>
      </c>
      <c r="I175" s="14">
        <v>22.908221999999999</v>
      </c>
      <c r="J175" s="12">
        <v>0</v>
      </c>
      <c r="K175" s="12">
        <v>1.7299999999999999E-2</v>
      </c>
      <c r="L175" s="12">
        <v>3.8599999999999995E-2</v>
      </c>
      <c r="M175" s="1">
        <v>0</v>
      </c>
      <c r="N175" s="1">
        <v>0</v>
      </c>
      <c r="O175" s="12">
        <v>0.61192599999999997</v>
      </c>
      <c r="P175" s="1">
        <v>0</v>
      </c>
      <c r="Q175" s="1">
        <v>0</v>
      </c>
      <c r="R175" s="1">
        <v>0</v>
      </c>
      <c r="S175" s="1">
        <f t="shared" si="31"/>
        <v>0</v>
      </c>
      <c r="T175" s="1">
        <f t="shared" si="32"/>
        <v>1</v>
      </c>
      <c r="U175" s="1">
        <f t="shared" si="33"/>
        <v>1</v>
      </c>
      <c r="V175" s="1">
        <f t="shared" si="34"/>
        <v>0</v>
      </c>
      <c r="W175" s="1">
        <f t="shared" si="35"/>
        <v>0</v>
      </c>
      <c r="X175" s="1">
        <f t="shared" si="36"/>
        <v>1</v>
      </c>
      <c r="Y175" s="1">
        <f t="shared" si="37"/>
        <v>0</v>
      </c>
      <c r="Z175" s="1">
        <f t="shared" si="38"/>
        <v>0</v>
      </c>
      <c r="AA175" s="1">
        <f t="shared" si="39"/>
        <v>0</v>
      </c>
      <c r="AB175" s="1">
        <f t="shared" si="40"/>
        <v>3</v>
      </c>
      <c r="AC175" s="1"/>
    </row>
    <row r="176" spans="1:29" ht="12.95" customHeight="1">
      <c r="A176" s="2">
        <v>8715</v>
      </c>
      <c r="B176" s="1" t="s">
        <v>1359</v>
      </c>
      <c r="C176" s="1" t="s">
        <v>1360</v>
      </c>
      <c r="D176" s="1">
        <v>37.116390000000003</v>
      </c>
      <c r="E176" s="1">
        <v>-106.37783</v>
      </c>
      <c r="F176" s="3">
        <v>2</v>
      </c>
      <c r="G176" s="9" t="s">
        <v>2026</v>
      </c>
      <c r="H176" s="13">
        <v>22.031210999999999</v>
      </c>
      <c r="I176" s="14">
        <v>13.763626</v>
      </c>
      <c r="J176" s="12">
        <v>0</v>
      </c>
      <c r="K176" s="12">
        <v>8.5800000000000001E-2</v>
      </c>
      <c r="L176" s="12">
        <v>0.17169999999999999</v>
      </c>
      <c r="M176" s="1">
        <v>0</v>
      </c>
      <c r="N176" s="1">
        <v>0</v>
      </c>
      <c r="O176" s="12">
        <v>0.58203800000000006</v>
      </c>
      <c r="P176" s="1">
        <v>0</v>
      </c>
      <c r="Q176" s="1">
        <v>0</v>
      </c>
      <c r="R176" s="1">
        <v>0</v>
      </c>
      <c r="S176" s="1">
        <f t="shared" si="31"/>
        <v>0</v>
      </c>
      <c r="T176" s="1">
        <f t="shared" si="32"/>
        <v>1</v>
      </c>
      <c r="U176" s="1">
        <f t="shared" si="33"/>
        <v>1</v>
      </c>
      <c r="V176" s="1">
        <f t="shared" si="34"/>
        <v>0</v>
      </c>
      <c r="W176" s="1">
        <f t="shared" si="35"/>
        <v>0</v>
      </c>
      <c r="X176" s="1">
        <f t="shared" si="36"/>
        <v>0</v>
      </c>
      <c r="Y176" s="1">
        <f t="shared" si="37"/>
        <v>0</v>
      </c>
      <c r="Z176" s="1">
        <f t="shared" si="38"/>
        <v>0</v>
      </c>
      <c r="AA176" s="1">
        <f t="shared" si="39"/>
        <v>0</v>
      </c>
      <c r="AB176" s="1">
        <f t="shared" si="40"/>
        <v>2</v>
      </c>
      <c r="AC176" s="1" t="s">
        <v>2207</v>
      </c>
    </row>
    <row r="177" spans="1:29" ht="12.95" customHeight="1">
      <c r="A177" s="2">
        <v>9105</v>
      </c>
      <c r="B177" s="1" t="s">
        <v>738</v>
      </c>
      <c r="C177" s="1" t="s">
        <v>1370</v>
      </c>
      <c r="D177" s="1">
        <v>37.018000000000001</v>
      </c>
      <c r="E177" s="1">
        <v>-107.21599999999999</v>
      </c>
      <c r="F177" s="3">
        <v>1</v>
      </c>
      <c r="G177" s="9" t="s">
        <v>2026</v>
      </c>
      <c r="H177" s="13">
        <v>3073.4635090000002</v>
      </c>
      <c r="I177" s="14">
        <v>36.844940999999999</v>
      </c>
      <c r="J177" s="12">
        <v>1.4100000000000001E-2</v>
      </c>
      <c r="K177" s="12">
        <v>1.3893</v>
      </c>
      <c r="L177" s="12">
        <v>0.21010000000000001</v>
      </c>
      <c r="M177" s="1">
        <v>0</v>
      </c>
      <c r="N177" s="1">
        <v>3</v>
      </c>
      <c r="O177" s="12">
        <v>0.661188</v>
      </c>
      <c r="P177" s="1">
        <v>3.2539999999999999E-3</v>
      </c>
      <c r="Q177" s="1">
        <v>3</v>
      </c>
      <c r="R177" s="1">
        <v>0</v>
      </c>
      <c r="S177" s="1">
        <f t="shared" si="31"/>
        <v>1</v>
      </c>
      <c r="T177" s="1">
        <f t="shared" si="32"/>
        <v>1</v>
      </c>
      <c r="U177" s="1">
        <f t="shared" si="33"/>
        <v>1</v>
      </c>
      <c r="V177" s="1">
        <f t="shared" si="34"/>
        <v>0</v>
      </c>
      <c r="W177" s="1">
        <f t="shared" si="35"/>
        <v>1</v>
      </c>
      <c r="X177" s="1">
        <f t="shared" si="36"/>
        <v>1</v>
      </c>
      <c r="Y177" s="1">
        <f t="shared" si="37"/>
        <v>0</v>
      </c>
      <c r="Z177" s="1">
        <f t="shared" si="38"/>
        <v>1</v>
      </c>
      <c r="AA177" s="1">
        <f t="shared" si="39"/>
        <v>0</v>
      </c>
      <c r="AB177" s="1">
        <f t="shared" si="40"/>
        <v>6</v>
      </c>
      <c r="AC177" s="1"/>
    </row>
    <row r="178" spans="1:29" ht="12.95" customHeight="1">
      <c r="A178" s="2">
        <v>9110</v>
      </c>
      <c r="B178" s="1" t="s">
        <v>738</v>
      </c>
      <c r="C178" s="1" t="s">
        <v>1371</v>
      </c>
      <c r="D178" s="1">
        <v>37.028700000000001</v>
      </c>
      <c r="E178" s="1">
        <v>-107.1568</v>
      </c>
      <c r="F178" s="3">
        <v>1</v>
      </c>
      <c r="G178" s="9" t="s">
        <v>2026</v>
      </c>
      <c r="H178" s="13">
        <v>1613.488171</v>
      </c>
      <c r="I178" s="14">
        <v>17.710905</v>
      </c>
      <c r="J178" s="12">
        <v>2.4899999999999999E-2</v>
      </c>
      <c r="K178" s="12">
        <v>1.7316000000000003</v>
      </c>
      <c r="L178" s="12">
        <v>0.24979999999999997</v>
      </c>
      <c r="M178" s="1">
        <v>0</v>
      </c>
      <c r="N178" s="1">
        <v>2</v>
      </c>
      <c r="O178" s="12">
        <v>0.63056599999999996</v>
      </c>
      <c r="P178" s="1">
        <v>6.1980000000000004E-3</v>
      </c>
      <c r="Q178" s="1">
        <v>0</v>
      </c>
      <c r="R178" s="1">
        <v>0</v>
      </c>
      <c r="S178" s="1">
        <f t="shared" si="31"/>
        <v>1</v>
      </c>
      <c r="T178" s="1">
        <f t="shared" si="32"/>
        <v>1</v>
      </c>
      <c r="U178" s="1">
        <f t="shared" si="33"/>
        <v>1</v>
      </c>
      <c r="V178" s="1">
        <f t="shared" si="34"/>
        <v>0</v>
      </c>
      <c r="W178" s="1">
        <f t="shared" si="35"/>
        <v>1</v>
      </c>
      <c r="X178" s="1">
        <f t="shared" si="36"/>
        <v>1</v>
      </c>
      <c r="Y178" s="1">
        <f t="shared" si="37"/>
        <v>0</v>
      </c>
      <c r="Z178" s="1">
        <f t="shared" si="38"/>
        <v>0</v>
      </c>
      <c r="AA178" s="1">
        <f t="shared" si="39"/>
        <v>0</v>
      </c>
      <c r="AB178" s="1">
        <f t="shared" si="40"/>
        <v>5</v>
      </c>
      <c r="AC178" s="1"/>
    </row>
    <row r="179" spans="1:29" ht="12.95" customHeight="1">
      <c r="A179" s="2">
        <v>9113</v>
      </c>
      <c r="B179" s="1" t="s">
        <v>738</v>
      </c>
      <c r="C179" s="1" t="s">
        <v>1373</v>
      </c>
      <c r="D179" s="1">
        <v>37.165795000000003</v>
      </c>
      <c r="E179" s="1">
        <v>-107.037105</v>
      </c>
      <c r="F179" s="3">
        <v>1</v>
      </c>
      <c r="G179" s="9" t="s">
        <v>2026</v>
      </c>
      <c r="H179" s="13">
        <v>937.81455300000005</v>
      </c>
      <c r="I179" s="14">
        <v>21.684519999999999</v>
      </c>
      <c r="J179" s="12">
        <v>2.6699999999999998E-2</v>
      </c>
      <c r="K179" s="12">
        <v>2.4060999999999999</v>
      </c>
      <c r="L179" s="12">
        <v>0.36730000000000002</v>
      </c>
      <c r="M179" s="1">
        <v>0</v>
      </c>
      <c r="N179" s="1">
        <v>12</v>
      </c>
      <c r="O179" s="12">
        <v>0.52529599999999999</v>
      </c>
      <c r="P179" s="1">
        <v>1.0663000000000001E-2</v>
      </c>
      <c r="Q179" s="1">
        <v>1</v>
      </c>
      <c r="R179" s="1">
        <v>0</v>
      </c>
      <c r="S179" s="1">
        <f t="shared" si="31"/>
        <v>1</v>
      </c>
      <c r="T179" s="1">
        <f t="shared" si="32"/>
        <v>1</v>
      </c>
      <c r="U179" s="1">
        <f t="shared" si="33"/>
        <v>1</v>
      </c>
      <c r="V179" s="1">
        <f t="shared" si="34"/>
        <v>0</v>
      </c>
      <c r="W179" s="1">
        <f t="shared" si="35"/>
        <v>1</v>
      </c>
      <c r="X179" s="1">
        <f t="shared" si="36"/>
        <v>0</v>
      </c>
      <c r="Y179" s="1">
        <f t="shared" si="37"/>
        <v>0</v>
      </c>
      <c r="Z179" s="1">
        <f t="shared" si="38"/>
        <v>1</v>
      </c>
      <c r="AA179" s="1">
        <f t="shared" si="39"/>
        <v>0</v>
      </c>
      <c r="AB179" s="1">
        <f t="shared" si="40"/>
        <v>5</v>
      </c>
      <c r="AC179" s="1"/>
    </row>
    <row r="180" spans="1:29" ht="12.95" customHeight="1">
      <c r="A180" s="2">
        <v>9121</v>
      </c>
      <c r="B180" s="1" t="s">
        <v>67</v>
      </c>
      <c r="C180" s="1" t="s">
        <v>1377</v>
      </c>
      <c r="D180" s="1">
        <v>37.24559</v>
      </c>
      <c r="E180" s="1">
        <v>-107.00433200000001</v>
      </c>
      <c r="F180" s="3">
        <v>1</v>
      </c>
      <c r="G180" s="9" t="s">
        <v>2026</v>
      </c>
      <c r="H180" s="13">
        <v>59.961204000000002</v>
      </c>
      <c r="I180" s="14">
        <v>17.173853000000001</v>
      </c>
      <c r="J180" s="12">
        <v>0</v>
      </c>
      <c r="K180" s="12">
        <v>4.7062999999999997</v>
      </c>
      <c r="L180" s="12">
        <v>0.21610000000000001</v>
      </c>
      <c r="M180" s="1">
        <v>2</v>
      </c>
      <c r="N180" s="1">
        <v>15</v>
      </c>
      <c r="O180" s="12">
        <v>2.0716540000000001</v>
      </c>
      <c r="P180" s="1">
        <v>0</v>
      </c>
      <c r="Q180" s="1">
        <v>2</v>
      </c>
      <c r="R180" s="1">
        <v>0</v>
      </c>
      <c r="S180" s="1">
        <f t="shared" si="31"/>
        <v>0</v>
      </c>
      <c r="T180" s="1">
        <f t="shared" si="32"/>
        <v>1</v>
      </c>
      <c r="U180" s="1">
        <f t="shared" si="33"/>
        <v>1</v>
      </c>
      <c r="V180" s="1">
        <f t="shared" si="34"/>
        <v>1</v>
      </c>
      <c r="W180" s="1">
        <f t="shared" si="35"/>
        <v>1</v>
      </c>
      <c r="X180" s="1">
        <f t="shared" si="36"/>
        <v>1</v>
      </c>
      <c r="Y180" s="1">
        <f t="shared" si="37"/>
        <v>0</v>
      </c>
      <c r="Z180" s="1">
        <f t="shared" si="38"/>
        <v>1</v>
      </c>
      <c r="AA180" s="1">
        <f t="shared" si="39"/>
        <v>0</v>
      </c>
      <c r="AB180" s="1">
        <f t="shared" si="40"/>
        <v>6</v>
      </c>
      <c r="AC180" s="1"/>
    </row>
    <row r="181" spans="1:29" ht="12.95" customHeight="1">
      <c r="A181" s="2">
        <v>9160</v>
      </c>
      <c r="B181" s="1" t="s">
        <v>985</v>
      </c>
      <c r="C181" s="1" t="s">
        <v>1384</v>
      </c>
      <c r="D181" s="1">
        <v>37.351500000000001</v>
      </c>
      <c r="E181" s="1">
        <v>-106.92137</v>
      </c>
      <c r="F181" s="3">
        <v>1</v>
      </c>
      <c r="G181" s="9" t="s">
        <v>2026</v>
      </c>
      <c r="H181" s="13">
        <v>71.612312000000003</v>
      </c>
      <c r="I181" s="14">
        <v>17.111508000000001</v>
      </c>
      <c r="J181" s="12">
        <v>0</v>
      </c>
      <c r="K181" s="12">
        <v>0.62839999999999996</v>
      </c>
      <c r="L181" s="12">
        <v>1.8800000000000001E-2</v>
      </c>
      <c r="M181" s="1">
        <v>0</v>
      </c>
      <c r="N181" s="1">
        <v>1</v>
      </c>
      <c r="O181" s="12">
        <v>0.57735199999999998</v>
      </c>
      <c r="P181" s="1">
        <v>0</v>
      </c>
      <c r="Q181" s="1">
        <v>0</v>
      </c>
      <c r="R181" s="1">
        <v>0</v>
      </c>
      <c r="S181" s="1">
        <f t="shared" si="31"/>
        <v>0</v>
      </c>
      <c r="T181" s="1">
        <f t="shared" si="32"/>
        <v>1</v>
      </c>
      <c r="U181" s="1">
        <f t="shared" si="33"/>
        <v>1</v>
      </c>
      <c r="V181" s="1">
        <f t="shared" si="34"/>
        <v>0</v>
      </c>
      <c r="W181" s="1">
        <f t="shared" si="35"/>
        <v>0</v>
      </c>
      <c r="X181" s="1">
        <f t="shared" si="36"/>
        <v>0</v>
      </c>
      <c r="Y181" s="1">
        <f t="shared" si="37"/>
        <v>0</v>
      </c>
      <c r="Z181" s="1">
        <f t="shared" si="38"/>
        <v>0</v>
      </c>
      <c r="AA181" s="1">
        <f t="shared" si="39"/>
        <v>0</v>
      </c>
      <c r="AB181" s="1">
        <f t="shared" si="40"/>
        <v>2</v>
      </c>
      <c r="AC181" s="1"/>
    </row>
    <row r="182" spans="1:29" ht="12.95" customHeight="1">
      <c r="A182" s="2">
        <v>9165</v>
      </c>
      <c r="B182" s="1" t="s">
        <v>788</v>
      </c>
      <c r="C182" s="1" t="s">
        <v>1386</v>
      </c>
      <c r="D182" s="1">
        <v>37.387650000000001</v>
      </c>
      <c r="E182" s="1">
        <v>-106.846583</v>
      </c>
      <c r="F182" s="3">
        <v>2</v>
      </c>
      <c r="G182" s="9" t="s">
        <v>2026</v>
      </c>
      <c r="H182" s="13">
        <v>170.03243399999999</v>
      </c>
      <c r="I182" s="14">
        <v>25.195208999999998</v>
      </c>
      <c r="J182" s="12">
        <v>0</v>
      </c>
      <c r="K182" s="12">
        <v>0.27150000000000002</v>
      </c>
      <c r="L182" s="12">
        <v>0</v>
      </c>
      <c r="M182" s="1">
        <v>0</v>
      </c>
      <c r="N182" s="1">
        <v>1</v>
      </c>
      <c r="O182" s="12">
        <v>0.35078300000000001</v>
      </c>
      <c r="P182" s="1">
        <v>5.8812000000000003E-2</v>
      </c>
      <c r="Q182" s="1">
        <v>0</v>
      </c>
      <c r="R182" s="1">
        <v>0</v>
      </c>
      <c r="S182" s="1">
        <f t="shared" si="31"/>
        <v>0</v>
      </c>
      <c r="T182" s="1">
        <f t="shared" si="32"/>
        <v>1</v>
      </c>
      <c r="U182" s="1">
        <f t="shared" si="33"/>
        <v>0</v>
      </c>
      <c r="V182" s="1">
        <f t="shared" si="34"/>
        <v>0</v>
      </c>
      <c r="W182" s="1">
        <f t="shared" si="35"/>
        <v>0</v>
      </c>
      <c r="X182" s="1">
        <f t="shared" si="36"/>
        <v>0</v>
      </c>
      <c r="Y182" s="1">
        <f t="shared" si="37"/>
        <v>1</v>
      </c>
      <c r="Z182" s="1">
        <f t="shared" si="38"/>
        <v>0</v>
      </c>
      <c r="AA182" s="1">
        <f t="shared" si="39"/>
        <v>0</v>
      </c>
      <c r="AB182" s="1">
        <f t="shared" si="40"/>
        <v>2</v>
      </c>
      <c r="AC182" s="1"/>
    </row>
    <row r="183" spans="1:29" ht="12.95" customHeight="1">
      <c r="A183" s="2">
        <v>9190</v>
      </c>
      <c r="B183" s="1" t="s">
        <v>1387</v>
      </c>
      <c r="C183" s="1" t="s">
        <v>1388</v>
      </c>
      <c r="D183" s="1">
        <v>37.380467000000003</v>
      </c>
      <c r="E183" s="1">
        <v>-106.863433</v>
      </c>
      <c r="F183" s="3">
        <v>2</v>
      </c>
      <c r="G183" s="9" t="s">
        <v>2026</v>
      </c>
      <c r="H183" s="13">
        <v>224.91823400000001</v>
      </c>
      <c r="I183" s="14">
        <v>35.940750999999999</v>
      </c>
      <c r="J183" s="12">
        <v>0</v>
      </c>
      <c r="K183" s="12">
        <v>0.20530000000000001</v>
      </c>
      <c r="L183" s="12">
        <v>0</v>
      </c>
      <c r="M183" s="1">
        <v>0</v>
      </c>
      <c r="N183" s="1">
        <v>0</v>
      </c>
      <c r="O183" s="12">
        <v>0.26539000000000001</v>
      </c>
      <c r="P183" s="1">
        <v>4.4461000000000001E-2</v>
      </c>
      <c r="Q183" s="1">
        <v>0</v>
      </c>
      <c r="R183" s="1">
        <v>0</v>
      </c>
      <c r="S183" s="1">
        <f t="shared" si="31"/>
        <v>0</v>
      </c>
      <c r="T183" s="1">
        <f t="shared" si="32"/>
        <v>1</v>
      </c>
      <c r="U183" s="1">
        <f t="shared" si="33"/>
        <v>0</v>
      </c>
      <c r="V183" s="1">
        <f t="shared" si="34"/>
        <v>0</v>
      </c>
      <c r="W183" s="1">
        <f t="shared" si="35"/>
        <v>0</v>
      </c>
      <c r="X183" s="1">
        <f t="shared" si="36"/>
        <v>0</v>
      </c>
      <c r="Y183" s="1">
        <f t="shared" si="37"/>
        <v>1</v>
      </c>
      <c r="Z183" s="1">
        <f t="shared" si="38"/>
        <v>0</v>
      </c>
      <c r="AA183" s="1">
        <f t="shared" si="39"/>
        <v>0</v>
      </c>
      <c r="AB183" s="1">
        <f t="shared" si="40"/>
        <v>2</v>
      </c>
      <c r="AC183" s="1"/>
    </row>
    <row r="184" spans="1:29" ht="12.95" customHeight="1">
      <c r="A184" s="2">
        <v>9194</v>
      </c>
      <c r="B184" s="1" t="s">
        <v>103</v>
      </c>
      <c r="C184" s="1" t="s">
        <v>1389</v>
      </c>
      <c r="D184" s="1">
        <v>37.388902999999999</v>
      </c>
      <c r="E184" s="1">
        <v>-106.750783</v>
      </c>
      <c r="F184" s="3">
        <v>2</v>
      </c>
      <c r="G184" s="9" t="s">
        <v>2026</v>
      </c>
      <c r="H184" s="13">
        <v>43.071078999999997</v>
      </c>
      <c r="I184" s="14">
        <v>26.868655</v>
      </c>
      <c r="J184" s="12">
        <v>0</v>
      </c>
      <c r="K184" s="12">
        <v>3.3399999999999999E-2</v>
      </c>
      <c r="L184" s="12">
        <v>0</v>
      </c>
      <c r="M184" s="1">
        <v>0</v>
      </c>
      <c r="N184" s="1">
        <v>0</v>
      </c>
      <c r="O184" s="12">
        <v>2.3694E-2</v>
      </c>
      <c r="P184" s="1">
        <v>0</v>
      </c>
      <c r="Q184" s="1">
        <v>1</v>
      </c>
      <c r="R184" s="1">
        <v>0</v>
      </c>
      <c r="S184" s="1">
        <f t="shared" si="31"/>
        <v>0</v>
      </c>
      <c r="T184" s="1">
        <f t="shared" si="32"/>
        <v>1</v>
      </c>
      <c r="U184" s="1">
        <f t="shared" si="33"/>
        <v>0</v>
      </c>
      <c r="V184" s="1">
        <f t="shared" si="34"/>
        <v>0</v>
      </c>
      <c r="W184" s="1">
        <f t="shared" si="35"/>
        <v>0</v>
      </c>
      <c r="X184" s="1">
        <f t="shared" si="36"/>
        <v>0</v>
      </c>
      <c r="Y184" s="1">
        <f t="shared" si="37"/>
        <v>0</v>
      </c>
      <c r="Z184" s="1">
        <f t="shared" si="38"/>
        <v>1</v>
      </c>
      <c r="AA184" s="1">
        <f t="shared" si="39"/>
        <v>0</v>
      </c>
      <c r="AB184" s="1">
        <f t="shared" si="40"/>
        <v>2</v>
      </c>
      <c r="AC184" s="1"/>
    </row>
    <row r="185" spans="1:29" ht="12.95" customHeight="1">
      <c r="A185" s="2">
        <v>9195</v>
      </c>
      <c r="B185" s="1" t="s">
        <v>1390</v>
      </c>
      <c r="C185" s="1" t="s">
        <v>1391</v>
      </c>
      <c r="D185" s="1">
        <v>37.449959999999997</v>
      </c>
      <c r="E185" s="1">
        <v>-106.91128</v>
      </c>
      <c r="F185" s="3">
        <v>1</v>
      </c>
      <c r="G185" s="9" t="s">
        <v>2026</v>
      </c>
      <c r="H185" s="13">
        <v>131.185698</v>
      </c>
      <c r="I185" s="14">
        <v>27.443079999999998</v>
      </c>
      <c r="J185" s="12">
        <v>0</v>
      </c>
      <c r="K185" s="12">
        <v>0</v>
      </c>
      <c r="L185" s="12">
        <v>0</v>
      </c>
      <c r="M185" s="1">
        <v>0</v>
      </c>
      <c r="N185" s="1">
        <v>2</v>
      </c>
      <c r="O185" s="12">
        <v>0.14832200000000001</v>
      </c>
      <c r="P185" s="1">
        <v>0</v>
      </c>
      <c r="Q185" s="1">
        <v>0</v>
      </c>
      <c r="R185" s="1">
        <v>0</v>
      </c>
      <c r="S185" s="1">
        <f t="shared" si="31"/>
        <v>0</v>
      </c>
      <c r="T185" s="1">
        <f t="shared" si="32"/>
        <v>0</v>
      </c>
      <c r="U185" s="1">
        <f t="shared" si="33"/>
        <v>0</v>
      </c>
      <c r="V185" s="1">
        <f t="shared" si="34"/>
        <v>0</v>
      </c>
      <c r="W185" s="1">
        <f t="shared" si="35"/>
        <v>1</v>
      </c>
      <c r="X185" s="1">
        <f t="shared" si="36"/>
        <v>0</v>
      </c>
      <c r="Y185" s="1">
        <f t="shared" si="37"/>
        <v>0</v>
      </c>
      <c r="Z185" s="1">
        <f t="shared" si="38"/>
        <v>0</v>
      </c>
      <c r="AA185" s="1">
        <f t="shared" si="39"/>
        <v>0</v>
      </c>
      <c r="AB185" s="1">
        <f t="shared" si="40"/>
        <v>1</v>
      </c>
      <c r="AC185" s="1"/>
    </row>
    <row r="186" spans="1:29" ht="12.95" customHeight="1">
      <c r="A186" s="2">
        <v>9240</v>
      </c>
      <c r="B186" s="1" t="s">
        <v>1393</v>
      </c>
      <c r="C186" s="1" t="s">
        <v>114</v>
      </c>
      <c r="D186" s="1">
        <v>37.35351</v>
      </c>
      <c r="E186" s="1">
        <v>-107.32458</v>
      </c>
      <c r="F186" s="3">
        <v>2</v>
      </c>
      <c r="G186" s="9" t="s">
        <v>2026</v>
      </c>
      <c r="H186" s="13">
        <v>696.76828999999998</v>
      </c>
      <c r="I186" s="14">
        <v>27.756328</v>
      </c>
      <c r="J186" s="12">
        <v>1.8200000000000001E-2</v>
      </c>
      <c r="K186" s="12">
        <v>2.5683000000000002</v>
      </c>
      <c r="L186" s="12">
        <v>0</v>
      </c>
      <c r="M186" s="1">
        <v>0</v>
      </c>
      <c r="N186" s="1">
        <v>0</v>
      </c>
      <c r="O186" s="12">
        <v>2.8448999999999999E-2</v>
      </c>
      <c r="P186" s="1">
        <v>0</v>
      </c>
      <c r="Q186" s="1">
        <v>0</v>
      </c>
      <c r="R186" s="1">
        <v>0</v>
      </c>
      <c r="S186" s="1">
        <f t="shared" si="31"/>
        <v>1</v>
      </c>
      <c r="T186" s="1">
        <f t="shared" si="32"/>
        <v>1</v>
      </c>
      <c r="U186" s="1">
        <f t="shared" si="33"/>
        <v>0</v>
      </c>
      <c r="V186" s="1">
        <f t="shared" si="34"/>
        <v>0</v>
      </c>
      <c r="W186" s="1">
        <f t="shared" si="35"/>
        <v>0</v>
      </c>
      <c r="X186" s="1">
        <f t="shared" si="36"/>
        <v>0</v>
      </c>
      <c r="Y186" s="1">
        <f t="shared" si="37"/>
        <v>0</v>
      </c>
      <c r="Z186" s="1">
        <f t="shared" si="38"/>
        <v>0</v>
      </c>
      <c r="AA186" s="1">
        <f t="shared" si="39"/>
        <v>0</v>
      </c>
      <c r="AB186" s="1">
        <f t="shared" si="40"/>
        <v>2</v>
      </c>
      <c r="AC186" s="1"/>
    </row>
    <row r="187" spans="1:29" ht="12.95" customHeight="1">
      <c r="A187" s="2">
        <v>9245</v>
      </c>
      <c r="B187" s="1" t="s">
        <v>1394</v>
      </c>
      <c r="C187" s="1" t="s">
        <v>1395</v>
      </c>
      <c r="D187" s="1">
        <v>37.172522999999998</v>
      </c>
      <c r="E187" s="1">
        <v>-107.295287</v>
      </c>
      <c r="F187" s="3">
        <v>1</v>
      </c>
      <c r="G187" s="9" t="s">
        <v>2026</v>
      </c>
      <c r="H187" s="13">
        <v>317.260648</v>
      </c>
      <c r="I187" s="14">
        <v>53.365023999999998</v>
      </c>
      <c r="J187" s="12">
        <v>1.8200000000000001E-2</v>
      </c>
      <c r="K187" s="12">
        <v>0.77790000000000004</v>
      </c>
      <c r="L187" s="12">
        <v>0.6490999999999999</v>
      </c>
      <c r="M187" s="1">
        <v>0</v>
      </c>
      <c r="N187" s="1">
        <v>7</v>
      </c>
      <c r="O187" s="12">
        <v>1.004394</v>
      </c>
      <c r="P187" s="1">
        <v>0</v>
      </c>
      <c r="Q187" s="1">
        <v>2</v>
      </c>
      <c r="R187" s="1">
        <v>0</v>
      </c>
      <c r="S187" s="1">
        <f t="shared" si="31"/>
        <v>1</v>
      </c>
      <c r="T187" s="1">
        <f t="shared" si="32"/>
        <v>1</v>
      </c>
      <c r="U187" s="1">
        <f t="shared" si="33"/>
        <v>1</v>
      </c>
      <c r="V187" s="1">
        <f t="shared" si="34"/>
        <v>0</v>
      </c>
      <c r="W187" s="1">
        <f t="shared" si="35"/>
        <v>1</v>
      </c>
      <c r="X187" s="1">
        <f t="shared" si="36"/>
        <v>1</v>
      </c>
      <c r="Y187" s="1">
        <f t="shared" si="37"/>
        <v>0</v>
      </c>
      <c r="Z187" s="1">
        <f t="shared" si="38"/>
        <v>1</v>
      </c>
      <c r="AA187" s="1">
        <f t="shared" si="39"/>
        <v>0</v>
      </c>
      <c r="AB187" s="1">
        <f t="shared" si="40"/>
        <v>6</v>
      </c>
      <c r="AC187" s="1"/>
    </row>
    <row r="188" spans="1:29" ht="12.95" customHeight="1">
      <c r="A188" s="2">
        <v>9247</v>
      </c>
      <c r="B188" s="1" t="s">
        <v>1396</v>
      </c>
      <c r="C188" s="1" t="s">
        <v>1397</v>
      </c>
      <c r="D188" s="1">
        <v>37.112699999999997</v>
      </c>
      <c r="E188" s="1">
        <v>-107.3849</v>
      </c>
      <c r="F188" s="3">
        <v>1</v>
      </c>
      <c r="G188" s="9" t="s">
        <v>2026</v>
      </c>
      <c r="H188" s="13">
        <v>1678.2021159999999</v>
      </c>
      <c r="I188" s="14">
        <v>46.011073000000003</v>
      </c>
      <c r="J188" s="12">
        <v>1.44E-2</v>
      </c>
      <c r="K188" s="12">
        <v>1.6046</v>
      </c>
      <c r="L188" s="12">
        <v>0.16360000000000002</v>
      </c>
      <c r="M188" s="1">
        <v>0</v>
      </c>
      <c r="N188" s="1">
        <v>10</v>
      </c>
      <c r="O188" s="12">
        <v>1.639073</v>
      </c>
      <c r="P188" s="1">
        <v>0</v>
      </c>
      <c r="Q188" s="1">
        <v>12</v>
      </c>
      <c r="R188" s="1">
        <v>0</v>
      </c>
      <c r="S188" s="1">
        <f t="shared" si="31"/>
        <v>1</v>
      </c>
      <c r="T188" s="1">
        <f t="shared" si="32"/>
        <v>1</v>
      </c>
      <c r="U188" s="1">
        <f t="shared" si="33"/>
        <v>1</v>
      </c>
      <c r="V188" s="1">
        <f t="shared" si="34"/>
        <v>0</v>
      </c>
      <c r="W188" s="1">
        <f t="shared" si="35"/>
        <v>1</v>
      </c>
      <c r="X188" s="1">
        <f t="shared" si="36"/>
        <v>1</v>
      </c>
      <c r="Y188" s="1">
        <f t="shared" si="37"/>
        <v>0</v>
      </c>
      <c r="Z188" s="1">
        <f t="shared" si="38"/>
        <v>1</v>
      </c>
      <c r="AA188" s="1">
        <f t="shared" si="39"/>
        <v>0</v>
      </c>
      <c r="AB188" s="1">
        <f t="shared" si="40"/>
        <v>6</v>
      </c>
      <c r="AC188" s="1"/>
    </row>
    <row r="189" spans="1:29" ht="12.95" customHeight="1">
      <c r="A189" s="2">
        <v>9250</v>
      </c>
      <c r="B189" s="1" t="s">
        <v>1396</v>
      </c>
      <c r="C189" s="1" t="s">
        <v>1304</v>
      </c>
      <c r="D189" s="1">
        <v>37.230882999999999</v>
      </c>
      <c r="E189" s="1">
        <v>-107.34265000000001</v>
      </c>
      <c r="F189" s="3">
        <v>1</v>
      </c>
      <c r="G189" s="9" t="s">
        <v>2026</v>
      </c>
      <c r="H189" s="13">
        <v>958.95437400000003</v>
      </c>
      <c r="I189" s="14">
        <v>20.548819999999999</v>
      </c>
      <c r="J189" s="12">
        <v>1.3200000000000002E-2</v>
      </c>
      <c r="K189" s="12">
        <v>1.8804999999999998</v>
      </c>
      <c r="L189" s="12">
        <v>0</v>
      </c>
      <c r="M189" s="1">
        <v>0</v>
      </c>
      <c r="N189" s="1">
        <v>8</v>
      </c>
      <c r="O189" s="12">
        <v>1.300691</v>
      </c>
      <c r="P189" s="1">
        <v>0</v>
      </c>
      <c r="Q189" s="1">
        <v>0</v>
      </c>
      <c r="R189" s="1">
        <v>0</v>
      </c>
      <c r="S189" s="1">
        <f t="shared" si="31"/>
        <v>1</v>
      </c>
      <c r="T189" s="1">
        <f t="shared" si="32"/>
        <v>1</v>
      </c>
      <c r="U189" s="1">
        <f t="shared" si="33"/>
        <v>0</v>
      </c>
      <c r="V189" s="1">
        <f t="shared" si="34"/>
        <v>0</v>
      </c>
      <c r="W189" s="1">
        <f t="shared" si="35"/>
        <v>1</v>
      </c>
      <c r="X189" s="1">
        <f t="shared" si="36"/>
        <v>1</v>
      </c>
      <c r="Y189" s="1">
        <f t="shared" si="37"/>
        <v>0</v>
      </c>
      <c r="Z189" s="1">
        <f t="shared" si="38"/>
        <v>0</v>
      </c>
      <c r="AA189" s="1">
        <f t="shared" si="39"/>
        <v>0</v>
      </c>
      <c r="AB189" s="1">
        <f t="shared" si="40"/>
        <v>4</v>
      </c>
      <c r="AC189" s="1"/>
    </row>
    <row r="190" spans="1:29" ht="12.95" customHeight="1">
      <c r="A190" s="2">
        <v>9274</v>
      </c>
      <c r="B190" s="1" t="s">
        <v>1398</v>
      </c>
      <c r="C190" s="1" t="s">
        <v>1399</v>
      </c>
      <c r="D190" s="1">
        <v>37.455877000000001</v>
      </c>
      <c r="E190" s="1">
        <v>-107.198972</v>
      </c>
      <c r="F190" s="3">
        <v>1</v>
      </c>
      <c r="G190" s="9" t="s">
        <v>2026</v>
      </c>
      <c r="H190" s="13">
        <v>116.652692</v>
      </c>
      <c r="I190" s="14">
        <v>14.675006</v>
      </c>
      <c r="J190" s="12">
        <v>0</v>
      </c>
      <c r="K190" s="12">
        <v>1.8007</v>
      </c>
      <c r="L190" s="12">
        <v>0</v>
      </c>
      <c r="M190" s="1">
        <v>0</v>
      </c>
      <c r="N190" s="1">
        <v>0</v>
      </c>
      <c r="O190" s="12">
        <v>1.3523419999999999</v>
      </c>
      <c r="P190" s="1">
        <v>0</v>
      </c>
      <c r="Q190" s="1">
        <v>0</v>
      </c>
      <c r="R190" s="1">
        <v>0</v>
      </c>
      <c r="S190" s="1">
        <f t="shared" si="31"/>
        <v>0</v>
      </c>
      <c r="T190" s="1">
        <f t="shared" si="32"/>
        <v>1</v>
      </c>
      <c r="U190" s="1">
        <f t="shared" si="33"/>
        <v>0</v>
      </c>
      <c r="V190" s="1">
        <f t="shared" si="34"/>
        <v>0</v>
      </c>
      <c r="W190" s="1">
        <f t="shared" si="35"/>
        <v>0</v>
      </c>
      <c r="X190" s="1">
        <f t="shared" si="36"/>
        <v>1</v>
      </c>
      <c r="Y190" s="1">
        <f t="shared" si="37"/>
        <v>0</v>
      </c>
      <c r="Z190" s="1">
        <f t="shared" si="38"/>
        <v>0</v>
      </c>
      <c r="AA190" s="1">
        <f t="shared" si="39"/>
        <v>0</v>
      </c>
      <c r="AB190" s="1">
        <f t="shared" si="40"/>
        <v>2</v>
      </c>
      <c r="AC190" s="1"/>
    </row>
    <row r="191" spans="1:29" ht="12.95" customHeight="1">
      <c r="A191" s="2">
        <v>9275</v>
      </c>
      <c r="B191" s="1" t="s">
        <v>1398</v>
      </c>
      <c r="C191" s="1" t="s">
        <v>1400</v>
      </c>
      <c r="D191" s="1">
        <v>37.463717000000003</v>
      </c>
      <c r="E191" s="1">
        <v>-107.196433</v>
      </c>
      <c r="F191" s="3">
        <v>1</v>
      </c>
      <c r="G191" s="9" t="s">
        <v>2026</v>
      </c>
      <c r="H191" s="13">
        <v>117.060068</v>
      </c>
      <c r="I191" s="14">
        <v>16.113182999999999</v>
      </c>
      <c r="J191" s="12">
        <v>0</v>
      </c>
      <c r="K191" s="12">
        <v>1.6511999999999998</v>
      </c>
      <c r="L191" s="12">
        <v>0</v>
      </c>
      <c r="M191" s="1">
        <v>0</v>
      </c>
      <c r="N191" s="1">
        <v>0</v>
      </c>
      <c r="O191" s="12">
        <v>1.1612720000000001</v>
      </c>
      <c r="P191" s="1">
        <v>0</v>
      </c>
      <c r="Q191" s="1">
        <v>0</v>
      </c>
      <c r="R191" s="1">
        <v>0</v>
      </c>
      <c r="S191" s="1">
        <f t="shared" si="31"/>
        <v>0</v>
      </c>
      <c r="T191" s="1">
        <f t="shared" si="32"/>
        <v>1</v>
      </c>
      <c r="U191" s="1">
        <f t="shared" si="33"/>
        <v>0</v>
      </c>
      <c r="V191" s="1">
        <f t="shared" si="34"/>
        <v>0</v>
      </c>
      <c r="W191" s="1">
        <f t="shared" si="35"/>
        <v>0</v>
      </c>
      <c r="X191" s="1">
        <f t="shared" si="36"/>
        <v>1</v>
      </c>
      <c r="Y191" s="1">
        <f t="shared" si="37"/>
        <v>0</v>
      </c>
      <c r="Z191" s="1">
        <f t="shared" si="38"/>
        <v>0</v>
      </c>
      <c r="AA191" s="1">
        <f t="shared" si="39"/>
        <v>0</v>
      </c>
      <c r="AB191" s="1">
        <f t="shared" si="40"/>
        <v>2</v>
      </c>
      <c r="AC191" s="1"/>
    </row>
    <row r="192" spans="1:29" ht="12.95" customHeight="1">
      <c r="A192" s="2">
        <v>9280</v>
      </c>
      <c r="B192" s="1" t="s">
        <v>1401</v>
      </c>
      <c r="C192" s="1" t="s">
        <v>131</v>
      </c>
      <c r="D192" s="1">
        <v>37.217616999999997</v>
      </c>
      <c r="E192" s="1">
        <v>-107.29476699999999</v>
      </c>
      <c r="F192" s="3">
        <v>1</v>
      </c>
      <c r="G192" s="9" t="s">
        <v>2026</v>
      </c>
      <c r="H192" s="13">
        <v>168.667959</v>
      </c>
      <c r="I192" s="14">
        <v>21.037295</v>
      </c>
      <c r="J192" s="12">
        <v>0</v>
      </c>
      <c r="K192" s="12">
        <v>0.50749999999999995</v>
      </c>
      <c r="L192" s="12">
        <v>0</v>
      </c>
      <c r="M192" s="1">
        <v>0</v>
      </c>
      <c r="N192" s="1">
        <v>1</v>
      </c>
      <c r="O192" s="12">
        <v>1.3654820000000001</v>
      </c>
      <c r="P192" s="1">
        <v>0</v>
      </c>
      <c r="Q192" s="1">
        <v>0</v>
      </c>
      <c r="R192" s="1">
        <v>0</v>
      </c>
      <c r="S192" s="1">
        <f t="shared" si="31"/>
        <v>0</v>
      </c>
      <c r="T192" s="1">
        <f t="shared" si="32"/>
        <v>1</v>
      </c>
      <c r="U192" s="1">
        <f t="shared" si="33"/>
        <v>0</v>
      </c>
      <c r="V192" s="1">
        <f t="shared" si="34"/>
        <v>0</v>
      </c>
      <c r="W192" s="1">
        <f t="shared" si="35"/>
        <v>0</v>
      </c>
      <c r="X192" s="1">
        <f t="shared" si="36"/>
        <v>1</v>
      </c>
      <c r="Y192" s="1">
        <f t="shared" si="37"/>
        <v>0</v>
      </c>
      <c r="Z192" s="1">
        <f t="shared" si="38"/>
        <v>0</v>
      </c>
      <c r="AA192" s="1">
        <f t="shared" si="39"/>
        <v>0</v>
      </c>
      <c r="AB192" s="1">
        <f t="shared" si="40"/>
        <v>2</v>
      </c>
      <c r="AC192" s="1"/>
    </row>
    <row r="193" spans="1:29" ht="12.95" customHeight="1">
      <c r="A193" s="2">
        <v>9285</v>
      </c>
      <c r="B193" s="1" t="s">
        <v>1402</v>
      </c>
      <c r="C193" s="1" t="s">
        <v>1403</v>
      </c>
      <c r="D193" s="1">
        <v>37.542479999999998</v>
      </c>
      <c r="E193" s="1">
        <v>-107.27558999999999</v>
      </c>
      <c r="F193" s="3">
        <v>2</v>
      </c>
      <c r="G193" s="9" t="s">
        <v>2026</v>
      </c>
      <c r="H193" s="13">
        <v>63.273161000000002</v>
      </c>
      <c r="I193" s="14">
        <v>19.828492000000001</v>
      </c>
      <c r="J193" s="12">
        <v>0</v>
      </c>
      <c r="K193" s="12">
        <v>2.8499999999999998E-2</v>
      </c>
      <c r="L193" s="12">
        <v>0</v>
      </c>
      <c r="M193" s="1">
        <v>0</v>
      </c>
      <c r="N193" s="1">
        <v>2</v>
      </c>
      <c r="O193" s="12">
        <v>0</v>
      </c>
      <c r="P193" s="1">
        <v>0</v>
      </c>
      <c r="Q193" s="1">
        <v>0</v>
      </c>
      <c r="R193" s="1">
        <v>0</v>
      </c>
      <c r="S193" s="1">
        <f t="shared" si="31"/>
        <v>0</v>
      </c>
      <c r="T193" s="1">
        <f t="shared" si="32"/>
        <v>1</v>
      </c>
      <c r="U193" s="1">
        <f t="shared" si="33"/>
        <v>0</v>
      </c>
      <c r="V193" s="1">
        <f t="shared" si="34"/>
        <v>0</v>
      </c>
      <c r="W193" s="1">
        <f t="shared" si="35"/>
        <v>1</v>
      </c>
      <c r="X193" s="1">
        <f t="shared" si="36"/>
        <v>0</v>
      </c>
      <c r="Y193" s="1">
        <f t="shared" si="37"/>
        <v>0</v>
      </c>
      <c r="Z193" s="1">
        <f t="shared" si="38"/>
        <v>0</v>
      </c>
      <c r="AA193" s="1">
        <f t="shared" si="39"/>
        <v>0</v>
      </c>
      <c r="AB193" s="1">
        <f t="shared" si="40"/>
        <v>2</v>
      </c>
      <c r="AC193" s="1"/>
    </row>
    <row r="194" spans="1:29" ht="12.95" customHeight="1">
      <c r="A194" s="2">
        <v>9294</v>
      </c>
      <c r="B194" s="1" t="s">
        <v>1404</v>
      </c>
      <c r="C194" s="1" t="s">
        <v>1405</v>
      </c>
      <c r="D194" s="1">
        <v>37.512219999999999</v>
      </c>
      <c r="E194" s="1">
        <v>-107.14564</v>
      </c>
      <c r="F194" s="3">
        <v>2</v>
      </c>
      <c r="G194" s="9" t="s">
        <v>2026</v>
      </c>
      <c r="H194" s="13">
        <v>60.410711999999997</v>
      </c>
      <c r="I194" s="14">
        <v>23.402958999999999</v>
      </c>
      <c r="J194" s="12">
        <v>0</v>
      </c>
      <c r="K194" s="12">
        <v>0</v>
      </c>
      <c r="L194" s="12">
        <v>0</v>
      </c>
      <c r="M194" s="1">
        <v>0</v>
      </c>
      <c r="N194" s="1">
        <v>0</v>
      </c>
      <c r="O194" s="12">
        <v>0</v>
      </c>
      <c r="P194" s="1">
        <v>0</v>
      </c>
      <c r="Q194" s="1">
        <v>0</v>
      </c>
      <c r="R194" s="1">
        <v>0</v>
      </c>
      <c r="S194" s="1">
        <f t="shared" si="31"/>
        <v>0</v>
      </c>
      <c r="T194" s="1">
        <f t="shared" si="32"/>
        <v>0</v>
      </c>
      <c r="U194" s="1">
        <f t="shared" si="33"/>
        <v>0</v>
      </c>
      <c r="V194" s="1">
        <f t="shared" si="34"/>
        <v>0</v>
      </c>
      <c r="W194" s="1">
        <f t="shared" si="35"/>
        <v>0</v>
      </c>
      <c r="X194" s="1">
        <f t="shared" si="36"/>
        <v>0</v>
      </c>
      <c r="Y194" s="1">
        <f t="shared" si="37"/>
        <v>0</v>
      </c>
      <c r="Z194" s="1">
        <f t="shared" si="38"/>
        <v>0</v>
      </c>
      <c r="AA194" s="1">
        <f t="shared" si="39"/>
        <v>0</v>
      </c>
      <c r="AB194" s="1">
        <f t="shared" si="40"/>
        <v>0</v>
      </c>
      <c r="AC194" s="1"/>
    </row>
    <row r="195" spans="1:29" ht="12.95" customHeight="1">
      <c r="A195" s="2">
        <v>9372</v>
      </c>
      <c r="B195" s="1" t="s">
        <v>1406</v>
      </c>
      <c r="C195" s="1" t="s">
        <v>1407</v>
      </c>
      <c r="D195" s="1">
        <v>37.473984999999999</v>
      </c>
      <c r="E195" s="1">
        <v>-107.546542</v>
      </c>
      <c r="F195" s="3">
        <v>2</v>
      </c>
      <c r="G195" s="9" t="s">
        <v>2026</v>
      </c>
      <c r="H195" s="13">
        <v>209.32425000000001</v>
      </c>
      <c r="I195" s="14">
        <v>23.589569999999998</v>
      </c>
      <c r="J195" s="12">
        <v>0</v>
      </c>
      <c r="K195" s="12">
        <v>0</v>
      </c>
      <c r="L195" s="12">
        <v>0</v>
      </c>
      <c r="M195" s="1">
        <v>0</v>
      </c>
      <c r="N195" s="1">
        <v>0</v>
      </c>
      <c r="O195" s="12">
        <v>0.37689099999999998</v>
      </c>
      <c r="P195" s="1">
        <v>8.1213999999999995E-2</v>
      </c>
      <c r="Q195" s="1">
        <v>0</v>
      </c>
      <c r="R195" s="1">
        <v>0</v>
      </c>
      <c r="S195" s="1">
        <f t="shared" si="31"/>
        <v>0</v>
      </c>
      <c r="T195" s="1">
        <f t="shared" si="32"/>
        <v>0</v>
      </c>
      <c r="U195" s="1">
        <f t="shared" si="33"/>
        <v>0</v>
      </c>
      <c r="V195" s="1">
        <f t="shared" si="34"/>
        <v>0</v>
      </c>
      <c r="W195" s="1">
        <f t="shared" si="35"/>
        <v>0</v>
      </c>
      <c r="X195" s="1">
        <f t="shared" si="36"/>
        <v>0</v>
      </c>
      <c r="Y195" s="1">
        <f t="shared" si="37"/>
        <v>1</v>
      </c>
      <c r="Z195" s="1">
        <f t="shared" si="38"/>
        <v>0</v>
      </c>
      <c r="AA195" s="1">
        <f t="shared" si="39"/>
        <v>0</v>
      </c>
      <c r="AB195" s="1">
        <f t="shared" si="40"/>
        <v>1</v>
      </c>
      <c r="AC195" s="1"/>
    </row>
    <row r="196" spans="1:29" ht="12.95" customHeight="1">
      <c r="A196" s="2">
        <v>9380</v>
      </c>
      <c r="B196" s="1" t="s">
        <v>1408</v>
      </c>
      <c r="C196" s="1" t="s">
        <v>1409</v>
      </c>
      <c r="D196" s="1">
        <v>37.407200000000003</v>
      </c>
      <c r="E196" s="1">
        <v>-107.5299</v>
      </c>
      <c r="F196" s="3">
        <v>1</v>
      </c>
      <c r="G196" s="9" t="s">
        <v>2026</v>
      </c>
      <c r="H196" s="13">
        <v>353.61416100000002</v>
      </c>
      <c r="I196" s="14">
        <v>28.573225999999998</v>
      </c>
      <c r="J196" s="12">
        <v>0</v>
      </c>
      <c r="K196" s="12">
        <v>0.34589999999999999</v>
      </c>
      <c r="L196" s="12">
        <v>0</v>
      </c>
      <c r="M196" s="1">
        <v>0</v>
      </c>
      <c r="N196" s="1">
        <v>7</v>
      </c>
      <c r="O196" s="12">
        <v>0.45639099999999999</v>
      </c>
      <c r="P196" s="1">
        <v>0</v>
      </c>
      <c r="Q196" s="1">
        <v>0</v>
      </c>
      <c r="R196" s="1">
        <v>0</v>
      </c>
      <c r="S196" s="1">
        <f t="shared" si="31"/>
        <v>0</v>
      </c>
      <c r="T196" s="1">
        <f t="shared" si="32"/>
        <v>1</v>
      </c>
      <c r="U196" s="1">
        <f t="shared" si="33"/>
        <v>0</v>
      </c>
      <c r="V196" s="1">
        <f t="shared" si="34"/>
        <v>0</v>
      </c>
      <c r="W196" s="1">
        <f t="shared" si="35"/>
        <v>1</v>
      </c>
      <c r="X196" s="1">
        <f t="shared" si="36"/>
        <v>0</v>
      </c>
      <c r="Y196" s="1">
        <f t="shared" si="37"/>
        <v>0</v>
      </c>
      <c r="Z196" s="1">
        <f t="shared" si="38"/>
        <v>0</v>
      </c>
      <c r="AA196" s="1">
        <f t="shared" si="39"/>
        <v>0</v>
      </c>
      <c r="AB196" s="1">
        <f t="shared" si="40"/>
        <v>2</v>
      </c>
      <c r="AC196" s="1"/>
    </row>
    <row r="197" spans="1:29" ht="12.95" customHeight="1">
      <c r="A197" s="2">
        <v>9426</v>
      </c>
      <c r="B197" s="1" t="s">
        <v>1411</v>
      </c>
      <c r="C197" s="1" t="s">
        <v>1412</v>
      </c>
      <c r="D197" s="1">
        <v>37.384599999999999</v>
      </c>
      <c r="E197" s="1">
        <v>-107.83839999999999</v>
      </c>
      <c r="F197" s="3">
        <v>1</v>
      </c>
      <c r="G197" s="9" t="s">
        <v>2026</v>
      </c>
      <c r="H197" s="13">
        <v>1635.460718</v>
      </c>
      <c r="I197" s="14">
        <v>43.195538999999997</v>
      </c>
      <c r="J197" s="12">
        <v>1.6999999999999999E-3</v>
      </c>
      <c r="K197" s="12">
        <v>0.62080000000000002</v>
      </c>
      <c r="L197" s="12">
        <v>0.23449999999999999</v>
      </c>
      <c r="M197" s="1">
        <v>2</v>
      </c>
      <c r="N197" s="1">
        <v>62</v>
      </c>
      <c r="O197" s="12">
        <v>2.6281080000000001</v>
      </c>
      <c r="P197" s="1">
        <v>8.9271000000000003E-2</v>
      </c>
      <c r="Q197" s="1">
        <v>0</v>
      </c>
      <c r="R197" s="1">
        <v>0</v>
      </c>
      <c r="S197" s="1">
        <f t="shared" si="31"/>
        <v>1</v>
      </c>
      <c r="T197" s="1">
        <f t="shared" si="32"/>
        <v>1</v>
      </c>
      <c r="U197" s="1">
        <f t="shared" si="33"/>
        <v>1</v>
      </c>
      <c r="V197" s="1">
        <f t="shared" si="34"/>
        <v>1</v>
      </c>
      <c r="W197" s="1">
        <f t="shared" si="35"/>
        <v>1</v>
      </c>
      <c r="X197" s="1">
        <f t="shared" si="36"/>
        <v>1</v>
      </c>
      <c r="Y197" s="1">
        <f t="shared" si="37"/>
        <v>1</v>
      </c>
      <c r="Z197" s="1">
        <f t="shared" si="38"/>
        <v>0</v>
      </c>
      <c r="AA197" s="1">
        <f t="shared" si="39"/>
        <v>0</v>
      </c>
      <c r="AB197" s="1">
        <f t="shared" si="40"/>
        <v>7</v>
      </c>
      <c r="AC197" s="1"/>
    </row>
    <row r="198" spans="1:29" ht="12.95" customHeight="1">
      <c r="A198" s="2">
        <v>9427</v>
      </c>
      <c r="B198" s="1" t="s">
        <v>1411</v>
      </c>
      <c r="C198" s="1" t="s">
        <v>1413</v>
      </c>
      <c r="D198" s="1">
        <v>37.419699999999999</v>
      </c>
      <c r="E198" s="1">
        <v>-107.8146</v>
      </c>
      <c r="F198" s="3">
        <v>1</v>
      </c>
      <c r="G198" s="9" t="s">
        <v>2026</v>
      </c>
      <c r="H198" s="13">
        <v>1142.528681</v>
      </c>
      <c r="I198" s="14">
        <v>26.976873999999999</v>
      </c>
      <c r="J198" s="12">
        <v>0</v>
      </c>
      <c r="K198" s="12">
        <v>0.35469999999999996</v>
      </c>
      <c r="L198" s="12">
        <v>0.23750000000000004</v>
      </c>
      <c r="M198" s="1">
        <v>2</v>
      </c>
      <c r="N198" s="1">
        <v>56</v>
      </c>
      <c r="O198" s="12">
        <v>3.0440999999999998</v>
      </c>
      <c r="P198" s="1">
        <v>0.107656</v>
      </c>
      <c r="Q198" s="1">
        <v>0</v>
      </c>
      <c r="R198" s="1">
        <v>0</v>
      </c>
      <c r="S198" s="1">
        <f t="shared" si="31"/>
        <v>0</v>
      </c>
      <c r="T198" s="1">
        <f t="shared" si="32"/>
        <v>1</v>
      </c>
      <c r="U198" s="1">
        <f t="shared" si="33"/>
        <v>1</v>
      </c>
      <c r="V198" s="1">
        <f t="shared" si="34"/>
        <v>1</v>
      </c>
      <c r="W198" s="1">
        <f t="shared" si="35"/>
        <v>1</v>
      </c>
      <c r="X198" s="1">
        <f t="shared" si="36"/>
        <v>1</v>
      </c>
      <c r="Y198" s="1">
        <f t="shared" si="37"/>
        <v>1</v>
      </c>
      <c r="Z198" s="1">
        <f t="shared" si="38"/>
        <v>0</v>
      </c>
      <c r="AA198" s="1">
        <f t="shared" si="39"/>
        <v>0</v>
      </c>
      <c r="AB198" s="1">
        <f t="shared" si="40"/>
        <v>6</v>
      </c>
      <c r="AC198" s="1"/>
    </row>
    <row r="199" spans="1:29" ht="12.95" customHeight="1">
      <c r="A199" s="2">
        <v>9431</v>
      </c>
      <c r="B199" s="1" t="s">
        <v>1414</v>
      </c>
      <c r="C199" s="1" t="s">
        <v>1415</v>
      </c>
      <c r="D199" s="1">
        <v>37.306100000000001</v>
      </c>
      <c r="E199" s="1">
        <v>-107.9755</v>
      </c>
      <c r="F199" s="3">
        <v>1</v>
      </c>
      <c r="G199" s="9" t="s">
        <v>2026</v>
      </c>
      <c r="H199" s="13">
        <v>64.677468000000005</v>
      </c>
      <c r="I199" s="14">
        <v>23.417617</v>
      </c>
      <c r="J199" s="12">
        <v>0</v>
      </c>
      <c r="K199" s="12">
        <v>0.31169999999999998</v>
      </c>
      <c r="L199" s="12">
        <v>0</v>
      </c>
      <c r="M199" s="1">
        <v>0</v>
      </c>
      <c r="N199" s="1">
        <v>12</v>
      </c>
      <c r="O199" s="12">
        <v>0.85193200000000002</v>
      </c>
      <c r="P199" s="1">
        <v>3.0922999999999999E-2</v>
      </c>
      <c r="Q199" s="1">
        <v>0</v>
      </c>
      <c r="R199" s="1">
        <v>0</v>
      </c>
      <c r="S199" s="1">
        <f t="shared" si="31"/>
        <v>0</v>
      </c>
      <c r="T199" s="1">
        <f t="shared" si="32"/>
        <v>1</v>
      </c>
      <c r="U199" s="1">
        <f t="shared" si="33"/>
        <v>0</v>
      </c>
      <c r="V199" s="1">
        <f t="shared" si="34"/>
        <v>0</v>
      </c>
      <c r="W199" s="1">
        <f t="shared" si="35"/>
        <v>1</v>
      </c>
      <c r="X199" s="1">
        <f t="shared" si="36"/>
        <v>1</v>
      </c>
      <c r="Y199" s="1">
        <f t="shared" si="37"/>
        <v>1</v>
      </c>
      <c r="Z199" s="1">
        <f t="shared" si="38"/>
        <v>0</v>
      </c>
      <c r="AA199" s="1">
        <f t="shared" si="39"/>
        <v>0</v>
      </c>
      <c r="AB199" s="1">
        <f t="shared" si="40"/>
        <v>4</v>
      </c>
      <c r="AC199" s="1"/>
    </row>
    <row r="200" spans="1:29" ht="12.95" customHeight="1">
      <c r="A200" s="2">
        <v>9432</v>
      </c>
      <c r="B200" s="1" t="s">
        <v>1416</v>
      </c>
      <c r="C200" s="1" t="s">
        <v>1417</v>
      </c>
      <c r="D200" s="1">
        <v>37.331378000000001</v>
      </c>
      <c r="E200" s="1">
        <v>-107.902967</v>
      </c>
      <c r="F200" s="3">
        <v>1</v>
      </c>
      <c r="G200" s="9" t="s">
        <v>2026</v>
      </c>
      <c r="H200" s="13">
        <v>66.974716999999998</v>
      </c>
      <c r="I200" s="14">
        <v>10.093023000000001</v>
      </c>
      <c r="J200" s="12">
        <v>0</v>
      </c>
      <c r="K200" s="12">
        <v>0</v>
      </c>
      <c r="L200" s="12">
        <v>0</v>
      </c>
      <c r="M200" s="1">
        <v>0</v>
      </c>
      <c r="N200" s="1">
        <v>7</v>
      </c>
      <c r="O200" s="12">
        <v>2.6195719999999998</v>
      </c>
      <c r="P200" s="1">
        <v>7.4654999999999999E-2</v>
      </c>
      <c r="Q200" s="1">
        <v>0</v>
      </c>
      <c r="R200" s="1">
        <v>0</v>
      </c>
      <c r="S200" s="1">
        <f t="shared" si="31"/>
        <v>0</v>
      </c>
      <c r="T200" s="1">
        <f t="shared" si="32"/>
        <v>0</v>
      </c>
      <c r="U200" s="1">
        <f t="shared" si="33"/>
        <v>0</v>
      </c>
      <c r="V200" s="1">
        <f t="shared" si="34"/>
        <v>0</v>
      </c>
      <c r="W200" s="1">
        <f t="shared" si="35"/>
        <v>1</v>
      </c>
      <c r="X200" s="1">
        <f t="shared" si="36"/>
        <v>1</v>
      </c>
      <c r="Y200" s="1">
        <f t="shared" si="37"/>
        <v>1</v>
      </c>
      <c r="Z200" s="1">
        <f t="shared" si="38"/>
        <v>0</v>
      </c>
      <c r="AA200" s="1">
        <f t="shared" si="39"/>
        <v>0</v>
      </c>
      <c r="AB200" s="1">
        <f t="shared" si="40"/>
        <v>3</v>
      </c>
      <c r="AC200" s="1"/>
    </row>
    <row r="201" spans="1:29" ht="12.95" customHeight="1">
      <c r="A201" s="2">
        <v>9435</v>
      </c>
      <c r="B201" s="1" t="s">
        <v>1418</v>
      </c>
      <c r="C201" s="1" t="s">
        <v>1335</v>
      </c>
      <c r="D201" s="1">
        <v>37.421550000000003</v>
      </c>
      <c r="E201" s="1">
        <v>-107.84439999999999</v>
      </c>
      <c r="F201" s="3">
        <v>2</v>
      </c>
      <c r="G201" s="9" t="s">
        <v>2026</v>
      </c>
      <c r="H201" s="13">
        <v>436.74367100000001</v>
      </c>
      <c r="I201" s="14">
        <v>25.531046</v>
      </c>
      <c r="J201" s="12">
        <v>0</v>
      </c>
      <c r="K201" s="12">
        <v>6.7799999999999999E-2</v>
      </c>
      <c r="L201" s="12">
        <v>0</v>
      </c>
      <c r="M201" s="1">
        <v>0</v>
      </c>
      <c r="N201" s="1">
        <v>6</v>
      </c>
      <c r="O201" s="12">
        <v>0.46123999999999998</v>
      </c>
      <c r="P201" s="1">
        <v>5.2662E-2</v>
      </c>
      <c r="Q201" s="1">
        <v>0</v>
      </c>
      <c r="R201" s="1">
        <v>0</v>
      </c>
      <c r="S201" s="1">
        <f t="shared" si="31"/>
        <v>0</v>
      </c>
      <c r="T201" s="1">
        <f t="shared" si="32"/>
        <v>1</v>
      </c>
      <c r="U201" s="1">
        <f t="shared" si="33"/>
        <v>0</v>
      </c>
      <c r="V201" s="1">
        <f t="shared" si="34"/>
        <v>0</v>
      </c>
      <c r="W201" s="1">
        <f t="shared" si="35"/>
        <v>1</v>
      </c>
      <c r="X201" s="1">
        <f t="shared" si="36"/>
        <v>0</v>
      </c>
      <c r="Y201" s="1">
        <f t="shared" si="37"/>
        <v>1</v>
      </c>
      <c r="Z201" s="1">
        <f t="shared" si="38"/>
        <v>0</v>
      </c>
      <c r="AA201" s="1">
        <f t="shared" si="39"/>
        <v>0</v>
      </c>
      <c r="AB201" s="1">
        <f t="shared" si="40"/>
        <v>3</v>
      </c>
      <c r="AC201" s="1"/>
    </row>
    <row r="202" spans="1:29" ht="12.95" customHeight="1">
      <c r="A202" s="2">
        <v>9490</v>
      </c>
      <c r="B202" s="1" t="s">
        <v>1411</v>
      </c>
      <c r="C202" s="1" t="s">
        <v>1419</v>
      </c>
      <c r="D202" s="1">
        <v>37.859929000000001</v>
      </c>
      <c r="E202" s="1">
        <v>-107.575756</v>
      </c>
      <c r="F202" s="3">
        <v>2</v>
      </c>
      <c r="G202" s="9" t="s">
        <v>2026</v>
      </c>
      <c r="H202" s="13">
        <v>84.868763000000001</v>
      </c>
      <c r="I202" s="14">
        <v>41.570979000000001</v>
      </c>
      <c r="J202" s="12">
        <v>0</v>
      </c>
      <c r="K202" s="12">
        <v>0</v>
      </c>
      <c r="L202" s="12">
        <v>0.1835</v>
      </c>
      <c r="M202" s="1">
        <v>0</v>
      </c>
      <c r="N202" s="1">
        <v>2</v>
      </c>
      <c r="O202" s="12">
        <v>0.77493999999999996</v>
      </c>
      <c r="P202" s="1">
        <v>0</v>
      </c>
      <c r="Q202" s="1">
        <v>0</v>
      </c>
      <c r="R202" s="1">
        <v>0</v>
      </c>
      <c r="S202" s="1">
        <f t="shared" si="31"/>
        <v>0</v>
      </c>
      <c r="T202" s="1">
        <f t="shared" si="32"/>
        <v>0</v>
      </c>
      <c r="U202" s="1">
        <f t="shared" si="33"/>
        <v>1</v>
      </c>
      <c r="V202" s="1">
        <f t="shared" si="34"/>
        <v>0</v>
      </c>
      <c r="W202" s="1">
        <f t="shared" si="35"/>
        <v>1</v>
      </c>
      <c r="X202" s="1">
        <f t="shared" si="36"/>
        <v>1</v>
      </c>
      <c r="Y202" s="1">
        <f t="shared" si="37"/>
        <v>0</v>
      </c>
      <c r="Z202" s="1">
        <f t="shared" si="38"/>
        <v>0</v>
      </c>
      <c r="AA202" s="1">
        <f t="shared" si="39"/>
        <v>0</v>
      </c>
      <c r="AB202" s="1">
        <f t="shared" si="40"/>
        <v>3</v>
      </c>
      <c r="AC202" s="1"/>
    </row>
    <row r="203" spans="1:29" ht="12.95" customHeight="1">
      <c r="A203" s="54">
        <v>9680</v>
      </c>
      <c r="B203" s="1" t="s">
        <v>1421</v>
      </c>
      <c r="C203" s="1" t="s">
        <v>1425</v>
      </c>
      <c r="D203" s="1">
        <v>37.292033000000004</v>
      </c>
      <c r="E203" s="1">
        <v>-108.041616</v>
      </c>
      <c r="F203" s="3">
        <v>1</v>
      </c>
      <c r="G203" s="9" t="s">
        <v>2026</v>
      </c>
      <c r="H203" s="13">
        <v>89.130949999999999</v>
      </c>
      <c r="I203" s="14">
        <v>14.474621000000001</v>
      </c>
      <c r="J203" s="12">
        <v>0</v>
      </c>
      <c r="K203" s="12">
        <v>2.0110999999999999</v>
      </c>
      <c r="L203" s="12">
        <v>0.11100000000000002</v>
      </c>
      <c r="M203" s="1">
        <v>0</v>
      </c>
      <c r="N203" s="1">
        <v>9</v>
      </c>
      <c r="O203" s="12">
        <v>1.221846</v>
      </c>
      <c r="P203" s="1">
        <v>0.59463100000000002</v>
      </c>
      <c r="Q203" s="1">
        <v>0</v>
      </c>
      <c r="R203" s="1">
        <v>0</v>
      </c>
      <c r="S203" s="1">
        <f t="shared" si="31"/>
        <v>0</v>
      </c>
      <c r="T203" s="1">
        <f t="shared" si="32"/>
        <v>1</v>
      </c>
      <c r="U203" s="1">
        <f t="shared" si="33"/>
        <v>1</v>
      </c>
      <c r="V203" s="1">
        <f t="shared" si="34"/>
        <v>0</v>
      </c>
      <c r="W203" s="1">
        <f t="shared" si="35"/>
        <v>1</v>
      </c>
      <c r="X203" s="1">
        <f t="shared" si="36"/>
        <v>1</v>
      </c>
      <c r="Y203" s="1">
        <f t="shared" si="37"/>
        <v>1</v>
      </c>
      <c r="Z203" s="1">
        <f t="shared" si="38"/>
        <v>0</v>
      </c>
      <c r="AA203" s="1">
        <f t="shared" si="39"/>
        <v>0</v>
      </c>
      <c r="AB203" s="40">
        <f t="shared" si="40"/>
        <v>5</v>
      </c>
      <c r="AC203" s="1" t="s">
        <v>2207</v>
      </c>
    </row>
    <row r="204" spans="1:29" ht="12.95" customHeight="1">
      <c r="A204" s="2">
        <v>9683</v>
      </c>
      <c r="B204" s="1" t="s">
        <v>1421</v>
      </c>
      <c r="C204" s="1" t="s">
        <v>1426</v>
      </c>
      <c r="D204" s="1">
        <v>37.329248</v>
      </c>
      <c r="E204" s="1">
        <v>-108.060357</v>
      </c>
      <c r="F204" s="3">
        <v>2</v>
      </c>
      <c r="G204" s="9" t="s">
        <v>2026</v>
      </c>
      <c r="H204" s="13">
        <v>74.833021000000002</v>
      </c>
      <c r="I204" s="14">
        <v>18.951091999999999</v>
      </c>
      <c r="J204" s="12">
        <v>0</v>
      </c>
      <c r="K204" s="12">
        <v>0</v>
      </c>
      <c r="L204" s="12">
        <v>0</v>
      </c>
      <c r="M204" s="1">
        <v>0</v>
      </c>
      <c r="N204" s="1">
        <v>6</v>
      </c>
      <c r="O204" s="12">
        <v>0.74971200000000005</v>
      </c>
      <c r="P204" s="1">
        <v>0.70824299999999996</v>
      </c>
      <c r="Q204" s="1">
        <v>0</v>
      </c>
      <c r="R204" s="1">
        <v>0</v>
      </c>
      <c r="S204" s="1">
        <f t="shared" si="31"/>
        <v>0</v>
      </c>
      <c r="T204" s="1">
        <f t="shared" si="32"/>
        <v>0</v>
      </c>
      <c r="U204" s="1">
        <f t="shared" si="33"/>
        <v>0</v>
      </c>
      <c r="V204" s="1">
        <f t="shared" si="34"/>
        <v>0</v>
      </c>
      <c r="W204" s="1">
        <f t="shared" si="35"/>
        <v>1</v>
      </c>
      <c r="X204" s="1">
        <f t="shared" si="36"/>
        <v>1</v>
      </c>
      <c r="Y204" s="1">
        <f t="shared" si="37"/>
        <v>1</v>
      </c>
      <c r="Z204" s="1">
        <f t="shared" si="38"/>
        <v>0</v>
      </c>
      <c r="AA204" s="1">
        <f t="shared" si="39"/>
        <v>0</v>
      </c>
      <c r="AB204" s="1">
        <f t="shared" si="40"/>
        <v>3</v>
      </c>
      <c r="AC204" s="1"/>
    </row>
    <row r="205" spans="1:29" ht="12.95" customHeight="1">
      <c r="A205" s="2">
        <v>9687</v>
      </c>
      <c r="B205" s="1" t="s">
        <v>1421</v>
      </c>
      <c r="C205" s="1" t="s">
        <v>1427</v>
      </c>
      <c r="D205" s="1">
        <v>37.356104999999999</v>
      </c>
      <c r="E205" s="1">
        <v>-108.07762700000001</v>
      </c>
      <c r="F205" s="3">
        <v>2</v>
      </c>
      <c r="G205" s="9" t="s">
        <v>2026</v>
      </c>
      <c r="H205" s="13">
        <v>58.976807000000001</v>
      </c>
      <c r="I205" s="14">
        <v>21.118731</v>
      </c>
      <c r="J205" s="12">
        <v>0</v>
      </c>
      <c r="K205" s="12">
        <v>0</v>
      </c>
      <c r="L205" s="12">
        <v>0</v>
      </c>
      <c r="M205" s="1">
        <v>0</v>
      </c>
      <c r="N205" s="1">
        <v>0</v>
      </c>
      <c r="O205" s="12">
        <v>0.85814500000000005</v>
      </c>
      <c r="P205" s="1">
        <v>0.88170300000000001</v>
      </c>
      <c r="Q205" s="1">
        <v>0</v>
      </c>
      <c r="R205" s="1">
        <v>0</v>
      </c>
      <c r="S205" s="1">
        <f t="shared" si="31"/>
        <v>0</v>
      </c>
      <c r="T205" s="1">
        <f t="shared" si="32"/>
        <v>0</v>
      </c>
      <c r="U205" s="1">
        <f t="shared" si="33"/>
        <v>0</v>
      </c>
      <c r="V205" s="1">
        <f t="shared" si="34"/>
        <v>0</v>
      </c>
      <c r="W205" s="1">
        <f t="shared" si="35"/>
        <v>0</v>
      </c>
      <c r="X205" s="1">
        <f t="shared" si="36"/>
        <v>1</v>
      </c>
      <c r="Y205" s="1">
        <f t="shared" si="37"/>
        <v>1</v>
      </c>
      <c r="Z205" s="1">
        <f t="shared" si="38"/>
        <v>0</v>
      </c>
      <c r="AA205" s="1">
        <f t="shared" si="39"/>
        <v>0</v>
      </c>
      <c r="AB205" s="1">
        <f t="shared" si="40"/>
        <v>2</v>
      </c>
      <c r="AC205" s="1"/>
    </row>
    <row r="206" spans="1:29" ht="12.95" customHeight="1">
      <c r="A206" s="2">
        <v>9690</v>
      </c>
      <c r="B206" s="1" t="s">
        <v>1421</v>
      </c>
      <c r="C206" s="1" t="s">
        <v>1428</v>
      </c>
      <c r="D206" s="1">
        <v>37.393127</v>
      </c>
      <c r="E206" s="1">
        <v>-108.068893</v>
      </c>
      <c r="F206" s="3">
        <v>2</v>
      </c>
      <c r="G206" s="9" t="s">
        <v>2026</v>
      </c>
      <c r="H206" s="13">
        <v>36.415300000000002</v>
      </c>
      <c r="I206" s="14">
        <v>24.890160000000002</v>
      </c>
      <c r="J206" s="12">
        <v>0</v>
      </c>
      <c r="K206" s="12">
        <v>0</v>
      </c>
      <c r="L206" s="12">
        <v>0</v>
      </c>
      <c r="M206" s="1">
        <v>0</v>
      </c>
      <c r="N206" s="1">
        <v>2</v>
      </c>
      <c r="O206" s="12">
        <v>0.89529199999999998</v>
      </c>
      <c r="P206" s="1">
        <v>0.96113400000000004</v>
      </c>
      <c r="Q206" s="1">
        <v>0</v>
      </c>
      <c r="R206" s="1">
        <v>0</v>
      </c>
      <c r="S206" s="1">
        <f t="shared" si="31"/>
        <v>0</v>
      </c>
      <c r="T206" s="1">
        <f t="shared" si="32"/>
        <v>0</v>
      </c>
      <c r="U206" s="1">
        <f t="shared" si="33"/>
        <v>0</v>
      </c>
      <c r="V206" s="1">
        <f t="shared" si="34"/>
        <v>0</v>
      </c>
      <c r="W206" s="1">
        <f t="shared" si="35"/>
        <v>1</v>
      </c>
      <c r="X206" s="1">
        <f t="shared" si="36"/>
        <v>1</v>
      </c>
      <c r="Y206" s="1">
        <f t="shared" si="37"/>
        <v>1</v>
      </c>
      <c r="Z206" s="1">
        <f t="shared" si="38"/>
        <v>0</v>
      </c>
      <c r="AA206" s="1">
        <f t="shared" si="39"/>
        <v>0</v>
      </c>
      <c r="AB206" s="1">
        <f t="shared" si="40"/>
        <v>3</v>
      </c>
      <c r="AC206" s="1"/>
    </row>
    <row r="207" spans="1:29" ht="12.95" customHeight="1">
      <c r="A207" s="2">
        <v>9853</v>
      </c>
      <c r="B207" s="1" t="s">
        <v>87</v>
      </c>
      <c r="C207" s="1" t="s">
        <v>1457</v>
      </c>
      <c r="D207" s="1">
        <v>37.060502999999997</v>
      </c>
      <c r="E207" s="1">
        <v>-106.693152</v>
      </c>
      <c r="F207" s="3">
        <v>1</v>
      </c>
      <c r="G207" s="9" t="s">
        <v>2026</v>
      </c>
      <c r="H207" s="13">
        <v>200.39501300000001</v>
      </c>
      <c r="I207" s="14">
        <v>29.518505000000001</v>
      </c>
      <c r="J207" s="12">
        <v>0</v>
      </c>
      <c r="K207" s="12">
        <v>1.0531999999999999</v>
      </c>
      <c r="L207" s="12">
        <v>0</v>
      </c>
      <c r="M207" s="1">
        <v>0</v>
      </c>
      <c r="N207" s="1">
        <v>11</v>
      </c>
      <c r="O207" s="12">
        <v>1.7208300000000001</v>
      </c>
      <c r="P207" s="1">
        <v>0</v>
      </c>
      <c r="Q207" s="1">
        <v>82</v>
      </c>
      <c r="R207" s="1">
        <v>0</v>
      </c>
      <c r="S207" s="1">
        <f t="shared" ref="S207:S270" si="41">IF(J207&gt;0,1,0)</f>
        <v>0</v>
      </c>
      <c r="T207" s="1">
        <f t="shared" ref="T207:T270" si="42">IF(K207&gt;0,1,0)</f>
        <v>1</v>
      </c>
      <c r="U207" s="1">
        <f t="shared" ref="U207:U270" si="43">IF(L207&gt;0,1,0)</f>
        <v>0</v>
      </c>
      <c r="V207" s="1">
        <f t="shared" ref="V207:V270" si="44">IF(M207&gt;0,1,0)</f>
        <v>0</v>
      </c>
      <c r="W207" s="1">
        <f t="shared" ref="W207:W270" si="45">IF(N207&gt;1,1,0)</f>
        <v>1</v>
      </c>
      <c r="X207" s="1">
        <f t="shared" ref="X207:X270" si="46">IF(O207&gt;0.6,1,0)</f>
        <v>1</v>
      </c>
      <c r="Y207" s="1">
        <f t="shared" ref="Y207:Y270" si="47">IF(P207&gt;0.03,1,0)</f>
        <v>0</v>
      </c>
      <c r="Z207" s="1">
        <f t="shared" ref="Z207:Z270" si="48">IF(Q207&gt;0,1,0)</f>
        <v>1</v>
      </c>
      <c r="AA207" s="1">
        <f t="shared" ref="AA207:AA270" si="49">IF(R207&gt;0,1,0)</f>
        <v>0</v>
      </c>
      <c r="AB207" s="1">
        <f t="shared" ref="AB207:AB270" si="50">SUM(S207:AA207)</f>
        <v>4</v>
      </c>
      <c r="AC207" s="1"/>
    </row>
    <row r="208" spans="1:29" ht="12.95" customHeight="1">
      <c r="A208" s="2">
        <v>9860</v>
      </c>
      <c r="B208" s="1" t="s">
        <v>1458</v>
      </c>
      <c r="C208" s="1" t="s">
        <v>1459</v>
      </c>
      <c r="D208" s="1">
        <v>37.161160000000002</v>
      </c>
      <c r="E208" s="1">
        <v>-106.94833</v>
      </c>
      <c r="F208" s="3">
        <v>1</v>
      </c>
      <c r="G208" s="9" t="s">
        <v>2026</v>
      </c>
      <c r="H208" s="13">
        <v>118.452375</v>
      </c>
      <c r="I208" s="14">
        <v>17.596526999999998</v>
      </c>
      <c r="J208" s="12">
        <v>0</v>
      </c>
      <c r="K208" s="12">
        <v>0.54100000000000004</v>
      </c>
      <c r="L208" s="12">
        <v>0.16420000000000001</v>
      </c>
      <c r="M208" s="1">
        <v>0</v>
      </c>
      <c r="N208" s="1">
        <v>1</v>
      </c>
      <c r="O208" s="12">
        <v>2.2332800000000002</v>
      </c>
      <c r="P208" s="1">
        <v>0</v>
      </c>
      <c r="Q208" s="1">
        <v>2</v>
      </c>
      <c r="R208" s="1">
        <v>0</v>
      </c>
      <c r="S208" s="1">
        <f t="shared" si="41"/>
        <v>0</v>
      </c>
      <c r="T208" s="1">
        <f t="shared" si="42"/>
        <v>1</v>
      </c>
      <c r="U208" s="1">
        <f t="shared" si="43"/>
        <v>1</v>
      </c>
      <c r="V208" s="1">
        <f t="shared" si="44"/>
        <v>0</v>
      </c>
      <c r="W208" s="1">
        <f t="shared" si="45"/>
        <v>0</v>
      </c>
      <c r="X208" s="1">
        <f t="shared" si="46"/>
        <v>1</v>
      </c>
      <c r="Y208" s="1">
        <f t="shared" si="47"/>
        <v>0</v>
      </c>
      <c r="Z208" s="1">
        <f t="shared" si="48"/>
        <v>1</v>
      </c>
      <c r="AA208" s="1">
        <f t="shared" si="49"/>
        <v>0</v>
      </c>
      <c r="AB208" s="1">
        <f t="shared" si="50"/>
        <v>4</v>
      </c>
      <c r="AC208" s="1"/>
    </row>
    <row r="209" spans="1:29" ht="12.95" customHeight="1">
      <c r="A209" s="2">
        <v>9861</v>
      </c>
      <c r="B209" s="1" t="s">
        <v>1460</v>
      </c>
      <c r="C209" s="1" t="s">
        <v>114</v>
      </c>
      <c r="D209" s="1">
        <v>37.15925</v>
      </c>
      <c r="E209" s="1">
        <v>-106.94878300000001</v>
      </c>
      <c r="F209" s="3">
        <v>1</v>
      </c>
      <c r="G209" s="9" t="s">
        <v>2026</v>
      </c>
      <c r="H209" s="13">
        <v>275.46742799999998</v>
      </c>
      <c r="I209" s="14">
        <v>19.366313000000002</v>
      </c>
      <c r="J209" s="12">
        <v>4.2099999999999999E-2</v>
      </c>
      <c r="K209" s="12">
        <v>1.2788999999999999</v>
      </c>
      <c r="L209" s="12">
        <v>2.06E-2</v>
      </c>
      <c r="M209" s="1">
        <v>0</v>
      </c>
      <c r="N209" s="1">
        <v>10</v>
      </c>
      <c r="O209" s="12">
        <v>1.6449990000000001</v>
      </c>
      <c r="P209" s="1">
        <v>0</v>
      </c>
      <c r="Q209" s="1">
        <v>1</v>
      </c>
      <c r="R209" s="1">
        <v>0</v>
      </c>
      <c r="S209" s="1">
        <f t="shared" si="41"/>
        <v>1</v>
      </c>
      <c r="T209" s="1">
        <f t="shared" si="42"/>
        <v>1</v>
      </c>
      <c r="U209" s="1">
        <f t="shared" si="43"/>
        <v>1</v>
      </c>
      <c r="V209" s="1">
        <f t="shared" si="44"/>
        <v>0</v>
      </c>
      <c r="W209" s="1">
        <f t="shared" si="45"/>
        <v>1</v>
      </c>
      <c r="X209" s="1">
        <f t="shared" si="46"/>
        <v>1</v>
      </c>
      <c r="Y209" s="1">
        <f t="shared" si="47"/>
        <v>0</v>
      </c>
      <c r="Z209" s="1">
        <f t="shared" si="48"/>
        <v>1</v>
      </c>
      <c r="AA209" s="1">
        <f t="shared" si="49"/>
        <v>0</v>
      </c>
      <c r="AB209" s="1">
        <f t="shared" si="50"/>
        <v>6</v>
      </c>
      <c r="AC209" s="1"/>
    </row>
    <row r="210" spans="1:29" ht="12.95" customHeight="1">
      <c r="A210" s="2">
        <v>9862</v>
      </c>
      <c r="B210" s="1" t="s">
        <v>1460</v>
      </c>
      <c r="C210" s="1" t="s">
        <v>1461</v>
      </c>
      <c r="D210" s="1">
        <v>37.143698000000001</v>
      </c>
      <c r="E210" s="1">
        <v>-106.88550600000001</v>
      </c>
      <c r="F210" s="3">
        <v>1</v>
      </c>
      <c r="G210" s="9" t="s">
        <v>2026</v>
      </c>
      <c r="H210" s="13">
        <v>240.73706300000001</v>
      </c>
      <c r="I210" s="14">
        <v>26.984331999999998</v>
      </c>
      <c r="J210" s="12">
        <v>4.82E-2</v>
      </c>
      <c r="K210" s="12">
        <v>1.452</v>
      </c>
      <c r="L210" s="12">
        <v>0</v>
      </c>
      <c r="M210" s="1">
        <v>0</v>
      </c>
      <c r="N210" s="1">
        <v>3</v>
      </c>
      <c r="O210" s="12">
        <v>0.63959100000000002</v>
      </c>
      <c r="P210" s="1">
        <v>0</v>
      </c>
      <c r="Q210" s="1">
        <v>0</v>
      </c>
      <c r="R210" s="1">
        <v>0</v>
      </c>
      <c r="S210" s="1">
        <f t="shared" si="41"/>
        <v>1</v>
      </c>
      <c r="T210" s="1">
        <f t="shared" si="42"/>
        <v>1</v>
      </c>
      <c r="U210" s="1">
        <f t="shared" si="43"/>
        <v>0</v>
      </c>
      <c r="V210" s="1">
        <f t="shared" si="44"/>
        <v>0</v>
      </c>
      <c r="W210" s="1">
        <f t="shared" si="45"/>
        <v>1</v>
      </c>
      <c r="X210" s="1">
        <f t="shared" si="46"/>
        <v>1</v>
      </c>
      <c r="Y210" s="1">
        <f t="shared" si="47"/>
        <v>0</v>
      </c>
      <c r="Z210" s="1">
        <f t="shared" si="48"/>
        <v>0</v>
      </c>
      <c r="AA210" s="1">
        <f t="shared" si="49"/>
        <v>0</v>
      </c>
      <c r="AB210" s="1">
        <f t="shared" si="50"/>
        <v>4</v>
      </c>
      <c r="AC210" s="1"/>
    </row>
    <row r="211" spans="1:29" ht="12.95" customHeight="1">
      <c r="A211" s="2">
        <v>10102</v>
      </c>
      <c r="B211" s="1" t="s">
        <v>6</v>
      </c>
      <c r="C211" s="1" t="s">
        <v>7</v>
      </c>
      <c r="D211" s="1">
        <v>38.727440000000001</v>
      </c>
      <c r="E211" s="1">
        <v>-106.76173</v>
      </c>
      <c r="F211" s="3">
        <v>1</v>
      </c>
      <c r="G211" s="9" t="s">
        <v>2026</v>
      </c>
      <c r="H211" s="13">
        <v>932.08461</v>
      </c>
      <c r="I211" s="14">
        <v>28.581223999999999</v>
      </c>
      <c r="J211" s="12">
        <v>0</v>
      </c>
      <c r="K211" s="12">
        <v>1.1000000000000001E-2</v>
      </c>
      <c r="L211" s="12">
        <v>3.8600000000000002E-2</v>
      </c>
      <c r="M211" s="1">
        <v>0</v>
      </c>
      <c r="N211" s="1">
        <v>0</v>
      </c>
      <c r="O211" s="12">
        <v>0.42384699999999997</v>
      </c>
      <c r="P211" s="1">
        <v>2.6821999999999999E-2</v>
      </c>
      <c r="Q211" s="1">
        <v>0</v>
      </c>
      <c r="R211" s="1">
        <v>0</v>
      </c>
      <c r="S211" s="1">
        <f t="shared" si="41"/>
        <v>0</v>
      </c>
      <c r="T211" s="1">
        <f t="shared" si="42"/>
        <v>1</v>
      </c>
      <c r="U211" s="1">
        <f t="shared" si="43"/>
        <v>1</v>
      </c>
      <c r="V211" s="1">
        <f t="shared" si="44"/>
        <v>0</v>
      </c>
      <c r="W211" s="1">
        <f t="shared" si="45"/>
        <v>0</v>
      </c>
      <c r="X211" s="1">
        <f t="shared" si="46"/>
        <v>0</v>
      </c>
      <c r="Y211" s="1">
        <f t="shared" si="47"/>
        <v>0</v>
      </c>
      <c r="Z211" s="1">
        <f t="shared" si="48"/>
        <v>0</v>
      </c>
      <c r="AA211" s="1">
        <f t="shared" si="49"/>
        <v>0</v>
      </c>
      <c r="AB211" s="1">
        <f t="shared" si="50"/>
        <v>2</v>
      </c>
      <c r="AC211" s="1"/>
    </row>
    <row r="212" spans="1:29" ht="12.95" customHeight="1">
      <c r="A212" s="2">
        <v>10103</v>
      </c>
      <c r="B212" s="1" t="s">
        <v>6</v>
      </c>
      <c r="C212" s="1" t="s">
        <v>8</v>
      </c>
      <c r="D212" s="1">
        <v>38.762549999999997</v>
      </c>
      <c r="E212" s="1">
        <v>-106.66203</v>
      </c>
      <c r="F212" s="3">
        <v>2</v>
      </c>
      <c r="G212" s="9" t="s">
        <v>2026</v>
      </c>
      <c r="H212" s="13">
        <v>796.49039000000005</v>
      </c>
      <c r="I212" s="14">
        <v>29.413523000000001</v>
      </c>
      <c r="J212" s="12">
        <v>0</v>
      </c>
      <c r="K212" s="12">
        <v>1.5999999999999999E-3</v>
      </c>
      <c r="L212" s="12">
        <v>4.1700000000000001E-2</v>
      </c>
      <c r="M212" s="1">
        <v>0</v>
      </c>
      <c r="N212" s="1">
        <v>0</v>
      </c>
      <c r="O212" s="12">
        <v>0.689558</v>
      </c>
      <c r="P212" s="1">
        <v>3.1387999999999999E-2</v>
      </c>
      <c r="Q212" s="1">
        <v>0</v>
      </c>
      <c r="R212" s="1">
        <v>0</v>
      </c>
      <c r="S212" s="1">
        <f t="shared" si="41"/>
        <v>0</v>
      </c>
      <c r="T212" s="1">
        <f t="shared" si="42"/>
        <v>1</v>
      </c>
      <c r="U212" s="1">
        <f t="shared" si="43"/>
        <v>1</v>
      </c>
      <c r="V212" s="1">
        <f t="shared" si="44"/>
        <v>0</v>
      </c>
      <c r="W212" s="1">
        <f t="shared" si="45"/>
        <v>0</v>
      </c>
      <c r="X212" s="1">
        <f t="shared" si="46"/>
        <v>1</v>
      </c>
      <c r="Y212" s="1">
        <f t="shared" si="47"/>
        <v>1</v>
      </c>
      <c r="Z212" s="1">
        <f t="shared" si="48"/>
        <v>0</v>
      </c>
      <c r="AA212" s="1">
        <f t="shared" si="49"/>
        <v>0</v>
      </c>
      <c r="AB212" s="1">
        <f t="shared" si="50"/>
        <v>4</v>
      </c>
      <c r="AC212" s="1"/>
    </row>
    <row r="213" spans="1:29" ht="12.95" customHeight="1">
      <c r="A213" s="2">
        <v>10104</v>
      </c>
      <c r="B213" s="1" t="s">
        <v>6</v>
      </c>
      <c r="C213" s="1" t="s">
        <v>9</v>
      </c>
      <c r="D213" s="1">
        <v>38.775509999999997</v>
      </c>
      <c r="E213" s="1">
        <v>-106.63396</v>
      </c>
      <c r="F213" s="3">
        <v>2</v>
      </c>
      <c r="G213" s="9" t="s">
        <v>2026</v>
      </c>
      <c r="H213" s="13">
        <v>785.63476200000002</v>
      </c>
      <c r="I213" s="14">
        <v>45.096128999999998</v>
      </c>
      <c r="J213" s="12">
        <v>0</v>
      </c>
      <c r="K213" s="12">
        <v>1.5999999999999999E-3</v>
      </c>
      <c r="L213" s="12">
        <v>3.8600000000000002E-2</v>
      </c>
      <c r="M213" s="1">
        <v>0</v>
      </c>
      <c r="N213" s="1">
        <v>1</v>
      </c>
      <c r="O213" s="12">
        <v>0.51395900000000005</v>
      </c>
      <c r="P213" s="1">
        <v>3.1821000000000002E-2</v>
      </c>
      <c r="Q213" s="1">
        <v>0</v>
      </c>
      <c r="R213" s="1">
        <v>0</v>
      </c>
      <c r="S213" s="1">
        <f t="shared" si="41"/>
        <v>0</v>
      </c>
      <c r="T213" s="1">
        <f t="shared" si="42"/>
        <v>1</v>
      </c>
      <c r="U213" s="1">
        <f t="shared" si="43"/>
        <v>1</v>
      </c>
      <c r="V213" s="1">
        <f t="shared" si="44"/>
        <v>0</v>
      </c>
      <c r="W213" s="1">
        <f t="shared" si="45"/>
        <v>0</v>
      </c>
      <c r="X213" s="1">
        <f t="shared" si="46"/>
        <v>0</v>
      </c>
      <c r="Y213" s="1">
        <f t="shared" si="47"/>
        <v>1</v>
      </c>
      <c r="Z213" s="1">
        <f t="shared" si="48"/>
        <v>0</v>
      </c>
      <c r="AA213" s="1">
        <f t="shared" si="49"/>
        <v>0</v>
      </c>
      <c r="AB213" s="1">
        <f t="shared" si="50"/>
        <v>3</v>
      </c>
      <c r="AC213" s="1"/>
    </row>
    <row r="214" spans="1:29" ht="12.95" customHeight="1">
      <c r="A214" s="2">
        <v>10105</v>
      </c>
      <c r="B214" s="1" t="s">
        <v>6</v>
      </c>
      <c r="C214" s="1" t="s">
        <v>10</v>
      </c>
      <c r="D214" s="1">
        <v>38.803190000000001</v>
      </c>
      <c r="E214" s="1">
        <v>-106.6283</v>
      </c>
      <c r="F214" s="3">
        <v>2</v>
      </c>
      <c r="G214" s="9" t="s">
        <v>2026</v>
      </c>
      <c r="H214" s="13">
        <v>665.17423299999996</v>
      </c>
      <c r="I214" s="14">
        <v>26.370604</v>
      </c>
      <c r="J214" s="12">
        <v>0</v>
      </c>
      <c r="K214" s="12">
        <v>1.9000000000000002E-3</v>
      </c>
      <c r="L214" s="12">
        <v>3.6999999999999998E-2</v>
      </c>
      <c r="M214" s="1">
        <v>0</v>
      </c>
      <c r="N214" s="1">
        <v>0</v>
      </c>
      <c r="O214" s="12">
        <v>0.58519299999999996</v>
      </c>
      <c r="P214" s="1">
        <v>3.7583999999999999E-2</v>
      </c>
      <c r="Q214" s="1">
        <v>0</v>
      </c>
      <c r="R214" s="1">
        <v>0</v>
      </c>
      <c r="S214" s="1">
        <f t="shared" si="41"/>
        <v>0</v>
      </c>
      <c r="T214" s="1">
        <f t="shared" si="42"/>
        <v>1</v>
      </c>
      <c r="U214" s="1">
        <f t="shared" si="43"/>
        <v>1</v>
      </c>
      <c r="V214" s="1">
        <f t="shared" si="44"/>
        <v>0</v>
      </c>
      <c r="W214" s="1">
        <f t="shared" si="45"/>
        <v>0</v>
      </c>
      <c r="X214" s="1">
        <f t="shared" si="46"/>
        <v>0</v>
      </c>
      <c r="Y214" s="1">
        <f t="shared" si="47"/>
        <v>1</v>
      </c>
      <c r="Z214" s="1">
        <f t="shared" si="48"/>
        <v>0</v>
      </c>
      <c r="AA214" s="1">
        <f t="shared" si="49"/>
        <v>0</v>
      </c>
      <c r="AB214" s="1">
        <f t="shared" si="50"/>
        <v>3</v>
      </c>
      <c r="AC214" s="1"/>
    </row>
    <row r="215" spans="1:29" ht="12.95" customHeight="1">
      <c r="A215" s="2">
        <v>10106</v>
      </c>
      <c r="B215" s="1" t="s">
        <v>6</v>
      </c>
      <c r="C215" s="1" t="s">
        <v>11</v>
      </c>
      <c r="D215" s="1">
        <v>38.812440000000002</v>
      </c>
      <c r="E215" s="1">
        <v>-106.61532</v>
      </c>
      <c r="F215" s="3">
        <v>2</v>
      </c>
      <c r="G215" s="9" t="s">
        <v>2026</v>
      </c>
      <c r="H215" s="13">
        <v>657.36481200000003</v>
      </c>
      <c r="I215" s="14">
        <v>30.820654000000001</v>
      </c>
      <c r="J215" s="12">
        <v>0</v>
      </c>
      <c r="K215" s="12">
        <v>1.9000000000000002E-3</v>
      </c>
      <c r="L215" s="12">
        <v>3.3600000000000005E-2</v>
      </c>
      <c r="M215" s="1">
        <v>0</v>
      </c>
      <c r="N215" s="1">
        <v>0</v>
      </c>
      <c r="O215" s="12">
        <v>0.76431099999999996</v>
      </c>
      <c r="P215" s="1">
        <v>3.8031000000000002E-2</v>
      </c>
      <c r="Q215" s="1">
        <v>0</v>
      </c>
      <c r="R215" s="1">
        <v>0</v>
      </c>
      <c r="S215" s="1">
        <f t="shared" si="41"/>
        <v>0</v>
      </c>
      <c r="T215" s="1">
        <f t="shared" si="42"/>
        <v>1</v>
      </c>
      <c r="U215" s="1">
        <f t="shared" si="43"/>
        <v>1</v>
      </c>
      <c r="V215" s="1">
        <f t="shared" si="44"/>
        <v>0</v>
      </c>
      <c r="W215" s="1">
        <f t="shared" si="45"/>
        <v>0</v>
      </c>
      <c r="X215" s="1">
        <f t="shared" si="46"/>
        <v>1</v>
      </c>
      <c r="Y215" s="1">
        <f t="shared" si="47"/>
        <v>1</v>
      </c>
      <c r="Z215" s="1">
        <f t="shared" si="48"/>
        <v>0</v>
      </c>
      <c r="AA215" s="1">
        <f t="shared" si="49"/>
        <v>0</v>
      </c>
      <c r="AB215" s="1">
        <f t="shared" si="50"/>
        <v>4</v>
      </c>
      <c r="AC215" s="1"/>
    </row>
    <row r="216" spans="1:29" ht="12.95" customHeight="1">
      <c r="A216" s="2">
        <v>10107</v>
      </c>
      <c r="B216" s="1" t="s">
        <v>6</v>
      </c>
      <c r="C216" s="1" t="s">
        <v>12</v>
      </c>
      <c r="D216" s="1">
        <v>38.817309999999999</v>
      </c>
      <c r="E216" s="1">
        <v>-106.61031</v>
      </c>
      <c r="F216" s="3">
        <v>2</v>
      </c>
      <c r="G216" s="9" t="s">
        <v>2026</v>
      </c>
      <c r="H216" s="13">
        <v>654.06556899999998</v>
      </c>
      <c r="I216" s="14">
        <v>33.815483999999998</v>
      </c>
      <c r="J216" s="12">
        <v>0</v>
      </c>
      <c r="K216" s="12">
        <v>1.9000000000000002E-3</v>
      </c>
      <c r="L216" s="12">
        <v>3.2399999999999998E-2</v>
      </c>
      <c r="M216" s="1">
        <v>0</v>
      </c>
      <c r="N216" s="1">
        <v>0</v>
      </c>
      <c r="O216" s="12">
        <v>0.84572000000000003</v>
      </c>
      <c r="P216" s="1">
        <v>3.8221999999999999E-2</v>
      </c>
      <c r="Q216" s="1">
        <v>0</v>
      </c>
      <c r="R216" s="1">
        <v>0</v>
      </c>
      <c r="S216" s="1">
        <f t="shared" si="41"/>
        <v>0</v>
      </c>
      <c r="T216" s="1">
        <f t="shared" si="42"/>
        <v>1</v>
      </c>
      <c r="U216" s="1">
        <f t="shared" si="43"/>
        <v>1</v>
      </c>
      <c r="V216" s="1">
        <f t="shared" si="44"/>
        <v>0</v>
      </c>
      <c r="W216" s="1">
        <f t="shared" si="45"/>
        <v>0</v>
      </c>
      <c r="X216" s="1">
        <f t="shared" si="46"/>
        <v>1</v>
      </c>
      <c r="Y216" s="1">
        <f t="shared" si="47"/>
        <v>1</v>
      </c>
      <c r="Z216" s="1">
        <f t="shared" si="48"/>
        <v>0</v>
      </c>
      <c r="AA216" s="1">
        <f t="shared" si="49"/>
        <v>0</v>
      </c>
      <c r="AB216" s="1">
        <f t="shared" si="50"/>
        <v>4</v>
      </c>
      <c r="AC216" s="1"/>
    </row>
    <row r="217" spans="1:29" ht="12.95" customHeight="1">
      <c r="A217" s="2">
        <v>10109</v>
      </c>
      <c r="B217" s="1" t="s">
        <v>6</v>
      </c>
      <c r="C217" s="1" t="s">
        <v>13</v>
      </c>
      <c r="D217" s="1">
        <v>38.900799999999997</v>
      </c>
      <c r="E217" s="1">
        <v>-106.58466</v>
      </c>
      <c r="F217" s="3">
        <v>1</v>
      </c>
      <c r="G217" s="9" t="s">
        <v>2026</v>
      </c>
      <c r="H217" s="13">
        <v>242.49351899999999</v>
      </c>
      <c r="I217" s="14">
        <v>30.181417</v>
      </c>
      <c r="J217" s="12">
        <v>0</v>
      </c>
      <c r="K217" s="12">
        <v>0</v>
      </c>
      <c r="L217" s="12">
        <v>6.9999999999999999E-4</v>
      </c>
      <c r="M217" s="1">
        <v>0</v>
      </c>
      <c r="N217" s="1">
        <v>0</v>
      </c>
      <c r="O217" s="12">
        <v>1.496248</v>
      </c>
      <c r="P217" s="1">
        <v>9.0723999999999999E-2</v>
      </c>
      <c r="Q217" s="1">
        <v>0</v>
      </c>
      <c r="R217" s="1">
        <v>0</v>
      </c>
      <c r="S217" s="1">
        <f t="shared" si="41"/>
        <v>0</v>
      </c>
      <c r="T217" s="1">
        <f t="shared" si="42"/>
        <v>0</v>
      </c>
      <c r="U217" s="1">
        <f t="shared" si="43"/>
        <v>1</v>
      </c>
      <c r="V217" s="1">
        <f t="shared" si="44"/>
        <v>0</v>
      </c>
      <c r="W217" s="1">
        <f t="shared" si="45"/>
        <v>0</v>
      </c>
      <c r="X217" s="1">
        <f t="shared" si="46"/>
        <v>1</v>
      </c>
      <c r="Y217" s="1">
        <f t="shared" si="47"/>
        <v>1</v>
      </c>
      <c r="Z217" s="1">
        <f t="shared" si="48"/>
        <v>0</v>
      </c>
      <c r="AA217" s="1">
        <f t="shared" si="49"/>
        <v>0</v>
      </c>
      <c r="AB217" s="1">
        <f t="shared" si="50"/>
        <v>3</v>
      </c>
      <c r="AC217" s="1"/>
    </row>
    <row r="218" spans="1:29" ht="12.95" customHeight="1">
      <c r="A218" s="2">
        <v>10115</v>
      </c>
      <c r="B218" s="1" t="s">
        <v>14</v>
      </c>
      <c r="C218" s="1" t="s">
        <v>15</v>
      </c>
      <c r="D218" s="1">
        <v>38.871200000000002</v>
      </c>
      <c r="E218" s="1">
        <v>-106.98578999999999</v>
      </c>
      <c r="F218" s="3">
        <v>1</v>
      </c>
      <c r="G218" s="9" t="s">
        <v>2026</v>
      </c>
      <c r="H218" s="13">
        <v>52.921163</v>
      </c>
      <c r="I218" s="14">
        <v>21.091359000000001</v>
      </c>
      <c r="J218" s="12">
        <v>0</v>
      </c>
      <c r="K218" s="12">
        <v>0</v>
      </c>
      <c r="L218" s="12">
        <v>0.30270000000000002</v>
      </c>
      <c r="M218" s="1">
        <v>2</v>
      </c>
      <c r="N218" s="1">
        <v>5</v>
      </c>
      <c r="O218" s="12">
        <v>2.0405880000000001</v>
      </c>
      <c r="P218" s="1">
        <v>1.0770740000000001</v>
      </c>
      <c r="Q218" s="1">
        <v>0</v>
      </c>
      <c r="R218" s="1">
        <v>0</v>
      </c>
      <c r="S218" s="1">
        <f t="shared" si="41"/>
        <v>0</v>
      </c>
      <c r="T218" s="1">
        <f t="shared" si="42"/>
        <v>0</v>
      </c>
      <c r="U218" s="1">
        <f t="shared" si="43"/>
        <v>1</v>
      </c>
      <c r="V218" s="1">
        <f t="shared" si="44"/>
        <v>1</v>
      </c>
      <c r="W218" s="1">
        <f t="shared" si="45"/>
        <v>1</v>
      </c>
      <c r="X218" s="1">
        <f t="shared" si="46"/>
        <v>1</v>
      </c>
      <c r="Y218" s="1">
        <f t="shared" si="47"/>
        <v>1</v>
      </c>
      <c r="Z218" s="1">
        <f t="shared" si="48"/>
        <v>0</v>
      </c>
      <c r="AA218" s="1">
        <f t="shared" si="49"/>
        <v>0</v>
      </c>
      <c r="AB218" s="1">
        <f t="shared" si="50"/>
        <v>5</v>
      </c>
      <c r="AC218" s="1"/>
    </row>
    <row r="219" spans="1:29" ht="12.95" customHeight="1">
      <c r="A219" s="2">
        <v>10118</v>
      </c>
      <c r="B219" s="1" t="s">
        <v>16</v>
      </c>
      <c r="C219" s="1" t="s">
        <v>17</v>
      </c>
      <c r="D219" s="1">
        <v>38.963317000000004</v>
      </c>
      <c r="E219" s="1">
        <v>-106.994384</v>
      </c>
      <c r="F219" s="3">
        <v>2</v>
      </c>
      <c r="G219" s="9" t="s">
        <v>2026</v>
      </c>
      <c r="H219" s="13">
        <v>36.838323000000003</v>
      </c>
      <c r="I219" s="14">
        <v>19.207028000000001</v>
      </c>
      <c r="J219" s="12">
        <v>0</v>
      </c>
      <c r="K219" s="12">
        <v>0</v>
      </c>
      <c r="L219" s="12">
        <v>7.3200000000000001E-2</v>
      </c>
      <c r="M219" s="1">
        <v>0</v>
      </c>
      <c r="N219" s="1">
        <v>1</v>
      </c>
      <c r="O219" s="12">
        <v>0.75224199999999997</v>
      </c>
      <c r="P219" s="1">
        <v>0.65149500000000005</v>
      </c>
      <c r="Q219" s="1">
        <v>0</v>
      </c>
      <c r="R219" s="1">
        <v>0</v>
      </c>
      <c r="S219" s="1">
        <f t="shared" si="41"/>
        <v>0</v>
      </c>
      <c r="T219" s="1">
        <f t="shared" si="42"/>
        <v>0</v>
      </c>
      <c r="U219" s="1">
        <f t="shared" si="43"/>
        <v>1</v>
      </c>
      <c r="V219" s="1">
        <f t="shared" si="44"/>
        <v>0</v>
      </c>
      <c r="W219" s="1">
        <f t="shared" si="45"/>
        <v>0</v>
      </c>
      <c r="X219" s="1">
        <f t="shared" si="46"/>
        <v>1</v>
      </c>
      <c r="Y219" s="1">
        <f t="shared" si="47"/>
        <v>1</v>
      </c>
      <c r="Z219" s="1">
        <f t="shared" si="48"/>
        <v>0</v>
      </c>
      <c r="AA219" s="1">
        <f t="shared" si="49"/>
        <v>0</v>
      </c>
      <c r="AB219" s="1">
        <f t="shared" si="50"/>
        <v>3</v>
      </c>
      <c r="AC219" s="1"/>
    </row>
    <row r="220" spans="1:29" ht="12.95" customHeight="1">
      <c r="A220" s="2">
        <v>10121</v>
      </c>
      <c r="B220" s="1" t="s">
        <v>18</v>
      </c>
      <c r="C220" s="1" t="s">
        <v>19</v>
      </c>
      <c r="D220" s="1">
        <v>38.828609999999998</v>
      </c>
      <c r="E220" s="1">
        <v>-106.82917</v>
      </c>
      <c r="F220" s="3">
        <v>2</v>
      </c>
      <c r="G220" s="9" t="s">
        <v>2026</v>
      </c>
      <c r="H220" s="13">
        <v>71.362112999999994</v>
      </c>
      <c r="I220" s="14">
        <v>19.794432</v>
      </c>
      <c r="J220" s="12">
        <v>0</v>
      </c>
      <c r="K220" s="12">
        <v>0</v>
      </c>
      <c r="L220" s="12">
        <v>0</v>
      </c>
      <c r="M220" s="1">
        <v>0</v>
      </c>
      <c r="N220" s="1">
        <v>11</v>
      </c>
      <c r="O220" s="12">
        <v>0.93640900000000005</v>
      </c>
      <c r="P220" s="1">
        <v>4.2039E-2</v>
      </c>
      <c r="Q220" s="1">
        <v>0</v>
      </c>
      <c r="R220" s="1">
        <v>0</v>
      </c>
      <c r="S220" s="1">
        <f t="shared" si="41"/>
        <v>0</v>
      </c>
      <c r="T220" s="1">
        <f t="shared" si="42"/>
        <v>0</v>
      </c>
      <c r="U220" s="1">
        <f t="shared" si="43"/>
        <v>0</v>
      </c>
      <c r="V220" s="1">
        <f t="shared" si="44"/>
        <v>0</v>
      </c>
      <c r="W220" s="1">
        <f t="shared" si="45"/>
        <v>1</v>
      </c>
      <c r="X220" s="1">
        <f t="shared" si="46"/>
        <v>1</v>
      </c>
      <c r="Y220" s="1">
        <f t="shared" si="47"/>
        <v>1</v>
      </c>
      <c r="Z220" s="1">
        <f t="shared" si="48"/>
        <v>0</v>
      </c>
      <c r="AA220" s="1">
        <f t="shared" si="49"/>
        <v>0</v>
      </c>
      <c r="AB220" s="1">
        <f t="shared" si="50"/>
        <v>3</v>
      </c>
      <c r="AC220" s="1"/>
    </row>
    <row r="221" spans="1:29" ht="12.95" customHeight="1">
      <c r="A221" s="2">
        <v>10123</v>
      </c>
      <c r="B221" s="1" t="s">
        <v>20</v>
      </c>
      <c r="C221" s="1" t="s">
        <v>21</v>
      </c>
      <c r="D221" s="1">
        <v>38.896329999999999</v>
      </c>
      <c r="E221" s="1">
        <v>-106.96733</v>
      </c>
      <c r="F221" s="3">
        <v>1</v>
      </c>
      <c r="G221" s="9" t="s">
        <v>2026</v>
      </c>
      <c r="H221" s="13">
        <v>3.1643720000000002</v>
      </c>
      <c r="I221" s="14">
        <v>3.1643720000000002</v>
      </c>
      <c r="J221" s="12">
        <v>0</v>
      </c>
      <c r="K221" s="12">
        <v>0</v>
      </c>
      <c r="L221" s="12">
        <v>9.7637999999999998</v>
      </c>
      <c r="M221" s="1">
        <v>0</v>
      </c>
      <c r="N221" s="1">
        <v>2</v>
      </c>
      <c r="O221" s="12">
        <v>4.2000209999999996</v>
      </c>
      <c r="P221" s="1">
        <v>0</v>
      </c>
      <c r="Q221" s="1">
        <v>0</v>
      </c>
      <c r="R221" s="1">
        <v>0</v>
      </c>
      <c r="S221" s="1">
        <f t="shared" si="41"/>
        <v>0</v>
      </c>
      <c r="T221" s="1">
        <f t="shared" si="42"/>
        <v>0</v>
      </c>
      <c r="U221" s="1">
        <f t="shared" si="43"/>
        <v>1</v>
      </c>
      <c r="V221" s="1">
        <f t="shared" si="44"/>
        <v>0</v>
      </c>
      <c r="W221" s="1">
        <f t="shared" si="45"/>
        <v>1</v>
      </c>
      <c r="X221" s="1">
        <f t="shared" si="46"/>
        <v>1</v>
      </c>
      <c r="Y221" s="1">
        <f t="shared" si="47"/>
        <v>0</v>
      </c>
      <c r="Z221" s="1">
        <f t="shared" si="48"/>
        <v>0</v>
      </c>
      <c r="AA221" s="1">
        <f t="shared" si="49"/>
        <v>0</v>
      </c>
      <c r="AB221" s="1">
        <f t="shared" si="50"/>
        <v>3</v>
      </c>
      <c r="AC221" s="1"/>
    </row>
    <row r="222" spans="1:29" ht="12.95" customHeight="1">
      <c r="A222" s="2">
        <v>10125</v>
      </c>
      <c r="B222" s="1" t="s">
        <v>24</v>
      </c>
      <c r="C222" s="1" t="s">
        <v>25</v>
      </c>
      <c r="D222" s="1">
        <v>38.727460000000001</v>
      </c>
      <c r="E222" s="1">
        <v>-107.50615000000001</v>
      </c>
      <c r="F222" s="3">
        <v>1</v>
      </c>
      <c r="G222" s="9" t="s">
        <v>2026</v>
      </c>
      <c r="H222" s="13">
        <v>155.88187300000001</v>
      </c>
      <c r="I222" s="14">
        <v>60.264730999999998</v>
      </c>
      <c r="J222" s="12">
        <v>1.6199999999999999E-2</v>
      </c>
      <c r="K222" s="12">
        <v>1.4120000000000001</v>
      </c>
      <c r="L222" s="12">
        <v>3.7499999999999999E-2</v>
      </c>
      <c r="M222" s="1">
        <v>0</v>
      </c>
      <c r="N222" s="1">
        <v>64</v>
      </c>
      <c r="O222" s="12">
        <v>0.554427</v>
      </c>
      <c r="P222" s="1">
        <v>0</v>
      </c>
      <c r="Q222" s="1">
        <v>1</v>
      </c>
      <c r="R222" s="1">
        <v>0</v>
      </c>
      <c r="S222" s="1">
        <f t="shared" si="41"/>
        <v>1</v>
      </c>
      <c r="T222" s="1">
        <f t="shared" si="42"/>
        <v>1</v>
      </c>
      <c r="U222" s="1">
        <f t="shared" si="43"/>
        <v>1</v>
      </c>
      <c r="V222" s="1">
        <f t="shared" si="44"/>
        <v>0</v>
      </c>
      <c r="W222" s="1">
        <f t="shared" si="45"/>
        <v>1</v>
      </c>
      <c r="X222" s="1">
        <f t="shared" si="46"/>
        <v>0</v>
      </c>
      <c r="Y222" s="1">
        <f t="shared" si="47"/>
        <v>0</v>
      </c>
      <c r="Z222" s="1">
        <f t="shared" si="48"/>
        <v>1</v>
      </c>
      <c r="AA222" s="1">
        <f t="shared" si="49"/>
        <v>0</v>
      </c>
      <c r="AB222" s="1">
        <f t="shared" si="50"/>
        <v>5</v>
      </c>
      <c r="AC222" s="1"/>
    </row>
    <row r="223" spans="1:29" ht="12.95" customHeight="1">
      <c r="A223" s="2">
        <v>10128</v>
      </c>
      <c r="B223" s="1" t="s">
        <v>26</v>
      </c>
      <c r="C223" s="1" t="s">
        <v>27</v>
      </c>
      <c r="D223" s="1">
        <v>38.836539999999999</v>
      </c>
      <c r="E223" s="1">
        <v>-106.9367</v>
      </c>
      <c r="F223" s="3">
        <v>1</v>
      </c>
      <c r="G223" s="9" t="s">
        <v>2026</v>
      </c>
      <c r="H223" s="13">
        <v>207.95238800000001</v>
      </c>
      <c r="I223" s="14">
        <v>28.480183</v>
      </c>
      <c r="J223" s="12">
        <v>0</v>
      </c>
      <c r="K223" s="12">
        <v>0.36480000000000001</v>
      </c>
      <c r="L223" s="12">
        <v>0.92739999999999989</v>
      </c>
      <c r="M223" s="1">
        <v>2</v>
      </c>
      <c r="N223" s="1">
        <v>25</v>
      </c>
      <c r="O223" s="12">
        <v>1.5620540000000001</v>
      </c>
      <c r="P223" s="1">
        <v>0.87519999999999998</v>
      </c>
      <c r="Q223" s="1">
        <v>0</v>
      </c>
      <c r="R223" s="1">
        <v>0</v>
      </c>
      <c r="S223" s="1">
        <f t="shared" si="41"/>
        <v>0</v>
      </c>
      <c r="T223" s="1">
        <f t="shared" si="42"/>
        <v>1</v>
      </c>
      <c r="U223" s="1">
        <f t="shared" si="43"/>
        <v>1</v>
      </c>
      <c r="V223" s="1">
        <f t="shared" si="44"/>
        <v>1</v>
      </c>
      <c r="W223" s="1">
        <f t="shared" si="45"/>
        <v>1</v>
      </c>
      <c r="X223" s="1">
        <f t="shared" si="46"/>
        <v>1</v>
      </c>
      <c r="Y223" s="1">
        <f t="shared" si="47"/>
        <v>1</v>
      </c>
      <c r="Z223" s="1">
        <f t="shared" si="48"/>
        <v>0</v>
      </c>
      <c r="AA223" s="1">
        <f t="shared" si="49"/>
        <v>0</v>
      </c>
      <c r="AB223" s="1">
        <f t="shared" si="50"/>
        <v>6</v>
      </c>
      <c r="AC223" s="1"/>
    </row>
    <row r="224" spans="1:29" ht="12.95" customHeight="1">
      <c r="A224" s="2">
        <v>10160</v>
      </c>
      <c r="B224" s="1" t="s">
        <v>28</v>
      </c>
      <c r="C224" s="1" t="s">
        <v>29</v>
      </c>
      <c r="D224" s="1">
        <v>38.846670000000003</v>
      </c>
      <c r="E224" s="1">
        <v>-106.55694</v>
      </c>
      <c r="F224" s="3">
        <v>1</v>
      </c>
      <c r="G224" s="9" t="s">
        <v>2026</v>
      </c>
      <c r="H224" s="13">
        <v>105.209321</v>
      </c>
      <c r="I224" s="14">
        <v>9.1005099999999999</v>
      </c>
      <c r="J224" s="12">
        <v>0</v>
      </c>
      <c r="K224" s="12">
        <v>0</v>
      </c>
      <c r="L224" s="12">
        <v>0</v>
      </c>
      <c r="M224" s="1">
        <v>0</v>
      </c>
      <c r="N224" s="1">
        <v>0</v>
      </c>
      <c r="O224" s="12">
        <v>1.0127379999999999</v>
      </c>
      <c r="P224" s="1">
        <v>0</v>
      </c>
      <c r="Q224" s="1">
        <v>0</v>
      </c>
      <c r="R224" s="1">
        <v>0</v>
      </c>
      <c r="S224" s="1">
        <f t="shared" si="41"/>
        <v>0</v>
      </c>
      <c r="T224" s="1">
        <f t="shared" si="42"/>
        <v>0</v>
      </c>
      <c r="U224" s="1">
        <f t="shared" si="43"/>
        <v>0</v>
      </c>
      <c r="V224" s="1">
        <f t="shared" si="44"/>
        <v>0</v>
      </c>
      <c r="W224" s="1">
        <f t="shared" si="45"/>
        <v>0</v>
      </c>
      <c r="X224" s="1">
        <f t="shared" si="46"/>
        <v>1</v>
      </c>
      <c r="Y224" s="1">
        <f t="shared" si="47"/>
        <v>0</v>
      </c>
      <c r="Z224" s="1">
        <f t="shared" si="48"/>
        <v>0</v>
      </c>
      <c r="AA224" s="1">
        <f t="shared" si="49"/>
        <v>0</v>
      </c>
      <c r="AB224" s="1">
        <f t="shared" si="50"/>
        <v>1</v>
      </c>
      <c r="AC224" s="1"/>
    </row>
    <row r="225" spans="1:29" ht="12.95" customHeight="1">
      <c r="A225" s="2">
        <v>10215</v>
      </c>
      <c r="B225" s="1" t="s">
        <v>24</v>
      </c>
      <c r="C225" s="1" t="s">
        <v>31</v>
      </c>
      <c r="D225" s="1">
        <v>38.728299999999997</v>
      </c>
      <c r="E225" s="1">
        <v>-107.50724</v>
      </c>
      <c r="F225" s="3">
        <v>1</v>
      </c>
      <c r="G225" s="9" t="s">
        <v>2026</v>
      </c>
      <c r="H225" s="13">
        <v>111.45773</v>
      </c>
      <c r="I225" s="14">
        <v>28.651819</v>
      </c>
      <c r="J225" s="12">
        <v>0</v>
      </c>
      <c r="K225" s="12">
        <v>0.2382</v>
      </c>
      <c r="L225" s="12">
        <v>0</v>
      </c>
      <c r="M225" s="1">
        <v>0</v>
      </c>
      <c r="N225" s="1">
        <v>9</v>
      </c>
      <c r="O225" s="12">
        <v>0.52692600000000001</v>
      </c>
      <c r="P225" s="1">
        <v>0</v>
      </c>
      <c r="Q225" s="1">
        <v>0</v>
      </c>
      <c r="R225" s="1">
        <v>0</v>
      </c>
      <c r="S225" s="1">
        <f t="shared" si="41"/>
        <v>0</v>
      </c>
      <c r="T225" s="1">
        <f t="shared" si="42"/>
        <v>1</v>
      </c>
      <c r="U225" s="1">
        <f t="shared" si="43"/>
        <v>0</v>
      </c>
      <c r="V225" s="1">
        <f t="shared" si="44"/>
        <v>0</v>
      </c>
      <c r="W225" s="1">
        <f t="shared" si="45"/>
        <v>1</v>
      </c>
      <c r="X225" s="1">
        <f t="shared" si="46"/>
        <v>0</v>
      </c>
      <c r="Y225" s="1">
        <f t="shared" si="47"/>
        <v>0</v>
      </c>
      <c r="Z225" s="1">
        <f t="shared" si="48"/>
        <v>0</v>
      </c>
      <c r="AA225" s="1">
        <f t="shared" si="49"/>
        <v>0</v>
      </c>
      <c r="AB225" s="1">
        <f t="shared" si="50"/>
        <v>2</v>
      </c>
      <c r="AC225" s="1"/>
    </row>
    <row r="226" spans="1:29" ht="12.95" customHeight="1">
      <c r="A226" s="2">
        <v>10227</v>
      </c>
      <c r="B226" s="1" t="s">
        <v>32</v>
      </c>
      <c r="C226" s="1" t="s">
        <v>33</v>
      </c>
      <c r="D226" s="1">
        <v>38.540779999999998</v>
      </c>
      <c r="E226" s="1">
        <v>-107.38117</v>
      </c>
      <c r="F226" s="3">
        <v>1</v>
      </c>
      <c r="G226" s="9" t="s">
        <v>2026</v>
      </c>
      <c r="H226" s="13">
        <v>59.973841999999998</v>
      </c>
      <c r="I226" s="14">
        <v>15.157475</v>
      </c>
      <c r="J226" s="12">
        <v>0</v>
      </c>
      <c r="K226" s="12">
        <v>0</v>
      </c>
      <c r="L226" s="12">
        <v>0</v>
      </c>
      <c r="M226" s="1">
        <v>0</v>
      </c>
      <c r="N226" s="1">
        <v>0</v>
      </c>
      <c r="O226" s="12">
        <v>0.65965099999999999</v>
      </c>
      <c r="P226" s="1">
        <v>0</v>
      </c>
      <c r="Q226" s="1">
        <v>0</v>
      </c>
      <c r="R226" s="1">
        <v>0</v>
      </c>
      <c r="S226" s="1">
        <f t="shared" si="41"/>
        <v>0</v>
      </c>
      <c r="T226" s="1">
        <f t="shared" si="42"/>
        <v>0</v>
      </c>
      <c r="U226" s="1">
        <f t="shared" si="43"/>
        <v>0</v>
      </c>
      <c r="V226" s="1">
        <f t="shared" si="44"/>
        <v>0</v>
      </c>
      <c r="W226" s="1">
        <f t="shared" si="45"/>
        <v>0</v>
      </c>
      <c r="X226" s="1">
        <f t="shared" si="46"/>
        <v>1</v>
      </c>
      <c r="Y226" s="1">
        <f t="shared" si="47"/>
        <v>0</v>
      </c>
      <c r="Z226" s="1">
        <f t="shared" si="48"/>
        <v>0</v>
      </c>
      <c r="AA226" s="1">
        <f t="shared" si="49"/>
        <v>0</v>
      </c>
      <c r="AB226" s="1">
        <f t="shared" si="50"/>
        <v>1</v>
      </c>
      <c r="AC226" s="1"/>
    </row>
    <row r="227" spans="1:29" ht="12.95" customHeight="1">
      <c r="A227" s="2">
        <v>10231</v>
      </c>
      <c r="B227" s="1" t="s">
        <v>39</v>
      </c>
      <c r="C227" s="1" t="s">
        <v>40</v>
      </c>
      <c r="D227" s="1">
        <v>38.405278000000003</v>
      </c>
      <c r="E227" s="1">
        <v>-107.408333</v>
      </c>
      <c r="F227" s="3">
        <v>1</v>
      </c>
      <c r="G227" s="9" t="s">
        <v>2026</v>
      </c>
      <c r="H227" s="13">
        <v>238.393046</v>
      </c>
      <c r="I227" s="14">
        <v>24.177146</v>
      </c>
      <c r="J227" s="12">
        <v>0</v>
      </c>
      <c r="K227" s="12">
        <v>0.13589999999999999</v>
      </c>
      <c r="L227" s="12">
        <v>3.4699999999999995E-2</v>
      </c>
      <c r="M227" s="1">
        <v>0</v>
      </c>
      <c r="N227" s="1">
        <v>8</v>
      </c>
      <c r="O227" s="12">
        <v>3.284116</v>
      </c>
      <c r="P227" s="1">
        <v>0</v>
      </c>
      <c r="Q227" s="1">
        <v>0</v>
      </c>
      <c r="R227" s="1">
        <v>0</v>
      </c>
      <c r="S227" s="1">
        <f t="shared" si="41"/>
        <v>0</v>
      </c>
      <c r="T227" s="1">
        <f t="shared" si="42"/>
        <v>1</v>
      </c>
      <c r="U227" s="1">
        <f t="shared" si="43"/>
        <v>1</v>
      </c>
      <c r="V227" s="1">
        <f t="shared" si="44"/>
        <v>0</v>
      </c>
      <c r="W227" s="1">
        <f t="shared" si="45"/>
        <v>1</v>
      </c>
      <c r="X227" s="1">
        <f t="shared" si="46"/>
        <v>1</v>
      </c>
      <c r="Y227" s="1">
        <f t="shared" si="47"/>
        <v>0</v>
      </c>
      <c r="Z227" s="1">
        <f t="shared" si="48"/>
        <v>0</v>
      </c>
      <c r="AA227" s="1">
        <f t="shared" si="49"/>
        <v>0</v>
      </c>
      <c r="AB227" s="1">
        <f t="shared" si="50"/>
        <v>4</v>
      </c>
      <c r="AC227" s="1"/>
    </row>
    <row r="228" spans="1:29" ht="12.95" customHeight="1">
      <c r="A228" s="2">
        <v>10235</v>
      </c>
      <c r="B228" s="1" t="s">
        <v>43</v>
      </c>
      <c r="C228" s="1" t="s">
        <v>44</v>
      </c>
      <c r="D228" s="1">
        <v>38.375</v>
      </c>
      <c r="E228" s="1">
        <v>-107.3</v>
      </c>
      <c r="F228" s="3">
        <v>1</v>
      </c>
      <c r="G228" s="9" t="s">
        <v>2026</v>
      </c>
      <c r="H228" s="13">
        <v>50.099414000000003</v>
      </c>
      <c r="I228" s="14">
        <v>11.210929</v>
      </c>
      <c r="J228" s="12">
        <v>0</v>
      </c>
      <c r="K228" s="12">
        <v>5.0299999999999997E-2</v>
      </c>
      <c r="L228" s="12">
        <v>0</v>
      </c>
      <c r="M228" s="1">
        <v>0</v>
      </c>
      <c r="N228" s="1">
        <v>2</v>
      </c>
      <c r="O228" s="12">
        <v>2.3413719999999998</v>
      </c>
      <c r="P228" s="1">
        <v>0</v>
      </c>
      <c r="Q228" s="1">
        <v>0</v>
      </c>
      <c r="R228" s="1">
        <v>0</v>
      </c>
      <c r="S228" s="1">
        <f t="shared" si="41"/>
        <v>0</v>
      </c>
      <c r="T228" s="1">
        <f t="shared" si="42"/>
        <v>1</v>
      </c>
      <c r="U228" s="1">
        <f t="shared" si="43"/>
        <v>0</v>
      </c>
      <c r="V228" s="1">
        <f t="shared" si="44"/>
        <v>0</v>
      </c>
      <c r="W228" s="1">
        <f t="shared" si="45"/>
        <v>1</v>
      </c>
      <c r="X228" s="1">
        <f t="shared" si="46"/>
        <v>1</v>
      </c>
      <c r="Y228" s="1">
        <f t="shared" si="47"/>
        <v>0</v>
      </c>
      <c r="Z228" s="1">
        <f t="shared" si="48"/>
        <v>0</v>
      </c>
      <c r="AA228" s="1">
        <f t="shared" si="49"/>
        <v>0</v>
      </c>
      <c r="AB228" s="1">
        <f t="shared" si="50"/>
        <v>3</v>
      </c>
      <c r="AC228" s="1"/>
    </row>
    <row r="229" spans="1:29" ht="12.95" customHeight="1">
      <c r="A229" s="2">
        <v>10236</v>
      </c>
      <c r="B229" s="1" t="s">
        <v>45</v>
      </c>
      <c r="C229" s="1" t="s">
        <v>46</v>
      </c>
      <c r="D229" s="1">
        <v>38.21951</v>
      </c>
      <c r="E229" s="1">
        <v>-107.46508</v>
      </c>
      <c r="F229" s="3">
        <v>2</v>
      </c>
      <c r="G229" s="9" t="s">
        <v>2026</v>
      </c>
      <c r="H229" s="13">
        <v>12.407799000000001</v>
      </c>
      <c r="I229" s="14">
        <v>7.8432409999999999</v>
      </c>
      <c r="J229" s="12">
        <v>0</v>
      </c>
      <c r="K229" s="12">
        <v>0</v>
      </c>
      <c r="L229" s="12">
        <v>0</v>
      </c>
      <c r="M229" s="1">
        <v>0</v>
      </c>
      <c r="N229" s="1">
        <v>0</v>
      </c>
      <c r="O229" s="12">
        <v>1.1552709999999999</v>
      </c>
      <c r="P229" s="1">
        <v>0</v>
      </c>
      <c r="Q229" s="1">
        <v>0</v>
      </c>
      <c r="R229" s="1">
        <v>0</v>
      </c>
      <c r="S229" s="1">
        <f t="shared" si="41"/>
        <v>0</v>
      </c>
      <c r="T229" s="1">
        <f t="shared" si="42"/>
        <v>0</v>
      </c>
      <c r="U229" s="1">
        <f t="shared" si="43"/>
        <v>0</v>
      </c>
      <c r="V229" s="1">
        <f t="shared" si="44"/>
        <v>0</v>
      </c>
      <c r="W229" s="1">
        <f t="shared" si="45"/>
        <v>0</v>
      </c>
      <c r="X229" s="1">
        <f t="shared" si="46"/>
        <v>1</v>
      </c>
      <c r="Y229" s="1">
        <f t="shared" si="47"/>
        <v>0</v>
      </c>
      <c r="Z229" s="1">
        <f t="shared" si="48"/>
        <v>0</v>
      </c>
      <c r="AA229" s="1">
        <f t="shared" si="49"/>
        <v>0</v>
      </c>
      <c r="AB229" s="1">
        <f t="shared" si="50"/>
        <v>1</v>
      </c>
      <c r="AC229" s="1"/>
    </row>
    <row r="230" spans="1:29" ht="12.95" customHeight="1">
      <c r="A230" s="2">
        <v>10237</v>
      </c>
      <c r="B230" s="1" t="s">
        <v>37</v>
      </c>
      <c r="C230" s="1" t="s">
        <v>47</v>
      </c>
      <c r="D230" s="1">
        <v>38.224440000000001</v>
      </c>
      <c r="E230" s="1">
        <v>-107.46778</v>
      </c>
      <c r="F230" s="3">
        <v>2</v>
      </c>
      <c r="G230" s="9" t="s">
        <v>2026</v>
      </c>
      <c r="H230" s="13">
        <v>43.389203000000002</v>
      </c>
      <c r="I230" s="14">
        <v>19.234041000000001</v>
      </c>
      <c r="J230" s="12">
        <v>0</v>
      </c>
      <c r="K230" s="12">
        <v>0</v>
      </c>
      <c r="L230" s="12">
        <v>0</v>
      </c>
      <c r="M230" s="1">
        <v>0</v>
      </c>
      <c r="N230" s="1">
        <v>0</v>
      </c>
      <c r="O230" s="12">
        <v>0.653254</v>
      </c>
      <c r="P230" s="1">
        <v>0</v>
      </c>
      <c r="Q230" s="1">
        <v>0</v>
      </c>
      <c r="R230" s="1">
        <v>0</v>
      </c>
      <c r="S230" s="1">
        <f t="shared" si="41"/>
        <v>0</v>
      </c>
      <c r="T230" s="1">
        <f t="shared" si="42"/>
        <v>0</v>
      </c>
      <c r="U230" s="1">
        <f t="shared" si="43"/>
        <v>0</v>
      </c>
      <c r="V230" s="1">
        <f t="shared" si="44"/>
        <v>0</v>
      </c>
      <c r="W230" s="1">
        <f t="shared" si="45"/>
        <v>0</v>
      </c>
      <c r="X230" s="1">
        <f t="shared" si="46"/>
        <v>1</v>
      </c>
      <c r="Y230" s="1">
        <f t="shared" si="47"/>
        <v>0</v>
      </c>
      <c r="Z230" s="1">
        <f t="shared" si="48"/>
        <v>0</v>
      </c>
      <c r="AA230" s="1">
        <f t="shared" si="49"/>
        <v>0</v>
      </c>
      <c r="AB230" s="1">
        <f t="shared" si="50"/>
        <v>1</v>
      </c>
      <c r="AC230" s="1"/>
    </row>
    <row r="231" spans="1:29" ht="12.95" customHeight="1">
      <c r="A231" s="2">
        <v>10238</v>
      </c>
      <c r="B231" s="1" t="s">
        <v>51</v>
      </c>
      <c r="C231" s="1" t="s">
        <v>52</v>
      </c>
      <c r="D231" s="1">
        <v>38.211939999999998</v>
      </c>
      <c r="E231" s="1">
        <v>-107.38667</v>
      </c>
      <c r="F231" s="3">
        <v>2</v>
      </c>
      <c r="G231" s="9" t="s">
        <v>2026</v>
      </c>
      <c r="H231" s="13">
        <v>69.663302999999999</v>
      </c>
      <c r="I231" s="14">
        <v>13.992813</v>
      </c>
      <c r="J231" s="12">
        <v>0</v>
      </c>
      <c r="K231" s="12">
        <v>0</v>
      </c>
      <c r="L231" s="12">
        <v>0</v>
      </c>
      <c r="M231" s="1">
        <v>0</v>
      </c>
      <c r="N231" s="1">
        <v>0</v>
      </c>
      <c r="O231" s="12">
        <v>0.59426299999999999</v>
      </c>
      <c r="P231" s="1">
        <v>0</v>
      </c>
      <c r="Q231" s="1">
        <v>0</v>
      </c>
      <c r="R231" s="1">
        <v>0</v>
      </c>
      <c r="S231" s="1">
        <f t="shared" si="41"/>
        <v>0</v>
      </c>
      <c r="T231" s="1">
        <f t="shared" si="42"/>
        <v>0</v>
      </c>
      <c r="U231" s="1">
        <f t="shared" si="43"/>
        <v>0</v>
      </c>
      <c r="V231" s="1">
        <f t="shared" si="44"/>
        <v>0</v>
      </c>
      <c r="W231" s="1">
        <f t="shared" si="45"/>
        <v>0</v>
      </c>
      <c r="X231" s="1">
        <f t="shared" si="46"/>
        <v>0</v>
      </c>
      <c r="Y231" s="1">
        <f t="shared" si="47"/>
        <v>0</v>
      </c>
      <c r="Z231" s="1">
        <f t="shared" si="48"/>
        <v>0</v>
      </c>
      <c r="AA231" s="1">
        <f t="shared" si="49"/>
        <v>0</v>
      </c>
      <c r="AB231" s="1">
        <f t="shared" si="50"/>
        <v>0</v>
      </c>
      <c r="AC231" s="1"/>
    </row>
    <row r="232" spans="1:29" ht="12.95" customHeight="1">
      <c r="A232" s="2">
        <v>10239</v>
      </c>
      <c r="B232" s="1" t="s">
        <v>37</v>
      </c>
      <c r="C232" s="1" t="s">
        <v>46</v>
      </c>
      <c r="D232" s="1">
        <v>38.213261000000003</v>
      </c>
      <c r="E232" s="1">
        <v>-107.46518500000001</v>
      </c>
      <c r="F232" s="3">
        <v>2</v>
      </c>
      <c r="G232" s="9" t="s">
        <v>2026</v>
      </c>
      <c r="H232" s="13">
        <v>26.354942999999999</v>
      </c>
      <c r="I232" s="14">
        <v>11.56305</v>
      </c>
      <c r="J232" s="12">
        <v>0</v>
      </c>
      <c r="K232" s="12">
        <v>0</v>
      </c>
      <c r="L232" s="12">
        <v>0</v>
      </c>
      <c r="M232" s="1">
        <v>0</v>
      </c>
      <c r="N232" s="1">
        <v>0</v>
      </c>
      <c r="O232" s="12">
        <v>0</v>
      </c>
      <c r="P232" s="1">
        <v>0</v>
      </c>
      <c r="Q232" s="1">
        <v>0</v>
      </c>
      <c r="R232" s="1">
        <v>0</v>
      </c>
      <c r="S232" s="1">
        <f t="shared" si="41"/>
        <v>0</v>
      </c>
      <c r="T232" s="1">
        <f t="shared" si="42"/>
        <v>0</v>
      </c>
      <c r="U232" s="1">
        <f t="shared" si="43"/>
        <v>0</v>
      </c>
      <c r="V232" s="1">
        <f t="shared" si="44"/>
        <v>0</v>
      </c>
      <c r="W232" s="1">
        <f t="shared" si="45"/>
        <v>0</v>
      </c>
      <c r="X232" s="1">
        <f t="shared" si="46"/>
        <v>0</v>
      </c>
      <c r="Y232" s="1">
        <f t="shared" si="47"/>
        <v>0</v>
      </c>
      <c r="Z232" s="1">
        <f t="shared" si="48"/>
        <v>0</v>
      </c>
      <c r="AA232" s="1">
        <f t="shared" si="49"/>
        <v>0</v>
      </c>
      <c r="AB232" s="1">
        <f t="shared" si="50"/>
        <v>0</v>
      </c>
      <c r="AC232" s="1"/>
    </row>
    <row r="233" spans="1:29" ht="12.95" customHeight="1">
      <c r="A233" s="2">
        <v>10241</v>
      </c>
      <c r="B233" s="1" t="s">
        <v>53</v>
      </c>
      <c r="C233" s="1" t="s">
        <v>55</v>
      </c>
      <c r="D233" s="1">
        <v>38.29889</v>
      </c>
      <c r="E233" s="1">
        <v>-107.23222</v>
      </c>
      <c r="F233" s="3">
        <v>1</v>
      </c>
      <c r="G233" s="9" t="s">
        <v>2026</v>
      </c>
      <c r="H233" s="13">
        <v>876.58309199999997</v>
      </c>
      <c r="I233" s="14">
        <v>18.618009000000001</v>
      </c>
      <c r="J233" s="12">
        <v>0</v>
      </c>
      <c r="K233" s="12">
        <v>0.15959999999999999</v>
      </c>
      <c r="L233" s="12">
        <v>0.2056</v>
      </c>
      <c r="M233" s="1">
        <v>0</v>
      </c>
      <c r="N233" s="1">
        <v>10</v>
      </c>
      <c r="O233" s="12">
        <v>1.1552929999999999</v>
      </c>
      <c r="P233" s="1">
        <v>1.2548999999999999E-2</v>
      </c>
      <c r="Q233" s="1">
        <v>0</v>
      </c>
      <c r="R233" s="1">
        <v>0</v>
      </c>
      <c r="S233" s="1">
        <f t="shared" si="41"/>
        <v>0</v>
      </c>
      <c r="T233" s="1">
        <f t="shared" si="42"/>
        <v>1</v>
      </c>
      <c r="U233" s="1">
        <f t="shared" si="43"/>
        <v>1</v>
      </c>
      <c r="V233" s="1">
        <f t="shared" si="44"/>
        <v>0</v>
      </c>
      <c r="W233" s="1">
        <f t="shared" si="45"/>
        <v>1</v>
      </c>
      <c r="X233" s="1">
        <f t="shared" si="46"/>
        <v>1</v>
      </c>
      <c r="Y233" s="1">
        <f t="shared" si="47"/>
        <v>0</v>
      </c>
      <c r="Z233" s="1">
        <f t="shared" si="48"/>
        <v>0</v>
      </c>
      <c r="AA233" s="1">
        <f t="shared" si="49"/>
        <v>0</v>
      </c>
      <c r="AB233" s="1">
        <f t="shared" si="50"/>
        <v>4</v>
      </c>
      <c r="AC233" s="1"/>
    </row>
    <row r="234" spans="1:29" ht="12.95" customHeight="1">
      <c r="A234" s="2">
        <v>10243</v>
      </c>
      <c r="B234" s="1" t="s">
        <v>53</v>
      </c>
      <c r="C234" s="1" t="s">
        <v>56</v>
      </c>
      <c r="D234" s="1">
        <v>38.094946</v>
      </c>
      <c r="E234" s="1">
        <v>-107.29224600000001</v>
      </c>
      <c r="F234" s="3">
        <v>1</v>
      </c>
      <c r="G234" s="9" t="s">
        <v>2026</v>
      </c>
      <c r="H234" s="13">
        <v>628.29680299999995</v>
      </c>
      <c r="I234" s="14">
        <v>46.339863999999999</v>
      </c>
      <c r="J234" s="12">
        <v>0</v>
      </c>
      <c r="K234" s="12">
        <v>3.0099999999999998E-2</v>
      </c>
      <c r="L234" s="12">
        <v>0.1976</v>
      </c>
      <c r="M234" s="1">
        <v>0</v>
      </c>
      <c r="N234" s="1">
        <v>28</v>
      </c>
      <c r="O234" s="12">
        <v>0.695905</v>
      </c>
      <c r="P234" s="1">
        <v>1.7507999999999999E-2</v>
      </c>
      <c r="Q234" s="1">
        <v>0</v>
      </c>
      <c r="R234" s="1">
        <v>0</v>
      </c>
      <c r="S234" s="1">
        <f t="shared" si="41"/>
        <v>0</v>
      </c>
      <c r="T234" s="1">
        <f t="shared" si="42"/>
        <v>1</v>
      </c>
      <c r="U234" s="1">
        <f t="shared" si="43"/>
        <v>1</v>
      </c>
      <c r="V234" s="1">
        <f t="shared" si="44"/>
        <v>0</v>
      </c>
      <c r="W234" s="1">
        <f t="shared" si="45"/>
        <v>1</v>
      </c>
      <c r="X234" s="1">
        <f t="shared" si="46"/>
        <v>1</v>
      </c>
      <c r="Y234" s="1">
        <f t="shared" si="47"/>
        <v>0</v>
      </c>
      <c r="Z234" s="1">
        <f t="shared" si="48"/>
        <v>0</v>
      </c>
      <c r="AA234" s="1">
        <f t="shared" si="49"/>
        <v>0</v>
      </c>
      <c r="AB234" s="1">
        <f t="shared" si="50"/>
        <v>4</v>
      </c>
      <c r="AC234" s="1"/>
    </row>
    <row r="235" spans="1:29" ht="12.95" customHeight="1">
      <c r="A235" s="2">
        <v>10245</v>
      </c>
      <c r="B235" s="1" t="s">
        <v>57</v>
      </c>
      <c r="C235" s="1" t="s">
        <v>58</v>
      </c>
      <c r="D235" s="1">
        <v>38.024816000000001</v>
      </c>
      <c r="E235" s="1">
        <v>-107.32125000000001</v>
      </c>
      <c r="F235" s="3">
        <v>1</v>
      </c>
      <c r="G235" s="9" t="s">
        <v>2026</v>
      </c>
      <c r="H235" s="13">
        <v>216.341801</v>
      </c>
      <c r="I235" s="14">
        <v>21.544505999999998</v>
      </c>
      <c r="J235" s="12">
        <v>0</v>
      </c>
      <c r="K235" s="12">
        <v>0</v>
      </c>
      <c r="L235" s="12">
        <v>5.7999999999999996E-3</v>
      </c>
      <c r="M235" s="1">
        <v>0</v>
      </c>
      <c r="N235" s="1">
        <v>3</v>
      </c>
      <c r="O235" s="12">
        <v>0.69249400000000005</v>
      </c>
      <c r="P235" s="1">
        <v>9.2449999999999997E-3</v>
      </c>
      <c r="Q235" s="1">
        <v>0</v>
      </c>
      <c r="R235" s="1">
        <v>0</v>
      </c>
      <c r="S235" s="1">
        <f t="shared" si="41"/>
        <v>0</v>
      </c>
      <c r="T235" s="1">
        <f t="shared" si="42"/>
        <v>0</v>
      </c>
      <c r="U235" s="1">
        <f t="shared" si="43"/>
        <v>1</v>
      </c>
      <c r="V235" s="1">
        <f t="shared" si="44"/>
        <v>0</v>
      </c>
      <c r="W235" s="1">
        <f t="shared" si="45"/>
        <v>1</v>
      </c>
      <c r="X235" s="1">
        <f t="shared" si="46"/>
        <v>1</v>
      </c>
      <c r="Y235" s="1">
        <f t="shared" si="47"/>
        <v>0</v>
      </c>
      <c r="Z235" s="1">
        <f t="shared" si="48"/>
        <v>0</v>
      </c>
      <c r="AA235" s="1">
        <f t="shared" si="49"/>
        <v>0</v>
      </c>
      <c r="AB235" s="1">
        <f t="shared" si="50"/>
        <v>3</v>
      </c>
      <c r="AC235" s="1"/>
    </row>
    <row r="236" spans="1:29" ht="12.95" customHeight="1">
      <c r="A236" s="2">
        <v>10248</v>
      </c>
      <c r="B236" s="1" t="s">
        <v>53</v>
      </c>
      <c r="C236" s="1" t="s">
        <v>59</v>
      </c>
      <c r="D236" s="1">
        <v>37.949719999999999</v>
      </c>
      <c r="E236" s="1">
        <v>-107.30167</v>
      </c>
      <c r="F236" s="3">
        <v>1</v>
      </c>
      <c r="G236" s="9" t="s">
        <v>2026</v>
      </c>
      <c r="H236" s="13">
        <v>235.04856699999999</v>
      </c>
      <c r="I236" s="14">
        <v>28.007486</v>
      </c>
      <c r="J236" s="12">
        <v>0</v>
      </c>
      <c r="K236" s="12">
        <v>2.9899999999999999E-2</v>
      </c>
      <c r="L236" s="12">
        <v>0</v>
      </c>
      <c r="M236" s="1">
        <v>1</v>
      </c>
      <c r="N236" s="1">
        <v>8</v>
      </c>
      <c r="O236" s="12">
        <v>0.64146700000000001</v>
      </c>
      <c r="P236" s="1">
        <v>3.8289999999999998E-2</v>
      </c>
      <c r="Q236" s="1">
        <v>0</v>
      </c>
      <c r="R236" s="1">
        <v>0</v>
      </c>
      <c r="S236" s="1">
        <f t="shared" si="41"/>
        <v>0</v>
      </c>
      <c r="T236" s="1">
        <f t="shared" si="42"/>
        <v>1</v>
      </c>
      <c r="U236" s="1">
        <f t="shared" si="43"/>
        <v>0</v>
      </c>
      <c r="V236" s="1">
        <f t="shared" si="44"/>
        <v>1</v>
      </c>
      <c r="W236" s="1">
        <f t="shared" si="45"/>
        <v>1</v>
      </c>
      <c r="X236" s="1">
        <f t="shared" si="46"/>
        <v>1</v>
      </c>
      <c r="Y236" s="1">
        <f t="shared" si="47"/>
        <v>1</v>
      </c>
      <c r="Z236" s="1">
        <f t="shared" si="48"/>
        <v>0</v>
      </c>
      <c r="AA236" s="1">
        <f t="shared" si="49"/>
        <v>0</v>
      </c>
      <c r="AB236" s="1">
        <f t="shared" si="50"/>
        <v>5</v>
      </c>
      <c r="AC236" s="1"/>
    </row>
    <row r="237" spans="1:29" ht="12.95" customHeight="1">
      <c r="A237" s="2">
        <v>10249</v>
      </c>
      <c r="B237" s="1" t="s">
        <v>60</v>
      </c>
      <c r="C237" s="1" t="s">
        <v>61</v>
      </c>
      <c r="D237" s="1">
        <v>38.527050000000003</v>
      </c>
      <c r="E237" s="1">
        <v>-107.309617</v>
      </c>
      <c r="F237" s="3">
        <v>1</v>
      </c>
      <c r="G237" s="9" t="s">
        <v>2026</v>
      </c>
      <c r="H237" s="13">
        <v>193.39091500000001</v>
      </c>
      <c r="I237" s="14">
        <v>23.456831999999999</v>
      </c>
      <c r="J237" s="12">
        <v>0</v>
      </c>
      <c r="K237" s="12">
        <v>9.0300000000000005E-2</v>
      </c>
      <c r="L237" s="12">
        <v>0</v>
      </c>
      <c r="M237" s="1">
        <v>0</v>
      </c>
      <c r="N237" s="1">
        <v>1</v>
      </c>
      <c r="O237" s="12">
        <v>0.83233400000000002</v>
      </c>
      <c r="P237" s="1">
        <v>0</v>
      </c>
      <c r="Q237" s="1">
        <v>0</v>
      </c>
      <c r="R237" s="1">
        <v>0</v>
      </c>
      <c r="S237" s="1">
        <f t="shared" si="41"/>
        <v>0</v>
      </c>
      <c r="T237" s="1">
        <f t="shared" si="42"/>
        <v>1</v>
      </c>
      <c r="U237" s="1">
        <f t="shared" si="43"/>
        <v>0</v>
      </c>
      <c r="V237" s="1">
        <f t="shared" si="44"/>
        <v>0</v>
      </c>
      <c r="W237" s="1">
        <f t="shared" si="45"/>
        <v>0</v>
      </c>
      <c r="X237" s="1">
        <f t="shared" si="46"/>
        <v>1</v>
      </c>
      <c r="Y237" s="1">
        <f t="shared" si="47"/>
        <v>0</v>
      </c>
      <c r="Z237" s="1">
        <f t="shared" si="48"/>
        <v>0</v>
      </c>
      <c r="AA237" s="1">
        <f t="shared" si="49"/>
        <v>0</v>
      </c>
      <c r="AB237" s="1">
        <f t="shared" si="50"/>
        <v>2</v>
      </c>
      <c r="AC237" s="1"/>
    </row>
    <row r="238" spans="1:29" ht="12.95" customHeight="1">
      <c r="A238" s="2">
        <v>10250</v>
      </c>
      <c r="B238" s="1" t="s">
        <v>60</v>
      </c>
      <c r="C238" s="1" t="s">
        <v>62</v>
      </c>
      <c r="D238" s="1">
        <v>38.550829999999998</v>
      </c>
      <c r="E238" s="1">
        <v>-107.31917</v>
      </c>
      <c r="F238" s="3">
        <v>1</v>
      </c>
      <c r="G238" s="9" t="s">
        <v>2026</v>
      </c>
      <c r="H238" s="13">
        <v>155.31121099999999</v>
      </c>
      <c r="I238" s="14">
        <v>15.565669</v>
      </c>
      <c r="J238" s="12">
        <v>0</v>
      </c>
      <c r="K238" s="12">
        <v>0.1124</v>
      </c>
      <c r="L238" s="12">
        <v>0</v>
      </c>
      <c r="M238" s="1">
        <v>0</v>
      </c>
      <c r="N238" s="1">
        <v>0</v>
      </c>
      <c r="O238" s="12">
        <v>0.99546599999999996</v>
      </c>
      <c r="P238" s="1">
        <v>0</v>
      </c>
      <c r="Q238" s="1">
        <v>0</v>
      </c>
      <c r="R238" s="1">
        <v>0</v>
      </c>
      <c r="S238" s="1">
        <f t="shared" si="41"/>
        <v>0</v>
      </c>
      <c r="T238" s="1">
        <f t="shared" si="42"/>
        <v>1</v>
      </c>
      <c r="U238" s="1">
        <f t="shared" si="43"/>
        <v>0</v>
      </c>
      <c r="V238" s="1">
        <f t="shared" si="44"/>
        <v>0</v>
      </c>
      <c r="W238" s="1">
        <f t="shared" si="45"/>
        <v>0</v>
      </c>
      <c r="X238" s="1">
        <f t="shared" si="46"/>
        <v>1</v>
      </c>
      <c r="Y238" s="1">
        <f t="shared" si="47"/>
        <v>0</v>
      </c>
      <c r="Z238" s="1">
        <f t="shared" si="48"/>
        <v>0</v>
      </c>
      <c r="AA238" s="1">
        <f t="shared" si="49"/>
        <v>0</v>
      </c>
      <c r="AB238" s="1">
        <f t="shared" si="50"/>
        <v>2</v>
      </c>
      <c r="AC238" s="1"/>
    </row>
    <row r="239" spans="1:29" ht="12.95" customHeight="1">
      <c r="A239" s="2">
        <v>10251</v>
      </c>
      <c r="B239" s="1" t="s">
        <v>53</v>
      </c>
      <c r="C239" s="1" t="s">
        <v>63</v>
      </c>
      <c r="D239" s="1">
        <v>37.936810000000001</v>
      </c>
      <c r="E239" s="1">
        <v>-107.46205999999999</v>
      </c>
      <c r="F239" s="3">
        <v>2</v>
      </c>
      <c r="G239" s="9" t="s">
        <v>2026</v>
      </c>
      <c r="H239" s="13">
        <v>34.587000000000003</v>
      </c>
      <c r="I239" s="14">
        <v>25.611910000000002</v>
      </c>
      <c r="J239" s="12">
        <v>0</v>
      </c>
      <c r="K239" s="12">
        <v>0</v>
      </c>
      <c r="L239" s="12">
        <v>0</v>
      </c>
      <c r="M239" s="1">
        <v>0</v>
      </c>
      <c r="N239" s="1">
        <v>2</v>
      </c>
      <c r="O239" s="12">
        <v>0.59347499999999997</v>
      </c>
      <c r="P239" s="1">
        <v>0</v>
      </c>
      <c r="Q239" s="1">
        <v>0</v>
      </c>
      <c r="R239" s="1">
        <v>0</v>
      </c>
      <c r="S239" s="1">
        <f t="shared" si="41"/>
        <v>0</v>
      </c>
      <c r="T239" s="1">
        <f t="shared" si="42"/>
        <v>0</v>
      </c>
      <c r="U239" s="1">
        <f t="shared" si="43"/>
        <v>0</v>
      </c>
      <c r="V239" s="1">
        <f t="shared" si="44"/>
        <v>0</v>
      </c>
      <c r="W239" s="1">
        <f t="shared" si="45"/>
        <v>1</v>
      </c>
      <c r="X239" s="1">
        <f t="shared" si="46"/>
        <v>0</v>
      </c>
      <c r="Y239" s="1">
        <f t="shared" si="47"/>
        <v>0</v>
      </c>
      <c r="Z239" s="1">
        <f t="shared" si="48"/>
        <v>0</v>
      </c>
      <c r="AA239" s="1">
        <f t="shared" si="49"/>
        <v>0</v>
      </c>
      <c r="AB239" s="1">
        <f t="shared" si="50"/>
        <v>1</v>
      </c>
      <c r="AC239" s="1"/>
    </row>
    <row r="240" spans="1:29" ht="12.95" customHeight="1">
      <c r="A240" s="2">
        <v>10252</v>
      </c>
      <c r="B240" s="1" t="s">
        <v>53</v>
      </c>
      <c r="C240" s="1" t="s">
        <v>64</v>
      </c>
      <c r="D240" s="1">
        <v>37.943469999999998</v>
      </c>
      <c r="E240" s="1">
        <v>-107.47333</v>
      </c>
      <c r="F240" s="3">
        <v>2</v>
      </c>
      <c r="G240" s="9" t="s">
        <v>2026</v>
      </c>
      <c r="H240" s="13">
        <v>21.653324999999999</v>
      </c>
      <c r="I240" s="14">
        <v>17.319181</v>
      </c>
      <c r="J240" s="12">
        <v>0</v>
      </c>
      <c r="K240" s="12">
        <v>0</v>
      </c>
      <c r="L240" s="12">
        <v>0</v>
      </c>
      <c r="M240" s="1">
        <v>0</v>
      </c>
      <c r="N240" s="1">
        <v>2</v>
      </c>
      <c r="O240" s="12">
        <v>0.95958699999999997</v>
      </c>
      <c r="P240" s="1">
        <v>0</v>
      </c>
      <c r="Q240" s="1">
        <v>0</v>
      </c>
      <c r="R240" s="1">
        <v>0</v>
      </c>
      <c r="S240" s="1">
        <f t="shared" si="41"/>
        <v>0</v>
      </c>
      <c r="T240" s="1">
        <f t="shared" si="42"/>
        <v>0</v>
      </c>
      <c r="U240" s="1">
        <f t="shared" si="43"/>
        <v>0</v>
      </c>
      <c r="V240" s="1">
        <f t="shared" si="44"/>
        <v>0</v>
      </c>
      <c r="W240" s="1">
        <f t="shared" si="45"/>
        <v>1</v>
      </c>
      <c r="X240" s="1">
        <f t="shared" si="46"/>
        <v>1</v>
      </c>
      <c r="Y240" s="1">
        <f t="shared" si="47"/>
        <v>0</v>
      </c>
      <c r="Z240" s="1">
        <f t="shared" si="48"/>
        <v>0</v>
      </c>
      <c r="AA240" s="1">
        <f t="shared" si="49"/>
        <v>0</v>
      </c>
      <c r="AB240" s="1">
        <f t="shared" si="50"/>
        <v>2</v>
      </c>
      <c r="AC240" s="1"/>
    </row>
    <row r="241" spans="1:29" ht="12.95" customHeight="1">
      <c r="A241" s="2">
        <v>10262</v>
      </c>
      <c r="B241" s="1" t="s">
        <v>65</v>
      </c>
      <c r="C241" s="1" t="s">
        <v>66</v>
      </c>
      <c r="D241" s="1">
        <v>38.552509999999998</v>
      </c>
      <c r="E241" s="1">
        <v>-107.05304</v>
      </c>
      <c r="F241" s="3">
        <v>1</v>
      </c>
      <c r="G241" s="9" t="s">
        <v>2026</v>
      </c>
      <c r="H241" s="13">
        <v>77.101197999999997</v>
      </c>
      <c r="I241" s="14">
        <v>12.010458</v>
      </c>
      <c r="J241" s="12">
        <v>0</v>
      </c>
      <c r="K241" s="12">
        <v>0</v>
      </c>
      <c r="L241" s="12">
        <v>0</v>
      </c>
      <c r="M241" s="1">
        <v>0</v>
      </c>
      <c r="N241" s="1">
        <v>0</v>
      </c>
      <c r="O241" s="12">
        <v>0.31848199999999999</v>
      </c>
      <c r="P241" s="1">
        <v>0</v>
      </c>
      <c r="Q241" s="1">
        <v>0</v>
      </c>
      <c r="R241" s="1">
        <v>0</v>
      </c>
      <c r="S241" s="1">
        <f t="shared" si="41"/>
        <v>0</v>
      </c>
      <c r="T241" s="1">
        <f t="shared" si="42"/>
        <v>0</v>
      </c>
      <c r="U241" s="1">
        <f t="shared" si="43"/>
        <v>0</v>
      </c>
      <c r="V241" s="1">
        <f t="shared" si="44"/>
        <v>0</v>
      </c>
      <c r="W241" s="1">
        <f t="shared" si="45"/>
        <v>0</v>
      </c>
      <c r="X241" s="1">
        <f t="shared" si="46"/>
        <v>0</v>
      </c>
      <c r="Y241" s="1">
        <f t="shared" si="47"/>
        <v>0</v>
      </c>
      <c r="Z241" s="1">
        <f t="shared" si="48"/>
        <v>0</v>
      </c>
      <c r="AA241" s="1">
        <f t="shared" si="49"/>
        <v>0</v>
      </c>
      <c r="AB241" s="1">
        <f t="shared" si="50"/>
        <v>0</v>
      </c>
      <c r="AC241" s="1"/>
    </row>
    <row r="242" spans="1:29" ht="12.95" customHeight="1">
      <c r="A242" s="2">
        <v>10266</v>
      </c>
      <c r="B242" s="1" t="s">
        <v>67</v>
      </c>
      <c r="C242" s="1" t="s">
        <v>68</v>
      </c>
      <c r="D242" s="1">
        <v>38.69603</v>
      </c>
      <c r="E242" s="1">
        <v>-107.05941</v>
      </c>
      <c r="F242" s="3">
        <v>2</v>
      </c>
      <c r="G242" s="9" t="s">
        <v>2026</v>
      </c>
      <c r="H242" s="13">
        <v>26.362826999999999</v>
      </c>
      <c r="I242" s="14">
        <v>13.409962999999999</v>
      </c>
      <c r="J242" s="12">
        <v>0</v>
      </c>
      <c r="K242" s="12">
        <v>0</v>
      </c>
      <c r="L242" s="12">
        <v>0</v>
      </c>
      <c r="M242" s="1">
        <v>0</v>
      </c>
      <c r="N242" s="1">
        <v>6</v>
      </c>
      <c r="O242" s="12">
        <v>0.32078899999999999</v>
      </c>
      <c r="P242" s="1">
        <v>0</v>
      </c>
      <c r="Q242" s="1">
        <v>0</v>
      </c>
      <c r="R242" s="1">
        <v>0</v>
      </c>
      <c r="S242" s="1">
        <f t="shared" si="41"/>
        <v>0</v>
      </c>
      <c r="T242" s="1">
        <f t="shared" si="42"/>
        <v>0</v>
      </c>
      <c r="U242" s="1">
        <f t="shared" si="43"/>
        <v>0</v>
      </c>
      <c r="V242" s="1">
        <f t="shared" si="44"/>
        <v>0</v>
      </c>
      <c r="W242" s="1">
        <f t="shared" si="45"/>
        <v>1</v>
      </c>
      <c r="X242" s="1">
        <f t="shared" si="46"/>
        <v>0</v>
      </c>
      <c r="Y242" s="1">
        <f t="shared" si="47"/>
        <v>0</v>
      </c>
      <c r="Z242" s="1">
        <f t="shared" si="48"/>
        <v>0</v>
      </c>
      <c r="AA242" s="1">
        <f t="shared" si="49"/>
        <v>0</v>
      </c>
      <c r="AB242" s="1">
        <f t="shared" si="50"/>
        <v>1</v>
      </c>
      <c r="AC242" s="1"/>
    </row>
    <row r="243" spans="1:29" ht="12.95" customHeight="1">
      <c r="A243" s="2">
        <v>10267</v>
      </c>
      <c r="B243" s="1" t="s">
        <v>67</v>
      </c>
      <c r="C243" s="1" t="s">
        <v>69</v>
      </c>
      <c r="D243" s="1">
        <v>38.695279999999997</v>
      </c>
      <c r="E243" s="1">
        <v>-107.06139</v>
      </c>
      <c r="F243" s="3">
        <v>2</v>
      </c>
      <c r="G243" s="9" t="s">
        <v>2026</v>
      </c>
      <c r="H243" s="13">
        <v>26.379265</v>
      </c>
      <c r="I243" s="14">
        <v>13.894762999999999</v>
      </c>
      <c r="J243" s="12">
        <v>0</v>
      </c>
      <c r="K243" s="12">
        <v>0</v>
      </c>
      <c r="L243" s="12">
        <v>0</v>
      </c>
      <c r="M243" s="1">
        <v>0</v>
      </c>
      <c r="N243" s="1">
        <v>6</v>
      </c>
      <c r="O243" s="12">
        <v>0.29019299999999998</v>
      </c>
      <c r="P243" s="1">
        <v>0</v>
      </c>
      <c r="Q243" s="1">
        <v>0</v>
      </c>
      <c r="R243" s="1">
        <v>0</v>
      </c>
      <c r="S243" s="1">
        <f t="shared" si="41"/>
        <v>0</v>
      </c>
      <c r="T243" s="1">
        <f t="shared" si="42"/>
        <v>0</v>
      </c>
      <c r="U243" s="1">
        <f t="shared" si="43"/>
        <v>0</v>
      </c>
      <c r="V243" s="1">
        <f t="shared" si="44"/>
        <v>0</v>
      </c>
      <c r="W243" s="1">
        <f t="shared" si="45"/>
        <v>1</v>
      </c>
      <c r="X243" s="1">
        <f t="shared" si="46"/>
        <v>0</v>
      </c>
      <c r="Y243" s="1">
        <f t="shared" si="47"/>
        <v>0</v>
      </c>
      <c r="Z243" s="1">
        <f t="shared" si="48"/>
        <v>0</v>
      </c>
      <c r="AA243" s="1">
        <f t="shared" si="49"/>
        <v>0</v>
      </c>
      <c r="AB243" s="1">
        <f t="shared" si="50"/>
        <v>1</v>
      </c>
      <c r="AC243" s="1"/>
    </row>
    <row r="244" spans="1:29" ht="12.95" customHeight="1">
      <c r="A244" s="2">
        <v>10268</v>
      </c>
      <c r="B244" s="1" t="s">
        <v>72</v>
      </c>
      <c r="C244" s="1" t="s">
        <v>73</v>
      </c>
      <c r="D244" s="1">
        <v>38.771500000000003</v>
      </c>
      <c r="E244" s="1">
        <v>-107.063</v>
      </c>
      <c r="F244" s="3">
        <v>1</v>
      </c>
      <c r="G244" s="9" t="s">
        <v>2026</v>
      </c>
      <c r="H244" s="13">
        <v>20.052562999999999</v>
      </c>
      <c r="I244" s="14">
        <v>7.1327350000000003</v>
      </c>
      <c r="J244" s="12">
        <v>0</v>
      </c>
      <c r="K244" s="12">
        <v>0</v>
      </c>
      <c r="L244" s="12">
        <v>0</v>
      </c>
      <c r="M244" s="1">
        <v>0</v>
      </c>
      <c r="N244" s="1">
        <v>1</v>
      </c>
      <c r="O244" s="12">
        <v>0.65461000000000003</v>
      </c>
      <c r="P244" s="1">
        <v>0</v>
      </c>
      <c r="Q244" s="1">
        <v>0</v>
      </c>
      <c r="R244" s="1">
        <v>0</v>
      </c>
      <c r="S244" s="1">
        <f t="shared" si="41"/>
        <v>0</v>
      </c>
      <c r="T244" s="1">
        <f t="shared" si="42"/>
        <v>0</v>
      </c>
      <c r="U244" s="1">
        <f t="shared" si="43"/>
        <v>0</v>
      </c>
      <c r="V244" s="1">
        <f t="shared" si="44"/>
        <v>0</v>
      </c>
      <c r="W244" s="1">
        <f t="shared" si="45"/>
        <v>0</v>
      </c>
      <c r="X244" s="1">
        <f t="shared" si="46"/>
        <v>1</v>
      </c>
      <c r="Y244" s="1">
        <f t="shared" si="47"/>
        <v>0</v>
      </c>
      <c r="Z244" s="1">
        <f t="shared" si="48"/>
        <v>0</v>
      </c>
      <c r="AA244" s="1">
        <f t="shared" si="49"/>
        <v>0</v>
      </c>
      <c r="AB244" s="1">
        <f t="shared" si="50"/>
        <v>1</v>
      </c>
      <c r="AC244" s="1"/>
    </row>
    <row r="245" spans="1:29" ht="12.95" customHeight="1">
      <c r="A245" s="2">
        <v>10270</v>
      </c>
      <c r="B245" s="1" t="s">
        <v>72</v>
      </c>
      <c r="C245" s="1" t="s">
        <v>78</v>
      </c>
      <c r="D245" s="1">
        <v>38.588009999999997</v>
      </c>
      <c r="E245" s="1">
        <v>-106.93124</v>
      </c>
      <c r="F245" s="3">
        <v>1</v>
      </c>
      <c r="G245" s="9" t="s">
        <v>2026</v>
      </c>
      <c r="H245" s="13">
        <v>422.13238100000001</v>
      </c>
      <c r="I245" s="14">
        <v>19.395838000000001</v>
      </c>
      <c r="J245" s="12">
        <v>0</v>
      </c>
      <c r="K245" s="12">
        <v>7.3552000000000008</v>
      </c>
      <c r="L245" s="12">
        <v>4.1300000000000003E-2</v>
      </c>
      <c r="M245" s="1">
        <v>0</v>
      </c>
      <c r="N245" s="1">
        <v>32</v>
      </c>
      <c r="O245" s="12">
        <v>1.9854849999999999</v>
      </c>
      <c r="P245" s="1">
        <v>0</v>
      </c>
      <c r="Q245" s="1">
        <v>1</v>
      </c>
      <c r="R245" s="1">
        <v>0</v>
      </c>
      <c r="S245" s="1">
        <f t="shared" si="41"/>
        <v>0</v>
      </c>
      <c r="T245" s="1">
        <f t="shared" si="42"/>
        <v>1</v>
      </c>
      <c r="U245" s="1">
        <f t="shared" si="43"/>
        <v>1</v>
      </c>
      <c r="V245" s="1">
        <f t="shared" si="44"/>
        <v>0</v>
      </c>
      <c r="W245" s="1">
        <f t="shared" si="45"/>
        <v>1</v>
      </c>
      <c r="X245" s="1">
        <f t="shared" si="46"/>
        <v>1</v>
      </c>
      <c r="Y245" s="1">
        <f t="shared" si="47"/>
        <v>0</v>
      </c>
      <c r="Z245" s="1">
        <f t="shared" si="48"/>
        <v>1</v>
      </c>
      <c r="AA245" s="1">
        <f t="shared" si="49"/>
        <v>0</v>
      </c>
      <c r="AB245" s="1">
        <f t="shared" si="50"/>
        <v>5</v>
      </c>
      <c r="AC245" s="1"/>
    </row>
    <row r="246" spans="1:29" ht="12.95" customHeight="1">
      <c r="A246" s="2">
        <v>10280</v>
      </c>
      <c r="B246" s="1" t="s">
        <v>82</v>
      </c>
      <c r="C246" s="1" t="s">
        <v>83</v>
      </c>
      <c r="D246" s="1">
        <v>38.275889999999997</v>
      </c>
      <c r="E246" s="1">
        <v>-107.09706</v>
      </c>
      <c r="F246" s="3">
        <v>1</v>
      </c>
      <c r="G246" s="9" t="s">
        <v>2026</v>
      </c>
      <c r="H246" s="13">
        <v>714.44463800000005</v>
      </c>
      <c r="I246" s="14">
        <v>27.095162999999999</v>
      </c>
      <c r="J246" s="12">
        <v>0</v>
      </c>
      <c r="K246" s="12">
        <v>0.58779999999999999</v>
      </c>
      <c r="L246" s="12">
        <v>4.6900000000000004E-2</v>
      </c>
      <c r="M246" s="1">
        <v>0</v>
      </c>
      <c r="N246" s="1">
        <v>32</v>
      </c>
      <c r="O246" s="12">
        <v>2.4781309999999999</v>
      </c>
      <c r="P246" s="1">
        <v>5.5989999999999998E-3</v>
      </c>
      <c r="Q246" s="1">
        <v>0</v>
      </c>
      <c r="R246" s="1">
        <v>0</v>
      </c>
      <c r="S246" s="1">
        <f t="shared" si="41"/>
        <v>0</v>
      </c>
      <c r="T246" s="1">
        <f t="shared" si="42"/>
        <v>1</v>
      </c>
      <c r="U246" s="1">
        <f t="shared" si="43"/>
        <v>1</v>
      </c>
      <c r="V246" s="1">
        <f t="shared" si="44"/>
        <v>0</v>
      </c>
      <c r="W246" s="1">
        <f t="shared" si="45"/>
        <v>1</v>
      </c>
      <c r="X246" s="1">
        <f t="shared" si="46"/>
        <v>1</v>
      </c>
      <c r="Y246" s="1">
        <f t="shared" si="47"/>
        <v>0</v>
      </c>
      <c r="Z246" s="1">
        <f t="shared" si="48"/>
        <v>0</v>
      </c>
      <c r="AA246" s="1">
        <f t="shared" si="49"/>
        <v>0</v>
      </c>
      <c r="AB246" s="1">
        <f t="shared" si="50"/>
        <v>4</v>
      </c>
      <c r="AC246" s="1"/>
    </row>
    <row r="247" spans="1:29" ht="12.95" customHeight="1">
      <c r="A247" s="2">
        <v>10282</v>
      </c>
      <c r="B247" s="1" t="s">
        <v>82</v>
      </c>
      <c r="C247" s="1" t="s">
        <v>84</v>
      </c>
      <c r="D247" s="1">
        <v>38.227499999999999</v>
      </c>
      <c r="E247" s="1">
        <v>-107.07277999999999</v>
      </c>
      <c r="F247" s="3">
        <v>1</v>
      </c>
      <c r="G247" s="9" t="s">
        <v>2026</v>
      </c>
      <c r="H247" s="13">
        <v>634.12335499999995</v>
      </c>
      <c r="I247" s="14">
        <v>19.952428000000001</v>
      </c>
      <c r="J247" s="12">
        <v>0</v>
      </c>
      <c r="K247" s="12">
        <v>0.28500000000000003</v>
      </c>
      <c r="L247" s="12">
        <v>3.3399999999999999E-2</v>
      </c>
      <c r="M247" s="1">
        <v>0</v>
      </c>
      <c r="N247" s="1">
        <v>13</v>
      </c>
      <c r="O247" s="12">
        <v>0.759714</v>
      </c>
      <c r="P247" s="1">
        <v>6.3080000000000002E-3</v>
      </c>
      <c r="Q247" s="1">
        <v>0</v>
      </c>
      <c r="R247" s="1">
        <v>0</v>
      </c>
      <c r="S247" s="1">
        <f t="shared" si="41"/>
        <v>0</v>
      </c>
      <c r="T247" s="1">
        <f t="shared" si="42"/>
        <v>1</v>
      </c>
      <c r="U247" s="1">
        <f t="shared" si="43"/>
        <v>1</v>
      </c>
      <c r="V247" s="1">
        <f t="shared" si="44"/>
        <v>0</v>
      </c>
      <c r="W247" s="1">
        <f t="shared" si="45"/>
        <v>1</v>
      </c>
      <c r="X247" s="1">
        <f t="shared" si="46"/>
        <v>1</v>
      </c>
      <c r="Y247" s="1">
        <f t="shared" si="47"/>
        <v>0</v>
      </c>
      <c r="Z247" s="1">
        <f t="shared" si="48"/>
        <v>0</v>
      </c>
      <c r="AA247" s="1">
        <f t="shared" si="49"/>
        <v>0</v>
      </c>
      <c r="AB247" s="1">
        <f t="shared" si="50"/>
        <v>4</v>
      </c>
      <c r="AC247" s="1"/>
    </row>
    <row r="248" spans="1:29" ht="12.95" customHeight="1">
      <c r="A248" s="2">
        <v>10283</v>
      </c>
      <c r="B248" s="1" t="s">
        <v>82</v>
      </c>
      <c r="C248" s="1" t="s">
        <v>85</v>
      </c>
      <c r="D248" s="1">
        <v>38.106758999999997</v>
      </c>
      <c r="E248" s="1">
        <v>-107.03497400000001</v>
      </c>
      <c r="F248" s="3">
        <v>1</v>
      </c>
      <c r="G248" s="9" t="s">
        <v>2026</v>
      </c>
      <c r="H248" s="13">
        <v>445.19118800000001</v>
      </c>
      <c r="I248" s="14">
        <v>34.900905999999999</v>
      </c>
      <c r="J248" s="12">
        <v>0</v>
      </c>
      <c r="K248" s="12">
        <v>0.3241</v>
      </c>
      <c r="L248" s="12">
        <v>2.7300000000000001E-2</v>
      </c>
      <c r="M248" s="1">
        <v>0</v>
      </c>
      <c r="N248" s="1">
        <v>19</v>
      </c>
      <c r="O248" s="12">
        <v>0.96166399999999996</v>
      </c>
      <c r="P248" s="1">
        <v>8.9849999999999999E-3</v>
      </c>
      <c r="Q248" s="1">
        <v>0</v>
      </c>
      <c r="R248" s="1">
        <v>0</v>
      </c>
      <c r="S248" s="1">
        <f t="shared" si="41"/>
        <v>0</v>
      </c>
      <c r="T248" s="1">
        <f t="shared" si="42"/>
        <v>1</v>
      </c>
      <c r="U248" s="1">
        <f t="shared" si="43"/>
        <v>1</v>
      </c>
      <c r="V248" s="1">
        <f t="shared" si="44"/>
        <v>0</v>
      </c>
      <c r="W248" s="1">
        <f t="shared" si="45"/>
        <v>1</v>
      </c>
      <c r="X248" s="1">
        <f t="shared" si="46"/>
        <v>1</v>
      </c>
      <c r="Y248" s="1">
        <f t="shared" si="47"/>
        <v>0</v>
      </c>
      <c r="Z248" s="1">
        <f t="shared" si="48"/>
        <v>0</v>
      </c>
      <c r="AA248" s="1">
        <f t="shared" si="49"/>
        <v>0</v>
      </c>
      <c r="AB248" s="1">
        <f t="shared" si="50"/>
        <v>4</v>
      </c>
      <c r="AC248" s="1"/>
    </row>
    <row r="249" spans="1:29" ht="12.95" customHeight="1">
      <c r="A249" s="2">
        <v>10301</v>
      </c>
      <c r="B249" s="1" t="s">
        <v>89</v>
      </c>
      <c r="C249" s="1" t="s">
        <v>90</v>
      </c>
      <c r="D249" s="1">
        <v>38.520600000000002</v>
      </c>
      <c r="E249" s="1">
        <v>-106.7851</v>
      </c>
      <c r="F249" s="3">
        <v>1</v>
      </c>
      <c r="G249" s="9" t="s">
        <v>2026</v>
      </c>
      <c r="H249" s="13">
        <v>1509.7322349999999</v>
      </c>
      <c r="I249" s="14">
        <v>19.280038000000001</v>
      </c>
      <c r="J249" s="12">
        <v>0</v>
      </c>
      <c r="K249" s="12">
        <v>3.4151000000000002</v>
      </c>
      <c r="L249" s="12">
        <v>8.4999999999999992E-2</v>
      </c>
      <c r="M249" s="1">
        <v>0</v>
      </c>
      <c r="N249" s="1">
        <v>20</v>
      </c>
      <c r="O249" s="12">
        <v>1.476391</v>
      </c>
      <c r="P249" s="1">
        <v>2.1857999999999999E-2</v>
      </c>
      <c r="Q249" s="1">
        <v>0</v>
      </c>
      <c r="R249" s="1">
        <v>0</v>
      </c>
      <c r="S249" s="1">
        <f t="shared" si="41"/>
        <v>0</v>
      </c>
      <c r="T249" s="1">
        <f t="shared" si="42"/>
        <v>1</v>
      </c>
      <c r="U249" s="1">
        <f t="shared" si="43"/>
        <v>1</v>
      </c>
      <c r="V249" s="1">
        <f t="shared" si="44"/>
        <v>0</v>
      </c>
      <c r="W249" s="1">
        <f t="shared" si="45"/>
        <v>1</v>
      </c>
      <c r="X249" s="1">
        <f t="shared" si="46"/>
        <v>1</v>
      </c>
      <c r="Y249" s="1">
        <f t="shared" si="47"/>
        <v>0</v>
      </c>
      <c r="Z249" s="1">
        <f t="shared" si="48"/>
        <v>0</v>
      </c>
      <c r="AA249" s="1">
        <f t="shared" si="49"/>
        <v>0</v>
      </c>
      <c r="AB249" s="1">
        <f t="shared" si="50"/>
        <v>4</v>
      </c>
      <c r="AC249" s="1"/>
    </row>
    <row r="250" spans="1:29" ht="12.95" customHeight="1">
      <c r="A250" s="2">
        <v>10306</v>
      </c>
      <c r="B250" s="1" t="s">
        <v>89</v>
      </c>
      <c r="C250" s="1" t="s">
        <v>91</v>
      </c>
      <c r="D250" s="1">
        <v>38.411667000000001</v>
      </c>
      <c r="E250" s="1">
        <v>-106.422222</v>
      </c>
      <c r="F250" s="3">
        <v>1</v>
      </c>
      <c r="G250" s="9" t="s">
        <v>2026</v>
      </c>
      <c r="H250" s="13">
        <v>232.83841899999999</v>
      </c>
      <c r="I250" s="14">
        <v>28.999656999999999</v>
      </c>
      <c r="J250" s="12">
        <v>0</v>
      </c>
      <c r="K250" s="12">
        <v>2.1024000000000003</v>
      </c>
      <c r="L250" s="12">
        <v>0.26129999999999998</v>
      </c>
      <c r="M250" s="1">
        <v>0</v>
      </c>
      <c r="N250" s="1">
        <v>8</v>
      </c>
      <c r="O250" s="12">
        <v>1.339969</v>
      </c>
      <c r="P250" s="1">
        <v>7.3011999999999994E-2</v>
      </c>
      <c r="Q250" s="1">
        <v>0</v>
      </c>
      <c r="R250" s="1">
        <v>0</v>
      </c>
      <c r="S250" s="1">
        <f t="shared" si="41"/>
        <v>0</v>
      </c>
      <c r="T250" s="1">
        <f t="shared" si="42"/>
        <v>1</v>
      </c>
      <c r="U250" s="1">
        <f t="shared" si="43"/>
        <v>1</v>
      </c>
      <c r="V250" s="1">
        <f t="shared" si="44"/>
        <v>0</v>
      </c>
      <c r="W250" s="1">
        <f t="shared" si="45"/>
        <v>1</v>
      </c>
      <c r="X250" s="1">
        <f t="shared" si="46"/>
        <v>1</v>
      </c>
      <c r="Y250" s="1">
        <f t="shared" si="47"/>
        <v>1</v>
      </c>
      <c r="Z250" s="1">
        <f t="shared" si="48"/>
        <v>0</v>
      </c>
      <c r="AA250" s="1">
        <f t="shared" si="49"/>
        <v>0</v>
      </c>
      <c r="AB250" s="1">
        <f t="shared" si="50"/>
        <v>5</v>
      </c>
      <c r="AC250" s="1"/>
    </row>
    <row r="251" spans="1:29" ht="12.95" customHeight="1">
      <c r="A251" s="2">
        <v>10309</v>
      </c>
      <c r="B251" s="1" t="s">
        <v>89</v>
      </c>
      <c r="C251" s="1" t="s">
        <v>92</v>
      </c>
      <c r="D251" s="1">
        <v>38.54889</v>
      </c>
      <c r="E251" s="1">
        <v>-106.39139</v>
      </c>
      <c r="F251" s="3">
        <v>2</v>
      </c>
      <c r="G251" s="9" t="s">
        <v>2026</v>
      </c>
      <c r="H251" s="13">
        <v>24.319431999999999</v>
      </c>
      <c r="I251" s="14">
        <v>19.972422999999999</v>
      </c>
      <c r="J251" s="12">
        <v>0</v>
      </c>
      <c r="K251" s="12">
        <v>0</v>
      </c>
      <c r="L251" s="12">
        <v>0</v>
      </c>
      <c r="M251" s="1">
        <v>0</v>
      </c>
      <c r="N251" s="1">
        <v>0</v>
      </c>
      <c r="O251" s="12">
        <v>0.401142</v>
      </c>
      <c r="P251" s="1">
        <v>0.28783599999999998</v>
      </c>
      <c r="Q251" s="1">
        <v>0</v>
      </c>
      <c r="R251" s="1">
        <v>0</v>
      </c>
      <c r="S251" s="1">
        <f t="shared" si="41"/>
        <v>0</v>
      </c>
      <c r="T251" s="1">
        <f t="shared" si="42"/>
        <v>0</v>
      </c>
      <c r="U251" s="1">
        <f t="shared" si="43"/>
        <v>0</v>
      </c>
      <c r="V251" s="1">
        <f t="shared" si="44"/>
        <v>0</v>
      </c>
      <c r="W251" s="1">
        <f t="shared" si="45"/>
        <v>0</v>
      </c>
      <c r="X251" s="1">
        <f t="shared" si="46"/>
        <v>0</v>
      </c>
      <c r="Y251" s="1">
        <f t="shared" si="47"/>
        <v>1</v>
      </c>
      <c r="Z251" s="1">
        <f t="shared" si="48"/>
        <v>0</v>
      </c>
      <c r="AA251" s="1">
        <f t="shared" si="49"/>
        <v>0</v>
      </c>
      <c r="AB251" s="1">
        <f t="shared" si="50"/>
        <v>1</v>
      </c>
      <c r="AC251" s="1"/>
    </row>
    <row r="252" spans="1:29" ht="12.95" customHeight="1">
      <c r="A252" s="2">
        <v>10320</v>
      </c>
      <c r="B252" s="1" t="s">
        <v>93</v>
      </c>
      <c r="C252" s="1" t="s">
        <v>94</v>
      </c>
      <c r="D252" s="1">
        <v>38.517069999999997</v>
      </c>
      <c r="E252" s="1">
        <v>-106.78618</v>
      </c>
      <c r="F252" s="3">
        <v>1</v>
      </c>
      <c r="G252" s="9" t="s">
        <v>2026</v>
      </c>
      <c r="H252" s="13">
        <v>1014.695376</v>
      </c>
      <c r="I252" s="14">
        <v>14.466381</v>
      </c>
      <c r="J252" s="12">
        <v>0</v>
      </c>
      <c r="K252" s="12">
        <v>1.1375</v>
      </c>
      <c r="L252" s="12">
        <v>7.4999999999999997E-2</v>
      </c>
      <c r="M252" s="1">
        <v>0</v>
      </c>
      <c r="N252" s="1">
        <v>22</v>
      </c>
      <c r="O252" s="12">
        <v>0.74160199999999998</v>
      </c>
      <c r="P252" s="1">
        <v>0</v>
      </c>
      <c r="Q252" s="1">
        <v>0</v>
      </c>
      <c r="R252" s="1">
        <v>0</v>
      </c>
      <c r="S252" s="1">
        <f t="shared" si="41"/>
        <v>0</v>
      </c>
      <c r="T252" s="1">
        <f t="shared" si="42"/>
        <v>1</v>
      </c>
      <c r="U252" s="1">
        <f t="shared" si="43"/>
        <v>1</v>
      </c>
      <c r="V252" s="1">
        <f t="shared" si="44"/>
        <v>0</v>
      </c>
      <c r="W252" s="1">
        <f t="shared" si="45"/>
        <v>1</v>
      </c>
      <c r="X252" s="1">
        <f t="shared" si="46"/>
        <v>1</v>
      </c>
      <c r="Y252" s="1">
        <f t="shared" si="47"/>
        <v>0</v>
      </c>
      <c r="Z252" s="1">
        <f t="shared" si="48"/>
        <v>0</v>
      </c>
      <c r="AA252" s="1">
        <f t="shared" si="49"/>
        <v>0</v>
      </c>
      <c r="AB252" s="1">
        <f t="shared" si="50"/>
        <v>4</v>
      </c>
      <c r="AC252" s="1"/>
    </row>
    <row r="253" spans="1:29" ht="12.95" customHeight="1">
      <c r="A253" s="2">
        <v>10323</v>
      </c>
      <c r="B253" s="1" t="s">
        <v>93</v>
      </c>
      <c r="C253" s="1" t="s">
        <v>96</v>
      </c>
      <c r="D253" s="1">
        <v>38.325282999999999</v>
      </c>
      <c r="E253" s="1">
        <v>-106.76961</v>
      </c>
      <c r="F253" s="3">
        <v>1</v>
      </c>
      <c r="G253" s="9" t="s">
        <v>2026</v>
      </c>
      <c r="H253" s="13">
        <v>840.25319200000001</v>
      </c>
      <c r="I253" s="14">
        <v>28.048448</v>
      </c>
      <c r="J253" s="12">
        <v>0</v>
      </c>
      <c r="K253" s="12">
        <v>1.0373999999999999</v>
      </c>
      <c r="L253" s="12">
        <v>8.8800000000000004E-2</v>
      </c>
      <c r="M253" s="1">
        <v>0</v>
      </c>
      <c r="N253" s="1">
        <v>5</v>
      </c>
      <c r="O253" s="12">
        <v>1.0289379999999999</v>
      </c>
      <c r="P253" s="1">
        <v>0</v>
      </c>
      <c r="Q253" s="1">
        <v>0</v>
      </c>
      <c r="R253" s="1">
        <v>0</v>
      </c>
      <c r="S253" s="1">
        <f t="shared" si="41"/>
        <v>0</v>
      </c>
      <c r="T253" s="1">
        <f t="shared" si="42"/>
        <v>1</v>
      </c>
      <c r="U253" s="1">
        <f t="shared" si="43"/>
        <v>1</v>
      </c>
      <c r="V253" s="1">
        <f t="shared" si="44"/>
        <v>0</v>
      </c>
      <c r="W253" s="1">
        <f t="shared" si="45"/>
        <v>1</v>
      </c>
      <c r="X253" s="1">
        <f t="shared" si="46"/>
        <v>1</v>
      </c>
      <c r="Y253" s="1">
        <f t="shared" si="47"/>
        <v>0</v>
      </c>
      <c r="Z253" s="1">
        <f t="shared" si="48"/>
        <v>0</v>
      </c>
      <c r="AA253" s="1">
        <f t="shared" si="49"/>
        <v>0</v>
      </c>
      <c r="AB253" s="1">
        <f t="shared" si="50"/>
        <v>4</v>
      </c>
      <c r="AC253" s="1"/>
    </row>
    <row r="254" spans="1:29" ht="12.95" customHeight="1">
      <c r="A254" s="2">
        <v>10324</v>
      </c>
      <c r="B254" s="1" t="s">
        <v>93</v>
      </c>
      <c r="C254" s="1" t="s">
        <v>97</v>
      </c>
      <c r="D254" s="1">
        <v>38.223889999999997</v>
      </c>
      <c r="E254" s="1">
        <v>-106.743961</v>
      </c>
      <c r="F254" s="3">
        <v>1</v>
      </c>
      <c r="G254" s="9" t="s">
        <v>2026</v>
      </c>
      <c r="H254" s="13">
        <v>420.388306</v>
      </c>
      <c r="I254" s="14">
        <v>28.013152000000002</v>
      </c>
      <c r="J254" s="12">
        <v>0</v>
      </c>
      <c r="K254" s="12">
        <v>0.60829999999999995</v>
      </c>
      <c r="L254" s="12">
        <v>9.1999999999999998E-3</v>
      </c>
      <c r="M254" s="1">
        <v>0</v>
      </c>
      <c r="N254" s="1">
        <v>9</v>
      </c>
      <c r="O254" s="12">
        <v>0.88602700000000001</v>
      </c>
      <c r="P254" s="1">
        <v>0</v>
      </c>
      <c r="Q254" s="1">
        <v>0</v>
      </c>
      <c r="R254" s="1">
        <v>0</v>
      </c>
      <c r="S254" s="1">
        <f t="shared" si="41"/>
        <v>0</v>
      </c>
      <c r="T254" s="1">
        <f t="shared" si="42"/>
        <v>1</v>
      </c>
      <c r="U254" s="1">
        <f t="shared" si="43"/>
        <v>1</v>
      </c>
      <c r="V254" s="1">
        <f t="shared" si="44"/>
        <v>0</v>
      </c>
      <c r="W254" s="1">
        <f t="shared" si="45"/>
        <v>1</v>
      </c>
      <c r="X254" s="1">
        <f t="shared" si="46"/>
        <v>1</v>
      </c>
      <c r="Y254" s="1">
        <f t="shared" si="47"/>
        <v>0</v>
      </c>
      <c r="Z254" s="1">
        <f t="shared" si="48"/>
        <v>0</v>
      </c>
      <c r="AA254" s="1">
        <f t="shared" si="49"/>
        <v>0</v>
      </c>
      <c r="AB254" s="1">
        <f t="shared" si="50"/>
        <v>4</v>
      </c>
      <c r="AC254" s="1"/>
    </row>
    <row r="255" spans="1:29" ht="12.95" customHeight="1">
      <c r="A255" s="2">
        <v>10325</v>
      </c>
      <c r="B255" s="1" t="s">
        <v>93</v>
      </c>
      <c r="C255" s="1" t="s">
        <v>98</v>
      </c>
      <c r="D255" s="1">
        <v>38.180219999999998</v>
      </c>
      <c r="E255" s="1">
        <v>-106.75196</v>
      </c>
      <c r="F255" s="3">
        <v>1</v>
      </c>
      <c r="G255" s="9" t="s">
        <v>2026</v>
      </c>
      <c r="H255" s="13">
        <v>242.02487199999999</v>
      </c>
      <c r="I255" s="14">
        <v>16.625858999999998</v>
      </c>
      <c r="J255" s="12">
        <v>0</v>
      </c>
      <c r="K255" s="12">
        <v>0.44660000000000005</v>
      </c>
      <c r="L255" s="12">
        <v>7.1000000000000004E-3</v>
      </c>
      <c r="M255" s="1">
        <v>0</v>
      </c>
      <c r="N255" s="1">
        <v>4</v>
      </c>
      <c r="O255" s="12">
        <v>1.3203450000000001</v>
      </c>
      <c r="P255" s="1">
        <v>0</v>
      </c>
      <c r="Q255" s="1">
        <v>0</v>
      </c>
      <c r="R255" s="1">
        <v>0</v>
      </c>
      <c r="S255" s="1">
        <f t="shared" si="41"/>
        <v>0</v>
      </c>
      <c r="T255" s="1">
        <f t="shared" si="42"/>
        <v>1</v>
      </c>
      <c r="U255" s="1">
        <f t="shared" si="43"/>
        <v>1</v>
      </c>
      <c r="V255" s="1">
        <f t="shared" si="44"/>
        <v>0</v>
      </c>
      <c r="W255" s="1">
        <f t="shared" si="45"/>
        <v>1</v>
      </c>
      <c r="X255" s="1">
        <f t="shared" si="46"/>
        <v>1</v>
      </c>
      <c r="Y255" s="1">
        <f t="shared" si="47"/>
        <v>0</v>
      </c>
      <c r="Z255" s="1">
        <f t="shared" si="48"/>
        <v>0</v>
      </c>
      <c r="AA255" s="1">
        <f t="shared" si="49"/>
        <v>0</v>
      </c>
      <c r="AB255" s="1">
        <f t="shared" si="50"/>
        <v>4</v>
      </c>
      <c r="AC255" s="1"/>
    </row>
    <row r="256" spans="1:29" ht="12.95" customHeight="1">
      <c r="A256" s="2">
        <v>10329</v>
      </c>
      <c r="B256" s="1" t="s">
        <v>99</v>
      </c>
      <c r="C256" s="1" t="s">
        <v>100</v>
      </c>
      <c r="D256" s="1">
        <v>38.023888999999997</v>
      </c>
      <c r="E256" s="1">
        <v>-106.841944</v>
      </c>
      <c r="F256" s="3">
        <v>2</v>
      </c>
      <c r="G256" s="9" t="s">
        <v>2026</v>
      </c>
      <c r="H256" s="13">
        <v>14.725740999999999</v>
      </c>
      <c r="I256" s="14">
        <v>8.1819059999999997</v>
      </c>
      <c r="J256" s="12">
        <v>0</v>
      </c>
      <c r="K256" s="12">
        <v>0</v>
      </c>
      <c r="L256" s="12">
        <v>0</v>
      </c>
      <c r="M256" s="1">
        <v>0</v>
      </c>
      <c r="N256" s="1">
        <v>0</v>
      </c>
      <c r="O256" s="12">
        <v>1.3822000000000001</v>
      </c>
      <c r="P256" s="1">
        <v>0</v>
      </c>
      <c r="Q256" s="1">
        <v>0</v>
      </c>
      <c r="R256" s="1">
        <v>0</v>
      </c>
      <c r="S256" s="1">
        <f t="shared" si="41"/>
        <v>0</v>
      </c>
      <c r="T256" s="1">
        <f t="shared" si="42"/>
        <v>0</v>
      </c>
      <c r="U256" s="1">
        <f t="shared" si="43"/>
        <v>0</v>
      </c>
      <c r="V256" s="1">
        <f t="shared" si="44"/>
        <v>0</v>
      </c>
      <c r="W256" s="1">
        <f t="shared" si="45"/>
        <v>0</v>
      </c>
      <c r="X256" s="1">
        <f t="shared" si="46"/>
        <v>1</v>
      </c>
      <c r="Y256" s="1">
        <f t="shared" si="47"/>
        <v>0</v>
      </c>
      <c r="Z256" s="1">
        <f t="shared" si="48"/>
        <v>0</v>
      </c>
      <c r="AA256" s="1">
        <f t="shared" si="49"/>
        <v>0</v>
      </c>
      <c r="AB256" s="1">
        <f t="shared" si="50"/>
        <v>1</v>
      </c>
      <c r="AC256" s="1"/>
    </row>
    <row r="257" spans="1:29" ht="12.95" customHeight="1">
      <c r="A257" s="2">
        <v>10334</v>
      </c>
      <c r="B257" s="1" t="s">
        <v>101</v>
      </c>
      <c r="C257" s="1" t="s">
        <v>102</v>
      </c>
      <c r="D257" s="1">
        <v>38.638582999999997</v>
      </c>
      <c r="E257" s="1">
        <v>-106.469083</v>
      </c>
      <c r="F257" s="3">
        <v>2</v>
      </c>
      <c r="G257" s="9" t="s">
        <v>2026</v>
      </c>
      <c r="H257" s="13">
        <v>44.484887000000001</v>
      </c>
      <c r="I257" s="14">
        <v>31.948408000000001</v>
      </c>
      <c r="J257" s="12">
        <v>0</v>
      </c>
      <c r="K257" s="12">
        <v>0</v>
      </c>
      <c r="L257" s="12">
        <v>0</v>
      </c>
      <c r="M257" s="1">
        <v>0</v>
      </c>
      <c r="N257" s="1">
        <v>0</v>
      </c>
      <c r="O257" s="12">
        <v>1.9917389999999999</v>
      </c>
      <c r="P257" s="1">
        <v>0.134877</v>
      </c>
      <c r="Q257" s="1">
        <v>0</v>
      </c>
      <c r="R257" s="1">
        <v>0</v>
      </c>
      <c r="S257" s="1">
        <f t="shared" si="41"/>
        <v>0</v>
      </c>
      <c r="T257" s="1">
        <f t="shared" si="42"/>
        <v>0</v>
      </c>
      <c r="U257" s="1">
        <f t="shared" si="43"/>
        <v>0</v>
      </c>
      <c r="V257" s="1">
        <f t="shared" si="44"/>
        <v>0</v>
      </c>
      <c r="W257" s="1">
        <f t="shared" si="45"/>
        <v>0</v>
      </c>
      <c r="X257" s="1">
        <f t="shared" si="46"/>
        <v>1</v>
      </c>
      <c r="Y257" s="1">
        <f t="shared" si="47"/>
        <v>1</v>
      </c>
      <c r="Z257" s="1">
        <f t="shared" si="48"/>
        <v>0</v>
      </c>
      <c r="AA257" s="1">
        <f t="shared" si="49"/>
        <v>0</v>
      </c>
      <c r="AB257" s="1">
        <f t="shared" si="50"/>
        <v>2</v>
      </c>
      <c r="AC257" s="1"/>
    </row>
    <row r="258" spans="1:29" ht="12.95" customHeight="1">
      <c r="A258" s="2">
        <v>10335</v>
      </c>
      <c r="B258" s="1" t="s">
        <v>103</v>
      </c>
      <c r="C258" s="1" t="s">
        <v>104</v>
      </c>
      <c r="D258" s="1">
        <v>38.560420000000001</v>
      </c>
      <c r="E258" s="1">
        <v>-106.63565</v>
      </c>
      <c r="F258" s="3">
        <v>2</v>
      </c>
      <c r="G258" s="9" t="s">
        <v>2026</v>
      </c>
      <c r="H258" s="13">
        <v>273.02055799999999</v>
      </c>
      <c r="I258" s="14">
        <v>28.553902000000001</v>
      </c>
      <c r="J258" s="12">
        <v>0</v>
      </c>
      <c r="K258" s="12">
        <v>0.37609999999999999</v>
      </c>
      <c r="L258" s="12">
        <v>4.1200000000000001E-2</v>
      </c>
      <c r="M258" s="1">
        <v>0</v>
      </c>
      <c r="N258" s="1">
        <v>25</v>
      </c>
      <c r="O258" s="12">
        <v>1.4203220000000001</v>
      </c>
      <c r="P258" s="1">
        <v>4.3952999999999999E-2</v>
      </c>
      <c r="Q258" s="1">
        <v>0</v>
      </c>
      <c r="R258" s="1">
        <v>0</v>
      </c>
      <c r="S258" s="1">
        <f t="shared" si="41"/>
        <v>0</v>
      </c>
      <c r="T258" s="1">
        <f t="shared" si="42"/>
        <v>1</v>
      </c>
      <c r="U258" s="1">
        <f t="shared" si="43"/>
        <v>1</v>
      </c>
      <c r="V258" s="1">
        <f t="shared" si="44"/>
        <v>0</v>
      </c>
      <c r="W258" s="1">
        <f t="shared" si="45"/>
        <v>1</v>
      </c>
      <c r="X258" s="1">
        <f t="shared" si="46"/>
        <v>1</v>
      </c>
      <c r="Y258" s="1">
        <f t="shared" si="47"/>
        <v>1</v>
      </c>
      <c r="Z258" s="1">
        <f t="shared" si="48"/>
        <v>0</v>
      </c>
      <c r="AA258" s="1">
        <f t="shared" si="49"/>
        <v>0</v>
      </c>
      <c r="AB258" s="1">
        <f t="shared" si="50"/>
        <v>5</v>
      </c>
      <c r="AC258" s="1"/>
    </row>
    <row r="259" spans="1:29" ht="12.95" customHeight="1">
      <c r="A259" s="2">
        <v>10336</v>
      </c>
      <c r="B259" s="1" t="s">
        <v>105</v>
      </c>
      <c r="C259" s="1" t="s">
        <v>106</v>
      </c>
      <c r="D259" s="1">
        <v>38.581940000000003</v>
      </c>
      <c r="E259" s="1">
        <v>-106.608333</v>
      </c>
      <c r="F259" s="3">
        <v>2</v>
      </c>
      <c r="G259" s="9" t="s">
        <v>2026</v>
      </c>
      <c r="H259" s="13">
        <v>76.762623000000005</v>
      </c>
      <c r="I259" s="14">
        <v>20.63936</v>
      </c>
      <c r="J259" s="12">
        <v>0</v>
      </c>
      <c r="K259" s="12">
        <v>0</v>
      </c>
      <c r="L259" s="12">
        <v>0</v>
      </c>
      <c r="M259" s="1">
        <v>0</v>
      </c>
      <c r="N259" s="1">
        <v>2</v>
      </c>
      <c r="O259" s="12">
        <v>1.0991599999999999</v>
      </c>
      <c r="P259" s="1">
        <v>1.3027E-2</v>
      </c>
      <c r="Q259" s="1">
        <v>0</v>
      </c>
      <c r="R259" s="1">
        <v>0</v>
      </c>
      <c r="S259" s="1">
        <f t="shared" si="41"/>
        <v>0</v>
      </c>
      <c r="T259" s="1">
        <f t="shared" si="42"/>
        <v>0</v>
      </c>
      <c r="U259" s="1">
        <f t="shared" si="43"/>
        <v>0</v>
      </c>
      <c r="V259" s="1">
        <f t="shared" si="44"/>
        <v>0</v>
      </c>
      <c r="W259" s="1">
        <f t="shared" si="45"/>
        <v>1</v>
      </c>
      <c r="X259" s="1">
        <f t="shared" si="46"/>
        <v>1</v>
      </c>
      <c r="Y259" s="1">
        <f t="shared" si="47"/>
        <v>0</v>
      </c>
      <c r="Z259" s="1">
        <f t="shared" si="48"/>
        <v>0</v>
      </c>
      <c r="AA259" s="1">
        <f t="shared" si="49"/>
        <v>0</v>
      </c>
      <c r="AB259" s="1">
        <f t="shared" si="50"/>
        <v>2</v>
      </c>
      <c r="AC259" s="1"/>
    </row>
    <row r="260" spans="1:29" ht="12.95" customHeight="1">
      <c r="A260" s="2">
        <v>10350</v>
      </c>
      <c r="B260" s="1" t="s">
        <v>107</v>
      </c>
      <c r="C260" s="1" t="s">
        <v>108</v>
      </c>
      <c r="D260" s="1">
        <v>38.384549999999997</v>
      </c>
      <c r="E260" s="1">
        <v>-106.67328000000001</v>
      </c>
      <c r="F260" s="3">
        <v>1</v>
      </c>
      <c r="G260" s="9" t="s">
        <v>2026</v>
      </c>
      <c r="H260" s="13">
        <v>135.25124700000001</v>
      </c>
      <c r="I260" s="14">
        <v>34.514133999999999</v>
      </c>
      <c r="J260" s="12">
        <v>0</v>
      </c>
      <c r="K260" s="12">
        <v>0.43920000000000003</v>
      </c>
      <c r="L260" s="12">
        <v>0</v>
      </c>
      <c r="M260" s="1">
        <v>0</v>
      </c>
      <c r="N260" s="1">
        <v>9</v>
      </c>
      <c r="O260" s="12">
        <v>1.1942410000000001</v>
      </c>
      <c r="P260" s="1">
        <v>0</v>
      </c>
      <c r="Q260" s="1">
        <v>0</v>
      </c>
      <c r="R260" s="1">
        <v>0</v>
      </c>
      <c r="S260" s="1">
        <f t="shared" si="41"/>
        <v>0</v>
      </c>
      <c r="T260" s="1">
        <f t="shared" si="42"/>
        <v>1</v>
      </c>
      <c r="U260" s="1">
        <f t="shared" si="43"/>
        <v>0</v>
      </c>
      <c r="V260" s="1">
        <f t="shared" si="44"/>
        <v>0</v>
      </c>
      <c r="W260" s="1">
        <f t="shared" si="45"/>
        <v>1</v>
      </c>
      <c r="X260" s="1">
        <f t="shared" si="46"/>
        <v>1</v>
      </c>
      <c r="Y260" s="1">
        <f t="shared" si="47"/>
        <v>0</v>
      </c>
      <c r="Z260" s="1">
        <f t="shared" si="48"/>
        <v>0</v>
      </c>
      <c r="AA260" s="1">
        <f t="shared" si="49"/>
        <v>0</v>
      </c>
      <c r="AB260" s="40">
        <f t="shared" si="50"/>
        <v>3</v>
      </c>
      <c r="AC260" s="1" t="s">
        <v>2207</v>
      </c>
    </row>
    <row r="261" spans="1:29" ht="12.95" customHeight="1">
      <c r="A261" s="2">
        <v>10390</v>
      </c>
      <c r="B261" s="1" t="s">
        <v>109</v>
      </c>
      <c r="C261" s="1" t="s">
        <v>110</v>
      </c>
      <c r="D261" s="1">
        <v>38.369999999999997</v>
      </c>
      <c r="E261" s="1">
        <v>-106.35</v>
      </c>
      <c r="F261" s="3">
        <v>2</v>
      </c>
      <c r="G261" s="9" t="s">
        <v>2026</v>
      </c>
      <c r="H261" s="13">
        <v>80.341386999999997</v>
      </c>
      <c r="I261" s="14">
        <v>30.569595</v>
      </c>
      <c r="J261" s="12">
        <v>0</v>
      </c>
      <c r="K261" s="12">
        <v>0</v>
      </c>
      <c r="L261" s="12">
        <v>0</v>
      </c>
      <c r="M261" s="1">
        <v>0</v>
      </c>
      <c r="N261" s="1">
        <v>3</v>
      </c>
      <c r="O261" s="12">
        <v>1.0596380000000001</v>
      </c>
      <c r="P261" s="1">
        <v>2.4893999999999999E-2</v>
      </c>
      <c r="Q261" s="1">
        <v>0</v>
      </c>
      <c r="R261" s="1">
        <v>0</v>
      </c>
      <c r="S261" s="1">
        <f t="shared" si="41"/>
        <v>0</v>
      </c>
      <c r="T261" s="1">
        <f t="shared" si="42"/>
        <v>0</v>
      </c>
      <c r="U261" s="1">
        <f t="shared" si="43"/>
        <v>0</v>
      </c>
      <c r="V261" s="1">
        <f t="shared" si="44"/>
        <v>0</v>
      </c>
      <c r="W261" s="1">
        <f t="shared" si="45"/>
        <v>1</v>
      </c>
      <c r="X261" s="1">
        <f t="shared" si="46"/>
        <v>1</v>
      </c>
      <c r="Y261" s="1">
        <f t="shared" si="47"/>
        <v>0</v>
      </c>
      <c r="Z261" s="1">
        <f t="shared" si="48"/>
        <v>0</v>
      </c>
      <c r="AA261" s="1">
        <f t="shared" si="49"/>
        <v>0</v>
      </c>
      <c r="AB261" s="1">
        <f t="shared" si="50"/>
        <v>2</v>
      </c>
      <c r="AC261" s="1"/>
    </row>
    <row r="262" spans="1:29" ht="12.95" customHeight="1">
      <c r="A262" s="2">
        <v>10392</v>
      </c>
      <c r="B262" s="1" t="s">
        <v>111</v>
      </c>
      <c r="C262" s="1" t="s">
        <v>112</v>
      </c>
      <c r="D262" s="1">
        <v>38.376109999999997</v>
      </c>
      <c r="E262" s="1">
        <v>-106.35944000000001</v>
      </c>
      <c r="F262" s="3">
        <v>2</v>
      </c>
      <c r="G262" s="9" t="s">
        <v>2026</v>
      </c>
      <c r="H262" s="13">
        <v>23.844987</v>
      </c>
      <c r="I262" s="14">
        <v>13.749463</v>
      </c>
      <c r="J262" s="12">
        <v>0</v>
      </c>
      <c r="K262" s="12">
        <v>0</v>
      </c>
      <c r="L262" s="12">
        <v>1.89E-2</v>
      </c>
      <c r="M262" s="1">
        <v>0</v>
      </c>
      <c r="N262" s="1">
        <v>0</v>
      </c>
      <c r="O262" s="12">
        <v>1.2331350000000001</v>
      </c>
      <c r="P262" s="1">
        <v>4.1938000000000003E-2</v>
      </c>
      <c r="Q262" s="1">
        <v>0</v>
      </c>
      <c r="R262" s="1">
        <v>0</v>
      </c>
      <c r="S262" s="1">
        <f t="shared" si="41"/>
        <v>0</v>
      </c>
      <c r="T262" s="1">
        <f t="shared" si="42"/>
        <v>0</v>
      </c>
      <c r="U262" s="1">
        <f t="shared" si="43"/>
        <v>1</v>
      </c>
      <c r="V262" s="1">
        <f t="shared" si="44"/>
        <v>0</v>
      </c>
      <c r="W262" s="1">
        <f t="shared" si="45"/>
        <v>0</v>
      </c>
      <c r="X262" s="1">
        <f t="shared" si="46"/>
        <v>1</v>
      </c>
      <c r="Y262" s="1">
        <f t="shared" si="47"/>
        <v>1</v>
      </c>
      <c r="Z262" s="1">
        <f t="shared" si="48"/>
        <v>0</v>
      </c>
      <c r="AA262" s="1">
        <f t="shared" si="49"/>
        <v>0</v>
      </c>
      <c r="AB262" s="1">
        <f t="shared" si="50"/>
        <v>3</v>
      </c>
      <c r="AC262" s="1"/>
    </row>
    <row r="263" spans="1:29" ht="12.95" customHeight="1">
      <c r="A263" s="2">
        <v>10471</v>
      </c>
      <c r="B263" s="1" t="s">
        <v>14</v>
      </c>
      <c r="C263" s="1" t="s">
        <v>125</v>
      </c>
      <c r="D263" s="1">
        <v>38.926490000000001</v>
      </c>
      <c r="E263" s="1">
        <v>-107.33907000000001</v>
      </c>
      <c r="F263" s="3">
        <v>1</v>
      </c>
      <c r="G263" s="9" t="s">
        <v>2026</v>
      </c>
      <c r="H263" s="13">
        <v>262.415548</v>
      </c>
      <c r="I263" s="14">
        <v>8.5631190000000004</v>
      </c>
      <c r="J263" s="12">
        <v>0</v>
      </c>
      <c r="K263" s="12">
        <v>6.5799999999999997E-2</v>
      </c>
      <c r="L263" s="12">
        <v>0</v>
      </c>
      <c r="M263" s="1">
        <v>0</v>
      </c>
      <c r="N263" s="1">
        <v>4</v>
      </c>
      <c r="O263" s="12">
        <v>1.0107090000000001</v>
      </c>
      <c r="P263" s="1">
        <v>0</v>
      </c>
      <c r="Q263" s="1">
        <v>0</v>
      </c>
      <c r="R263" s="1">
        <v>0</v>
      </c>
      <c r="S263" s="1">
        <f t="shared" si="41"/>
        <v>0</v>
      </c>
      <c r="T263" s="1">
        <f t="shared" si="42"/>
        <v>1</v>
      </c>
      <c r="U263" s="1">
        <f t="shared" si="43"/>
        <v>0</v>
      </c>
      <c r="V263" s="1">
        <f t="shared" si="44"/>
        <v>0</v>
      </c>
      <c r="W263" s="1">
        <f t="shared" si="45"/>
        <v>1</v>
      </c>
      <c r="X263" s="1">
        <f t="shared" si="46"/>
        <v>1</v>
      </c>
      <c r="Y263" s="1">
        <f t="shared" si="47"/>
        <v>0</v>
      </c>
      <c r="Z263" s="1">
        <f t="shared" si="48"/>
        <v>0</v>
      </c>
      <c r="AA263" s="1">
        <f t="shared" si="49"/>
        <v>0</v>
      </c>
      <c r="AB263" s="1">
        <f t="shared" si="50"/>
        <v>3</v>
      </c>
      <c r="AC263" s="1"/>
    </row>
    <row r="264" spans="1:29" ht="12.95" customHeight="1">
      <c r="A264" s="2">
        <v>10485</v>
      </c>
      <c r="B264" s="1" t="s">
        <v>126</v>
      </c>
      <c r="C264" s="1" t="s">
        <v>127</v>
      </c>
      <c r="D264" s="1">
        <v>38.956670000000003</v>
      </c>
      <c r="E264" s="1">
        <v>-107.26667</v>
      </c>
      <c r="F264" s="3">
        <v>1</v>
      </c>
      <c r="G264" s="9" t="s">
        <v>2026</v>
      </c>
      <c r="H264" s="13">
        <v>228.403412</v>
      </c>
      <c r="I264" s="14">
        <v>19.979044999999999</v>
      </c>
      <c r="J264" s="12">
        <v>0</v>
      </c>
      <c r="K264" s="12">
        <v>0</v>
      </c>
      <c r="L264" s="12">
        <v>8.2400000000000001E-2</v>
      </c>
      <c r="M264" s="1">
        <v>0</v>
      </c>
      <c r="N264" s="1">
        <v>0</v>
      </c>
      <c r="O264" s="12">
        <v>5.0070000000000002E-3</v>
      </c>
      <c r="P264" s="1">
        <v>0.25393700000000002</v>
      </c>
      <c r="Q264" s="1">
        <v>0</v>
      </c>
      <c r="R264" s="1">
        <v>0</v>
      </c>
      <c r="S264" s="1">
        <f t="shared" si="41"/>
        <v>0</v>
      </c>
      <c r="T264" s="1">
        <f t="shared" si="42"/>
        <v>0</v>
      </c>
      <c r="U264" s="1">
        <f t="shared" si="43"/>
        <v>1</v>
      </c>
      <c r="V264" s="1">
        <f t="shared" si="44"/>
        <v>0</v>
      </c>
      <c r="W264" s="1">
        <f t="shared" si="45"/>
        <v>0</v>
      </c>
      <c r="X264" s="1">
        <f t="shared" si="46"/>
        <v>0</v>
      </c>
      <c r="Y264" s="1">
        <f t="shared" si="47"/>
        <v>1</v>
      </c>
      <c r="Z264" s="1">
        <f t="shared" si="48"/>
        <v>0</v>
      </c>
      <c r="AA264" s="1">
        <f t="shared" si="49"/>
        <v>0</v>
      </c>
      <c r="AB264" s="1">
        <f t="shared" si="50"/>
        <v>2</v>
      </c>
      <c r="AC264" s="1"/>
    </row>
    <row r="265" spans="1:29" ht="12.95" customHeight="1">
      <c r="A265" s="2">
        <v>10496</v>
      </c>
      <c r="B265" s="1" t="s">
        <v>128</v>
      </c>
      <c r="C265" s="1" t="s">
        <v>129</v>
      </c>
      <c r="D265" s="1">
        <v>39.146856999999997</v>
      </c>
      <c r="E265" s="1">
        <v>-107.43833100000001</v>
      </c>
      <c r="F265" s="3">
        <v>1</v>
      </c>
      <c r="G265" s="9" t="s">
        <v>2026</v>
      </c>
      <c r="H265" s="13">
        <v>98.941327999999999</v>
      </c>
      <c r="I265" s="14">
        <v>25.935037000000001</v>
      </c>
      <c r="J265" s="12">
        <v>0</v>
      </c>
      <c r="K265" s="12">
        <v>0</v>
      </c>
      <c r="L265" s="12">
        <v>0</v>
      </c>
      <c r="M265" s="1">
        <v>0</v>
      </c>
      <c r="N265" s="1">
        <v>4</v>
      </c>
      <c r="O265" s="12">
        <v>0.21853400000000001</v>
      </c>
      <c r="P265" s="1">
        <v>0</v>
      </c>
      <c r="Q265" s="1">
        <v>3</v>
      </c>
      <c r="R265" s="1">
        <v>0</v>
      </c>
      <c r="S265" s="1">
        <f t="shared" si="41"/>
        <v>0</v>
      </c>
      <c r="T265" s="1">
        <f t="shared" si="42"/>
        <v>0</v>
      </c>
      <c r="U265" s="1">
        <f t="shared" si="43"/>
        <v>0</v>
      </c>
      <c r="V265" s="1">
        <f t="shared" si="44"/>
        <v>0</v>
      </c>
      <c r="W265" s="1">
        <f t="shared" si="45"/>
        <v>1</v>
      </c>
      <c r="X265" s="1">
        <f t="shared" si="46"/>
        <v>0</v>
      </c>
      <c r="Y265" s="1">
        <f t="shared" si="47"/>
        <v>0</v>
      </c>
      <c r="Z265" s="1">
        <f t="shared" si="48"/>
        <v>1</v>
      </c>
      <c r="AA265" s="1">
        <f t="shared" si="49"/>
        <v>0</v>
      </c>
      <c r="AB265" s="1">
        <f t="shared" si="50"/>
        <v>2</v>
      </c>
      <c r="AC265" s="1"/>
    </row>
    <row r="266" spans="1:29" ht="12.95" customHeight="1">
      <c r="A266" s="2">
        <v>10609</v>
      </c>
      <c r="B266" s="1" t="s">
        <v>144</v>
      </c>
      <c r="C266" s="1" t="s">
        <v>145</v>
      </c>
      <c r="D266" s="1">
        <v>37.989719999999998</v>
      </c>
      <c r="E266" s="1">
        <v>-107.64749999999999</v>
      </c>
      <c r="F266" s="3">
        <v>2</v>
      </c>
      <c r="G266" s="9" t="s">
        <v>2026</v>
      </c>
      <c r="H266" s="13">
        <v>30.020779000000001</v>
      </c>
      <c r="I266" s="14">
        <v>14.983320000000001</v>
      </c>
      <c r="J266" s="12">
        <v>0</v>
      </c>
      <c r="K266" s="12">
        <v>0</v>
      </c>
      <c r="L266" s="12">
        <v>0.16489999999999999</v>
      </c>
      <c r="M266" s="1">
        <v>0</v>
      </c>
      <c r="N266" s="1">
        <v>0</v>
      </c>
      <c r="O266" s="12">
        <v>0.81139300000000003</v>
      </c>
      <c r="P266" s="1">
        <v>4.4968849999999998</v>
      </c>
      <c r="Q266" s="1">
        <v>0</v>
      </c>
      <c r="R266" s="1">
        <v>0</v>
      </c>
      <c r="S266" s="1">
        <f t="shared" si="41"/>
        <v>0</v>
      </c>
      <c r="T266" s="1">
        <f t="shared" si="42"/>
        <v>0</v>
      </c>
      <c r="U266" s="1">
        <f t="shared" si="43"/>
        <v>1</v>
      </c>
      <c r="V266" s="1">
        <f t="shared" si="44"/>
        <v>0</v>
      </c>
      <c r="W266" s="1">
        <f t="shared" si="45"/>
        <v>0</v>
      </c>
      <c r="X266" s="1">
        <f t="shared" si="46"/>
        <v>1</v>
      </c>
      <c r="Y266" s="1">
        <f t="shared" si="47"/>
        <v>1</v>
      </c>
      <c r="Z266" s="1">
        <f t="shared" si="48"/>
        <v>0</v>
      </c>
      <c r="AA266" s="1">
        <f t="shared" si="49"/>
        <v>0</v>
      </c>
      <c r="AB266" s="1">
        <f t="shared" si="50"/>
        <v>3</v>
      </c>
      <c r="AC266" s="1"/>
    </row>
    <row r="267" spans="1:29" ht="12.95" customHeight="1">
      <c r="A267" s="2">
        <v>10610</v>
      </c>
      <c r="B267" s="1" t="s">
        <v>144</v>
      </c>
      <c r="C267" s="1" t="s">
        <v>149</v>
      </c>
      <c r="D267" s="1">
        <v>38.020000000000003</v>
      </c>
      <c r="E267" s="1">
        <v>-107.675</v>
      </c>
      <c r="F267" s="3">
        <v>2</v>
      </c>
      <c r="G267" s="9" t="s">
        <v>2026</v>
      </c>
      <c r="H267" s="13">
        <v>179.962818</v>
      </c>
      <c r="I267" s="14">
        <v>38.719490999999998</v>
      </c>
      <c r="J267" s="12">
        <v>0</v>
      </c>
      <c r="K267" s="12">
        <v>0</v>
      </c>
      <c r="L267" s="12">
        <v>0.25299999999999995</v>
      </c>
      <c r="M267" s="1">
        <v>0</v>
      </c>
      <c r="N267" s="1">
        <v>3</v>
      </c>
      <c r="O267" s="12">
        <v>0.82159499999999996</v>
      </c>
      <c r="P267" s="1">
        <v>1.689238</v>
      </c>
      <c r="Q267" s="1">
        <v>0</v>
      </c>
      <c r="R267" s="1">
        <v>0</v>
      </c>
      <c r="S267" s="1">
        <f t="shared" si="41"/>
        <v>0</v>
      </c>
      <c r="T267" s="1">
        <f t="shared" si="42"/>
        <v>0</v>
      </c>
      <c r="U267" s="1">
        <f t="shared" si="43"/>
        <v>1</v>
      </c>
      <c r="V267" s="1">
        <f t="shared" si="44"/>
        <v>0</v>
      </c>
      <c r="W267" s="1">
        <f t="shared" si="45"/>
        <v>1</v>
      </c>
      <c r="X267" s="1">
        <f t="shared" si="46"/>
        <v>1</v>
      </c>
      <c r="Y267" s="1">
        <f t="shared" si="47"/>
        <v>1</v>
      </c>
      <c r="Z267" s="1">
        <f t="shared" si="48"/>
        <v>0</v>
      </c>
      <c r="AA267" s="1">
        <f t="shared" si="49"/>
        <v>0</v>
      </c>
      <c r="AB267" s="1">
        <f t="shared" si="50"/>
        <v>4</v>
      </c>
      <c r="AC267" s="1"/>
    </row>
    <row r="268" spans="1:29" ht="12.95" customHeight="1">
      <c r="A268" s="2">
        <v>10618</v>
      </c>
      <c r="B268" s="1" t="s">
        <v>150</v>
      </c>
      <c r="C268" s="1" t="s">
        <v>151</v>
      </c>
      <c r="D268" s="1">
        <v>38.357909999999997</v>
      </c>
      <c r="E268" s="1">
        <v>-108.04695</v>
      </c>
      <c r="F268" s="3">
        <v>1</v>
      </c>
      <c r="G268" s="9" t="s">
        <v>2026</v>
      </c>
      <c r="H268" s="13">
        <v>39.770049</v>
      </c>
      <c r="I268" s="14">
        <v>11.546203</v>
      </c>
      <c r="J268" s="12">
        <v>0</v>
      </c>
      <c r="K268" s="12">
        <v>0</v>
      </c>
      <c r="L268" s="12">
        <v>2.0400000000000001E-2</v>
      </c>
      <c r="M268" s="1">
        <v>0</v>
      </c>
      <c r="N268" s="1">
        <v>1</v>
      </c>
      <c r="O268" s="12">
        <v>1.1940839999999999</v>
      </c>
      <c r="P268" s="1">
        <v>0</v>
      </c>
      <c r="Q268" s="1">
        <v>0</v>
      </c>
      <c r="R268" s="1">
        <v>0</v>
      </c>
      <c r="S268" s="1">
        <f t="shared" si="41"/>
        <v>0</v>
      </c>
      <c r="T268" s="1">
        <f t="shared" si="42"/>
        <v>0</v>
      </c>
      <c r="U268" s="1">
        <f t="shared" si="43"/>
        <v>1</v>
      </c>
      <c r="V268" s="1">
        <f t="shared" si="44"/>
        <v>0</v>
      </c>
      <c r="W268" s="1">
        <f t="shared" si="45"/>
        <v>0</v>
      </c>
      <c r="X268" s="1">
        <f t="shared" si="46"/>
        <v>1</v>
      </c>
      <c r="Y268" s="1">
        <f t="shared" si="47"/>
        <v>0</v>
      </c>
      <c r="Z268" s="1">
        <f t="shared" si="48"/>
        <v>0</v>
      </c>
      <c r="AA268" s="1">
        <f t="shared" si="49"/>
        <v>0</v>
      </c>
      <c r="AB268" s="1">
        <f t="shared" si="50"/>
        <v>2</v>
      </c>
      <c r="AC268" s="1"/>
    </row>
    <row r="269" spans="1:29" ht="12.95" customHeight="1">
      <c r="A269" s="2">
        <v>10649</v>
      </c>
      <c r="B269" s="1" t="s">
        <v>14</v>
      </c>
      <c r="C269" s="1" t="s">
        <v>158</v>
      </c>
      <c r="D269" s="1">
        <v>38.101016000000001</v>
      </c>
      <c r="E269" s="1">
        <v>-107.738764</v>
      </c>
      <c r="F269" s="3">
        <v>1</v>
      </c>
      <c r="G269" s="9" t="s">
        <v>2026</v>
      </c>
      <c r="H269" s="13">
        <v>16.850697</v>
      </c>
      <c r="I269" s="14">
        <v>8.6194690000000005</v>
      </c>
      <c r="J269" s="12">
        <v>0</v>
      </c>
      <c r="K269" s="12">
        <v>0</v>
      </c>
      <c r="L269" s="12">
        <v>1.6E-2</v>
      </c>
      <c r="M269" s="1">
        <v>0</v>
      </c>
      <c r="N269" s="1">
        <v>5</v>
      </c>
      <c r="O269" s="12">
        <v>3.0345550000000001</v>
      </c>
      <c r="P269" s="1">
        <v>0</v>
      </c>
      <c r="Q269" s="1">
        <v>0</v>
      </c>
      <c r="R269" s="1">
        <v>0</v>
      </c>
      <c r="S269" s="1">
        <f t="shared" si="41"/>
        <v>0</v>
      </c>
      <c r="T269" s="1">
        <f t="shared" si="42"/>
        <v>0</v>
      </c>
      <c r="U269" s="1">
        <f t="shared" si="43"/>
        <v>1</v>
      </c>
      <c r="V269" s="1">
        <f t="shared" si="44"/>
        <v>0</v>
      </c>
      <c r="W269" s="1">
        <f t="shared" si="45"/>
        <v>1</v>
      </c>
      <c r="X269" s="1">
        <f t="shared" si="46"/>
        <v>1</v>
      </c>
      <c r="Y269" s="1">
        <f t="shared" si="47"/>
        <v>0</v>
      </c>
      <c r="Z269" s="1">
        <f t="shared" si="48"/>
        <v>0</v>
      </c>
      <c r="AA269" s="1">
        <f t="shared" si="49"/>
        <v>0</v>
      </c>
      <c r="AB269" s="1">
        <f t="shared" si="50"/>
        <v>3</v>
      </c>
      <c r="AC269" s="1"/>
    </row>
    <row r="270" spans="1:29" ht="12.95" customHeight="1">
      <c r="A270" s="2">
        <v>10666</v>
      </c>
      <c r="B270" s="1" t="s">
        <v>159</v>
      </c>
      <c r="C270" s="1" t="s">
        <v>160</v>
      </c>
      <c r="D270" s="1">
        <v>38.294840000000001</v>
      </c>
      <c r="E270" s="1">
        <v>-107.70198000000001</v>
      </c>
      <c r="F270" s="3">
        <v>1</v>
      </c>
      <c r="G270" s="9" t="s">
        <v>2026</v>
      </c>
      <c r="H270" s="13">
        <v>6.557277</v>
      </c>
      <c r="I270" s="14">
        <v>6.2154879999999997</v>
      </c>
      <c r="J270" s="12">
        <v>0</v>
      </c>
      <c r="K270" s="12">
        <v>0</v>
      </c>
      <c r="L270" s="12">
        <v>0</v>
      </c>
      <c r="M270" s="1">
        <v>0</v>
      </c>
      <c r="N270" s="1">
        <v>7</v>
      </c>
      <c r="O270" s="12">
        <v>0.41794599999999998</v>
      </c>
      <c r="P270" s="1">
        <v>0</v>
      </c>
      <c r="Q270" s="1">
        <v>0</v>
      </c>
      <c r="R270" s="1">
        <v>0</v>
      </c>
      <c r="S270" s="1">
        <f t="shared" si="41"/>
        <v>0</v>
      </c>
      <c r="T270" s="1">
        <f t="shared" si="42"/>
        <v>0</v>
      </c>
      <c r="U270" s="1">
        <f t="shared" si="43"/>
        <v>0</v>
      </c>
      <c r="V270" s="1">
        <f t="shared" si="44"/>
        <v>0</v>
      </c>
      <c r="W270" s="1">
        <f t="shared" si="45"/>
        <v>1</v>
      </c>
      <c r="X270" s="1">
        <f t="shared" si="46"/>
        <v>0</v>
      </c>
      <c r="Y270" s="1">
        <f t="shared" si="47"/>
        <v>0</v>
      </c>
      <c r="Z270" s="1">
        <f t="shared" si="48"/>
        <v>0</v>
      </c>
      <c r="AA270" s="1">
        <f t="shared" si="49"/>
        <v>0</v>
      </c>
      <c r="AB270" s="1">
        <f t="shared" si="50"/>
        <v>1</v>
      </c>
      <c r="AC270" s="1" t="s">
        <v>2207</v>
      </c>
    </row>
    <row r="271" spans="1:29" ht="12.95" customHeight="1">
      <c r="A271" s="2">
        <v>10690</v>
      </c>
      <c r="B271" s="1" t="s">
        <v>169</v>
      </c>
      <c r="C271" s="1" t="s">
        <v>170</v>
      </c>
      <c r="D271" s="1">
        <v>37.975279999999998</v>
      </c>
      <c r="E271" s="1">
        <v>-107.72221999999999</v>
      </c>
      <c r="F271" s="3">
        <v>2</v>
      </c>
      <c r="G271" s="9" t="s">
        <v>2026</v>
      </c>
      <c r="H271" s="13">
        <v>33.406143</v>
      </c>
      <c r="I271" s="14">
        <v>28.251331</v>
      </c>
      <c r="J271" s="12">
        <v>0</v>
      </c>
      <c r="K271" s="12">
        <v>0</v>
      </c>
      <c r="L271" s="12">
        <v>0</v>
      </c>
      <c r="M271" s="1">
        <v>2</v>
      </c>
      <c r="N271" s="1">
        <v>1</v>
      </c>
      <c r="O271" s="12">
        <v>1.1081570000000001</v>
      </c>
      <c r="P271" s="1">
        <v>0.77829999999999999</v>
      </c>
      <c r="Q271" s="1">
        <v>0</v>
      </c>
      <c r="R271" s="1">
        <v>0</v>
      </c>
      <c r="S271" s="1">
        <f t="shared" ref="S271:S334" si="51">IF(J271&gt;0,1,0)</f>
        <v>0</v>
      </c>
      <c r="T271" s="1">
        <f t="shared" ref="T271:T334" si="52">IF(K271&gt;0,1,0)</f>
        <v>0</v>
      </c>
      <c r="U271" s="1">
        <f t="shared" ref="U271:U334" si="53">IF(L271&gt;0,1,0)</f>
        <v>0</v>
      </c>
      <c r="V271" s="1">
        <f t="shared" ref="V271:V334" si="54">IF(M271&gt;0,1,0)</f>
        <v>1</v>
      </c>
      <c r="W271" s="1">
        <f t="shared" ref="W271:W334" si="55">IF(N271&gt;1,1,0)</f>
        <v>0</v>
      </c>
      <c r="X271" s="1">
        <f t="shared" ref="X271:X334" si="56">IF(O271&gt;0.6,1,0)</f>
        <v>1</v>
      </c>
      <c r="Y271" s="1">
        <f t="shared" ref="Y271:Y334" si="57">IF(P271&gt;0.03,1,0)</f>
        <v>1</v>
      </c>
      <c r="Z271" s="1">
        <f t="shared" ref="Z271:Z334" si="58">IF(Q271&gt;0,1,0)</f>
        <v>0</v>
      </c>
      <c r="AA271" s="1">
        <f t="shared" ref="AA271:AA334" si="59">IF(R271&gt;0,1,0)</f>
        <v>0</v>
      </c>
      <c r="AB271" s="1">
        <f t="shared" ref="AB271:AB334" si="60">SUM(S271:AA271)</f>
        <v>3</v>
      </c>
      <c r="AC271" s="1"/>
    </row>
    <row r="272" spans="1:29" ht="12.95" customHeight="1">
      <c r="A272" s="2">
        <v>10695</v>
      </c>
      <c r="B272" s="1" t="s">
        <v>171</v>
      </c>
      <c r="C272" s="1" t="s">
        <v>94</v>
      </c>
      <c r="D272" s="1">
        <v>37.971670000000003</v>
      </c>
      <c r="E272" s="1">
        <v>-107.72833</v>
      </c>
      <c r="F272" s="3">
        <v>2</v>
      </c>
      <c r="G272" s="9" t="s">
        <v>2026</v>
      </c>
      <c r="H272" s="13">
        <v>20.716431</v>
      </c>
      <c r="I272" s="14">
        <v>17.449059999999999</v>
      </c>
      <c r="J272" s="12">
        <v>0</v>
      </c>
      <c r="K272" s="12">
        <v>0</v>
      </c>
      <c r="L272" s="12">
        <v>0</v>
      </c>
      <c r="M272" s="1">
        <v>2</v>
      </c>
      <c r="N272" s="1">
        <v>1</v>
      </c>
      <c r="O272" s="12">
        <v>1.366133</v>
      </c>
      <c r="P272" s="1">
        <v>1.0136879999999999</v>
      </c>
      <c r="Q272" s="1">
        <v>0</v>
      </c>
      <c r="R272" s="1">
        <v>0</v>
      </c>
      <c r="S272" s="1">
        <f t="shared" si="51"/>
        <v>0</v>
      </c>
      <c r="T272" s="1">
        <f t="shared" si="52"/>
        <v>0</v>
      </c>
      <c r="U272" s="1">
        <f t="shared" si="53"/>
        <v>0</v>
      </c>
      <c r="V272" s="1">
        <f t="shared" si="54"/>
        <v>1</v>
      </c>
      <c r="W272" s="1">
        <f t="shared" si="55"/>
        <v>0</v>
      </c>
      <c r="X272" s="1">
        <f t="shared" si="56"/>
        <v>1</v>
      </c>
      <c r="Y272" s="1">
        <f t="shared" si="57"/>
        <v>1</v>
      </c>
      <c r="Z272" s="1">
        <f t="shared" si="58"/>
        <v>0</v>
      </c>
      <c r="AA272" s="1">
        <f t="shared" si="59"/>
        <v>0</v>
      </c>
      <c r="AB272" s="1">
        <f t="shared" si="60"/>
        <v>3</v>
      </c>
      <c r="AC272" s="1"/>
    </row>
    <row r="273" spans="1:29" ht="12.95" customHeight="1">
      <c r="A273" s="2">
        <v>10742</v>
      </c>
      <c r="B273" s="1" t="s">
        <v>174</v>
      </c>
      <c r="C273" s="1" t="s">
        <v>175</v>
      </c>
      <c r="D273" s="1">
        <v>37.590820000000001</v>
      </c>
      <c r="E273" s="1">
        <v>-108.21032</v>
      </c>
      <c r="F273" s="3">
        <v>2</v>
      </c>
      <c r="G273" s="9" t="s">
        <v>2026</v>
      </c>
      <c r="H273" s="13">
        <v>7.054087</v>
      </c>
      <c r="I273" s="14">
        <v>6.7407969999999997</v>
      </c>
      <c r="J273" s="12">
        <v>0</v>
      </c>
      <c r="K273" s="12">
        <v>0</v>
      </c>
      <c r="L273" s="12">
        <v>0</v>
      </c>
      <c r="M273" s="1">
        <v>0</v>
      </c>
      <c r="N273" s="1">
        <v>0</v>
      </c>
      <c r="O273" s="12">
        <v>2.7522000000000001E-2</v>
      </c>
      <c r="P273" s="1">
        <v>0</v>
      </c>
      <c r="Q273" s="1">
        <v>0</v>
      </c>
      <c r="R273" s="1">
        <v>0</v>
      </c>
      <c r="S273" s="1">
        <f t="shared" si="51"/>
        <v>0</v>
      </c>
      <c r="T273" s="1">
        <f t="shared" si="52"/>
        <v>0</v>
      </c>
      <c r="U273" s="1">
        <f t="shared" si="53"/>
        <v>0</v>
      </c>
      <c r="V273" s="1">
        <f t="shared" si="54"/>
        <v>0</v>
      </c>
      <c r="W273" s="1">
        <f t="shared" si="55"/>
        <v>0</v>
      </c>
      <c r="X273" s="1">
        <f t="shared" si="56"/>
        <v>0</v>
      </c>
      <c r="Y273" s="1">
        <f t="shared" si="57"/>
        <v>0</v>
      </c>
      <c r="Z273" s="1">
        <f t="shared" si="58"/>
        <v>0</v>
      </c>
      <c r="AA273" s="1">
        <f t="shared" si="59"/>
        <v>0</v>
      </c>
      <c r="AB273" s="1">
        <f t="shared" si="60"/>
        <v>0</v>
      </c>
      <c r="AC273" s="1"/>
    </row>
    <row r="274" spans="1:29" ht="12.95" customHeight="1">
      <c r="A274" s="2">
        <v>10769</v>
      </c>
      <c r="B274" s="1" t="s">
        <v>178</v>
      </c>
      <c r="C274" s="1" t="s">
        <v>179</v>
      </c>
      <c r="D274" s="1">
        <v>37.746299999999998</v>
      </c>
      <c r="E274" s="1">
        <v>-108.2362</v>
      </c>
      <c r="F274" s="3">
        <v>2</v>
      </c>
      <c r="G274" s="9" t="s">
        <v>2026</v>
      </c>
      <c r="H274" s="13">
        <v>91.827674999999999</v>
      </c>
      <c r="I274" s="14">
        <v>17.942886000000001</v>
      </c>
      <c r="J274" s="12">
        <v>0</v>
      </c>
      <c r="K274" s="12">
        <v>5.8799999999999998E-2</v>
      </c>
      <c r="L274" s="12">
        <v>0</v>
      </c>
      <c r="M274" s="1">
        <v>0</v>
      </c>
      <c r="N274" s="1">
        <v>6</v>
      </c>
      <c r="O274" s="12">
        <v>0.75124299999999999</v>
      </c>
      <c r="P274" s="1">
        <v>0</v>
      </c>
      <c r="Q274" s="1">
        <v>0</v>
      </c>
      <c r="R274" s="1">
        <v>0</v>
      </c>
      <c r="S274" s="1">
        <f t="shared" si="51"/>
        <v>0</v>
      </c>
      <c r="T274" s="1">
        <f t="shared" si="52"/>
        <v>1</v>
      </c>
      <c r="U274" s="1">
        <f t="shared" si="53"/>
        <v>0</v>
      </c>
      <c r="V274" s="1">
        <f t="shared" si="54"/>
        <v>0</v>
      </c>
      <c r="W274" s="1">
        <f t="shared" si="55"/>
        <v>1</v>
      </c>
      <c r="X274" s="1">
        <f t="shared" si="56"/>
        <v>1</v>
      </c>
      <c r="Y274" s="1">
        <f t="shared" si="57"/>
        <v>0</v>
      </c>
      <c r="Z274" s="1">
        <f t="shared" si="58"/>
        <v>0</v>
      </c>
      <c r="AA274" s="1">
        <f t="shared" si="59"/>
        <v>0</v>
      </c>
      <c r="AB274" s="1">
        <f t="shared" si="60"/>
        <v>3</v>
      </c>
      <c r="AC274" s="1"/>
    </row>
    <row r="275" spans="1:29" ht="12.95" customHeight="1">
      <c r="A275" s="2">
        <v>10770</v>
      </c>
      <c r="B275" s="1" t="s">
        <v>180</v>
      </c>
      <c r="C275" s="1" t="s">
        <v>181</v>
      </c>
      <c r="D275" s="1">
        <v>37.590133000000002</v>
      </c>
      <c r="E275" s="1">
        <v>-108.35720000000001</v>
      </c>
      <c r="F275" s="3">
        <v>1</v>
      </c>
      <c r="G275" s="9" t="s">
        <v>2026</v>
      </c>
      <c r="H275" s="13">
        <v>437.917058</v>
      </c>
      <c r="I275" s="14">
        <v>12.528813</v>
      </c>
      <c r="J275" s="12">
        <v>0</v>
      </c>
      <c r="K275" s="12">
        <v>0.60829999999999995</v>
      </c>
      <c r="L275" s="12">
        <v>1.2000000000000001E-3</v>
      </c>
      <c r="M275" s="1">
        <v>0</v>
      </c>
      <c r="N275" s="1">
        <v>4</v>
      </c>
      <c r="O275" s="12">
        <v>1.5274840000000001</v>
      </c>
      <c r="P275" s="1">
        <v>4.1104000000000002E-2</v>
      </c>
      <c r="Q275" s="1">
        <v>0</v>
      </c>
      <c r="R275" s="1">
        <v>0</v>
      </c>
      <c r="S275" s="1">
        <f t="shared" si="51"/>
        <v>0</v>
      </c>
      <c r="T275" s="1">
        <f t="shared" si="52"/>
        <v>1</v>
      </c>
      <c r="U275" s="1">
        <f t="shared" si="53"/>
        <v>1</v>
      </c>
      <c r="V275" s="1">
        <f t="shared" si="54"/>
        <v>0</v>
      </c>
      <c r="W275" s="1">
        <f t="shared" si="55"/>
        <v>1</v>
      </c>
      <c r="X275" s="1">
        <f t="shared" si="56"/>
        <v>1</v>
      </c>
      <c r="Y275" s="1">
        <f t="shared" si="57"/>
        <v>1</v>
      </c>
      <c r="Z275" s="1">
        <f t="shared" si="58"/>
        <v>0</v>
      </c>
      <c r="AA275" s="1">
        <f t="shared" si="59"/>
        <v>0</v>
      </c>
      <c r="AB275" s="1">
        <f t="shared" si="60"/>
        <v>5</v>
      </c>
      <c r="AC275" s="1"/>
    </row>
    <row r="276" spans="1:29" ht="12.95" customHeight="1">
      <c r="A276" s="2">
        <v>10814</v>
      </c>
      <c r="B276" s="1" t="s">
        <v>4</v>
      </c>
      <c r="C276" s="1" t="s">
        <v>188</v>
      </c>
      <c r="D276" s="1">
        <v>37.948210000000003</v>
      </c>
      <c r="E276" s="1">
        <v>-107.87707</v>
      </c>
      <c r="F276" s="3">
        <v>2</v>
      </c>
      <c r="G276" s="9" t="s">
        <v>2026</v>
      </c>
      <c r="H276" s="13">
        <v>107.38979999999999</v>
      </c>
      <c r="I276" s="14">
        <v>25.223687999999999</v>
      </c>
      <c r="J276" s="12">
        <v>0</v>
      </c>
      <c r="K276" s="12">
        <v>0.1416</v>
      </c>
      <c r="L276" s="12">
        <v>1.0232999999999999</v>
      </c>
      <c r="M276" s="1">
        <v>3</v>
      </c>
      <c r="N276" s="1">
        <v>27</v>
      </c>
      <c r="O276" s="12">
        <v>2.7087340000000002</v>
      </c>
      <c r="P276" s="1">
        <v>0.29798000000000002</v>
      </c>
      <c r="Q276" s="1">
        <v>0</v>
      </c>
      <c r="R276" s="1">
        <v>0</v>
      </c>
      <c r="S276" s="1">
        <f t="shared" si="51"/>
        <v>0</v>
      </c>
      <c r="T276" s="1">
        <f t="shared" si="52"/>
        <v>1</v>
      </c>
      <c r="U276" s="1">
        <f t="shared" si="53"/>
        <v>1</v>
      </c>
      <c r="V276" s="1">
        <f t="shared" si="54"/>
        <v>1</v>
      </c>
      <c r="W276" s="1">
        <f t="shared" si="55"/>
        <v>1</v>
      </c>
      <c r="X276" s="1">
        <f t="shared" si="56"/>
        <v>1</v>
      </c>
      <c r="Y276" s="1">
        <f t="shared" si="57"/>
        <v>1</v>
      </c>
      <c r="Z276" s="1">
        <f t="shared" si="58"/>
        <v>0</v>
      </c>
      <c r="AA276" s="1">
        <f t="shared" si="59"/>
        <v>0</v>
      </c>
      <c r="AB276" s="1">
        <f t="shared" si="60"/>
        <v>6</v>
      </c>
      <c r="AC276" s="1"/>
    </row>
    <row r="277" spans="1:29" ht="12.95" customHeight="1">
      <c r="A277" s="2">
        <v>10815</v>
      </c>
      <c r="B277" s="1" t="s">
        <v>4</v>
      </c>
      <c r="C277" s="1" t="s">
        <v>189</v>
      </c>
      <c r="D277" s="1">
        <v>37.949719999999999</v>
      </c>
      <c r="E277" s="1">
        <v>-107.86861</v>
      </c>
      <c r="F277" s="3">
        <v>2</v>
      </c>
      <c r="G277" s="9" t="s">
        <v>2026</v>
      </c>
      <c r="H277" s="13">
        <v>109.90187400000001</v>
      </c>
      <c r="I277" s="14">
        <v>30.793057000000001</v>
      </c>
      <c r="J277" s="12">
        <v>0</v>
      </c>
      <c r="K277" s="12">
        <v>0.1384</v>
      </c>
      <c r="L277" s="12">
        <v>0.88119999999999998</v>
      </c>
      <c r="M277" s="1">
        <v>2</v>
      </c>
      <c r="N277" s="1">
        <v>29</v>
      </c>
      <c r="O277" s="12">
        <v>2.1876410000000002</v>
      </c>
      <c r="P277" s="1">
        <v>0.29116900000000001</v>
      </c>
      <c r="Q277" s="1">
        <v>0</v>
      </c>
      <c r="R277" s="1">
        <v>0</v>
      </c>
      <c r="S277" s="1">
        <f t="shared" si="51"/>
        <v>0</v>
      </c>
      <c r="T277" s="1">
        <f t="shared" si="52"/>
        <v>1</v>
      </c>
      <c r="U277" s="1">
        <f t="shared" si="53"/>
        <v>1</v>
      </c>
      <c r="V277" s="1">
        <f t="shared" si="54"/>
        <v>1</v>
      </c>
      <c r="W277" s="1">
        <f t="shared" si="55"/>
        <v>1</v>
      </c>
      <c r="X277" s="1">
        <f t="shared" si="56"/>
        <v>1</v>
      </c>
      <c r="Y277" s="1">
        <f t="shared" si="57"/>
        <v>1</v>
      </c>
      <c r="Z277" s="1">
        <f t="shared" si="58"/>
        <v>0</v>
      </c>
      <c r="AA277" s="1">
        <f t="shared" si="59"/>
        <v>0</v>
      </c>
      <c r="AB277" s="1">
        <f t="shared" si="60"/>
        <v>6</v>
      </c>
      <c r="AC277" s="1"/>
    </row>
    <row r="278" spans="1:29" ht="12.95" customHeight="1">
      <c r="A278" s="2">
        <v>10817</v>
      </c>
      <c r="B278" s="1" t="s">
        <v>192</v>
      </c>
      <c r="C278" s="1" t="s">
        <v>193</v>
      </c>
      <c r="D278" s="1">
        <v>37.940845000000003</v>
      </c>
      <c r="E278" s="1">
        <v>-107.97614299999999</v>
      </c>
      <c r="F278" s="3">
        <v>2</v>
      </c>
      <c r="G278" s="9" t="s">
        <v>2026</v>
      </c>
      <c r="H278" s="13">
        <v>42.694206000000001</v>
      </c>
      <c r="I278" s="14">
        <v>25.857603999999998</v>
      </c>
      <c r="J278" s="12">
        <v>0</v>
      </c>
      <c r="K278" s="12">
        <v>0</v>
      </c>
      <c r="L278" s="12">
        <v>0</v>
      </c>
      <c r="M278" s="1">
        <v>0</v>
      </c>
      <c r="N278" s="1">
        <v>7</v>
      </c>
      <c r="O278" s="12">
        <v>1.6238809999999999</v>
      </c>
      <c r="P278" s="1">
        <v>4.6844999999999998E-2</v>
      </c>
      <c r="Q278" s="1">
        <v>0</v>
      </c>
      <c r="R278" s="1">
        <v>0</v>
      </c>
      <c r="S278" s="1">
        <f t="shared" si="51"/>
        <v>0</v>
      </c>
      <c r="T278" s="1">
        <f t="shared" si="52"/>
        <v>0</v>
      </c>
      <c r="U278" s="1">
        <f t="shared" si="53"/>
        <v>0</v>
      </c>
      <c r="V278" s="1">
        <f t="shared" si="54"/>
        <v>0</v>
      </c>
      <c r="W278" s="1">
        <f t="shared" si="55"/>
        <v>1</v>
      </c>
      <c r="X278" s="1">
        <f t="shared" si="56"/>
        <v>1</v>
      </c>
      <c r="Y278" s="1">
        <f t="shared" si="57"/>
        <v>1</v>
      </c>
      <c r="Z278" s="1">
        <f t="shared" si="58"/>
        <v>0</v>
      </c>
      <c r="AA278" s="1">
        <f t="shared" si="59"/>
        <v>0</v>
      </c>
      <c r="AB278" s="1">
        <f t="shared" si="60"/>
        <v>3</v>
      </c>
      <c r="AC278" s="1"/>
    </row>
    <row r="279" spans="1:29" ht="12.95" customHeight="1">
      <c r="A279" s="2">
        <v>10818</v>
      </c>
      <c r="B279" s="1" t="s">
        <v>4</v>
      </c>
      <c r="C279" s="1" t="s">
        <v>194</v>
      </c>
      <c r="D279" s="1">
        <v>37.931109999999997</v>
      </c>
      <c r="E279" s="1">
        <v>-107.77889</v>
      </c>
      <c r="F279" s="3">
        <v>2</v>
      </c>
      <c r="G279" s="9" t="s">
        <v>2026</v>
      </c>
      <c r="H279" s="13">
        <v>24.229724999999998</v>
      </c>
      <c r="I279" s="14">
        <v>19.089286000000001</v>
      </c>
      <c r="J279" s="12">
        <v>0</v>
      </c>
      <c r="K279" s="12">
        <v>0</v>
      </c>
      <c r="L279" s="12">
        <v>0</v>
      </c>
      <c r="M279" s="1">
        <v>0</v>
      </c>
      <c r="N279" s="1">
        <v>1</v>
      </c>
      <c r="O279" s="12">
        <v>0.99081200000000003</v>
      </c>
      <c r="P279" s="1">
        <v>0.453988</v>
      </c>
      <c r="Q279" s="1">
        <v>0</v>
      </c>
      <c r="R279" s="1">
        <v>0</v>
      </c>
      <c r="S279" s="1">
        <f t="shared" si="51"/>
        <v>0</v>
      </c>
      <c r="T279" s="1">
        <f t="shared" si="52"/>
        <v>0</v>
      </c>
      <c r="U279" s="1">
        <f t="shared" si="53"/>
        <v>0</v>
      </c>
      <c r="V279" s="1">
        <f t="shared" si="54"/>
        <v>0</v>
      </c>
      <c r="W279" s="1">
        <f t="shared" si="55"/>
        <v>0</v>
      </c>
      <c r="X279" s="1">
        <f t="shared" si="56"/>
        <v>1</v>
      </c>
      <c r="Y279" s="1">
        <f t="shared" si="57"/>
        <v>1</v>
      </c>
      <c r="Z279" s="1">
        <f t="shared" si="58"/>
        <v>0</v>
      </c>
      <c r="AA279" s="1">
        <f t="shared" si="59"/>
        <v>0</v>
      </c>
      <c r="AB279" s="1">
        <f t="shared" si="60"/>
        <v>2</v>
      </c>
      <c r="AC279" s="1"/>
    </row>
    <row r="280" spans="1:29" ht="12.95" customHeight="1">
      <c r="A280" s="2">
        <v>10825</v>
      </c>
      <c r="B280" s="1" t="s">
        <v>195</v>
      </c>
      <c r="C280" s="1" t="s">
        <v>196</v>
      </c>
      <c r="D280" s="1">
        <v>38.035333000000001</v>
      </c>
      <c r="E280" s="1">
        <v>-108.04046700000001</v>
      </c>
      <c r="F280" s="3">
        <v>1</v>
      </c>
      <c r="G280" s="9" t="s">
        <v>2026</v>
      </c>
      <c r="H280" s="13">
        <v>160.64202800000001</v>
      </c>
      <c r="I280" s="14">
        <v>34.482346999999997</v>
      </c>
      <c r="J280" s="12">
        <v>0</v>
      </c>
      <c r="K280" s="12">
        <v>0.27339999999999998</v>
      </c>
      <c r="L280" s="12">
        <v>0.11040000000000001</v>
      </c>
      <c r="M280" s="1">
        <v>0</v>
      </c>
      <c r="N280" s="1">
        <v>2</v>
      </c>
      <c r="O280" s="12">
        <v>1.1479299999999999</v>
      </c>
      <c r="P280" s="1">
        <v>0</v>
      </c>
      <c r="Q280" s="1">
        <v>0</v>
      </c>
      <c r="R280" s="1">
        <v>0</v>
      </c>
      <c r="S280" s="1">
        <f t="shared" si="51"/>
        <v>0</v>
      </c>
      <c r="T280" s="1">
        <f t="shared" si="52"/>
        <v>1</v>
      </c>
      <c r="U280" s="1">
        <f t="shared" si="53"/>
        <v>1</v>
      </c>
      <c r="V280" s="1">
        <f t="shared" si="54"/>
        <v>0</v>
      </c>
      <c r="W280" s="1">
        <f t="shared" si="55"/>
        <v>1</v>
      </c>
      <c r="X280" s="1">
        <f t="shared" si="56"/>
        <v>1</v>
      </c>
      <c r="Y280" s="1">
        <f t="shared" si="57"/>
        <v>0</v>
      </c>
      <c r="Z280" s="1">
        <f t="shared" si="58"/>
        <v>0</v>
      </c>
      <c r="AA280" s="1">
        <f t="shared" si="59"/>
        <v>0</v>
      </c>
      <c r="AB280" s="1">
        <f t="shared" si="60"/>
        <v>4</v>
      </c>
      <c r="AC280" s="1"/>
    </row>
    <row r="281" spans="1:29" ht="12.95" customHeight="1">
      <c r="A281" s="2">
        <v>10858</v>
      </c>
      <c r="B281" s="1" t="s">
        <v>207</v>
      </c>
      <c r="C281" s="1" t="s">
        <v>208</v>
      </c>
      <c r="D281" s="1">
        <v>37.937361000000003</v>
      </c>
      <c r="E281" s="1">
        <v>-108.037746</v>
      </c>
      <c r="F281" s="3">
        <v>2</v>
      </c>
      <c r="G281" s="9" t="s">
        <v>2026</v>
      </c>
      <c r="H281" s="13">
        <v>60.072209999999998</v>
      </c>
      <c r="I281" s="14">
        <v>23.502936999999999</v>
      </c>
      <c r="J281" s="12">
        <v>0</v>
      </c>
      <c r="K281" s="12">
        <v>0</v>
      </c>
      <c r="L281" s="12">
        <v>0</v>
      </c>
      <c r="M281" s="1">
        <v>0</v>
      </c>
      <c r="N281" s="1">
        <v>4</v>
      </c>
      <c r="O281" s="12">
        <v>1.1387339999999999</v>
      </c>
      <c r="P281" s="1">
        <v>0</v>
      </c>
      <c r="Q281" s="1">
        <v>0</v>
      </c>
      <c r="R281" s="1">
        <v>0</v>
      </c>
      <c r="S281" s="1">
        <f t="shared" si="51"/>
        <v>0</v>
      </c>
      <c r="T281" s="1">
        <f t="shared" si="52"/>
        <v>0</v>
      </c>
      <c r="U281" s="1">
        <f t="shared" si="53"/>
        <v>0</v>
      </c>
      <c r="V281" s="1">
        <f t="shared" si="54"/>
        <v>0</v>
      </c>
      <c r="W281" s="1">
        <f t="shared" si="55"/>
        <v>1</v>
      </c>
      <c r="X281" s="1">
        <f t="shared" si="56"/>
        <v>1</v>
      </c>
      <c r="Y281" s="1">
        <f t="shared" si="57"/>
        <v>0</v>
      </c>
      <c r="Z281" s="1">
        <f t="shared" si="58"/>
        <v>0</v>
      </c>
      <c r="AA281" s="1">
        <f t="shared" si="59"/>
        <v>0</v>
      </c>
      <c r="AB281" s="1">
        <f t="shared" si="60"/>
        <v>2</v>
      </c>
      <c r="AC281" s="1"/>
    </row>
    <row r="282" spans="1:29" ht="12.95" customHeight="1">
      <c r="A282" s="2">
        <v>10871</v>
      </c>
      <c r="B282" s="1" t="s">
        <v>214</v>
      </c>
      <c r="C282" s="1" t="s">
        <v>94</v>
      </c>
      <c r="D282" s="1">
        <v>37.940182999999998</v>
      </c>
      <c r="E282" s="1">
        <v>-107.89881699999999</v>
      </c>
      <c r="F282" s="3">
        <v>2</v>
      </c>
      <c r="G282" s="9" t="s">
        <v>2026</v>
      </c>
      <c r="H282" s="13">
        <v>150.19671299999999</v>
      </c>
      <c r="I282" s="14">
        <v>16.426054000000001</v>
      </c>
      <c r="J282" s="12">
        <v>0</v>
      </c>
      <c r="K282" s="12">
        <v>0</v>
      </c>
      <c r="L282" s="12">
        <v>5.8100000000000006E-2</v>
      </c>
      <c r="M282" s="1">
        <v>2</v>
      </c>
      <c r="N282" s="1">
        <v>13</v>
      </c>
      <c r="O282" s="12">
        <v>2.2699199999999999</v>
      </c>
      <c r="P282" s="1">
        <v>0.31292300000000001</v>
      </c>
      <c r="Q282" s="1">
        <v>0</v>
      </c>
      <c r="R282" s="1">
        <v>0</v>
      </c>
      <c r="S282" s="1">
        <f t="shared" si="51"/>
        <v>0</v>
      </c>
      <c r="T282" s="1">
        <f t="shared" si="52"/>
        <v>0</v>
      </c>
      <c r="U282" s="1">
        <f t="shared" si="53"/>
        <v>1</v>
      </c>
      <c r="V282" s="1">
        <f t="shared" si="54"/>
        <v>1</v>
      </c>
      <c r="W282" s="1">
        <f t="shared" si="55"/>
        <v>1</v>
      </c>
      <c r="X282" s="1">
        <f t="shared" si="56"/>
        <v>1</v>
      </c>
      <c r="Y282" s="1">
        <f t="shared" si="57"/>
        <v>1</v>
      </c>
      <c r="Z282" s="1">
        <f t="shared" si="58"/>
        <v>0</v>
      </c>
      <c r="AA282" s="1">
        <f t="shared" si="59"/>
        <v>0</v>
      </c>
      <c r="AB282" s="1">
        <f t="shared" si="60"/>
        <v>5</v>
      </c>
      <c r="AC282" s="1"/>
    </row>
    <row r="283" spans="1:29" ht="12.95" customHeight="1">
      <c r="A283" s="2">
        <v>10875</v>
      </c>
      <c r="B283" s="1" t="s">
        <v>217</v>
      </c>
      <c r="C283" s="1" t="s">
        <v>218</v>
      </c>
      <c r="D283" s="1">
        <v>37.85866</v>
      </c>
      <c r="E283" s="1">
        <v>-107.8661</v>
      </c>
      <c r="F283" s="3">
        <v>2</v>
      </c>
      <c r="G283" s="9" t="s">
        <v>2026</v>
      </c>
      <c r="H283" s="13">
        <v>36.993907999999998</v>
      </c>
      <c r="I283" s="14">
        <v>21.034298</v>
      </c>
      <c r="J283" s="12">
        <v>0</v>
      </c>
      <c r="K283" s="12">
        <v>0</v>
      </c>
      <c r="L283" s="12">
        <v>0</v>
      </c>
      <c r="M283" s="1">
        <v>0</v>
      </c>
      <c r="N283" s="1">
        <v>2</v>
      </c>
      <c r="O283" s="12">
        <v>0.83608499999999997</v>
      </c>
      <c r="P283" s="1">
        <v>0.70281800000000005</v>
      </c>
      <c r="Q283" s="1">
        <v>0</v>
      </c>
      <c r="R283" s="1">
        <v>0</v>
      </c>
      <c r="S283" s="1">
        <f t="shared" si="51"/>
        <v>0</v>
      </c>
      <c r="T283" s="1">
        <f t="shared" si="52"/>
        <v>0</v>
      </c>
      <c r="U283" s="1">
        <f t="shared" si="53"/>
        <v>0</v>
      </c>
      <c r="V283" s="1">
        <f t="shared" si="54"/>
        <v>0</v>
      </c>
      <c r="W283" s="1">
        <f t="shared" si="55"/>
        <v>1</v>
      </c>
      <c r="X283" s="1">
        <f t="shared" si="56"/>
        <v>1</v>
      </c>
      <c r="Y283" s="1">
        <f t="shared" si="57"/>
        <v>1</v>
      </c>
      <c r="Z283" s="1">
        <f t="shared" si="58"/>
        <v>0</v>
      </c>
      <c r="AA283" s="1">
        <f t="shared" si="59"/>
        <v>0</v>
      </c>
      <c r="AB283" s="1">
        <f t="shared" si="60"/>
        <v>3</v>
      </c>
      <c r="AC283" s="1"/>
    </row>
    <row r="284" spans="1:29" ht="12.95" customHeight="1">
      <c r="A284" s="2">
        <v>11404</v>
      </c>
      <c r="B284" s="1" t="s">
        <v>289</v>
      </c>
      <c r="C284" s="1" t="s">
        <v>290</v>
      </c>
      <c r="D284" s="1">
        <v>40.990167</v>
      </c>
      <c r="E284" s="1">
        <v>-107.044</v>
      </c>
      <c r="F284" s="3">
        <v>1</v>
      </c>
      <c r="G284" s="9" t="s">
        <v>2026</v>
      </c>
      <c r="H284" s="13">
        <v>298.18647399999998</v>
      </c>
      <c r="I284" s="14">
        <v>26.099373</v>
      </c>
      <c r="J284" s="12">
        <v>0</v>
      </c>
      <c r="K284" s="12">
        <v>1.2356</v>
      </c>
      <c r="L284" s="12">
        <v>0</v>
      </c>
      <c r="M284" s="1">
        <v>0</v>
      </c>
      <c r="N284" s="1">
        <v>4</v>
      </c>
      <c r="O284" s="12">
        <v>0.515482</v>
      </c>
      <c r="P284" s="1">
        <v>1.6768000000000002E-2</v>
      </c>
      <c r="Q284" s="1">
        <v>0</v>
      </c>
      <c r="R284" s="1">
        <v>0</v>
      </c>
      <c r="S284" s="1">
        <f t="shared" si="51"/>
        <v>0</v>
      </c>
      <c r="T284" s="1">
        <f t="shared" si="52"/>
        <v>1</v>
      </c>
      <c r="U284" s="1">
        <f t="shared" si="53"/>
        <v>0</v>
      </c>
      <c r="V284" s="1">
        <f t="shared" si="54"/>
        <v>0</v>
      </c>
      <c r="W284" s="1">
        <f t="shared" si="55"/>
        <v>1</v>
      </c>
      <c r="X284" s="1">
        <f t="shared" si="56"/>
        <v>0</v>
      </c>
      <c r="Y284" s="1">
        <f t="shared" si="57"/>
        <v>0</v>
      </c>
      <c r="Z284" s="1">
        <f t="shared" si="58"/>
        <v>0</v>
      </c>
      <c r="AA284" s="1">
        <f t="shared" si="59"/>
        <v>0</v>
      </c>
      <c r="AB284" s="1">
        <f t="shared" si="60"/>
        <v>2</v>
      </c>
      <c r="AC284" s="1"/>
    </row>
    <row r="285" spans="1:29" ht="12.95" customHeight="1">
      <c r="A285" s="2">
        <v>11406</v>
      </c>
      <c r="B285" s="1" t="s">
        <v>291</v>
      </c>
      <c r="C285" s="1" t="s">
        <v>292</v>
      </c>
      <c r="D285" s="1">
        <v>40.989666999999997</v>
      </c>
      <c r="E285" s="1">
        <v>-107.05166699999999</v>
      </c>
      <c r="F285" s="3">
        <v>1</v>
      </c>
      <c r="G285" s="9" t="s">
        <v>2026</v>
      </c>
      <c r="H285" s="13">
        <v>115.113524</v>
      </c>
      <c r="I285" s="14">
        <v>16.532568999999999</v>
      </c>
      <c r="J285" s="12">
        <v>0</v>
      </c>
      <c r="K285" s="12">
        <v>2.5998000000000001</v>
      </c>
      <c r="L285" s="12">
        <v>0</v>
      </c>
      <c r="M285" s="1">
        <v>0</v>
      </c>
      <c r="N285" s="1">
        <v>2</v>
      </c>
      <c r="O285" s="12">
        <v>0.83648</v>
      </c>
      <c r="P285" s="1">
        <v>0</v>
      </c>
      <c r="Q285" s="1">
        <v>0</v>
      </c>
      <c r="R285" s="1">
        <v>0</v>
      </c>
      <c r="S285" s="1">
        <f t="shared" si="51"/>
        <v>0</v>
      </c>
      <c r="T285" s="1">
        <f t="shared" si="52"/>
        <v>1</v>
      </c>
      <c r="U285" s="1">
        <f t="shared" si="53"/>
        <v>0</v>
      </c>
      <c r="V285" s="1">
        <f t="shared" si="54"/>
        <v>0</v>
      </c>
      <c r="W285" s="1">
        <f t="shared" si="55"/>
        <v>1</v>
      </c>
      <c r="X285" s="1">
        <f t="shared" si="56"/>
        <v>1</v>
      </c>
      <c r="Y285" s="1">
        <f t="shared" si="57"/>
        <v>0</v>
      </c>
      <c r="Z285" s="1">
        <f t="shared" si="58"/>
        <v>0</v>
      </c>
      <c r="AA285" s="1">
        <f t="shared" si="59"/>
        <v>0</v>
      </c>
      <c r="AB285" s="1">
        <f t="shared" si="60"/>
        <v>3</v>
      </c>
      <c r="AC285" s="1"/>
    </row>
    <row r="286" spans="1:29" ht="12.95" customHeight="1">
      <c r="A286" s="2">
        <v>11408</v>
      </c>
      <c r="B286" s="1" t="s">
        <v>293</v>
      </c>
      <c r="C286" s="1" t="s">
        <v>294</v>
      </c>
      <c r="D286" s="1">
        <v>40.997</v>
      </c>
      <c r="E286" s="1">
        <v>-107.15083300000001</v>
      </c>
      <c r="F286" s="3">
        <v>1</v>
      </c>
      <c r="G286" s="9" t="s">
        <v>2026</v>
      </c>
      <c r="H286" s="13">
        <v>651.82396900000003</v>
      </c>
      <c r="I286" s="14">
        <v>37.452136000000003</v>
      </c>
      <c r="J286" s="12">
        <v>0</v>
      </c>
      <c r="K286" s="12">
        <v>2.6617999999999999</v>
      </c>
      <c r="L286" s="12">
        <v>0</v>
      </c>
      <c r="M286" s="1">
        <v>0</v>
      </c>
      <c r="N286" s="1">
        <v>5</v>
      </c>
      <c r="O286" s="12">
        <v>1.2185060000000001</v>
      </c>
      <c r="P286" s="1">
        <v>7.6709999999999999E-3</v>
      </c>
      <c r="Q286" s="1">
        <v>0</v>
      </c>
      <c r="R286" s="1">
        <v>0</v>
      </c>
      <c r="S286" s="1">
        <f t="shared" si="51"/>
        <v>0</v>
      </c>
      <c r="T286" s="1">
        <f t="shared" si="52"/>
        <v>1</v>
      </c>
      <c r="U286" s="1">
        <f t="shared" si="53"/>
        <v>0</v>
      </c>
      <c r="V286" s="1">
        <f t="shared" si="54"/>
        <v>0</v>
      </c>
      <c r="W286" s="1">
        <f t="shared" si="55"/>
        <v>1</v>
      </c>
      <c r="X286" s="1">
        <f t="shared" si="56"/>
        <v>1</v>
      </c>
      <c r="Y286" s="1">
        <f t="shared" si="57"/>
        <v>0</v>
      </c>
      <c r="Z286" s="1">
        <f t="shared" si="58"/>
        <v>0</v>
      </c>
      <c r="AA286" s="1">
        <f t="shared" si="59"/>
        <v>0</v>
      </c>
      <c r="AB286" s="40">
        <f t="shared" si="60"/>
        <v>3</v>
      </c>
      <c r="AC286" s="1" t="s">
        <v>2207</v>
      </c>
    </row>
    <row r="287" spans="1:29" ht="12.95" customHeight="1">
      <c r="A287" s="2">
        <v>11410</v>
      </c>
      <c r="B287" s="1" t="s">
        <v>293</v>
      </c>
      <c r="C287" s="1" t="s">
        <v>295</v>
      </c>
      <c r="D287" s="1">
        <v>41.001899999999999</v>
      </c>
      <c r="E287" s="1">
        <v>-107.25369999999999</v>
      </c>
      <c r="F287" s="3">
        <v>1</v>
      </c>
      <c r="G287" s="9" t="s">
        <v>2026</v>
      </c>
      <c r="H287" s="13">
        <v>1035.933708</v>
      </c>
      <c r="I287" s="14">
        <v>48.848182000000001</v>
      </c>
      <c r="J287" s="12">
        <v>0</v>
      </c>
      <c r="K287" s="12">
        <v>2.6758000000000002</v>
      </c>
      <c r="L287" s="12">
        <v>1.9799999999999998E-2</v>
      </c>
      <c r="M287" s="1">
        <v>0</v>
      </c>
      <c r="N287" s="1">
        <v>15</v>
      </c>
      <c r="O287" s="12">
        <v>1.111936</v>
      </c>
      <c r="P287" s="1">
        <v>5.7920000000000003E-3</v>
      </c>
      <c r="Q287" s="1">
        <v>2</v>
      </c>
      <c r="R287" s="1">
        <v>0</v>
      </c>
      <c r="S287" s="1">
        <f t="shared" si="51"/>
        <v>0</v>
      </c>
      <c r="T287" s="1">
        <f t="shared" si="52"/>
        <v>1</v>
      </c>
      <c r="U287" s="1">
        <f t="shared" si="53"/>
        <v>1</v>
      </c>
      <c r="V287" s="1">
        <f t="shared" si="54"/>
        <v>0</v>
      </c>
      <c r="W287" s="1">
        <f t="shared" si="55"/>
        <v>1</v>
      </c>
      <c r="X287" s="1">
        <f t="shared" si="56"/>
        <v>1</v>
      </c>
      <c r="Y287" s="1">
        <f t="shared" si="57"/>
        <v>0</v>
      </c>
      <c r="Z287" s="1">
        <f t="shared" si="58"/>
        <v>1</v>
      </c>
      <c r="AA287" s="1">
        <f t="shared" si="59"/>
        <v>0</v>
      </c>
      <c r="AB287" s="1">
        <f t="shared" si="60"/>
        <v>5</v>
      </c>
      <c r="AC287" s="1"/>
    </row>
    <row r="288" spans="1:29" ht="12.95" customHeight="1">
      <c r="A288" s="2">
        <v>11412</v>
      </c>
      <c r="B288" s="1" t="s">
        <v>293</v>
      </c>
      <c r="C288" s="1" t="s">
        <v>296</v>
      </c>
      <c r="D288" s="1">
        <v>41.002000000000002</v>
      </c>
      <c r="E288" s="1">
        <v>-107.359167</v>
      </c>
      <c r="F288" s="3">
        <v>1</v>
      </c>
      <c r="G288" s="9" t="s">
        <v>2026</v>
      </c>
      <c r="H288" s="13">
        <v>1136.236508</v>
      </c>
      <c r="I288" s="14">
        <v>30.994008000000001</v>
      </c>
      <c r="J288" s="12">
        <v>0</v>
      </c>
      <c r="K288" s="12">
        <v>3.0228000000000002</v>
      </c>
      <c r="L288" s="12">
        <v>2.4800000000000003E-2</v>
      </c>
      <c r="M288" s="1">
        <v>0</v>
      </c>
      <c r="N288" s="1">
        <v>10</v>
      </c>
      <c r="O288" s="12">
        <v>1.4774780000000001</v>
      </c>
      <c r="P288" s="1">
        <v>4.4000000000000003E-3</v>
      </c>
      <c r="Q288" s="1">
        <v>34</v>
      </c>
      <c r="R288" s="1">
        <v>0</v>
      </c>
      <c r="S288" s="1">
        <f t="shared" si="51"/>
        <v>0</v>
      </c>
      <c r="T288" s="1">
        <f t="shared" si="52"/>
        <v>1</v>
      </c>
      <c r="U288" s="1">
        <f t="shared" si="53"/>
        <v>1</v>
      </c>
      <c r="V288" s="1">
        <f t="shared" si="54"/>
        <v>0</v>
      </c>
      <c r="W288" s="1">
        <f t="shared" si="55"/>
        <v>1</v>
      </c>
      <c r="X288" s="1">
        <f t="shared" si="56"/>
        <v>1</v>
      </c>
      <c r="Y288" s="1">
        <f t="shared" si="57"/>
        <v>0</v>
      </c>
      <c r="Z288" s="1">
        <f t="shared" si="58"/>
        <v>1</v>
      </c>
      <c r="AA288" s="1">
        <f t="shared" si="59"/>
        <v>0</v>
      </c>
      <c r="AB288" s="1">
        <f t="shared" si="60"/>
        <v>5</v>
      </c>
      <c r="AC288" s="1"/>
    </row>
    <row r="289" spans="1:29" ht="12.95" customHeight="1">
      <c r="A289" s="2">
        <v>11446</v>
      </c>
      <c r="B289" s="1" t="s">
        <v>298</v>
      </c>
      <c r="C289" s="1" t="s">
        <v>299</v>
      </c>
      <c r="D289" s="1">
        <v>40.982500000000002</v>
      </c>
      <c r="E289" s="1">
        <v>-107.38283300000001</v>
      </c>
      <c r="F289" s="3">
        <v>1</v>
      </c>
      <c r="G289" s="9" t="s">
        <v>2026</v>
      </c>
      <c r="H289" s="13">
        <v>387.60542800000002</v>
      </c>
      <c r="I289" s="14">
        <v>23.898446</v>
      </c>
      <c r="J289" s="12">
        <v>0</v>
      </c>
      <c r="K289" s="12">
        <v>1.8937999999999999</v>
      </c>
      <c r="L289" s="12">
        <v>2.8299999999999999E-2</v>
      </c>
      <c r="M289" s="1">
        <v>0</v>
      </c>
      <c r="N289" s="1">
        <v>7</v>
      </c>
      <c r="O289" s="12">
        <v>0.68171000000000004</v>
      </c>
      <c r="P289" s="1">
        <v>0</v>
      </c>
      <c r="Q289" s="1">
        <v>1</v>
      </c>
      <c r="R289" s="1">
        <v>0</v>
      </c>
      <c r="S289" s="1">
        <f t="shared" si="51"/>
        <v>0</v>
      </c>
      <c r="T289" s="1">
        <f t="shared" si="52"/>
        <v>1</v>
      </c>
      <c r="U289" s="1">
        <f t="shared" si="53"/>
        <v>1</v>
      </c>
      <c r="V289" s="1">
        <f t="shared" si="54"/>
        <v>0</v>
      </c>
      <c r="W289" s="1">
        <f t="shared" si="55"/>
        <v>1</v>
      </c>
      <c r="X289" s="1">
        <f t="shared" si="56"/>
        <v>1</v>
      </c>
      <c r="Y289" s="1">
        <f t="shared" si="57"/>
        <v>0</v>
      </c>
      <c r="Z289" s="1">
        <f t="shared" si="58"/>
        <v>1</v>
      </c>
      <c r="AA289" s="1">
        <f t="shared" si="59"/>
        <v>0</v>
      </c>
      <c r="AB289" s="1">
        <f t="shared" si="60"/>
        <v>5</v>
      </c>
      <c r="AC289" s="1"/>
    </row>
    <row r="290" spans="1:29" ht="12.95" customHeight="1">
      <c r="A290" s="2">
        <v>11462</v>
      </c>
      <c r="B290" s="1" t="s">
        <v>300</v>
      </c>
      <c r="C290" s="1" t="s">
        <v>301</v>
      </c>
      <c r="D290" s="1">
        <v>40.877099999999999</v>
      </c>
      <c r="E290" s="1">
        <v>-107.08710000000001</v>
      </c>
      <c r="F290" s="3">
        <v>2</v>
      </c>
      <c r="G290" s="9" t="s">
        <v>2026</v>
      </c>
      <c r="H290" s="13">
        <v>11.698136</v>
      </c>
      <c r="I290" s="14">
        <v>11.697319999999999</v>
      </c>
      <c r="J290" s="12">
        <v>0</v>
      </c>
      <c r="K290" s="12">
        <v>0</v>
      </c>
      <c r="L290" s="12">
        <v>0</v>
      </c>
      <c r="M290" s="1">
        <v>0</v>
      </c>
      <c r="N290" s="1">
        <v>0</v>
      </c>
      <c r="O290" s="12">
        <v>0</v>
      </c>
      <c r="P290" s="1">
        <v>0</v>
      </c>
      <c r="Q290" s="1">
        <v>0</v>
      </c>
      <c r="R290" s="1">
        <v>0</v>
      </c>
      <c r="S290" s="1">
        <f t="shared" si="51"/>
        <v>0</v>
      </c>
      <c r="T290" s="1">
        <f t="shared" si="52"/>
        <v>0</v>
      </c>
      <c r="U290" s="1">
        <f t="shared" si="53"/>
        <v>0</v>
      </c>
      <c r="V290" s="1">
        <f t="shared" si="54"/>
        <v>0</v>
      </c>
      <c r="W290" s="1">
        <f t="shared" si="55"/>
        <v>0</v>
      </c>
      <c r="X290" s="1">
        <f t="shared" si="56"/>
        <v>0</v>
      </c>
      <c r="Y290" s="1">
        <f t="shared" si="57"/>
        <v>0</v>
      </c>
      <c r="Z290" s="1">
        <f t="shared" si="58"/>
        <v>0</v>
      </c>
      <c r="AA290" s="1">
        <f t="shared" si="59"/>
        <v>0</v>
      </c>
      <c r="AB290" s="1">
        <f t="shared" si="60"/>
        <v>0</v>
      </c>
      <c r="AC290" s="1"/>
    </row>
    <row r="291" spans="1:29" ht="12.95" customHeight="1">
      <c r="A291" s="2">
        <v>11463</v>
      </c>
      <c r="B291" s="1" t="s">
        <v>300</v>
      </c>
      <c r="C291" s="1" t="s">
        <v>302</v>
      </c>
      <c r="D291" s="1">
        <v>40.864100000000001</v>
      </c>
      <c r="E291" s="1">
        <v>-107.06740000000001</v>
      </c>
      <c r="F291" s="3">
        <v>2</v>
      </c>
      <c r="G291" s="9" t="s">
        <v>2026</v>
      </c>
      <c r="H291" s="13">
        <v>3.2387199999999998</v>
      </c>
      <c r="I291" s="14">
        <v>3.238721</v>
      </c>
      <c r="J291" s="12">
        <v>0</v>
      </c>
      <c r="K291" s="12">
        <v>0</v>
      </c>
      <c r="L291" s="12">
        <v>0</v>
      </c>
      <c r="M291" s="1">
        <v>0</v>
      </c>
      <c r="N291" s="1">
        <v>0</v>
      </c>
      <c r="O291" s="12">
        <v>0</v>
      </c>
      <c r="P291" s="1">
        <v>0</v>
      </c>
      <c r="Q291" s="1">
        <v>0</v>
      </c>
      <c r="R291" s="1">
        <v>0</v>
      </c>
      <c r="S291" s="1">
        <f t="shared" si="51"/>
        <v>0</v>
      </c>
      <c r="T291" s="1">
        <f t="shared" si="52"/>
        <v>0</v>
      </c>
      <c r="U291" s="1">
        <f t="shared" si="53"/>
        <v>0</v>
      </c>
      <c r="V291" s="1">
        <f t="shared" si="54"/>
        <v>0</v>
      </c>
      <c r="W291" s="1">
        <f t="shared" si="55"/>
        <v>0</v>
      </c>
      <c r="X291" s="1">
        <f t="shared" si="56"/>
        <v>0</v>
      </c>
      <c r="Y291" s="1">
        <f t="shared" si="57"/>
        <v>0</v>
      </c>
      <c r="Z291" s="1">
        <f t="shared" si="58"/>
        <v>0</v>
      </c>
      <c r="AA291" s="1">
        <f t="shared" si="59"/>
        <v>0</v>
      </c>
      <c r="AB291" s="1">
        <f t="shared" si="60"/>
        <v>0</v>
      </c>
      <c r="AC291" s="1"/>
    </row>
    <row r="292" spans="1:29" ht="12.95" customHeight="1">
      <c r="A292" s="2">
        <v>11531</v>
      </c>
      <c r="B292" s="1" t="s">
        <v>231</v>
      </c>
      <c r="C292" s="1" t="s">
        <v>309</v>
      </c>
      <c r="D292" s="1">
        <v>40.036610000000003</v>
      </c>
      <c r="E292" s="1">
        <v>-107.51058</v>
      </c>
      <c r="F292" s="3">
        <v>1</v>
      </c>
      <c r="G292" s="9" t="s">
        <v>2026</v>
      </c>
      <c r="H292" s="13">
        <v>52.933380999999997</v>
      </c>
      <c r="I292" s="14">
        <v>9.5225089999999994</v>
      </c>
      <c r="J292" s="12">
        <v>0</v>
      </c>
      <c r="K292" s="12">
        <v>0.11210000000000001</v>
      </c>
      <c r="L292" s="12">
        <v>0</v>
      </c>
      <c r="M292" s="1">
        <v>0</v>
      </c>
      <c r="N292" s="1">
        <v>6</v>
      </c>
      <c r="O292" s="12">
        <v>0.93368200000000001</v>
      </c>
      <c r="P292" s="1">
        <v>0</v>
      </c>
      <c r="Q292" s="1">
        <v>0</v>
      </c>
      <c r="R292" s="1">
        <v>0</v>
      </c>
      <c r="S292" s="1">
        <f t="shared" si="51"/>
        <v>0</v>
      </c>
      <c r="T292" s="1">
        <f t="shared" si="52"/>
        <v>1</v>
      </c>
      <c r="U292" s="1">
        <f t="shared" si="53"/>
        <v>0</v>
      </c>
      <c r="V292" s="1">
        <f t="shared" si="54"/>
        <v>0</v>
      </c>
      <c r="W292" s="1">
        <f t="shared" si="55"/>
        <v>1</v>
      </c>
      <c r="X292" s="1">
        <f t="shared" si="56"/>
        <v>1</v>
      </c>
      <c r="Y292" s="1">
        <f t="shared" si="57"/>
        <v>0</v>
      </c>
      <c r="Z292" s="1">
        <f t="shared" si="58"/>
        <v>0</v>
      </c>
      <c r="AA292" s="1">
        <f t="shared" si="59"/>
        <v>0</v>
      </c>
      <c r="AB292" s="1">
        <f t="shared" si="60"/>
        <v>3</v>
      </c>
      <c r="AC292" s="1"/>
    </row>
    <row r="293" spans="1:29" ht="12.95" customHeight="1">
      <c r="A293" s="2">
        <v>11532</v>
      </c>
      <c r="B293" s="1" t="s">
        <v>310</v>
      </c>
      <c r="C293" s="1" t="s">
        <v>311</v>
      </c>
      <c r="D293" s="1">
        <v>39.974666999999997</v>
      </c>
      <c r="E293" s="1">
        <v>-107.624833</v>
      </c>
      <c r="F293" s="3">
        <v>1</v>
      </c>
      <c r="G293" s="9" t="s">
        <v>2026</v>
      </c>
      <c r="H293" s="13">
        <v>458.58468800000003</v>
      </c>
      <c r="I293" s="14">
        <v>18.36243</v>
      </c>
      <c r="J293" s="12">
        <v>0</v>
      </c>
      <c r="K293" s="12">
        <v>1.1325999999999998</v>
      </c>
      <c r="L293" s="12">
        <v>2.4000000000000002E-3</v>
      </c>
      <c r="M293" s="1">
        <v>0</v>
      </c>
      <c r="N293" s="1">
        <v>20</v>
      </c>
      <c r="O293" s="12">
        <v>0.675404</v>
      </c>
      <c r="P293" s="1">
        <v>0</v>
      </c>
      <c r="Q293" s="1">
        <v>0</v>
      </c>
      <c r="R293" s="1">
        <v>0</v>
      </c>
      <c r="S293" s="1">
        <f t="shared" si="51"/>
        <v>0</v>
      </c>
      <c r="T293" s="1">
        <f t="shared" si="52"/>
        <v>1</v>
      </c>
      <c r="U293" s="1">
        <f t="shared" si="53"/>
        <v>1</v>
      </c>
      <c r="V293" s="1">
        <f t="shared" si="54"/>
        <v>0</v>
      </c>
      <c r="W293" s="1">
        <f t="shared" si="55"/>
        <v>1</v>
      </c>
      <c r="X293" s="1">
        <f t="shared" si="56"/>
        <v>1</v>
      </c>
      <c r="Y293" s="1">
        <f t="shared" si="57"/>
        <v>0</v>
      </c>
      <c r="Z293" s="1">
        <f t="shared" si="58"/>
        <v>0</v>
      </c>
      <c r="AA293" s="1">
        <f t="shared" si="59"/>
        <v>0</v>
      </c>
      <c r="AB293" s="1">
        <f t="shared" si="60"/>
        <v>4</v>
      </c>
      <c r="AC293" s="1"/>
    </row>
    <row r="294" spans="1:29" ht="12.95" customHeight="1">
      <c r="A294" s="2">
        <v>11533</v>
      </c>
      <c r="B294" s="1" t="s">
        <v>312</v>
      </c>
      <c r="C294" s="1" t="s">
        <v>313</v>
      </c>
      <c r="D294" s="1">
        <v>40.038800000000002</v>
      </c>
      <c r="E294" s="1">
        <v>-107.4877</v>
      </c>
      <c r="F294" s="3">
        <v>1</v>
      </c>
      <c r="G294" s="9" t="s">
        <v>2026</v>
      </c>
      <c r="H294" s="13">
        <v>155.497558</v>
      </c>
      <c r="I294" s="14">
        <v>16.051548</v>
      </c>
      <c r="J294" s="12">
        <v>0</v>
      </c>
      <c r="K294" s="12">
        <v>0.36809999999999998</v>
      </c>
      <c r="L294" s="12">
        <v>0</v>
      </c>
      <c r="M294" s="1">
        <v>0</v>
      </c>
      <c r="N294" s="1">
        <v>17</v>
      </c>
      <c r="O294" s="12">
        <v>0.97812699999999997</v>
      </c>
      <c r="P294" s="1">
        <v>0</v>
      </c>
      <c r="Q294" s="1">
        <v>0</v>
      </c>
      <c r="R294" s="1">
        <v>0</v>
      </c>
      <c r="S294" s="1">
        <f t="shared" si="51"/>
        <v>0</v>
      </c>
      <c r="T294" s="1">
        <f t="shared" si="52"/>
        <v>1</v>
      </c>
      <c r="U294" s="1">
        <f t="shared" si="53"/>
        <v>0</v>
      </c>
      <c r="V294" s="1">
        <f t="shared" si="54"/>
        <v>0</v>
      </c>
      <c r="W294" s="1">
        <f t="shared" si="55"/>
        <v>1</v>
      </c>
      <c r="X294" s="1">
        <f t="shared" si="56"/>
        <v>1</v>
      </c>
      <c r="Y294" s="1">
        <f t="shared" si="57"/>
        <v>0</v>
      </c>
      <c r="Z294" s="1">
        <f t="shared" si="58"/>
        <v>0</v>
      </c>
      <c r="AA294" s="1">
        <f t="shared" si="59"/>
        <v>0</v>
      </c>
      <c r="AB294" s="1">
        <f t="shared" si="60"/>
        <v>3</v>
      </c>
      <c r="AC294" s="1"/>
    </row>
    <row r="295" spans="1:29" ht="12.95" customHeight="1">
      <c r="A295" s="2">
        <v>11535</v>
      </c>
      <c r="B295" s="1" t="s">
        <v>314</v>
      </c>
      <c r="C295" s="1" t="s">
        <v>315</v>
      </c>
      <c r="D295" s="1">
        <v>40.050600000000003</v>
      </c>
      <c r="E295" s="1">
        <v>-107.4687</v>
      </c>
      <c r="F295" s="3">
        <v>1</v>
      </c>
      <c r="G295" s="9" t="s">
        <v>2026</v>
      </c>
      <c r="H295" s="13">
        <v>56.370480999999998</v>
      </c>
      <c r="I295" s="14">
        <v>21.641531000000001</v>
      </c>
      <c r="J295" s="12">
        <v>0</v>
      </c>
      <c r="K295" s="12">
        <v>0.52529999999999999</v>
      </c>
      <c r="L295" s="12">
        <v>4.8000000000000004E-3</v>
      </c>
      <c r="M295" s="1">
        <v>0</v>
      </c>
      <c r="N295" s="1">
        <v>0</v>
      </c>
      <c r="O295" s="12">
        <v>0.41471799999999998</v>
      </c>
      <c r="P295" s="1">
        <v>0</v>
      </c>
      <c r="Q295" s="1">
        <v>0</v>
      </c>
      <c r="R295" s="1">
        <v>0</v>
      </c>
      <c r="S295" s="1">
        <f t="shared" si="51"/>
        <v>0</v>
      </c>
      <c r="T295" s="1">
        <f t="shared" si="52"/>
        <v>1</v>
      </c>
      <c r="U295" s="1">
        <f t="shared" si="53"/>
        <v>1</v>
      </c>
      <c r="V295" s="1">
        <f t="shared" si="54"/>
        <v>0</v>
      </c>
      <c r="W295" s="1">
        <f t="shared" si="55"/>
        <v>0</v>
      </c>
      <c r="X295" s="1">
        <f t="shared" si="56"/>
        <v>0</v>
      </c>
      <c r="Y295" s="1">
        <f t="shared" si="57"/>
        <v>0</v>
      </c>
      <c r="Z295" s="1">
        <f t="shared" si="58"/>
        <v>0</v>
      </c>
      <c r="AA295" s="1">
        <f t="shared" si="59"/>
        <v>0</v>
      </c>
      <c r="AB295" s="1">
        <f t="shared" si="60"/>
        <v>2</v>
      </c>
      <c r="AC295" s="1" t="s">
        <v>2207</v>
      </c>
    </row>
    <row r="296" spans="1:29" ht="12.95" customHeight="1">
      <c r="A296" s="2">
        <v>11765</v>
      </c>
      <c r="B296" s="1" t="s">
        <v>337</v>
      </c>
      <c r="C296" s="1" t="s">
        <v>338</v>
      </c>
      <c r="D296" s="1">
        <v>39.876820000000002</v>
      </c>
      <c r="E296" s="1">
        <v>-107.76486</v>
      </c>
      <c r="F296" s="3">
        <v>2</v>
      </c>
      <c r="G296" s="9" t="s">
        <v>2026</v>
      </c>
      <c r="H296" s="13">
        <v>65.580985999999996</v>
      </c>
      <c r="I296" s="14">
        <v>23.354001</v>
      </c>
      <c r="J296" s="12">
        <v>0</v>
      </c>
      <c r="K296" s="12">
        <v>9.1899999999999996E-2</v>
      </c>
      <c r="L296" s="12">
        <v>0</v>
      </c>
      <c r="M296" s="1">
        <v>0</v>
      </c>
      <c r="N296" s="1">
        <v>0</v>
      </c>
      <c r="O296" s="12">
        <v>6.3479999999999995E-2</v>
      </c>
      <c r="P296" s="1">
        <v>0</v>
      </c>
      <c r="Q296" s="1">
        <v>0</v>
      </c>
      <c r="R296" s="1">
        <v>0</v>
      </c>
      <c r="S296" s="1">
        <f t="shared" si="51"/>
        <v>0</v>
      </c>
      <c r="T296" s="1">
        <f t="shared" si="52"/>
        <v>1</v>
      </c>
      <c r="U296" s="1">
        <f t="shared" si="53"/>
        <v>0</v>
      </c>
      <c r="V296" s="1">
        <f t="shared" si="54"/>
        <v>0</v>
      </c>
      <c r="W296" s="1">
        <f t="shared" si="55"/>
        <v>0</v>
      </c>
      <c r="X296" s="1">
        <f t="shared" si="56"/>
        <v>0</v>
      </c>
      <c r="Y296" s="1">
        <f t="shared" si="57"/>
        <v>0</v>
      </c>
      <c r="Z296" s="1">
        <f t="shared" si="58"/>
        <v>0</v>
      </c>
      <c r="AA296" s="1">
        <f t="shared" si="59"/>
        <v>0</v>
      </c>
      <c r="AB296" s="1">
        <f t="shared" si="60"/>
        <v>1</v>
      </c>
      <c r="AC296" s="1" t="s">
        <v>2207</v>
      </c>
    </row>
    <row r="297" spans="1:29" ht="12.95" customHeight="1">
      <c r="A297" s="2">
        <v>11770</v>
      </c>
      <c r="B297" s="1" t="s">
        <v>310</v>
      </c>
      <c r="C297" s="1" t="s">
        <v>339</v>
      </c>
      <c r="D297" s="1">
        <v>39.974139999999998</v>
      </c>
      <c r="E297" s="1">
        <v>-107.62887000000001</v>
      </c>
      <c r="F297" s="3">
        <v>1</v>
      </c>
      <c r="G297" s="9" t="s">
        <v>2026</v>
      </c>
      <c r="H297" s="13">
        <v>461.70152200000001</v>
      </c>
      <c r="I297" s="14">
        <v>19.138776</v>
      </c>
      <c r="J297" s="12">
        <v>0</v>
      </c>
      <c r="K297" s="12">
        <v>1.2007999999999999</v>
      </c>
      <c r="L297" s="12">
        <v>4.9000000000000007E-3</v>
      </c>
      <c r="M297" s="1">
        <v>0</v>
      </c>
      <c r="N297" s="1">
        <v>23</v>
      </c>
      <c r="O297" s="12">
        <v>0.91812700000000003</v>
      </c>
      <c r="P297" s="1">
        <v>0</v>
      </c>
      <c r="Q297" s="1">
        <v>0</v>
      </c>
      <c r="R297" s="1">
        <v>0</v>
      </c>
      <c r="S297" s="1">
        <f t="shared" si="51"/>
        <v>0</v>
      </c>
      <c r="T297" s="1">
        <f t="shared" si="52"/>
        <v>1</v>
      </c>
      <c r="U297" s="1">
        <f t="shared" si="53"/>
        <v>1</v>
      </c>
      <c r="V297" s="1">
        <f t="shared" si="54"/>
        <v>0</v>
      </c>
      <c r="W297" s="1">
        <f t="shared" si="55"/>
        <v>1</v>
      </c>
      <c r="X297" s="1">
        <f t="shared" si="56"/>
        <v>1</v>
      </c>
      <c r="Y297" s="1">
        <f t="shared" si="57"/>
        <v>0</v>
      </c>
      <c r="Z297" s="1">
        <f t="shared" si="58"/>
        <v>0</v>
      </c>
      <c r="AA297" s="1">
        <f t="shared" si="59"/>
        <v>0</v>
      </c>
      <c r="AB297" s="1">
        <f t="shared" si="60"/>
        <v>4</v>
      </c>
      <c r="AC297" s="1"/>
    </row>
    <row r="298" spans="1:29" ht="12.95" customHeight="1">
      <c r="A298" s="2">
        <v>12102</v>
      </c>
      <c r="B298" s="1" t="s">
        <v>345</v>
      </c>
      <c r="C298" s="1" t="s">
        <v>351</v>
      </c>
      <c r="D298" s="1">
        <v>40.108333000000002</v>
      </c>
      <c r="E298" s="1">
        <v>-106.00361100000001</v>
      </c>
      <c r="F298" s="3">
        <v>1</v>
      </c>
      <c r="G298" s="9" t="s">
        <v>2026</v>
      </c>
      <c r="H298" s="13">
        <v>2042.3239269999999</v>
      </c>
      <c r="I298" s="14">
        <v>47.094914000000003</v>
      </c>
      <c r="J298" s="12">
        <v>0</v>
      </c>
      <c r="K298" s="12">
        <v>1.1485000000000001</v>
      </c>
      <c r="L298" s="12">
        <v>0.54059999999999997</v>
      </c>
      <c r="M298" s="1">
        <v>3</v>
      </c>
      <c r="N298" s="1">
        <v>24</v>
      </c>
      <c r="O298" s="12">
        <v>2.179392</v>
      </c>
      <c r="P298" s="1">
        <v>4.8999999999999998E-4</v>
      </c>
      <c r="Q298" s="1">
        <v>2</v>
      </c>
      <c r="R298" s="1">
        <v>0</v>
      </c>
      <c r="S298" s="1">
        <f t="shared" si="51"/>
        <v>0</v>
      </c>
      <c r="T298" s="1">
        <f t="shared" si="52"/>
        <v>1</v>
      </c>
      <c r="U298" s="1">
        <f t="shared" si="53"/>
        <v>1</v>
      </c>
      <c r="V298" s="1">
        <f t="shared" si="54"/>
        <v>1</v>
      </c>
      <c r="W298" s="1">
        <f t="shared" si="55"/>
        <v>1</v>
      </c>
      <c r="X298" s="1">
        <f t="shared" si="56"/>
        <v>1</v>
      </c>
      <c r="Y298" s="1">
        <f t="shared" si="57"/>
        <v>0</v>
      </c>
      <c r="Z298" s="1">
        <f t="shared" si="58"/>
        <v>1</v>
      </c>
      <c r="AA298" s="1">
        <f t="shared" si="59"/>
        <v>0</v>
      </c>
      <c r="AB298" s="1">
        <f t="shared" si="60"/>
        <v>6</v>
      </c>
      <c r="AC298" s="1"/>
    </row>
    <row r="299" spans="1:29" ht="12.95" customHeight="1">
      <c r="A299" s="2">
        <v>12115</v>
      </c>
      <c r="B299" s="1" t="s">
        <v>352</v>
      </c>
      <c r="C299" s="1" t="s">
        <v>353</v>
      </c>
      <c r="D299" s="1">
        <v>39.810966999999998</v>
      </c>
      <c r="E299" s="1">
        <v>-107.18415</v>
      </c>
      <c r="F299" s="3">
        <v>1</v>
      </c>
      <c r="G299" s="9" t="s">
        <v>2026</v>
      </c>
      <c r="H299" s="13">
        <v>119.671273</v>
      </c>
      <c r="I299" s="14">
        <v>32.934708999999998</v>
      </c>
      <c r="J299" s="12">
        <v>0</v>
      </c>
      <c r="K299" s="12">
        <v>1.8000000000000002E-2</v>
      </c>
      <c r="L299" s="12">
        <v>0</v>
      </c>
      <c r="M299" s="1">
        <v>0</v>
      </c>
      <c r="N299" s="1">
        <v>4</v>
      </c>
      <c r="O299" s="12">
        <v>3.0047999999999998E-2</v>
      </c>
      <c r="P299" s="1">
        <v>0</v>
      </c>
      <c r="Q299" s="1">
        <v>0</v>
      </c>
      <c r="R299" s="1">
        <v>0</v>
      </c>
      <c r="S299" s="1">
        <f t="shared" si="51"/>
        <v>0</v>
      </c>
      <c r="T299" s="1">
        <f t="shared" si="52"/>
        <v>1</v>
      </c>
      <c r="U299" s="1">
        <f t="shared" si="53"/>
        <v>0</v>
      </c>
      <c r="V299" s="1">
        <f t="shared" si="54"/>
        <v>0</v>
      </c>
      <c r="W299" s="1">
        <f t="shared" si="55"/>
        <v>1</v>
      </c>
      <c r="X299" s="1">
        <f t="shared" si="56"/>
        <v>0</v>
      </c>
      <c r="Y299" s="1">
        <f t="shared" si="57"/>
        <v>0</v>
      </c>
      <c r="Z299" s="1">
        <f t="shared" si="58"/>
        <v>0</v>
      </c>
      <c r="AA299" s="1">
        <f t="shared" si="59"/>
        <v>0</v>
      </c>
      <c r="AB299" s="1">
        <f t="shared" si="60"/>
        <v>2</v>
      </c>
      <c r="AC299" s="1"/>
    </row>
    <row r="300" spans="1:29" ht="12.95" customHeight="1">
      <c r="A300" s="2">
        <v>12116</v>
      </c>
      <c r="B300" s="1" t="s">
        <v>354</v>
      </c>
      <c r="C300" s="1" t="s">
        <v>355</v>
      </c>
      <c r="D300" s="1">
        <v>39.945366999999997</v>
      </c>
      <c r="E300" s="1">
        <v>-106.53375</v>
      </c>
      <c r="F300" s="3">
        <v>1</v>
      </c>
      <c r="G300" s="9" t="s">
        <v>2026</v>
      </c>
      <c r="H300" s="13">
        <v>143.704938</v>
      </c>
      <c r="I300" s="14">
        <v>24.611692999999999</v>
      </c>
      <c r="J300" s="12">
        <v>0</v>
      </c>
      <c r="K300" s="12">
        <v>1.3222</v>
      </c>
      <c r="L300" s="12">
        <v>0</v>
      </c>
      <c r="M300" s="1">
        <v>0</v>
      </c>
      <c r="N300" s="1">
        <v>21</v>
      </c>
      <c r="O300" s="12">
        <v>1.806943</v>
      </c>
      <c r="P300" s="1">
        <v>0</v>
      </c>
      <c r="Q300" s="1">
        <v>0</v>
      </c>
      <c r="R300" s="1">
        <v>0</v>
      </c>
      <c r="S300" s="1">
        <f t="shared" si="51"/>
        <v>0</v>
      </c>
      <c r="T300" s="1">
        <f t="shared" si="52"/>
        <v>1</v>
      </c>
      <c r="U300" s="1">
        <f t="shared" si="53"/>
        <v>0</v>
      </c>
      <c r="V300" s="1">
        <f t="shared" si="54"/>
        <v>0</v>
      </c>
      <c r="W300" s="1">
        <f t="shared" si="55"/>
        <v>1</v>
      </c>
      <c r="X300" s="1">
        <f t="shared" si="56"/>
        <v>1</v>
      </c>
      <c r="Y300" s="1">
        <f t="shared" si="57"/>
        <v>0</v>
      </c>
      <c r="Z300" s="1">
        <f t="shared" si="58"/>
        <v>0</v>
      </c>
      <c r="AA300" s="1">
        <f t="shared" si="59"/>
        <v>0</v>
      </c>
      <c r="AB300" s="1">
        <f t="shared" si="60"/>
        <v>3</v>
      </c>
      <c r="AC300" s="1"/>
    </row>
    <row r="301" spans="1:29" ht="12.95" customHeight="1">
      <c r="A301" s="2">
        <v>12118</v>
      </c>
      <c r="B301" s="1" t="s">
        <v>356</v>
      </c>
      <c r="C301" s="1" t="s">
        <v>114</v>
      </c>
      <c r="D301" s="1">
        <v>39.889800000000001</v>
      </c>
      <c r="E301" s="1">
        <v>-106.83242</v>
      </c>
      <c r="F301" s="3">
        <v>1</v>
      </c>
      <c r="G301" s="9" t="s">
        <v>2026</v>
      </c>
      <c r="H301" s="13">
        <v>98.413656000000003</v>
      </c>
      <c r="I301" s="14">
        <v>13.835157000000001</v>
      </c>
      <c r="J301" s="12">
        <v>0</v>
      </c>
      <c r="K301" s="12">
        <v>0.9749000000000001</v>
      </c>
      <c r="L301" s="12">
        <v>0</v>
      </c>
      <c r="M301" s="1">
        <v>0</v>
      </c>
      <c r="N301" s="1">
        <v>12</v>
      </c>
      <c r="O301" s="12">
        <v>1.319229</v>
      </c>
      <c r="P301" s="1">
        <v>0</v>
      </c>
      <c r="Q301" s="1">
        <v>0</v>
      </c>
      <c r="R301" s="1">
        <v>0</v>
      </c>
      <c r="S301" s="1">
        <f t="shared" si="51"/>
        <v>0</v>
      </c>
      <c r="T301" s="1">
        <f t="shared" si="52"/>
        <v>1</v>
      </c>
      <c r="U301" s="1">
        <f t="shared" si="53"/>
        <v>0</v>
      </c>
      <c r="V301" s="1">
        <f t="shared" si="54"/>
        <v>0</v>
      </c>
      <c r="W301" s="1">
        <f t="shared" si="55"/>
        <v>1</v>
      </c>
      <c r="X301" s="1">
        <f t="shared" si="56"/>
        <v>1</v>
      </c>
      <c r="Y301" s="1">
        <f t="shared" si="57"/>
        <v>0</v>
      </c>
      <c r="Z301" s="1">
        <f t="shared" si="58"/>
        <v>0</v>
      </c>
      <c r="AA301" s="1">
        <f t="shared" si="59"/>
        <v>0</v>
      </c>
      <c r="AB301" s="1">
        <f t="shared" si="60"/>
        <v>3</v>
      </c>
      <c r="AC301" s="1"/>
    </row>
    <row r="302" spans="1:29" ht="12.95" customHeight="1">
      <c r="A302" s="2">
        <v>12144</v>
      </c>
      <c r="B302" s="1" t="s">
        <v>357</v>
      </c>
      <c r="C302" s="1" t="s">
        <v>135</v>
      </c>
      <c r="D302" s="1">
        <v>40.158732999999998</v>
      </c>
      <c r="E302" s="1">
        <v>-106.2881</v>
      </c>
      <c r="F302" s="3">
        <v>1</v>
      </c>
      <c r="G302" s="9" t="s">
        <v>2026</v>
      </c>
      <c r="H302" s="13">
        <v>139.372883</v>
      </c>
      <c r="I302" s="14">
        <v>12.651904999999999</v>
      </c>
      <c r="J302" s="12">
        <v>0</v>
      </c>
      <c r="K302" s="12">
        <v>2.9260999999999999</v>
      </c>
      <c r="L302" s="12">
        <v>0</v>
      </c>
      <c r="M302" s="1">
        <v>0</v>
      </c>
      <c r="N302" s="1">
        <v>18</v>
      </c>
      <c r="O302" s="12">
        <v>2.8115329999999998</v>
      </c>
      <c r="P302" s="1">
        <v>0</v>
      </c>
      <c r="Q302" s="1">
        <v>0</v>
      </c>
      <c r="R302" s="1">
        <v>0</v>
      </c>
      <c r="S302" s="1">
        <f t="shared" si="51"/>
        <v>0</v>
      </c>
      <c r="T302" s="1">
        <f t="shared" si="52"/>
        <v>1</v>
      </c>
      <c r="U302" s="1">
        <f t="shared" si="53"/>
        <v>0</v>
      </c>
      <c r="V302" s="1">
        <f t="shared" si="54"/>
        <v>0</v>
      </c>
      <c r="W302" s="1">
        <f t="shared" si="55"/>
        <v>1</v>
      </c>
      <c r="X302" s="1">
        <f t="shared" si="56"/>
        <v>1</v>
      </c>
      <c r="Y302" s="1">
        <f t="shared" si="57"/>
        <v>0</v>
      </c>
      <c r="Z302" s="1">
        <f t="shared" si="58"/>
        <v>0</v>
      </c>
      <c r="AA302" s="1">
        <f t="shared" si="59"/>
        <v>0</v>
      </c>
      <c r="AB302" s="1">
        <f t="shared" si="60"/>
        <v>3</v>
      </c>
      <c r="AC302" s="1"/>
    </row>
    <row r="303" spans="1:29" ht="12.95" customHeight="1">
      <c r="A303" s="2">
        <v>12146</v>
      </c>
      <c r="B303" s="1" t="s">
        <v>358</v>
      </c>
      <c r="C303" s="1" t="s">
        <v>359</v>
      </c>
      <c r="D303" s="1">
        <v>40.193350000000002</v>
      </c>
      <c r="E303" s="1">
        <v>-106.41718299999999</v>
      </c>
      <c r="F303" s="3">
        <v>1</v>
      </c>
      <c r="G303" s="9" t="s">
        <v>2026</v>
      </c>
      <c r="H303" s="13">
        <v>383.43677400000001</v>
      </c>
      <c r="I303" s="14">
        <v>22.112316</v>
      </c>
      <c r="J303" s="12">
        <v>0</v>
      </c>
      <c r="K303" s="12">
        <v>2.4969000000000001</v>
      </c>
      <c r="L303" s="12">
        <v>0.20319999999999999</v>
      </c>
      <c r="M303" s="1">
        <v>0</v>
      </c>
      <c r="N303" s="1">
        <v>10</v>
      </c>
      <c r="O303" s="12">
        <v>1.7370749999999999</v>
      </c>
      <c r="P303" s="1">
        <v>0</v>
      </c>
      <c r="Q303" s="1">
        <v>0</v>
      </c>
      <c r="R303" s="1">
        <v>0</v>
      </c>
      <c r="S303" s="1">
        <f t="shared" si="51"/>
        <v>0</v>
      </c>
      <c r="T303" s="1">
        <f t="shared" si="52"/>
        <v>1</v>
      </c>
      <c r="U303" s="1">
        <f t="shared" si="53"/>
        <v>1</v>
      </c>
      <c r="V303" s="1">
        <f t="shared" si="54"/>
        <v>0</v>
      </c>
      <c r="W303" s="1">
        <f t="shared" si="55"/>
        <v>1</v>
      </c>
      <c r="X303" s="1">
        <f t="shared" si="56"/>
        <v>1</v>
      </c>
      <c r="Y303" s="1">
        <f t="shared" si="57"/>
        <v>0</v>
      </c>
      <c r="Z303" s="1">
        <f t="shared" si="58"/>
        <v>0</v>
      </c>
      <c r="AA303" s="1">
        <f t="shared" si="59"/>
        <v>0</v>
      </c>
      <c r="AB303" s="1">
        <f t="shared" si="60"/>
        <v>4</v>
      </c>
      <c r="AC303" s="1"/>
    </row>
    <row r="304" spans="1:29" ht="12.95" customHeight="1">
      <c r="A304" s="2">
        <v>12162</v>
      </c>
      <c r="B304" s="1" t="s">
        <v>360</v>
      </c>
      <c r="C304" s="1" t="s">
        <v>361</v>
      </c>
      <c r="D304" s="1">
        <v>39.991332999999997</v>
      </c>
      <c r="E304" s="1">
        <v>-105.8505</v>
      </c>
      <c r="F304" s="3">
        <v>1</v>
      </c>
      <c r="G304" s="9" t="s">
        <v>2026</v>
      </c>
      <c r="H304" s="13">
        <v>48.211570000000002</v>
      </c>
      <c r="I304" s="14">
        <v>10.295349</v>
      </c>
      <c r="J304" s="12">
        <v>0</v>
      </c>
      <c r="K304" s="12">
        <v>0.81769999999999998</v>
      </c>
      <c r="L304" s="12">
        <v>9.7099999999999992E-2</v>
      </c>
      <c r="M304" s="1">
        <v>1</v>
      </c>
      <c r="N304" s="1">
        <v>3</v>
      </c>
      <c r="O304" s="12">
        <v>1.908801</v>
      </c>
      <c r="P304" s="1">
        <v>0</v>
      </c>
      <c r="Q304" s="1">
        <v>0</v>
      </c>
      <c r="R304" s="1">
        <v>0</v>
      </c>
      <c r="S304" s="1">
        <f t="shared" si="51"/>
        <v>0</v>
      </c>
      <c r="T304" s="1">
        <f t="shared" si="52"/>
        <v>1</v>
      </c>
      <c r="U304" s="1">
        <f t="shared" si="53"/>
        <v>1</v>
      </c>
      <c r="V304" s="1">
        <f t="shared" si="54"/>
        <v>1</v>
      </c>
      <c r="W304" s="1">
        <f t="shared" si="55"/>
        <v>1</v>
      </c>
      <c r="X304" s="1">
        <f t="shared" si="56"/>
        <v>1</v>
      </c>
      <c r="Y304" s="1">
        <f t="shared" si="57"/>
        <v>0</v>
      </c>
      <c r="Z304" s="1">
        <f t="shared" si="58"/>
        <v>0</v>
      </c>
      <c r="AA304" s="1">
        <f t="shared" si="59"/>
        <v>0</v>
      </c>
      <c r="AB304" s="1">
        <f t="shared" si="60"/>
        <v>5</v>
      </c>
      <c r="AC304" s="1"/>
    </row>
    <row r="305" spans="1:29" ht="12.95" customHeight="1">
      <c r="A305" s="2">
        <v>12163</v>
      </c>
      <c r="B305" s="1" t="s">
        <v>362</v>
      </c>
      <c r="C305" s="1" t="s">
        <v>363</v>
      </c>
      <c r="D305" s="1">
        <v>39.91639</v>
      </c>
      <c r="E305" s="1">
        <v>-105.77611</v>
      </c>
      <c r="F305" s="3">
        <v>1</v>
      </c>
      <c r="G305" s="9" t="s">
        <v>2026</v>
      </c>
      <c r="H305" s="13">
        <v>76.979651000000004</v>
      </c>
      <c r="I305" s="14">
        <v>18.441858</v>
      </c>
      <c r="J305" s="12">
        <v>0</v>
      </c>
      <c r="K305" s="12">
        <v>3.9699999999999999E-2</v>
      </c>
      <c r="L305" s="12">
        <v>1.5559000000000001</v>
      </c>
      <c r="M305" s="1">
        <v>4</v>
      </c>
      <c r="N305" s="1">
        <v>8</v>
      </c>
      <c r="O305" s="12">
        <v>4.2677709999999998</v>
      </c>
      <c r="P305" s="1">
        <v>0</v>
      </c>
      <c r="Q305" s="1">
        <v>0</v>
      </c>
      <c r="R305" s="1">
        <v>0</v>
      </c>
      <c r="S305" s="1">
        <f t="shared" si="51"/>
        <v>0</v>
      </c>
      <c r="T305" s="1">
        <f t="shared" si="52"/>
        <v>1</v>
      </c>
      <c r="U305" s="1">
        <f t="shared" si="53"/>
        <v>1</v>
      </c>
      <c r="V305" s="1">
        <f t="shared" si="54"/>
        <v>1</v>
      </c>
      <c r="W305" s="1">
        <f t="shared" si="55"/>
        <v>1</v>
      </c>
      <c r="X305" s="1">
        <f t="shared" si="56"/>
        <v>1</v>
      </c>
      <c r="Y305" s="1">
        <f t="shared" si="57"/>
        <v>0</v>
      </c>
      <c r="Z305" s="1">
        <f t="shared" si="58"/>
        <v>0</v>
      </c>
      <c r="AA305" s="1">
        <f t="shared" si="59"/>
        <v>0</v>
      </c>
      <c r="AB305" s="1">
        <f t="shared" si="60"/>
        <v>5</v>
      </c>
      <c r="AC305" s="1"/>
    </row>
    <row r="306" spans="1:29" ht="12.95" customHeight="1">
      <c r="A306" s="2">
        <v>12164</v>
      </c>
      <c r="B306" s="1" t="s">
        <v>364</v>
      </c>
      <c r="C306" s="1" t="s">
        <v>365</v>
      </c>
      <c r="D306" s="1">
        <v>39.991332999999997</v>
      </c>
      <c r="E306" s="1">
        <v>-105.852</v>
      </c>
      <c r="F306" s="3">
        <v>1</v>
      </c>
      <c r="G306" s="9" t="s">
        <v>2026</v>
      </c>
      <c r="H306" s="13">
        <v>37.278495999999997</v>
      </c>
      <c r="I306" s="14">
        <v>11.179627999999999</v>
      </c>
      <c r="J306" s="12">
        <v>0</v>
      </c>
      <c r="K306" s="12">
        <v>0.57230000000000003</v>
      </c>
      <c r="L306" s="12">
        <v>0.24389999999999998</v>
      </c>
      <c r="M306" s="1">
        <v>0</v>
      </c>
      <c r="N306" s="1">
        <v>21</v>
      </c>
      <c r="O306" s="12">
        <v>2.6444800000000002</v>
      </c>
      <c r="P306" s="1">
        <v>0</v>
      </c>
      <c r="Q306" s="1">
        <v>0</v>
      </c>
      <c r="R306" s="1">
        <v>0</v>
      </c>
      <c r="S306" s="1">
        <f t="shared" si="51"/>
        <v>0</v>
      </c>
      <c r="T306" s="1">
        <f t="shared" si="52"/>
        <v>1</v>
      </c>
      <c r="U306" s="1">
        <f t="shared" si="53"/>
        <v>1</v>
      </c>
      <c r="V306" s="1">
        <f t="shared" si="54"/>
        <v>0</v>
      </c>
      <c r="W306" s="1">
        <f t="shared" si="55"/>
        <v>1</v>
      </c>
      <c r="X306" s="1">
        <f t="shared" si="56"/>
        <v>1</v>
      </c>
      <c r="Y306" s="1">
        <f t="shared" si="57"/>
        <v>0</v>
      </c>
      <c r="Z306" s="1">
        <f t="shared" si="58"/>
        <v>0</v>
      </c>
      <c r="AA306" s="1">
        <f t="shared" si="59"/>
        <v>0</v>
      </c>
      <c r="AB306" s="1">
        <f t="shared" si="60"/>
        <v>4</v>
      </c>
      <c r="AC306" s="1"/>
    </row>
    <row r="307" spans="1:29" ht="12.95" customHeight="1">
      <c r="A307" s="2">
        <v>12166</v>
      </c>
      <c r="B307" s="1" t="s">
        <v>362</v>
      </c>
      <c r="C307" s="1" t="s">
        <v>373</v>
      </c>
      <c r="D307" s="1">
        <v>40.092329999999997</v>
      </c>
      <c r="E307" s="1">
        <v>-105.9705</v>
      </c>
      <c r="F307" s="3">
        <v>1</v>
      </c>
      <c r="G307" s="9" t="s">
        <v>2026</v>
      </c>
      <c r="H307" s="13">
        <v>783.31381099999999</v>
      </c>
      <c r="I307" s="14">
        <v>31.305105999999999</v>
      </c>
      <c r="J307" s="12">
        <v>0</v>
      </c>
      <c r="K307" s="12">
        <v>1.0923</v>
      </c>
      <c r="L307" s="12">
        <v>0.98740000000000006</v>
      </c>
      <c r="M307" s="1">
        <v>5</v>
      </c>
      <c r="N307" s="1">
        <v>32</v>
      </c>
      <c r="O307" s="12">
        <v>4.0675429999999997</v>
      </c>
      <c r="P307" s="1">
        <v>0</v>
      </c>
      <c r="Q307" s="1">
        <v>4</v>
      </c>
      <c r="R307" s="1">
        <v>0</v>
      </c>
      <c r="S307" s="1">
        <f t="shared" si="51"/>
        <v>0</v>
      </c>
      <c r="T307" s="1">
        <f t="shared" si="52"/>
        <v>1</v>
      </c>
      <c r="U307" s="1">
        <f t="shared" si="53"/>
        <v>1</v>
      </c>
      <c r="V307" s="1">
        <f t="shared" si="54"/>
        <v>1</v>
      </c>
      <c r="W307" s="1">
        <f t="shared" si="55"/>
        <v>1</v>
      </c>
      <c r="X307" s="1">
        <f t="shared" si="56"/>
        <v>1</v>
      </c>
      <c r="Y307" s="1">
        <f t="shared" si="57"/>
        <v>0</v>
      </c>
      <c r="Z307" s="1">
        <f t="shared" si="58"/>
        <v>1</v>
      </c>
      <c r="AA307" s="1">
        <f t="shared" si="59"/>
        <v>0</v>
      </c>
      <c r="AB307" s="1">
        <f t="shared" si="60"/>
        <v>6</v>
      </c>
      <c r="AC307" s="1"/>
    </row>
    <row r="308" spans="1:29" ht="12.95" customHeight="1">
      <c r="A308" s="2">
        <v>12168</v>
      </c>
      <c r="B308" s="1" t="s">
        <v>376</v>
      </c>
      <c r="C308" s="1" t="s">
        <v>377</v>
      </c>
      <c r="D308" s="1">
        <v>39.99897</v>
      </c>
      <c r="E308" s="1">
        <v>-105.82758</v>
      </c>
      <c r="F308" s="3">
        <v>1</v>
      </c>
      <c r="G308" s="9" t="s">
        <v>2026</v>
      </c>
      <c r="H308" s="13">
        <v>170.52200099999999</v>
      </c>
      <c r="I308" s="14">
        <v>31.631232000000001</v>
      </c>
      <c r="J308" s="12">
        <v>0</v>
      </c>
      <c r="K308" s="12">
        <v>0.26340000000000002</v>
      </c>
      <c r="L308" s="12">
        <v>9.0800000000000006E-2</v>
      </c>
      <c r="M308" s="1">
        <v>0</v>
      </c>
      <c r="N308" s="1">
        <v>3</v>
      </c>
      <c r="O308" s="12">
        <v>2.3189739999999999</v>
      </c>
      <c r="P308" s="1">
        <v>0</v>
      </c>
      <c r="Q308" s="1">
        <v>0</v>
      </c>
      <c r="R308" s="1">
        <v>0</v>
      </c>
      <c r="S308" s="1">
        <f t="shared" si="51"/>
        <v>0</v>
      </c>
      <c r="T308" s="1">
        <f t="shared" si="52"/>
        <v>1</v>
      </c>
      <c r="U308" s="1">
        <f t="shared" si="53"/>
        <v>1</v>
      </c>
      <c r="V308" s="1">
        <f t="shared" si="54"/>
        <v>0</v>
      </c>
      <c r="W308" s="1">
        <f t="shared" si="55"/>
        <v>1</v>
      </c>
      <c r="X308" s="1">
        <f t="shared" si="56"/>
        <v>1</v>
      </c>
      <c r="Y308" s="1">
        <f t="shared" si="57"/>
        <v>0</v>
      </c>
      <c r="Z308" s="1">
        <f t="shared" si="58"/>
        <v>0</v>
      </c>
      <c r="AA308" s="1">
        <f t="shared" si="59"/>
        <v>0</v>
      </c>
      <c r="AB308" s="1">
        <f t="shared" si="60"/>
        <v>4</v>
      </c>
      <c r="AC308" s="1"/>
    </row>
    <row r="309" spans="1:29" ht="12.95" customHeight="1">
      <c r="A309" s="2">
        <v>12169</v>
      </c>
      <c r="B309" s="1" t="s">
        <v>378</v>
      </c>
      <c r="C309" s="1" t="s">
        <v>379</v>
      </c>
      <c r="D309" s="1">
        <v>40.056730000000002</v>
      </c>
      <c r="E309" s="1">
        <v>-106.64722</v>
      </c>
      <c r="F309" s="3">
        <v>2</v>
      </c>
      <c r="G309" s="9" t="s">
        <v>2026</v>
      </c>
      <c r="H309" s="13">
        <v>81.629982999999996</v>
      </c>
      <c r="I309" s="14">
        <v>23.39968</v>
      </c>
      <c r="J309" s="12">
        <v>0</v>
      </c>
      <c r="K309" s="12">
        <v>0</v>
      </c>
      <c r="L309" s="12">
        <v>4.4000000000000003E-3</v>
      </c>
      <c r="M309" s="1">
        <v>0</v>
      </c>
      <c r="N309" s="1">
        <v>2</v>
      </c>
      <c r="O309" s="12">
        <v>1.4869129999999999</v>
      </c>
      <c r="P309" s="1">
        <v>0</v>
      </c>
      <c r="Q309" s="1">
        <v>0</v>
      </c>
      <c r="R309" s="1">
        <v>0</v>
      </c>
      <c r="S309" s="1">
        <f t="shared" si="51"/>
        <v>0</v>
      </c>
      <c r="T309" s="1">
        <f t="shared" si="52"/>
        <v>0</v>
      </c>
      <c r="U309" s="1">
        <f t="shared" si="53"/>
        <v>1</v>
      </c>
      <c r="V309" s="1">
        <f t="shared" si="54"/>
        <v>0</v>
      </c>
      <c r="W309" s="1">
        <f t="shared" si="55"/>
        <v>1</v>
      </c>
      <c r="X309" s="1">
        <f t="shared" si="56"/>
        <v>1</v>
      </c>
      <c r="Y309" s="1">
        <f t="shared" si="57"/>
        <v>0</v>
      </c>
      <c r="Z309" s="1">
        <f t="shared" si="58"/>
        <v>0</v>
      </c>
      <c r="AA309" s="1">
        <f t="shared" si="59"/>
        <v>0</v>
      </c>
      <c r="AB309" s="1">
        <f t="shared" si="60"/>
        <v>3</v>
      </c>
      <c r="AC309" s="1"/>
    </row>
    <row r="310" spans="1:29" ht="12.95" customHeight="1">
      <c r="A310" s="2">
        <v>12172</v>
      </c>
      <c r="B310" s="1" t="s">
        <v>43</v>
      </c>
      <c r="C310" s="1" t="s">
        <v>380</v>
      </c>
      <c r="D310" s="1">
        <v>40.157667000000004</v>
      </c>
      <c r="E310" s="1">
        <v>-105.985</v>
      </c>
      <c r="F310" s="3">
        <v>1</v>
      </c>
      <c r="G310" s="9" t="s">
        <v>2026</v>
      </c>
      <c r="H310" s="13">
        <v>330.37843800000002</v>
      </c>
      <c r="I310" s="14">
        <v>29.643366</v>
      </c>
      <c r="J310" s="12">
        <v>0</v>
      </c>
      <c r="K310" s="12">
        <v>0.38539999999999996</v>
      </c>
      <c r="L310" s="12">
        <v>0.15670000000000001</v>
      </c>
      <c r="M310" s="1">
        <v>1</v>
      </c>
      <c r="N310" s="1">
        <v>15</v>
      </c>
      <c r="O310" s="12">
        <v>1.5653779999999999</v>
      </c>
      <c r="P310" s="1">
        <v>3.0270000000000002E-3</v>
      </c>
      <c r="Q310" s="1">
        <v>3</v>
      </c>
      <c r="R310" s="1">
        <v>0</v>
      </c>
      <c r="S310" s="1">
        <f t="shared" si="51"/>
        <v>0</v>
      </c>
      <c r="T310" s="1">
        <f t="shared" si="52"/>
        <v>1</v>
      </c>
      <c r="U310" s="1">
        <f t="shared" si="53"/>
        <v>1</v>
      </c>
      <c r="V310" s="1">
        <f t="shared" si="54"/>
        <v>1</v>
      </c>
      <c r="W310" s="1">
        <f t="shared" si="55"/>
        <v>1</v>
      </c>
      <c r="X310" s="1">
        <f t="shared" si="56"/>
        <v>1</v>
      </c>
      <c r="Y310" s="1">
        <f t="shared" si="57"/>
        <v>0</v>
      </c>
      <c r="Z310" s="1">
        <f t="shared" si="58"/>
        <v>1</v>
      </c>
      <c r="AA310" s="1">
        <f t="shared" si="59"/>
        <v>0</v>
      </c>
      <c r="AB310" s="1">
        <f t="shared" si="60"/>
        <v>6</v>
      </c>
      <c r="AC310" s="1"/>
    </row>
    <row r="311" spans="1:29" ht="12.95" customHeight="1">
      <c r="A311" s="2">
        <v>12178</v>
      </c>
      <c r="B311" s="1" t="s">
        <v>381</v>
      </c>
      <c r="C311" s="1" t="s">
        <v>382</v>
      </c>
      <c r="D311" s="1">
        <v>39.934660999999998</v>
      </c>
      <c r="E311" s="1">
        <v>-105.899884</v>
      </c>
      <c r="F311" s="3">
        <v>2</v>
      </c>
      <c r="G311" s="9" t="s">
        <v>2026</v>
      </c>
      <c r="H311" s="13">
        <v>5.5203239999999996</v>
      </c>
      <c r="I311" s="14">
        <v>5.5200240000000003</v>
      </c>
      <c r="J311" s="12">
        <v>0</v>
      </c>
      <c r="K311" s="12">
        <v>0</v>
      </c>
      <c r="L311" s="12">
        <v>0</v>
      </c>
      <c r="M311" s="1">
        <v>0</v>
      </c>
      <c r="N311" s="1">
        <v>0</v>
      </c>
      <c r="O311" s="12">
        <v>2.2187320000000001</v>
      </c>
      <c r="P311" s="1">
        <v>0</v>
      </c>
      <c r="Q311" s="1">
        <v>0</v>
      </c>
      <c r="R311" s="1">
        <v>0</v>
      </c>
      <c r="S311" s="1">
        <f t="shared" si="51"/>
        <v>0</v>
      </c>
      <c r="T311" s="1">
        <f t="shared" si="52"/>
        <v>0</v>
      </c>
      <c r="U311" s="1">
        <f t="shared" si="53"/>
        <v>0</v>
      </c>
      <c r="V311" s="1">
        <f t="shared" si="54"/>
        <v>0</v>
      </c>
      <c r="W311" s="1">
        <f t="shared" si="55"/>
        <v>0</v>
      </c>
      <c r="X311" s="1">
        <f t="shared" si="56"/>
        <v>1</v>
      </c>
      <c r="Y311" s="1">
        <f t="shared" si="57"/>
        <v>0</v>
      </c>
      <c r="Z311" s="1">
        <f t="shared" si="58"/>
        <v>0</v>
      </c>
      <c r="AA311" s="1">
        <f t="shared" si="59"/>
        <v>0</v>
      </c>
      <c r="AB311" s="1">
        <f t="shared" si="60"/>
        <v>1</v>
      </c>
      <c r="AC311" s="1"/>
    </row>
    <row r="312" spans="1:29" ht="12.95" customHeight="1">
      <c r="A312" s="2">
        <v>12180</v>
      </c>
      <c r="B312" s="1" t="s">
        <v>383</v>
      </c>
      <c r="C312" s="1" t="s">
        <v>384</v>
      </c>
      <c r="D312" s="1">
        <v>40.00582</v>
      </c>
      <c r="E312" s="1">
        <v>-105.81955000000001</v>
      </c>
      <c r="F312" s="3">
        <v>2</v>
      </c>
      <c r="G312" s="9" t="s">
        <v>2026</v>
      </c>
      <c r="H312" s="13">
        <v>36.636854</v>
      </c>
      <c r="I312" s="14">
        <v>11.246138</v>
      </c>
      <c r="J312" s="12">
        <v>0</v>
      </c>
      <c r="K312" s="12">
        <v>0</v>
      </c>
      <c r="L312" s="12">
        <v>0</v>
      </c>
      <c r="M312" s="1">
        <v>0</v>
      </c>
      <c r="N312" s="1">
        <v>0</v>
      </c>
      <c r="O312" s="12">
        <v>1.194205</v>
      </c>
      <c r="P312" s="1">
        <v>0</v>
      </c>
      <c r="Q312" s="1">
        <v>0</v>
      </c>
      <c r="R312" s="1">
        <v>0</v>
      </c>
      <c r="S312" s="1">
        <f t="shared" si="51"/>
        <v>0</v>
      </c>
      <c r="T312" s="1">
        <f t="shared" si="52"/>
        <v>0</v>
      </c>
      <c r="U312" s="1">
        <f t="shared" si="53"/>
        <v>0</v>
      </c>
      <c r="V312" s="1">
        <f t="shared" si="54"/>
        <v>0</v>
      </c>
      <c r="W312" s="1">
        <f t="shared" si="55"/>
        <v>0</v>
      </c>
      <c r="X312" s="1">
        <f t="shared" si="56"/>
        <v>1</v>
      </c>
      <c r="Y312" s="1">
        <f t="shared" si="57"/>
        <v>0</v>
      </c>
      <c r="Z312" s="1">
        <f t="shared" si="58"/>
        <v>0</v>
      </c>
      <c r="AA312" s="1">
        <f t="shared" si="59"/>
        <v>0</v>
      </c>
      <c r="AB312" s="1">
        <f t="shared" si="60"/>
        <v>1</v>
      </c>
      <c r="AC312" s="1"/>
    </row>
    <row r="313" spans="1:29" ht="12.95" customHeight="1">
      <c r="A313" s="2">
        <v>12182</v>
      </c>
      <c r="B313" s="1" t="s">
        <v>385</v>
      </c>
      <c r="C313" s="1" t="s">
        <v>386</v>
      </c>
      <c r="D313" s="1">
        <v>40.130800000000001</v>
      </c>
      <c r="E313" s="1">
        <v>-105.7675</v>
      </c>
      <c r="F313" s="3">
        <v>2</v>
      </c>
      <c r="G313" s="9" t="s">
        <v>2026</v>
      </c>
      <c r="H313" s="13">
        <v>15.682994000000001</v>
      </c>
      <c r="I313" s="14">
        <v>10.355221</v>
      </c>
      <c r="J313" s="12">
        <v>0</v>
      </c>
      <c r="K313" s="12">
        <v>0</v>
      </c>
      <c r="L313" s="12">
        <v>0</v>
      </c>
      <c r="M313" s="1">
        <v>0</v>
      </c>
      <c r="N313" s="1">
        <v>0</v>
      </c>
      <c r="O313" s="12">
        <v>0</v>
      </c>
      <c r="P313" s="1">
        <v>0</v>
      </c>
      <c r="Q313" s="1">
        <v>0</v>
      </c>
      <c r="R313" s="1">
        <v>0</v>
      </c>
      <c r="S313" s="1">
        <f t="shared" si="51"/>
        <v>0</v>
      </c>
      <c r="T313" s="1">
        <f t="shared" si="52"/>
        <v>0</v>
      </c>
      <c r="U313" s="1">
        <f t="shared" si="53"/>
        <v>0</v>
      </c>
      <c r="V313" s="1">
        <f t="shared" si="54"/>
        <v>0</v>
      </c>
      <c r="W313" s="1">
        <f t="shared" si="55"/>
        <v>0</v>
      </c>
      <c r="X313" s="1">
        <f t="shared" si="56"/>
        <v>0</v>
      </c>
      <c r="Y313" s="1">
        <f t="shared" si="57"/>
        <v>0</v>
      </c>
      <c r="Z313" s="1">
        <f t="shared" si="58"/>
        <v>0</v>
      </c>
      <c r="AA313" s="1">
        <f t="shared" si="59"/>
        <v>0</v>
      </c>
      <c r="AB313" s="1">
        <f t="shared" si="60"/>
        <v>0</v>
      </c>
      <c r="AC313" s="1"/>
    </row>
    <row r="314" spans="1:29" ht="12.95" customHeight="1">
      <c r="A314" s="2">
        <v>12186</v>
      </c>
      <c r="B314" s="1" t="s">
        <v>362</v>
      </c>
      <c r="C314" s="1" t="s">
        <v>394</v>
      </c>
      <c r="D314" s="1">
        <v>39.933548000000002</v>
      </c>
      <c r="E314" s="1">
        <v>-105.789861</v>
      </c>
      <c r="F314" s="3">
        <v>1</v>
      </c>
      <c r="G314" s="9" t="s">
        <v>2026</v>
      </c>
      <c r="H314" s="13">
        <v>153.906364</v>
      </c>
      <c r="I314" s="14">
        <v>19.041248</v>
      </c>
      <c r="J314" s="12">
        <v>0</v>
      </c>
      <c r="K314" s="12">
        <v>2.2200000000000001E-2</v>
      </c>
      <c r="L314" s="12">
        <v>1.3455999999999999</v>
      </c>
      <c r="M314" s="1">
        <v>3</v>
      </c>
      <c r="N314" s="1">
        <v>13</v>
      </c>
      <c r="O314" s="12">
        <v>4.1056790000000003</v>
      </c>
      <c r="P314" s="1">
        <v>0</v>
      </c>
      <c r="Q314" s="1">
        <v>0</v>
      </c>
      <c r="R314" s="1">
        <v>0</v>
      </c>
      <c r="S314" s="1">
        <f t="shared" si="51"/>
        <v>0</v>
      </c>
      <c r="T314" s="1">
        <f t="shared" si="52"/>
        <v>1</v>
      </c>
      <c r="U314" s="1">
        <f t="shared" si="53"/>
        <v>1</v>
      </c>
      <c r="V314" s="1">
        <f t="shared" si="54"/>
        <v>1</v>
      </c>
      <c r="W314" s="1">
        <f t="shared" si="55"/>
        <v>1</v>
      </c>
      <c r="X314" s="1">
        <f t="shared" si="56"/>
        <v>1</v>
      </c>
      <c r="Y314" s="1">
        <f t="shared" si="57"/>
        <v>0</v>
      </c>
      <c r="Z314" s="1">
        <f t="shared" si="58"/>
        <v>0</v>
      </c>
      <c r="AA314" s="1">
        <f t="shared" si="59"/>
        <v>0</v>
      </c>
      <c r="AB314" s="1">
        <f t="shared" si="60"/>
        <v>5</v>
      </c>
      <c r="AC314" s="1"/>
    </row>
    <row r="315" spans="1:29" ht="12.95" customHeight="1">
      <c r="A315" s="2">
        <v>12191</v>
      </c>
      <c r="B315" s="1" t="s">
        <v>362</v>
      </c>
      <c r="C315" s="1" t="s">
        <v>403</v>
      </c>
      <c r="D315" s="1">
        <v>39.990278000000004</v>
      </c>
      <c r="E315" s="1">
        <v>-105.829722</v>
      </c>
      <c r="F315" s="3">
        <v>1</v>
      </c>
      <c r="G315" s="9" t="s">
        <v>2026</v>
      </c>
      <c r="H315" s="13">
        <v>299.85014000000001</v>
      </c>
      <c r="I315" s="14">
        <v>10.338573999999999</v>
      </c>
      <c r="J315" s="12">
        <v>0</v>
      </c>
      <c r="K315" s="12">
        <v>0.3014</v>
      </c>
      <c r="L315" s="12">
        <v>1.4032</v>
      </c>
      <c r="M315" s="1">
        <v>3</v>
      </c>
      <c r="N315" s="1">
        <v>12</v>
      </c>
      <c r="O315" s="12">
        <v>4.6269559999999998</v>
      </c>
      <c r="P315" s="1">
        <v>0</v>
      </c>
      <c r="Q315" s="1">
        <v>0</v>
      </c>
      <c r="R315" s="1">
        <v>0</v>
      </c>
      <c r="S315" s="1">
        <f t="shared" si="51"/>
        <v>0</v>
      </c>
      <c r="T315" s="1">
        <f t="shared" si="52"/>
        <v>1</v>
      </c>
      <c r="U315" s="1">
        <f t="shared" si="53"/>
        <v>1</v>
      </c>
      <c r="V315" s="1">
        <f t="shared" si="54"/>
        <v>1</v>
      </c>
      <c r="W315" s="1">
        <f t="shared" si="55"/>
        <v>1</v>
      </c>
      <c r="X315" s="1">
        <f t="shared" si="56"/>
        <v>1</v>
      </c>
      <c r="Y315" s="1">
        <f t="shared" si="57"/>
        <v>0</v>
      </c>
      <c r="Z315" s="1">
        <f t="shared" si="58"/>
        <v>0</v>
      </c>
      <c r="AA315" s="1">
        <f t="shared" si="59"/>
        <v>0</v>
      </c>
      <c r="AB315" s="1">
        <f t="shared" si="60"/>
        <v>5</v>
      </c>
      <c r="AC315" s="1"/>
    </row>
    <row r="316" spans="1:29" ht="12.95" customHeight="1">
      <c r="A316" s="2">
        <v>12192</v>
      </c>
      <c r="B316" s="1" t="s">
        <v>362</v>
      </c>
      <c r="C316" s="1" t="s">
        <v>404</v>
      </c>
      <c r="D316" s="1">
        <v>39.951799999999999</v>
      </c>
      <c r="E316" s="1">
        <v>-105.8147</v>
      </c>
      <c r="F316" s="3">
        <v>1</v>
      </c>
      <c r="G316" s="9" t="s">
        <v>2026</v>
      </c>
      <c r="H316" s="13">
        <v>287.33774199999999</v>
      </c>
      <c r="I316" s="14">
        <v>27.57029</v>
      </c>
      <c r="J316" s="12">
        <v>0</v>
      </c>
      <c r="K316" s="12">
        <v>0.1237</v>
      </c>
      <c r="L316" s="12">
        <v>1.1487000000000001</v>
      </c>
      <c r="M316" s="1">
        <v>1</v>
      </c>
      <c r="N316" s="1">
        <v>33</v>
      </c>
      <c r="O316" s="12">
        <v>3.7064170000000001</v>
      </c>
      <c r="P316" s="1">
        <v>0</v>
      </c>
      <c r="Q316" s="1">
        <v>0</v>
      </c>
      <c r="R316" s="1">
        <v>0</v>
      </c>
      <c r="S316" s="1">
        <f t="shared" si="51"/>
        <v>0</v>
      </c>
      <c r="T316" s="1">
        <f t="shared" si="52"/>
        <v>1</v>
      </c>
      <c r="U316" s="1">
        <f t="shared" si="53"/>
        <v>1</v>
      </c>
      <c r="V316" s="1">
        <f t="shared" si="54"/>
        <v>1</v>
      </c>
      <c r="W316" s="1">
        <f t="shared" si="55"/>
        <v>1</v>
      </c>
      <c r="X316" s="1">
        <f t="shared" si="56"/>
        <v>1</v>
      </c>
      <c r="Y316" s="1">
        <f t="shared" si="57"/>
        <v>0</v>
      </c>
      <c r="Z316" s="1">
        <f t="shared" si="58"/>
        <v>0</v>
      </c>
      <c r="AA316" s="1">
        <f t="shared" si="59"/>
        <v>0</v>
      </c>
      <c r="AB316" s="1">
        <f t="shared" si="60"/>
        <v>5</v>
      </c>
      <c r="AC316" s="1"/>
    </row>
    <row r="317" spans="1:29" ht="12.95" customHeight="1">
      <c r="A317" s="2">
        <v>12194</v>
      </c>
      <c r="B317" s="1" t="s">
        <v>405</v>
      </c>
      <c r="C317" s="1" t="s">
        <v>406</v>
      </c>
      <c r="D317" s="1">
        <v>39.941833000000003</v>
      </c>
      <c r="E317" s="1">
        <v>-105.812833</v>
      </c>
      <c r="F317" s="3">
        <v>1</v>
      </c>
      <c r="G317" s="9" t="s">
        <v>2026</v>
      </c>
      <c r="H317" s="13">
        <v>23.489128999999998</v>
      </c>
      <c r="I317" s="14">
        <v>9.4401299999999999</v>
      </c>
      <c r="J317" s="12">
        <v>0</v>
      </c>
      <c r="K317" s="12">
        <v>5.7499999999999996E-2</v>
      </c>
      <c r="L317" s="12">
        <v>9.9599999999999994E-2</v>
      </c>
      <c r="M317" s="1">
        <v>0</v>
      </c>
      <c r="N317" s="1">
        <v>4</v>
      </c>
      <c r="O317" s="12">
        <v>3.3111039999999998</v>
      </c>
      <c r="P317" s="1">
        <v>0</v>
      </c>
      <c r="Q317" s="1">
        <v>0</v>
      </c>
      <c r="R317" s="1">
        <v>0</v>
      </c>
      <c r="S317" s="1">
        <f t="shared" si="51"/>
        <v>0</v>
      </c>
      <c r="T317" s="1">
        <f t="shared" si="52"/>
        <v>1</v>
      </c>
      <c r="U317" s="1">
        <f t="shared" si="53"/>
        <v>1</v>
      </c>
      <c r="V317" s="1">
        <f t="shared" si="54"/>
        <v>0</v>
      </c>
      <c r="W317" s="1">
        <f t="shared" si="55"/>
        <v>1</v>
      </c>
      <c r="X317" s="1">
        <f t="shared" si="56"/>
        <v>1</v>
      </c>
      <c r="Y317" s="1">
        <f t="shared" si="57"/>
        <v>0</v>
      </c>
      <c r="Z317" s="1">
        <f t="shared" si="58"/>
        <v>0</v>
      </c>
      <c r="AA317" s="1">
        <f t="shared" si="59"/>
        <v>0</v>
      </c>
      <c r="AB317" s="1">
        <f t="shared" si="60"/>
        <v>4</v>
      </c>
      <c r="AC317" s="1"/>
    </row>
    <row r="318" spans="1:29" ht="12.95" customHeight="1">
      <c r="A318" s="2">
        <v>12195</v>
      </c>
      <c r="B318" s="1" t="s">
        <v>362</v>
      </c>
      <c r="C318" s="1" t="s">
        <v>407</v>
      </c>
      <c r="D318" s="1">
        <v>39.927399999999999</v>
      </c>
      <c r="E318" s="1">
        <v>-105.7861</v>
      </c>
      <c r="F318" s="3">
        <v>1</v>
      </c>
      <c r="G318" s="9" t="s">
        <v>2026</v>
      </c>
      <c r="H318" s="13">
        <v>152.40686099999999</v>
      </c>
      <c r="I318" s="14">
        <v>22.538848000000002</v>
      </c>
      <c r="J318" s="12">
        <v>0</v>
      </c>
      <c r="K318" s="12">
        <v>2.24E-2</v>
      </c>
      <c r="L318" s="12">
        <v>1.2219</v>
      </c>
      <c r="M318" s="1">
        <v>5</v>
      </c>
      <c r="N318" s="1">
        <v>13</v>
      </c>
      <c r="O318" s="12">
        <v>4.6090099999999996</v>
      </c>
      <c r="P318" s="1">
        <v>0</v>
      </c>
      <c r="Q318" s="1">
        <v>0</v>
      </c>
      <c r="R318" s="1">
        <v>0</v>
      </c>
      <c r="S318" s="1">
        <f t="shared" si="51"/>
        <v>0</v>
      </c>
      <c r="T318" s="1">
        <f t="shared" si="52"/>
        <v>1</v>
      </c>
      <c r="U318" s="1">
        <f t="shared" si="53"/>
        <v>1</v>
      </c>
      <c r="V318" s="1">
        <f t="shared" si="54"/>
        <v>1</v>
      </c>
      <c r="W318" s="1">
        <f t="shared" si="55"/>
        <v>1</v>
      </c>
      <c r="X318" s="1">
        <f t="shared" si="56"/>
        <v>1</v>
      </c>
      <c r="Y318" s="1">
        <f t="shared" si="57"/>
        <v>0</v>
      </c>
      <c r="Z318" s="1">
        <f t="shared" si="58"/>
        <v>0</v>
      </c>
      <c r="AA318" s="1">
        <f t="shared" si="59"/>
        <v>0</v>
      </c>
      <c r="AB318" s="1">
        <f t="shared" si="60"/>
        <v>5</v>
      </c>
      <c r="AC318" s="1"/>
    </row>
    <row r="319" spans="1:29" ht="12.95" customHeight="1">
      <c r="A319" s="2">
        <v>12196</v>
      </c>
      <c r="B319" s="1" t="s">
        <v>408</v>
      </c>
      <c r="C319" s="1" t="s">
        <v>409</v>
      </c>
      <c r="D319" s="1">
        <v>39.92</v>
      </c>
      <c r="E319" s="1">
        <v>-105.785167</v>
      </c>
      <c r="F319" s="3">
        <v>1</v>
      </c>
      <c r="G319" s="9" t="s">
        <v>2026</v>
      </c>
      <c r="H319" s="13">
        <v>72.253659999999996</v>
      </c>
      <c r="I319" s="14">
        <v>10.496810999999999</v>
      </c>
      <c r="J319" s="12">
        <v>0</v>
      </c>
      <c r="K319" s="12">
        <v>0</v>
      </c>
      <c r="L319" s="12">
        <v>0.59050000000000002</v>
      </c>
      <c r="M319" s="1">
        <v>2</v>
      </c>
      <c r="N319" s="1">
        <v>3</v>
      </c>
      <c r="O319" s="12">
        <v>4.3725259999999997</v>
      </c>
      <c r="P319" s="1">
        <v>0</v>
      </c>
      <c r="Q319" s="1">
        <v>0</v>
      </c>
      <c r="R319" s="1">
        <v>0</v>
      </c>
      <c r="S319" s="1">
        <f t="shared" si="51"/>
        <v>0</v>
      </c>
      <c r="T319" s="1">
        <f t="shared" si="52"/>
        <v>0</v>
      </c>
      <c r="U319" s="1">
        <f t="shared" si="53"/>
        <v>1</v>
      </c>
      <c r="V319" s="1">
        <f t="shared" si="54"/>
        <v>1</v>
      </c>
      <c r="W319" s="1">
        <f t="shared" si="55"/>
        <v>1</v>
      </c>
      <c r="X319" s="1">
        <f t="shared" si="56"/>
        <v>1</v>
      </c>
      <c r="Y319" s="1">
        <f t="shared" si="57"/>
        <v>0</v>
      </c>
      <c r="Z319" s="1">
        <f t="shared" si="58"/>
        <v>0</v>
      </c>
      <c r="AA319" s="1">
        <f t="shared" si="59"/>
        <v>0</v>
      </c>
      <c r="AB319" s="1">
        <f t="shared" si="60"/>
        <v>4</v>
      </c>
      <c r="AC319" s="1"/>
    </row>
    <row r="320" spans="1:29" ht="12.95" customHeight="1">
      <c r="A320" s="2">
        <v>12197</v>
      </c>
      <c r="B320" s="1" t="s">
        <v>362</v>
      </c>
      <c r="C320" s="1" t="s">
        <v>410</v>
      </c>
      <c r="D320" s="1">
        <v>39.892499999999998</v>
      </c>
      <c r="E320" s="1">
        <v>-105.7636</v>
      </c>
      <c r="F320" s="3">
        <v>1</v>
      </c>
      <c r="G320" s="9" t="s">
        <v>2026</v>
      </c>
      <c r="H320" s="13">
        <v>65.923467000000002</v>
      </c>
      <c r="I320" s="14">
        <v>23.509537000000002</v>
      </c>
      <c r="J320" s="12">
        <v>0</v>
      </c>
      <c r="K320" s="12">
        <v>0</v>
      </c>
      <c r="L320" s="12">
        <v>1.4814000000000001</v>
      </c>
      <c r="M320" s="1">
        <v>3</v>
      </c>
      <c r="N320" s="1">
        <v>6</v>
      </c>
      <c r="O320" s="12">
        <v>2.08853</v>
      </c>
      <c r="P320" s="1">
        <v>0</v>
      </c>
      <c r="Q320" s="1">
        <v>0</v>
      </c>
      <c r="R320" s="1">
        <v>0</v>
      </c>
      <c r="S320" s="1">
        <f t="shared" si="51"/>
        <v>0</v>
      </c>
      <c r="T320" s="1">
        <f t="shared" si="52"/>
        <v>0</v>
      </c>
      <c r="U320" s="1">
        <f t="shared" si="53"/>
        <v>1</v>
      </c>
      <c r="V320" s="1">
        <f t="shared" si="54"/>
        <v>1</v>
      </c>
      <c r="W320" s="1">
        <f t="shared" si="55"/>
        <v>1</v>
      </c>
      <c r="X320" s="1">
        <f t="shared" si="56"/>
        <v>1</v>
      </c>
      <c r="Y320" s="1">
        <f t="shared" si="57"/>
        <v>0</v>
      </c>
      <c r="Z320" s="1">
        <f t="shared" si="58"/>
        <v>0</v>
      </c>
      <c r="AA320" s="1">
        <f t="shared" si="59"/>
        <v>0</v>
      </c>
      <c r="AB320" s="1">
        <f t="shared" si="60"/>
        <v>4</v>
      </c>
      <c r="AC320" s="1"/>
    </row>
    <row r="321" spans="1:29" ht="12.95" customHeight="1">
      <c r="A321" s="2">
        <v>12199</v>
      </c>
      <c r="B321" s="1" t="s">
        <v>362</v>
      </c>
      <c r="C321" s="1" t="s">
        <v>411</v>
      </c>
      <c r="D321" s="1">
        <v>39.833669999999998</v>
      </c>
      <c r="E321" s="1">
        <v>-105.75700000000001</v>
      </c>
      <c r="F321" s="3">
        <v>2</v>
      </c>
      <c r="G321" s="9" t="s">
        <v>2026</v>
      </c>
      <c r="H321" s="13">
        <v>22.569896</v>
      </c>
      <c r="I321" s="14">
        <v>22.569897000000001</v>
      </c>
      <c r="J321" s="12">
        <v>0</v>
      </c>
      <c r="K321" s="12">
        <v>0</v>
      </c>
      <c r="L321" s="12">
        <v>1.5984000000000003</v>
      </c>
      <c r="M321" s="1">
        <v>0</v>
      </c>
      <c r="N321" s="1">
        <v>0</v>
      </c>
      <c r="O321" s="12">
        <v>0.61127399999999998</v>
      </c>
      <c r="P321" s="1">
        <v>0</v>
      </c>
      <c r="Q321" s="1">
        <v>0</v>
      </c>
      <c r="R321" s="1">
        <v>0</v>
      </c>
      <c r="S321" s="1">
        <f t="shared" si="51"/>
        <v>0</v>
      </c>
      <c r="T321" s="1">
        <f t="shared" si="52"/>
        <v>0</v>
      </c>
      <c r="U321" s="1">
        <f t="shared" si="53"/>
        <v>1</v>
      </c>
      <c r="V321" s="1">
        <f t="shared" si="54"/>
        <v>0</v>
      </c>
      <c r="W321" s="1">
        <f t="shared" si="55"/>
        <v>0</v>
      </c>
      <c r="X321" s="1">
        <f t="shared" si="56"/>
        <v>1</v>
      </c>
      <c r="Y321" s="1">
        <f t="shared" si="57"/>
        <v>0</v>
      </c>
      <c r="Z321" s="1">
        <f t="shared" si="58"/>
        <v>0</v>
      </c>
      <c r="AA321" s="1">
        <f t="shared" si="59"/>
        <v>0</v>
      </c>
      <c r="AB321" s="1">
        <f t="shared" si="60"/>
        <v>2</v>
      </c>
      <c r="AC321" s="1"/>
    </row>
    <row r="322" spans="1:29" ht="12.95" customHeight="1">
      <c r="A322" s="2">
        <v>12202</v>
      </c>
      <c r="B322" s="1" t="s">
        <v>414</v>
      </c>
      <c r="C322" s="1" t="s">
        <v>415</v>
      </c>
      <c r="D322" s="1">
        <v>40.050849999999997</v>
      </c>
      <c r="E322" s="1">
        <v>-106.58299</v>
      </c>
      <c r="F322" s="3">
        <v>2</v>
      </c>
      <c r="G322" s="9" t="s">
        <v>2026</v>
      </c>
      <c r="H322" s="13">
        <v>9.5952839999999995</v>
      </c>
      <c r="I322" s="14">
        <v>9.5952839999999995</v>
      </c>
      <c r="J322" s="12">
        <v>0</v>
      </c>
      <c r="K322" s="12">
        <v>0</v>
      </c>
      <c r="L322" s="12">
        <v>0.39299999999999996</v>
      </c>
      <c r="M322" s="1">
        <v>0</v>
      </c>
      <c r="N322" s="1">
        <v>0</v>
      </c>
      <c r="O322" s="12">
        <v>1.3519680000000001</v>
      </c>
      <c r="P322" s="1">
        <v>0</v>
      </c>
      <c r="Q322" s="1">
        <v>0</v>
      </c>
      <c r="R322" s="1">
        <v>0</v>
      </c>
      <c r="S322" s="1">
        <f t="shared" si="51"/>
        <v>0</v>
      </c>
      <c r="T322" s="1">
        <f t="shared" si="52"/>
        <v>0</v>
      </c>
      <c r="U322" s="1">
        <f t="shared" si="53"/>
        <v>1</v>
      </c>
      <c r="V322" s="1">
        <f t="shared" si="54"/>
        <v>0</v>
      </c>
      <c r="W322" s="1">
        <f t="shared" si="55"/>
        <v>0</v>
      </c>
      <c r="X322" s="1">
        <f t="shared" si="56"/>
        <v>1</v>
      </c>
      <c r="Y322" s="1">
        <f t="shared" si="57"/>
        <v>0</v>
      </c>
      <c r="Z322" s="1">
        <f t="shared" si="58"/>
        <v>0</v>
      </c>
      <c r="AA322" s="1">
        <f t="shared" si="59"/>
        <v>0</v>
      </c>
      <c r="AB322" s="1">
        <f t="shared" si="60"/>
        <v>2</v>
      </c>
      <c r="AC322" s="1"/>
    </row>
    <row r="323" spans="1:29" ht="12.95" customHeight="1">
      <c r="A323" s="2">
        <v>12205</v>
      </c>
      <c r="B323" s="1" t="s">
        <v>416</v>
      </c>
      <c r="C323" s="1" t="s">
        <v>417</v>
      </c>
      <c r="D323" s="1">
        <v>39.796550000000003</v>
      </c>
      <c r="E323" s="1">
        <v>-106.02525</v>
      </c>
      <c r="F323" s="3">
        <v>2</v>
      </c>
      <c r="G323" s="9" t="s">
        <v>2026</v>
      </c>
      <c r="H323" s="13">
        <v>91.274388000000002</v>
      </c>
      <c r="I323" s="14">
        <v>19.392384</v>
      </c>
      <c r="J323" s="12">
        <v>0</v>
      </c>
      <c r="K323" s="12">
        <v>0</v>
      </c>
      <c r="L323" s="12">
        <v>0</v>
      </c>
      <c r="M323" s="1">
        <v>0</v>
      </c>
      <c r="N323" s="1">
        <v>0</v>
      </c>
      <c r="O323" s="12">
        <v>0.53893800000000003</v>
      </c>
      <c r="P323" s="1">
        <v>7.6691999999999996E-2</v>
      </c>
      <c r="Q323" s="1">
        <v>0</v>
      </c>
      <c r="R323" s="1">
        <v>0</v>
      </c>
      <c r="S323" s="1">
        <f t="shared" si="51"/>
        <v>0</v>
      </c>
      <c r="T323" s="1">
        <f t="shared" si="52"/>
        <v>0</v>
      </c>
      <c r="U323" s="1">
        <f t="shared" si="53"/>
        <v>0</v>
      </c>
      <c r="V323" s="1">
        <f t="shared" si="54"/>
        <v>0</v>
      </c>
      <c r="W323" s="1">
        <f t="shared" si="55"/>
        <v>0</v>
      </c>
      <c r="X323" s="1">
        <f t="shared" si="56"/>
        <v>0</v>
      </c>
      <c r="Y323" s="1">
        <f t="shared" si="57"/>
        <v>1</v>
      </c>
      <c r="Z323" s="1">
        <f t="shared" si="58"/>
        <v>0</v>
      </c>
      <c r="AA323" s="1">
        <f t="shared" si="59"/>
        <v>0</v>
      </c>
      <c r="AB323" s="1">
        <f t="shared" si="60"/>
        <v>1</v>
      </c>
      <c r="AC323" s="1"/>
    </row>
    <row r="324" spans="1:29" ht="12.95" customHeight="1">
      <c r="A324" s="2">
        <v>12225</v>
      </c>
      <c r="B324" s="1" t="s">
        <v>418</v>
      </c>
      <c r="C324" s="1" t="s">
        <v>94</v>
      </c>
      <c r="D324" s="1">
        <v>39.895699999999998</v>
      </c>
      <c r="E324" s="1">
        <v>-106.08633</v>
      </c>
      <c r="F324" s="3">
        <v>1</v>
      </c>
      <c r="G324" s="9" t="s">
        <v>2026</v>
      </c>
      <c r="H324" s="13">
        <v>70.345084999999997</v>
      </c>
      <c r="I324" s="14">
        <v>17.499614000000001</v>
      </c>
      <c r="J324" s="12">
        <v>0</v>
      </c>
      <c r="K324" s="12">
        <v>0</v>
      </c>
      <c r="L324" s="12">
        <v>0</v>
      </c>
      <c r="M324" s="1">
        <v>0</v>
      </c>
      <c r="N324" s="1">
        <v>0</v>
      </c>
      <c r="O324" s="12">
        <v>1.2398640000000001</v>
      </c>
      <c r="P324" s="1">
        <v>0</v>
      </c>
      <c r="Q324" s="1">
        <v>0</v>
      </c>
      <c r="R324" s="1">
        <v>0</v>
      </c>
      <c r="S324" s="1">
        <f t="shared" si="51"/>
        <v>0</v>
      </c>
      <c r="T324" s="1">
        <f t="shared" si="52"/>
        <v>0</v>
      </c>
      <c r="U324" s="1">
        <f t="shared" si="53"/>
        <v>0</v>
      </c>
      <c r="V324" s="1">
        <f t="shared" si="54"/>
        <v>0</v>
      </c>
      <c r="W324" s="1">
        <f t="shared" si="55"/>
        <v>0</v>
      </c>
      <c r="X324" s="1">
        <f t="shared" si="56"/>
        <v>1</v>
      </c>
      <c r="Y324" s="1">
        <f t="shared" si="57"/>
        <v>0</v>
      </c>
      <c r="Z324" s="1">
        <f t="shared" si="58"/>
        <v>0</v>
      </c>
      <c r="AA324" s="1">
        <f t="shared" si="59"/>
        <v>0</v>
      </c>
      <c r="AB324" s="1">
        <f t="shared" si="60"/>
        <v>1</v>
      </c>
      <c r="AC324" s="1"/>
    </row>
    <row r="325" spans="1:29" ht="12.95" customHeight="1">
      <c r="A325" s="2">
        <v>12230</v>
      </c>
      <c r="B325" s="1" t="s">
        <v>416</v>
      </c>
      <c r="C325" s="1" t="s">
        <v>419</v>
      </c>
      <c r="D325" s="1">
        <v>39.833849999999998</v>
      </c>
      <c r="E325" s="1">
        <v>-106.0566</v>
      </c>
      <c r="F325" s="3">
        <v>1</v>
      </c>
      <c r="G325" s="9" t="s">
        <v>2026</v>
      </c>
      <c r="H325" s="13">
        <v>232.02310900000001</v>
      </c>
      <c r="I325" s="14">
        <v>36.852834999999999</v>
      </c>
      <c r="J325" s="12">
        <v>0</v>
      </c>
      <c r="K325" s="12">
        <v>0</v>
      </c>
      <c r="L325" s="12">
        <v>9.2999999999999992E-3</v>
      </c>
      <c r="M325" s="1">
        <v>0</v>
      </c>
      <c r="N325" s="1">
        <v>3</v>
      </c>
      <c r="O325" s="12">
        <v>0.84448400000000001</v>
      </c>
      <c r="P325" s="1">
        <v>3.0169000000000001E-2</v>
      </c>
      <c r="Q325" s="1">
        <v>0</v>
      </c>
      <c r="R325" s="1">
        <v>0</v>
      </c>
      <c r="S325" s="1">
        <f t="shared" si="51"/>
        <v>0</v>
      </c>
      <c r="T325" s="1">
        <f t="shared" si="52"/>
        <v>0</v>
      </c>
      <c r="U325" s="1">
        <f t="shared" si="53"/>
        <v>1</v>
      </c>
      <c r="V325" s="1">
        <f t="shared" si="54"/>
        <v>0</v>
      </c>
      <c r="W325" s="1">
        <f t="shared" si="55"/>
        <v>1</v>
      </c>
      <c r="X325" s="1">
        <f t="shared" si="56"/>
        <v>1</v>
      </c>
      <c r="Y325" s="1">
        <f t="shared" si="57"/>
        <v>1</v>
      </c>
      <c r="Z325" s="1">
        <f t="shared" si="58"/>
        <v>0</v>
      </c>
      <c r="AA325" s="1">
        <f t="shared" si="59"/>
        <v>0</v>
      </c>
      <c r="AB325" s="1">
        <f t="shared" si="60"/>
        <v>4</v>
      </c>
      <c r="AC325" s="1"/>
    </row>
    <row r="326" spans="1:29" ht="12.95" customHeight="1">
      <c r="A326" s="2">
        <v>12303</v>
      </c>
      <c r="B326" s="1" t="s">
        <v>307</v>
      </c>
      <c r="C326" s="1" t="s">
        <v>430</v>
      </c>
      <c r="D326" s="1">
        <v>39.727200000000003</v>
      </c>
      <c r="E326" s="1">
        <v>-106.1347</v>
      </c>
      <c r="F326" s="3">
        <v>2</v>
      </c>
      <c r="G326" s="9" t="s">
        <v>2026</v>
      </c>
      <c r="H326" s="13">
        <v>1087.2952600000001</v>
      </c>
      <c r="I326" s="14">
        <v>44.403469000000001</v>
      </c>
      <c r="J326" s="12">
        <v>0</v>
      </c>
      <c r="K326" s="12">
        <v>4.1300000000000003E-2</v>
      </c>
      <c r="L326" s="12">
        <v>2.2084999999999999</v>
      </c>
      <c r="M326" s="1">
        <v>2</v>
      </c>
      <c r="N326" s="1">
        <v>30</v>
      </c>
      <c r="O326" s="12">
        <v>1.3659790000000001</v>
      </c>
      <c r="P326" s="1">
        <v>0.123242</v>
      </c>
      <c r="Q326" s="1">
        <v>0</v>
      </c>
      <c r="R326" s="1">
        <v>0</v>
      </c>
      <c r="S326" s="1">
        <f t="shared" si="51"/>
        <v>0</v>
      </c>
      <c r="T326" s="1">
        <f t="shared" si="52"/>
        <v>1</v>
      </c>
      <c r="U326" s="1">
        <f t="shared" si="53"/>
        <v>1</v>
      </c>
      <c r="V326" s="1">
        <f t="shared" si="54"/>
        <v>1</v>
      </c>
      <c r="W326" s="1">
        <f t="shared" si="55"/>
        <v>1</v>
      </c>
      <c r="X326" s="1">
        <f t="shared" si="56"/>
        <v>1</v>
      </c>
      <c r="Y326" s="1">
        <f t="shared" si="57"/>
        <v>1</v>
      </c>
      <c r="Z326" s="1">
        <f t="shared" si="58"/>
        <v>0</v>
      </c>
      <c r="AA326" s="1">
        <f t="shared" si="59"/>
        <v>0</v>
      </c>
      <c r="AB326" s="1">
        <f t="shared" si="60"/>
        <v>6</v>
      </c>
      <c r="AC326" s="1"/>
    </row>
    <row r="327" spans="1:29" ht="12.95" customHeight="1">
      <c r="A327" s="2">
        <v>12305</v>
      </c>
      <c r="B327" s="1" t="s">
        <v>307</v>
      </c>
      <c r="C327" s="1" t="s">
        <v>435</v>
      </c>
      <c r="D327" s="1">
        <v>39.415199999999999</v>
      </c>
      <c r="E327" s="1">
        <v>-106.04510000000001</v>
      </c>
      <c r="F327" s="3">
        <v>2</v>
      </c>
      <c r="G327" s="9" t="s">
        <v>2026</v>
      </c>
      <c r="H327" s="13">
        <v>49.272447</v>
      </c>
      <c r="I327" s="14">
        <v>28.070671000000001</v>
      </c>
      <c r="J327" s="12">
        <v>0</v>
      </c>
      <c r="K327" s="12">
        <v>0</v>
      </c>
      <c r="L327" s="12">
        <v>0.1973</v>
      </c>
      <c r="M327" s="1">
        <v>0</v>
      </c>
      <c r="N327" s="1">
        <v>4</v>
      </c>
      <c r="O327" s="12">
        <v>2.2832089999999998</v>
      </c>
      <c r="P327" s="1">
        <v>0.16236300000000001</v>
      </c>
      <c r="Q327" s="1">
        <v>0</v>
      </c>
      <c r="R327" s="1">
        <v>0</v>
      </c>
      <c r="S327" s="1">
        <f t="shared" si="51"/>
        <v>0</v>
      </c>
      <c r="T327" s="1">
        <f t="shared" si="52"/>
        <v>0</v>
      </c>
      <c r="U327" s="1">
        <f t="shared" si="53"/>
        <v>1</v>
      </c>
      <c r="V327" s="1">
        <f t="shared" si="54"/>
        <v>0</v>
      </c>
      <c r="W327" s="1">
        <f t="shared" si="55"/>
        <v>1</v>
      </c>
      <c r="X327" s="1">
        <f t="shared" si="56"/>
        <v>1</v>
      </c>
      <c r="Y327" s="1">
        <f t="shared" si="57"/>
        <v>1</v>
      </c>
      <c r="Z327" s="1">
        <f t="shared" si="58"/>
        <v>0</v>
      </c>
      <c r="AA327" s="1">
        <f t="shared" si="59"/>
        <v>0</v>
      </c>
      <c r="AB327" s="1">
        <f t="shared" si="60"/>
        <v>4</v>
      </c>
      <c r="AC327" s="1"/>
    </row>
    <row r="328" spans="1:29" ht="12.95" customHeight="1">
      <c r="A328" s="2">
        <v>12336</v>
      </c>
      <c r="B328" s="1" t="s">
        <v>444</v>
      </c>
      <c r="C328" s="1" t="s">
        <v>445</v>
      </c>
      <c r="D328" s="1">
        <v>39.502830000000003</v>
      </c>
      <c r="E328" s="1">
        <v>-106.14033000000001</v>
      </c>
      <c r="F328" s="3">
        <v>2</v>
      </c>
      <c r="G328" s="9" t="s">
        <v>2026</v>
      </c>
      <c r="H328" s="13">
        <v>88.904844999999995</v>
      </c>
      <c r="I328" s="14">
        <v>18.196166000000002</v>
      </c>
      <c r="J328" s="12">
        <v>0</v>
      </c>
      <c r="K328" s="12">
        <v>0</v>
      </c>
      <c r="L328" s="12">
        <v>0.29770000000000002</v>
      </c>
      <c r="M328" s="1">
        <v>0</v>
      </c>
      <c r="N328" s="1">
        <v>0</v>
      </c>
      <c r="O328" s="12">
        <v>0.55045699999999997</v>
      </c>
      <c r="P328" s="1">
        <v>2.2495999999999999E-2</v>
      </c>
      <c r="Q328" s="1">
        <v>0</v>
      </c>
      <c r="R328" s="1">
        <v>0</v>
      </c>
      <c r="S328" s="1">
        <f t="shared" si="51"/>
        <v>0</v>
      </c>
      <c r="T328" s="1">
        <f t="shared" si="52"/>
        <v>0</v>
      </c>
      <c r="U328" s="1">
        <f t="shared" si="53"/>
        <v>1</v>
      </c>
      <c r="V328" s="1">
        <f t="shared" si="54"/>
        <v>0</v>
      </c>
      <c r="W328" s="1">
        <f t="shared" si="55"/>
        <v>0</v>
      </c>
      <c r="X328" s="1">
        <f t="shared" si="56"/>
        <v>0</v>
      </c>
      <c r="Y328" s="1">
        <f t="shared" si="57"/>
        <v>0</v>
      </c>
      <c r="Z328" s="1">
        <f t="shared" si="58"/>
        <v>0</v>
      </c>
      <c r="AA328" s="1">
        <f t="shared" si="59"/>
        <v>0</v>
      </c>
      <c r="AB328" s="1">
        <f t="shared" si="60"/>
        <v>1</v>
      </c>
      <c r="AC328" s="1"/>
    </row>
    <row r="329" spans="1:29" ht="12.95" customHeight="1">
      <c r="A329" s="2">
        <v>12337</v>
      </c>
      <c r="B329" s="1" t="s">
        <v>446</v>
      </c>
      <c r="C329" s="1" t="s">
        <v>447</v>
      </c>
      <c r="D329" s="1">
        <v>39.502000000000002</v>
      </c>
      <c r="E329" s="1">
        <v>-106.1467</v>
      </c>
      <c r="F329" s="3">
        <v>2</v>
      </c>
      <c r="G329" s="9" t="s">
        <v>2026</v>
      </c>
      <c r="H329" s="13">
        <v>70.900051000000005</v>
      </c>
      <c r="I329" s="14">
        <v>27.393052999999998</v>
      </c>
      <c r="J329" s="12">
        <v>0</v>
      </c>
      <c r="K329" s="12">
        <v>0</v>
      </c>
      <c r="L329" s="12">
        <v>0.9748</v>
      </c>
      <c r="M329" s="1">
        <v>7</v>
      </c>
      <c r="N329" s="1">
        <v>0</v>
      </c>
      <c r="O329" s="12">
        <v>1.4643170000000001</v>
      </c>
      <c r="P329" s="1">
        <v>0</v>
      </c>
      <c r="Q329" s="1">
        <v>0</v>
      </c>
      <c r="R329" s="1">
        <v>0</v>
      </c>
      <c r="S329" s="1">
        <f t="shared" si="51"/>
        <v>0</v>
      </c>
      <c r="T329" s="1">
        <f t="shared" si="52"/>
        <v>0</v>
      </c>
      <c r="U329" s="1">
        <f t="shared" si="53"/>
        <v>1</v>
      </c>
      <c r="V329" s="1">
        <f t="shared" si="54"/>
        <v>1</v>
      </c>
      <c r="W329" s="1">
        <f t="shared" si="55"/>
        <v>0</v>
      </c>
      <c r="X329" s="1">
        <f t="shared" si="56"/>
        <v>1</v>
      </c>
      <c r="Y329" s="1">
        <f t="shared" si="57"/>
        <v>0</v>
      </c>
      <c r="Z329" s="1">
        <f t="shared" si="58"/>
        <v>0</v>
      </c>
      <c r="AA329" s="1">
        <f t="shared" si="59"/>
        <v>0</v>
      </c>
      <c r="AB329" s="1">
        <f t="shared" si="60"/>
        <v>3</v>
      </c>
      <c r="AC329" s="1"/>
    </row>
    <row r="330" spans="1:29" ht="12.95" customHeight="1">
      <c r="A330" s="2">
        <v>12338</v>
      </c>
      <c r="B330" s="1" t="s">
        <v>446</v>
      </c>
      <c r="C330" s="1" t="s">
        <v>448</v>
      </c>
      <c r="D330" s="1">
        <v>39.524999999999999</v>
      </c>
      <c r="E330" s="1">
        <v>-106.216167</v>
      </c>
      <c r="F330" s="3">
        <v>2</v>
      </c>
      <c r="G330" s="9" t="s">
        <v>2026</v>
      </c>
      <c r="H330" s="13">
        <v>7.5230759999999997</v>
      </c>
      <c r="I330" s="14">
        <v>7.5230759999999997</v>
      </c>
      <c r="J330" s="12">
        <v>0</v>
      </c>
      <c r="K330" s="12">
        <v>0</v>
      </c>
      <c r="L330" s="12">
        <v>0.57409999999999994</v>
      </c>
      <c r="M330" s="1">
        <v>0</v>
      </c>
      <c r="N330" s="1">
        <v>0</v>
      </c>
      <c r="O330" s="12">
        <v>1.899788</v>
      </c>
      <c r="P330" s="1">
        <v>0</v>
      </c>
      <c r="Q330" s="1">
        <v>0</v>
      </c>
      <c r="R330" s="1">
        <v>0</v>
      </c>
      <c r="S330" s="1">
        <f t="shared" si="51"/>
        <v>0</v>
      </c>
      <c r="T330" s="1">
        <f t="shared" si="52"/>
        <v>0</v>
      </c>
      <c r="U330" s="1">
        <f t="shared" si="53"/>
        <v>1</v>
      </c>
      <c r="V330" s="1">
        <f t="shared" si="54"/>
        <v>0</v>
      </c>
      <c r="W330" s="1">
        <f t="shared" si="55"/>
        <v>0</v>
      </c>
      <c r="X330" s="1">
        <f t="shared" si="56"/>
        <v>1</v>
      </c>
      <c r="Y330" s="1">
        <f t="shared" si="57"/>
        <v>0</v>
      </c>
      <c r="Z330" s="1">
        <f t="shared" si="58"/>
        <v>0</v>
      </c>
      <c r="AA330" s="1">
        <f t="shared" si="59"/>
        <v>0</v>
      </c>
      <c r="AB330" s="1">
        <f t="shared" si="60"/>
        <v>2</v>
      </c>
      <c r="AC330" s="1"/>
    </row>
    <row r="331" spans="1:29" ht="12.95" customHeight="1">
      <c r="A331" s="2">
        <v>12341</v>
      </c>
      <c r="B331" s="1" t="s">
        <v>449</v>
      </c>
      <c r="C331" s="1" t="s">
        <v>450</v>
      </c>
      <c r="D331" s="1">
        <v>39.594299999999997</v>
      </c>
      <c r="E331" s="1">
        <v>-105.9727</v>
      </c>
      <c r="F331" s="3">
        <v>2</v>
      </c>
      <c r="G331" s="9" t="s">
        <v>2026</v>
      </c>
      <c r="H331" s="13">
        <v>23.548840999999999</v>
      </c>
      <c r="I331" s="14">
        <v>12.800708</v>
      </c>
      <c r="J331" s="12">
        <v>0</v>
      </c>
      <c r="K331" s="12">
        <v>0</v>
      </c>
      <c r="L331" s="12">
        <v>0</v>
      </c>
      <c r="M331" s="1">
        <v>0</v>
      </c>
      <c r="N331" s="1">
        <v>0</v>
      </c>
      <c r="O331" s="12">
        <v>2.0377160000000001</v>
      </c>
      <c r="P331" s="1">
        <v>0</v>
      </c>
      <c r="Q331" s="1">
        <v>0</v>
      </c>
      <c r="R331" s="1">
        <v>0</v>
      </c>
      <c r="S331" s="1">
        <f t="shared" si="51"/>
        <v>0</v>
      </c>
      <c r="T331" s="1">
        <f t="shared" si="52"/>
        <v>0</v>
      </c>
      <c r="U331" s="1">
        <f t="shared" si="53"/>
        <v>0</v>
      </c>
      <c r="V331" s="1">
        <f t="shared" si="54"/>
        <v>0</v>
      </c>
      <c r="W331" s="1">
        <f t="shared" si="55"/>
        <v>0</v>
      </c>
      <c r="X331" s="1">
        <f t="shared" si="56"/>
        <v>1</v>
      </c>
      <c r="Y331" s="1">
        <f t="shared" si="57"/>
        <v>0</v>
      </c>
      <c r="Z331" s="1">
        <f t="shared" si="58"/>
        <v>0</v>
      </c>
      <c r="AA331" s="1">
        <f t="shared" si="59"/>
        <v>0</v>
      </c>
      <c r="AB331" s="1">
        <f t="shared" si="60"/>
        <v>1</v>
      </c>
      <c r="AC331" s="1"/>
    </row>
    <row r="332" spans="1:29" ht="12.95" customHeight="1">
      <c r="A332" s="2">
        <v>12348</v>
      </c>
      <c r="B332" s="1" t="s">
        <v>164</v>
      </c>
      <c r="C332" s="1" t="s">
        <v>456</v>
      </c>
      <c r="D332" s="1">
        <v>39.587499999999999</v>
      </c>
      <c r="E332" s="1">
        <v>-105.86799999999999</v>
      </c>
      <c r="F332" s="3">
        <v>2</v>
      </c>
      <c r="G332" s="9" t="s">
        <v>2026</v>
      </c>
      <c r="H332" s="13">
        <v>10.362120000000001</v>
      </c>
      <c r="I332" s="14">
        <v>5.0532190000000003</v>
      </c>
      <c r="J332" s="12">
        <v>0</v>
      </c>
      <c r="K332" s="12">
        <v>0</v>
      </c>
      <c r="L332" s="12">
        <v>0</v>
      </c>
      <c r="M332" s="1">
        <v>0</v>
      </c>
      <c r="N332" s="1">
        <v>0</v>
      </c>
      <c r="O332" s="12">
        <v>1.9370719999999999</v>
      </c>
      <c r="P332" s="1">
        <v>0.289516</v>
      </c>
      <c r="Q332" s="1">
        <v>0</v>
      </c>
      <c r="R332" s="1">
        <v>0</v>
      </c>
      <c r="S332" s="1">
        <f t="shared" si="51"/>
        <v>0</v>
      </c>
      <c r="T332" s="1">
        <f t="shared" si="52"/>
        <v>0</v>
      </c>
      <c r="U332" s="1">
        <f t="shared" si="53"/>
        <v>0</v>
      </c>
      <c r="V332" s="1">
        <f t="shared" si="54"/>
        <v>0</v>
      </c>
      <c r="W332" s="1">
        <f t="shared" si="55"/>
        <v>0</v>
      </c>
      <c r="X332" s="1">
        <f t="shared" si="56"/>
        <v>1</v>
      </c>
      <c r="Y332" s="1">
        <f t="shared" si="57"/>
        <v>1</v>
      </c>
      <c r="Z332" s="1">
        <f t="shared" si="58"/>
        <v>0</v>
      </c>
      <c r="AA332" s="1">
        <f t="shared" si="59"/>
        <v>0</v>
      </c>
      <c r="AB332" s="1">
        <f t="shared" si="60"/>
        <v>2</v>
      </c>
      <c r="AC332" s="1"/>
    </row>
    <row r="333" spans="1:29" ht="12.95" customHeight="1">
      <c r="A333" s="2">
        <v>12364</v>
      </c>
      <c r="B333" s="1" t="s">
        <v>457</v>
      </c>
      <c r="C333" s="1" t="s">
        <v>458</v>
      </c>
      <c r="D333" s="1">
        <v>39.472000000000001</v>
      </c>
      <c r="E333" s="1">
        <v>-106.038833</v>
      </c>
      <c r="F333" s="3">
        <v>2</v>
      </c>
      <c r="G333" s="9" t="s">
        <v>2026</v>
      </c>
      <c r="H333" s="13">
        <v>7.9690529999999997</v>
      </c>
      <c r="I333" s="14">
        <v>7.3469939999999996</v>
      </c>
      <c r="J333" s="12">
        <v>0</v>
      </c>
      <c r="K333" s="12">
        <v>0</v>
      </c>
      <c r="L333" s="12">
        <v>3.1376999999999997</v>
      </c>
      <c r="M333" s="1">
        <v>0</v>
      </c>
      <c r="N333" s="1">
        <v>0</v>
      </c>
      <c r="O333" s="12">
        <v>6.3707770000000004</v>
      </c>
      <c r="P333" s="1">
        <v>0.250971</v>
      </c>
      <c r="Q333" s="1">
        <v>0</v>
      </c>
      <c r="R333" s="1">
        <v>0</v>
      </c>
      <c r="S333" s="1">
        <f t="shared" si="51"/>
        <v>0</v>
      </c>
      <c r="T333" s="1">
        <f t="shared" si="52"/>
        <v>0</v>
      </c>
      <c r="U333" s="1">
        <f t="shared" si="53"/>
        <v>1</v>
      </c>
      <c r="V333" s="1">
        <f t="shared" si="54"/>
        <v>0</v>
      </c>
      <c r="W333" s="1">
        <f t="shared" si="55"/>
        <v>0</v>
      </c>
      <c r="X333" s="1">
        <f t="shared" si="56"/>
        <v>1</v>
      </c>
      <c r="Y333" s="1">
        <f t="shared" si="57"/>
        <v>1</v>
      </c>
      <c r="Z333" s="1">
        <f t="shared" si="58"/>
        <v>0</v>
      </c>
      <c r="AA333" s="1">
        <f t="shared" si="59"/>
        <v>0</v>
      </c>
      <c r="AB333" s="1">
        <f t="shared" si="60"/>
        <v>3</v>
      </c>
      <c r="AC333" s="1"/>
    </row>
    <row r="334" spans="1:29" ht="12.95" customHeight="1">
      <c r="A334" s="2">
        <v>12515</v>
      </c>
      <c r="B334" s="1" t="s">
        <v>487</v>
      </c>
      <c r="C334" s="1" t="s">
        <v>488</v>
      </c>
      <c r="D334" s="1">
        <v>39.641039999999997</v>
      </c>
      <c r="E334" s="1">
        <v>-106.39617</v>
      </c>
      <c r="F334" s="3">
        <v>2</v>
      </c>
      <c r="G334" s="9" t="s">
        <v>2026</v>
      </c>
      <c r="H334" s="13">
        <v>36.105812</v>
      </c>
      <c r="I334" s="14">
        <v>12.322247000000001</v>
      </c>
      <c r="J334" s="12">
        <v>0</v>
      </c>
      <c r="K334" s="12">
        <v>0</v>
      </c>
      <c r="L334" s="12">
        <v>0.623</v>
      </c>
      <c r="M334" s="1">
        <v>0</v>
      </c>
      <c r="N334" s="1">
        <v>4</v>
      </c>
      <c r="O334" s="12">
        <v>1.826195</v>
      </c>
      <c r="P334" s="1">
        <v>0</v>
      </c>
      <c r="Q334" s="1">
        <v>0</v>
      </c>
      <c r="R334" s="1">
        <v>0</v>
      </c>
      <c r="S334" s="1">
        <f t="shared" si="51"/>
        <v>0</v>
      </c>
      <c r="T334" s="1">
        <f t="shared" si="52"/>
        <v>0</v>
      </c>
      <c r="U334" s="1">
        <f t="shared" si="53"/>
        <v>1</v>
      </c>
      <c r="V334" s="1">
        <f t="shared" si="54"/>
        <v>0</v>
      </c>
      <c r="W334" s="1">
        <f t="shared" si="55"/>
        <v>1</v>
      </c>
      <c r="X334" s="1">
        <f t="shared" si="56"/>
        <v>1</v>
      </c>
      <c r="Y334" s="1">
        <f t="shared" si="57"/>
        <v>0</v>
      </c>
      <c r="Z334" s="1">
        <f t="shared" si="58"/>
        <v>0</v>
      </c>
      <c r="AA334" s="1">
        <f t="shared" si="59"/>
        <v>0</v>
      </c>
      <c r="AB334" s="1">
        <f t="shared" si="60"/>
        <v>3</v>
      </c>
      <c r="AC334" s="1"/>
    </row>
    <row r="335" spans="1:29" ht="12.95" customHeight="1">
      <c r="A335" s="2">
        <v>12541</v>
      </c>
      <c r="B335" s="1" t="s">
        <v>65</v>
      </c>
      <c r="C335" s="1" t="s">
        <v>484</v>
      </c>
      <c r="D335" s="1">
        <v>39.629199999999997</v>
      </c>
      <c r="E335" s="1">
        <v>-106.52321999999999</v>
      </c>
      <c r="F335" s="3">
        <v>1</v>
      </c>
      <c r="G335" s="9" t="s">
        <v>2026</v>
      </c>
      <c r="H335" s="13">
        <v>38.316800999999998</v>
      </c>
      <c r="I335" s="14">
        <v>12.294695000000001</v>
      </c>
      <c r="J335" s="12">
        <v>0</v>
      </c>
      <c r="K335" s="12">
        <v>0</v>
      </c>
      <c r="L335" s="12">
        <v>1.9567999999999999</v>
      </c>
      <c r="M335" s="1">
        <v>0</v>
      </c>
      <c r="N335" s="1">
        <v>29</v>
      </c>
      <c r="O335" s="12">
        <v>2.499908</v>
      </c>
      <c r="P335" s="1">
        <v>0</v>
      </c>
      <c r="Q335" s="1">
        <v>0</v>
      </c>
      <c r="R335" s="1">
        <v>0</v>
      </c>
      <c r="S335" s="1">
        <f t="shared" ref="S335:S398" si="61">IF(J335&gt;0,1,0)</f>
        <v>0</v>
      </c>
      <c r="T335" s="1">
        <f t="shared" ref="T335:T398" si="62">IF(K335&gt;0,1,0)</f>
        <v>0</v>
      </c>
      <c r="U335" s="1">
        <f t="shared" ref="U335:U398" si="63">IF(L335&gt;0,1,0)</f>
        <v>1</v>
      </c>
      <c r="V335" s="1">
        <f t="shared" ref="V335:V398" si="64">IF(M335&gt;0,1,0)</f>
        <v>0</v>
      </c>
      <c r="W335" s="1">
        <f t="shared" ref="W335:W398" si="65">IF(N335&gt;1,1,0)</f>
        <v>1</v>
      </c>
      <c r="X335" s="1">
        <f t="shared" ref="X335:X398" si="66">IF(O335&gt;0.6,1,0)</f>
        <v>1</v>
      </c>
      <c r="Y335" s="1">
        <f t="shared" ref="Y335:Y398" si="67">IF(P335&gt;0.03,1,0)</f>
        <v>0</v>
      </c>
      <c r="Z335" s="1">
        <f t="shared" ref="Z335:Z398" si="68">IF(Q335&gt;0,1,0)</f>
        <v>0</v>
      </c>
      <c r="AA335" s="1">
        <f t="shared" ref="AA335:AA398" si="69">IF(R335&gt;0,1,0)</f>
        <v>0</v>
      </c>
      <c r="AB335" s="1">
        <f t="shared" ref="AB335:AB398" si="70">SUM(S335:AA335)</f>
        <v>3</v>
      </c>
      <c r="AC335" s="1"/>
    </row>
    <row r="336" spans="1:29" ht="12.95" customHeight="1">
      <c r="A336" s="2">
        <v>12552</v>
      </c>
      <c r="B336" s="1" t="s">
        <v>489</v>
      </c>
      <c r="C336" s="1" t="s">
        <v>490</v>
      </c>
      <c r="D336" s="1">
        <v>39.610059999999997</v>
      </c>
      <c r="E336" s="1">
        <v>-106.44689</v>
      </c>
      <c r="F336" s="3">
        <v>2</v>
      </c>
      <c r="G336" s="9" t="s">
        <v>2026</v>
      </c>
      <c r="H336" s="13">
        <v>263.48698200000001</v>
      </c>
      <c r="I336" s="14">
        <v>19.355872999999999</v>
      </c>
      <c r="J336" s="12">
        <v>1.26E-2</v>
      </c>
      <c r="K336" s="12">
        <v>2.9000000000000001E-2</v>
      </c>
      <c r="L336" s="12">
        <v>2.1879000000000004</v>
      </c>
      <c r="M336" s="1">
        <v>0</v>
      </c>
      <c r="N336" s="1">
        <v>17</v>
      </c>
      <c r="O336" s="12">
        <v>3.0969169999999999</v>
      </c>
      <c r="P336" s="1">
        <v>0</v>
      </c>
      <c r="Q336" s="1">
        <v>0</v>
      </c>
      <c r="R336" s="1">
        <v>0</v>
      </c>
      <c r="S336" s="1">
        <f t="shared" si="61"/>
        <v>1</v>
      </c>
      <c r="T336" s="1">
        <f t="shared" si="62"/>
        <v>1</v>
      </c>
      <c r="U336" s="1">
        <f t="shared" si="63"/>
        <v>1</v>
      </c>
      <c r="V336" s="1">
        <f t="shared" si="64"/>
        <v>0</v>
      </c>
      <c r="W336" s="1">
        <f t="shared" si="65"/>
        <v>1</v>
      </c>
      <c r="X336" s="1">
        <f t="shared" si="66"/>
        <v>1</v>
      </c>
      <c r="Y336" s="1">
        <f t="shared" si="67"/>
        <v>0</v>
      </c>
      <c r="Z336" s="1">
        <f t="shared" si="68"/>
        <v>0</v>
      </c>
      <c r="AA336" s="1">
        <f t="shared" si="69"/>
        <v>0</v>
      </c>
      <c r="AB336" s="1">
        <f t="shared" si="70"/>
        <v>5</v>
      </c>
      <c r="AC336" s="1"/>
    </row>
    <row r="337" spans="1:29" ht="12.95" customHeight="1">
      <c r="A337" s="2">
        <v>12553</v>
      </c>
      <c r="B337" s="1" t="s">
        <v>489</v>
      </c>
      <c r="C337" s="1" t="s">
        <v>491</v>
      </c>
      <c r="D337" s="1">
        <v>39.620989999999999</v>
      </c>
      <c r="E337" s="1">
        <v>-106.4264</v>
      </c>
      <c r="F337" s="3">
        <v>2</v>
      </c>
      <c r="G337" s="9" t="s">
        <v>2026</v>
      </c>
      <c r="H337" s="13">
        <v>257.949838</v>
      </c>
      <c r="I337" s="14">
        <v>30.422986000000002</v>
      </c>
      <c r="J337" s="12">
        <v>1.2899999999999998E-2</v>
      </c>
      <c r="K337" s="12">
        <v>2.9700000000000001E-2</v>
      </c>
      <c r="L337" s="12">
        <v>2.1166</v>
      </c>
      <c r="M337" s="1">
        <v>7</v>
      </c>
      <c r="N337" s="1">
        <v>28</v>
      </c>
      <c r="O337" s="12">
        <v>3.9540839999999999</v>
      </c>
      <c r="P337" s="1">
        <v>0</v>
      </c>
      <c r="Q337" s="1">
        <v>0</v>
      </c>
      <c r="R337" s="1">
        <v>0</v>
      </c>
      <c r="S337" s="1">
        <f t="shared" si="61"/>
        <v>1</v>
      </c>
      <c r="T337" s="1">
        <f t="shared" si="62"/>
        <v>1</v>
      </c>
      <c r="U337" s="1">
        <f t="shared" si="63"/>
        <v>1</v>
      </c>
      <c r="V337" s="1">
        <f t="shared" si="64"/>
        <v>1</v>
      </c>
      <c r="W337" s="1">
        <f t="shared" si="65"/>
        <v>1</v>
      </c>
      <c r="X337" s="1">
        <f t="shared" si="66"/>
        <v>1</v>
      </c>
      <c r="Y337" s="1">
        <f t="shared" si="67"/>
        <v>0</v>
      </c>
      <c r="Z337" s="1">
        <f t="shared" si="68"/>
        <v>0</v>
      </c>
      <c r="AA337" s="1">
        <f t="shared" si="69"/>
        <v>0</v>
      </c>
      <c r="AB337" s="1">
        <f t="shared" si="70"/>
        <v>6</v>
      </c>
      <c r="AC337" s="1"/>
    </row>
    <row r="338" spans="1:29" ht="12.95" customHeight="1">
      <c r="A338" s="2">
        <v>12555</v>
      </c>
      <c r="B338" s="1" t="s">
        <v>489</v>
      </c>
      <c r="C338" s="1" t="s">
        <v>496</v>
      </c>
      <c r="D338" s="1">
        <v>39.641669999999998</v>
      </c>
      <c r="E338" s="1">
        <v>-106.30667</v>
      </c>
      <c r="F338" s="3">
        <v>2</v>
      </c>
      <c r="G338" s="9" t="s">
        <v>2026</v>
      </c>
      <c r="H338" s="13">
        <v>123.32171700000001</v>
      </c>
      <c r="I338" s="14">
        <v>35.149152999999998</v>
      </c>
      <c r="J338" s="12">
        <v>0</v>
      </c>
      <c r="K338" s="12">
        <v>0</v>
      </c>
      <c r="L338" s="12">
        <v>1.2954000000000001</v>
      </c>
      <c r="M338" s="1">
        <v>1</v>
      </c>
      <c r="N338" s="1">
        <v>10</v>
      </c>
      <c r="O338" s="12">
        <v>1.18245</v>
      </c>
      <c r="P338" s="1">
        <v>0</v>
      </c>
      <c r="Q338" s="1">
        <v>0</v>
      </c>
      <c r="R338" s="1">
        <v>0</v>
      </c>
      <c r="S338" s="1">
        <f t="shared" si="61"/>
        <v>0</v>
      </c>
      <c r="T338" s="1">
        <f t="shared" si="62"/>
        <v>0</v>
      </c>
      <c r="U338" s="1">
        <f t="shared" si="63"/>
        <v>1</v>
      </c>
      <c r="V338" s="1">
        <f t="shared" si="64"/>
        <v>1</v>
      </c>
      <c r="W338" s="1">
        <f t="shared" si="65"/>
        <v>1</v>
      </c>
      <c r="X338" s="1">
        <f t="shared" si="66"/>
        <v>1</v>
      </c>
      <c r="Y338" s="1">
        <f t="shared" si="67"/>
        <v>0</v>
      </c>
      <c r="Z338" s="1">
        <f t="shared" si="68"/>
        <v>0</v>
      </c>
      <c r="AA338" s="1">
        <f t="shared" si="69"/>
        <v>0</v>
      </c>
      <c r="AB338" s="1">
        <f t="shared" si="70"/>
        <v>4</v>
      </c>
      <c r="AC338" s="1"/>
    </row>
    <row r="339" spans="1:29" ht="12.95" customHeight="1">
      <c r="A339" s="2">
        <v>12556</v>
      </c>
      <c r="B339" s="1" t="s">
        <v>499</v>
      </c>
      <c r="C339" s="1" t="s">
        <v>114</v>
      </c>
      <c r="D339" s="1">
        <v>39.623069999999998</v>
      </c>
      <c r="E339" s="1">
        <v>-106.280385</v>
      </c>
      <c r="F339" s="3">
        <v>2</v>
      </c>
      <c r="G339" s="9" t="s">
        <v>2026</v>
      </c>
      <c r="H339" s="13">
        <v>50.513824</v>
      </c>
      <c r="I339" s="14">
        <v>22.093157000000001</v>
      </c>
      <c r="J339" s="12">
        <v>0</v>
      </c>
      <c r="K339" s="12">
        <v>0</v>
      </c>
      <c r="L339" s="12">
        <v>1.1145</v>
      </c>
      <c r="M339" s="1">
        <v>0</v>
      </c>
      <c r="N339" s="1">
        <v>2</v>
      </c>
      <c r="O339" s="12">
        <v>1.0051159999999999</v>
      </c>
      <c r="P339" s="1">
        <v>0</v>
      </c>
      <c r="Q339" s="1">
        <v>0</v>
      </c>
      <c r="R339" s="1">
        <v>0</v>
      </c>
      <c r="S339" s="1">
        <f t="shared" si="61"/>
        <v>0</v>
      </c>
      <c r="T339" s="1">
        <f t="shared" si="62"/>
        <v>0</v>
      </c>
      <c r="U339" s="1">
        <f t="shared" si="63"/>
        <v>1</v>
      </c>
      <c r="V339" s="1">
        <f t="shared" si="64"/>
        <v>0</v>
      </c>
      <c r="W339" s="1">
        <f t="shared" si="65"/>
        <v>1</v>
      </c>
      <c r="X339" s="1">
        <f t="shared" si="66"/>
        <v>1</v>
      </c>
      <c r="Y339" s="1">
        <f t="shared" si="67"/>
        <v>0</v>
      </c>
      <c r="Z339" s="1">
        <f t="shared" si="68"/>
        <v>0</v>
      </c>
      <c r="AA339" s="1">
        <f t="shared" si="69"/>
        <v>0</v>
      </c>
      <c r="AB339" s="1">
        <f t="shared" si="70"/>
        <v>3</v>
      </c>
      <c r="AC339" s="1"/>
    </row>
    <row r="340" spans="1:29" ht="12.95" customHeight="1">
      <c r="A340" s="2">
        <v>12557</v>
      </c>
      <c r="B340" s="1" t="s">
        <v>489</v>
      </c>
      <c r="C340" s="1" t="s">
        <v>506</v>
      </c>
      <c r="D340" s="1">
        <v>39.626382999999997</v>
      </c>
      <c r="E340" s="1">
        <v>-106.27684499999999</v>
      </c>
      <c r="F340" s="3">
        <v>2</v>
      </c>
      <c r="G340" s="9" t="s">
        <v>2026</v>
      </c>
      <c r="H340" s="13">
        <v>37.569152000000003</v>
      </c>
      <c r="I340" s="14">
        <v>16.577860999999999</v>
      </c>
      <c r="J340" s="12">
        <v>0</v>
      </c>
      <c r="K340" s="12">
        <v>0</v>
      </c>
      <c r="L340" s="12">
        <v>3.1100000000000003E-2</v>
      </c>
      <c r="M340" s="1">
        <v>0</v>
      </c>
      <c r="N340" s="1">
        <v>0</v>
      </c>
      <c r="O340" s="12">
        <v>0.123934</v>
      </c>
      <c r="P340" s="1">
        <v>0</v>
      </c>
      <c r="Q340" s="1">
        <v>0</v>
      </c>
      <c r="R340" s="1">
        <v>0</v>
      </c>
      <c r="S340" s="1">
        <f t="shared" si="61"/>
        <v>0</v>
      </c>
      <c r="T340" s="1">
        <f t="shared" si="62"/>
        <v>0</v>
      </c>
      <c r="U340" s="1">
        <f t="shared" si="63"/>
        <v>1</v>
      </c>
      <c r="V340" s="1">
        <f t="shared" si="64"/>
        <v>0</v>
      </c>
      <c r="W340" s="1">
        <f t="shared" si="65"/>
        <v>0</v>
      </c>
      <c r="X340" s="1">
        <f t="shared" si="66"/>
        <v>0</v>
      </c>
      <c r="Y340" s="1">
        <f t="shared" si="67"/>
        <v>0</v>
      </c>
      <c r="Z340" s="1">
        <f t="shared" si="68"/>
        <v>0</v>
      </c>
      <c r="AA340" s="1">
        <f t="shared" si="69"/>
        <v>0</v>
      </c>
      <c r="AB340" s="1">
        <f t="shared" si="70"/>
        <v>1</v>
      </c>
      <c r="AC340" s="1"/>
    </row>
    <row r="341" spans="1:29" ht="12.95" customHeight="1">
      <c r="A341" s="2">
        <v>12564</v>
      </c>
      <c r="B341" s="1" t="s">
        <v>507</v>
      </c>
      <c r="C341" s="1" t="s">
        <v>508</v>
      </c>
      <c r="D341" s="1">
        <v>39.473100000000002</v>
      </c>
      <c r="E341" s="1">
        <v>-106.36799999999999</v>
      </c>
      <c r="F341" s="3">
        <v>2</v>
      </c>
      <c r="G341" s="9" t="s">
        <v>2026</v>
      </c>
      <c r="H341" s="13">
        <v>150.97968399999999</v>
      </c>
      <c r="I341" s="14">
        <v>19.961192</v>
      </c>
      <c r="J341" s="12">
        <v>0</v>
      </c>
      <c r="K341" s="12">
        <v>0</v>
      </c>
      <c r="L341" s="12">
        <v>0</v>
      </c>
      <c r="M341" s="1">
        <v>0</v>
      </c>
      <c r="N341" s="1">
        <v>2</v>
      </c>
      <c r="O341" s="12">
        <v>0.68445900000000004</v>
      </c>
      <c r="P341" s="1">
        <v>6.6230000000000004E-3</v>
      </c>
      <c r="Q341" s="1">
        <v>0</v>
      </c>
      <c r="R341" s="1">
        <v>0</v>
      </c>
      <c r="S341" s="1">
        <f t="shared" si="61"/>
        <v>0</v>
      </c>
      <c r="T341" s="1">
        <f t="shared" si="62"/>
        <v>0</v>
      </c>
      <c r="U341" s="1">
        <f t="shared" si="63"/>
        <v>0</v>
      </c>
      <c r="V341" s="1">
        <f t="shared" si="64"/>
        <v>0</v>
      </c>
      <c r="W341" s="1">
        <f t="shared" si="65"/>
        <v>1</v>
      </c>
      <c r="X341" s="1">
        <f t="shared" si="66"/>
        <v>1</v>
      </c>
      <c r="Y341" s="1">
        <f t="shared" si="67"/>
        <v>0</v>
      </c>
      <c r="Z341" s="1">
        <f t="shared" si="68"/>
        <v>0</v>
      </c>
      <c r="AA341" s="1">
        <f t="shared" si="69"/>
        <v>0</v>
      </c>
      <c r="AB341" s="1">
        <f t="shared" si="70"/>
        <v>2</v>
      </c>
      <c r="AC341" s="1"/>
    </row>
    <row r="342" spans="1:29" ht="12.95" customHeight="1">
      <c r="A342" s="2">
        <v>12594</v>
      </c>
      <c r="B342" s="1" t="s">
        <v>509</v>
      </c>
      <c r="C342" s="1" t="s">
        <v>510</v>
      </c>
      <c r="D342" s="1">
        <v>39.447879999999998</v>
      </c>
      <c r="E342" s="1">
        <v>-106.31879000000001</v>
      </c>
      <c r="F342" s="3">
        <v>2</v>
      </c>
      <c r="G342" s="9" t="s">
        <v>2026</v>
      </c>
      <c r="H342" s="13">
        <v>30.677157000000001</v>
      </c>
      <c r="I342" s="14">
        <v>17.871922999999999</v>
      </c>
      <c r="J342" s="12">
        <v>0</v>
      </c>
      <c r="K342" s="12">
        <v>0</v>
      </c>
      <c r="L342" s="12">
        <v>0</v>
      </c>
      <c r="M342" s="1">
        <v>0</v>
      </c>
      <c r="N342" s="1">
        <v>0</v>
      </c>
      <c r="O342" s="12">
        <v>1.1019490000000001</v>
      </c>
      <c r="P342" s="1">
        <v>0</v>
      </c>
      <c r="Q342" s="1">
        <v>0</v>
      </c>
      <c r="R342" s="1">
        <v>0</v>
      </c>
      <c r="S342" s="1">
        <f t="shared" si="61"/>
        <v>0</v>
      </c>
      <c r="T342" s="1">
        <f t="shared" si="62"/>
        <v>0</v>
      </c>
      <c r="U342" s="1">
        <f t="shared" si="63"/>
        <v>0</v>
      </c>
      <c r="V342" s="1">
        <f t="shared" si="64"/>
        <v>0</v>
      </c>
      <c r="W342" s="1">
        <f t="shared" si="65"/>
        <v>0</v>
      </c>
      <c r="X342" s="1">
        <f t="shared" si="66"/>
        <v>1</v>
      </c>
      <c r="Y342" s="1">
        <f t="shared" si="67"/>
        <v>0</v>
      </c>
      <c r="Z342" s="1">
        <f t="shared" si="68"/>
        <v>0</v>
      </c>
      <c r="AA342" s="1">
        <f t="shared" si="69"/>
        <v>0</v>
      </c>
      <c r="AB342" s="1">
        <f t="shared" si="70"/>
        <v>1</v>
      </c>
      <c r="AC342" s="1"/>
    </row>
    <row r="343" spans="1:29" ht="12.95" customHeight="1">
      <c r="A343" s="2">
        <v>12701</v>
      </c>
      <c r="B343" s="1" t="s">
        <v>511</v>
      </c>
      <c r="C343" s="1" t="s">
        <v>512</v>
      </c>
      <c r="D343" s="1">
        <v>39.546329999999998</v>
      </c>
      <c r="E343" s="1">
        <v>-107.33117</v>
      </c>
      <c r="F343" s="3">
        <v>1</v>
      </c>
      <c r="G343" s="9" t="s">
        <v>2026</v>
      </c>
      <c r="H343" s="13">
        <v>3765.4925950000002</v>
      </c>
      <c r="I343" s="14">
        <v>30.462064000000002</v>
      </c>
      <c r="J343" s="12">
        <v>1.7100000000000001E-2</v>
      </c>
      <c r="K343" s="12">
        <v>2.1212</v>
      </c>
      <c r="L343" s="12">
        <v>0.65869999999999995</v>
      </c>
      <c r="M343" s="1">
        <v>1</v>
      </c>
      <c r="N343" s="1">
        <v>19</v>
      </c>
      <c r="O343" s="12">
        <v>4.6022049999999997</v>
      </c>
      <c r="P343" s="1">
        <v>2.9478000000000001E-2</v>
      </c>
      <c r="Q343" s="1">
        <v>0</v>
      </c>
      <c r="R343" s="1">
        <v>0</v>
      </c>
      <c r="S343" s="1">
        <f t="shared" si="61"/>
        <v>1</v>
      </c>
      <c r="T343" s="1">
        <f t="shared" si="62"/>
        <v>1</v>
      </c>
      <c r="U343" s="1">
        <f t="shared" si="63"/>
        <v>1</v>
      </c>
      <c r="V343" s="1">
        <f t="shared" si="64"/>
        <v>1</v>
      </c>
      <c r="W343" s="1">
        <f t="shared" si="65"/>
        <v>1</v>
      </c>
      <c r="X343" s="1">
        <f t="shared" si="66"/>
        <v>1</v>
      </c>
      <c r="Y343" s="1">
        <f t="shared" si="67"/>
        <v>0</v>
      </c>
      <c r="Z343" s="1">
        <f t="shared" si="68"/>
        <v>0</v>
      </c>
      <c r="AA343" s="1">
        <f t="shared" si="69"/>
        <v>0</v>
      </c>
      <c r="AB343" s="1">
        <f t="shared" si="70"/>
        <v>6</v>
      </c>
      <c r="AC343" s="1"/>
    </row>
    <row r="344" spans="1:29" ht="12.95" customHeight="1">
      <c r="A344" s="2">
        <v>12709</v>
      </c>
      <c r="B344" s="1" t="s">
        <v>511</v>
      </c>
      <c r="C344" s="1" t="s">
        <v>524</v>
      </c>
      <c r="D344" s="1">
        <v>39.176667000000002</v>
      </c>
      <c r="E344" s="1">
        <v>-106.797167</v>
      </c>
      <c r="F344" s="3">
        <v>2</v>
      </c>
      <c r="G344" s="9" t="s">
        <v>2026</v>
      </c>
      <c r="H344" s="13">
        <v>274.08850899999999</v>
      </c>
      <c r="I344" s="14">
        <v>29.983491999999998</v>
      </c>
      <c r="J344" s="12">
        <v>0</v>
      </c>
      <c r="K344" s="12">
        <v>0.156</v>
      </c>
      <c r="L344" s="12">
        <v>0.14150000000000001</v>
      </c>
      <c r="M344" s="1">
        <v>0</v>
      </c>
      <c r="N344" s="1">
        <v>28</v>
      </c>
      <c r="O344" s="12">
        <v>0.96404999999999996</v>
      </c>
      <c r="P344" s="1">
        <v>6.5671999999999994E-2</v>
      </c>
      <c r="Q344" s="1">
        <v>0</v>
      </c>
      <c r="R344" s="1">
        <v>0</v>
      </c>
      <c r="S344" s="1">
        <f t="shared" si="61"/>
        <v>0</v>
      </c>
      <c r="T344" s="1">
        <f t="shared" si="62"/>
        <v>1</v>
      </c>
      <c r="U344" s="1">
        <f t="shared" si="63"/>
        <v>1</v>
      </c>
      <c r="V344" s="1">
        <f t="shared" si="64"/>
        <v>0</v>
      </c>
      <c r="W344" s="1">
        <f t="shared" si="65"/>
        <v>1</v>
      </c>
      <c r="X344" s="1">
        <f t="shared" si="66"/>
        <v>1</v>
      </c>
      <c r="Y344" s="1">
        <f t="shared" si="67"/>
        <v>1</v>
      </c>
      <c r="Z344" s="1">
        <f t="shared" si="68"/>
        <v>0</v>
      </c>
      <c r="AA344" s="1">
        <f t="shared" si="69"/>
        <v>0</v>
      </c>
      <c r="AB344" s="1">
        <f t="shared" si="70"/>
        <v>5</v>
      </c>
      <c r="AC344" s="1"/>
    </row>
    <row r="345" spans="1:29" ht="12.95" customHeight="1">
      <c r="A345" s="2">
        <v>12710</v>
      </c>
      <c r="B345" s="1" t="s">
        <v>511</v>
      </c>
      <c r="C345" s="1" t="s">
        <v>525</v>
      </c>
      <c r="D345" s="1">
        <v>39.367660000000001</v>
      </c>
      <c r="E345" s="1">
        <v>-107.05211</v>
      </c>
      <c r="F345" s="3">
        <v>1</v>
      </c>
      <c r="G345" s="9" t="s">
        <v>2026</v>
      </c>
      <c r="H345" s="13">
        <v>2097.2900049999998</v>
      </c>
      <c r="I345" s="14">
        <v>38.580120000000001</v>
      </c>
      <c r="J345" s="12">
        <v>0</v>
      </c>
      <c r="K345" s="12">
        <v>1.0065</v>
      </c>
      <c r="L345" s="12">
        <v>0.55890000000000006</v>
      </c>
      <c r="M345" s="1">
        <v>9</v>
      </c>
      <c r="N345" s="1">
        <v>38</v>
      </c>
      <c r="O345" s="12">
        <v>2.4044490000000001</v>
      </c>
      <c r="P345" s="1">
        <v>3.4806999999999998E-2</v>
      </c>
      <c r="Q345" s="1">
        <v>0</v>
      </c>
      <c r="R345" s="1">
        <v>0</v>
      </c>
      <c r="S345" s="1">
        <f t="shared" si="61"/>
        <v>0</v>
      </c>
      <c r="T345" s="1">
        <f t="shared" si="62"/>
        <v>1</v>
      </c>
      <c r="U345" s="1">
        <f t="shared" si="63"/>
        <v>1</v>
      </c>
      <c r="V345" s="1">
        <f t="shared" si="64"/>
        <v>1</v>
      </c>
      <c r="W345" s="1">
        <f t="shared" si="65"/>
        <v>1</v>
      </c>
      <c r="X345" s="1">
        <f t="shared" si="66"/>
        <v>1</v>
      </c>
      <c r="Y345" s="1">
        <f t="shared" si="67"/>
        <v>1</v>
      </c>
      <c r="Z345" s="1">
        <f t="shared" si="68"/>
        <v>0</v>
      </c>
      <c r="AA345" s="1">
        <f t="shared" si="69"/>
        <v>0</v>
      </c>
      <c r="AB345" s="1">
        <f t="shared" si="70"/>
        <v>6</v>
      </c>
      <c r="AC345" s="1"/>
    </row>
    <row r="346" spans="1:29" ht="12.95" customHeight="1">
      <c r="A346" s="2">
        <v>12711</v>
      </c>
      <c r="B346" s="1" t="s">
        <v>526</v>
      </c>
      <c r="C346" s="1" t="s">
        <v>527</v>
      </c>
      <c r="D346" s="1">
        <v>39.486699999999999</v>
      </c>
      <c r="E346" s="1">
        <v>-107.316</v>
      </c>
      <c r="F346" s="3">
        <v>1</v>
      </c>
      <c r="G346" s="9" t="s">
        <v>2026</v>
      </c>
      <c r="H346" s="13">
        <v>96.774618000000004</v>
      </c>
      <c r="I346" s="14">
        <v>19.715461999999999</v>
      </c>
      <c r="J346" s="12">
        <v>0</v>
      </c>
      <c r="K346" s="12">
        <v>2.9973999999999998</v>
      </c>
      <c r="L346" s="12">
        <v>9.2999999999999992E-3</v>
      </c>
      <c r="M346" s="1">
        <v>1</v>
      </c>
      <c r="N346" s="1">
        <v>20</v>
      </c>
      <c r="O346" s="12">
        <v>2.618687</v>
      </c>
      <c r="P346" s="1">
        <v>0</v>
      </c>
      <c r="Q346" s="1">
        <v>0</v>
      </c>
      <c r="R346" s="1">
        <v>0</v>
      </c>
      <c r="S346" s="1">
        <f t="shared" si="61"/>
        <v>0</v>
      </c>
      <c r="T346" s="1">
        <f t="shared" si="62"/>
        <v>1</v>
      </c>
      <c r="U346" s="1">
        <f t="shared" si="63"/>
        <v>1</v>
      </c>
      <c r="V346" s="1">
        <f t="shared" si="64"/>
        <v>1</v>
      </c>
      <c r="W346" s="1">
        <f t="shared" si="65"/>
        <v>1</v>
      </c>
      <c r="X346" s="1">
        <f t="shared" si="66"/>
        <v>1</v>
      </c>
      <c r="Y346" s="1">
        <f t="shared" si="67"/>
        <v>0</v>
      </c>
      <c r="Z346" s="1">
        <f t="shared" si="68"/>
        <v>0</v>
      </c>
      <c r="AA346" s="1">
        <f t="shared" si="69"/>
        <v>0</v>
      </c>
      <c r="AB346" s="1">
        <f t="shared" si="70"/>
        <v>5</v>
      </c>
      <c r="AC346" s="1"/>
    </row>
    <row r="347" spans="1:29" ht="12.95" customHeight="1">
      <c r="A347" s="2">
        <v>12714</v>
      </c>
      <c r="B347" s="1" t="s">
        <v>526</v>
      </c>
      <c r="C347" s="1" t="s">
        <v>528</v>
      </c>
      <c r="D347" s="1">
        <v>39.463099999999997</v>
      </c>
      <c r="E347" s="1">
        <v>-107.3244</v>
      </c>
      <c r="F347" s="3">
        <v>1</v>
      </c>
      <c r="G347" s="9" t="s">
        <v>2026</v>
      </c>
      <c r="H347" s="13">
        <v>80.981142000000006</v>
      </c>
      <c r="I347" s="14">
        <v>19.925891</v>
      </c>
      <c r="J347" s="12">
        <v>0</v>
      </c>
      <c r="K347" s="12">
        <v>1.4949000000000001</v>
      </c>
      <c r="L347" s="12">
        <v>1.11E-2</v>
      </c>
      <c r="M347" s="1">
        <v>1</v>
      </c>
      <c r="N347" s="1">
        <v>12</v>
      </c>
      <c r="O347" s="12">
        <v>1.822171</v>
      </c>
      <c r="P347" s="1">
        <v>0</v>
      </c>
      <c r="Q347" s="1">
        <v>0</v>
      </c>
      <c r="R347" s="1">
        <v>0</v>
      </c>
      <c r="S347" s="1">
        <f t="shared" si="61"/>
        <v>0</v>
      </c>
      <c r="T347" s="1">
        <f t="shared" si="62"/>
        <v>1</v>
      </c>
      <c r="U347" s="1">
        <f t="shared" si="63"/>
        <v>1</v>
      </c>
      <c r="V347" s="1">
        <f t="shared" si="64"/>
        <v>1</v>
      </c>
      <c r="W347" s="1">
        <f t="shared" si="65"/>
        <v>1</v>
      </c>
      <c r="X347" s="1">
        <f t="shared" si="66"/>
        <v>1</v>
      </c>
      <c r="Y347" s="1">
        <f t="shared" si="67"/>
        <v>0</v>
      </c>
      <c r="Z347" s="1">
        <f t="shared" si="68"/>
        <v>0</v>
      </c>
      <c r="AA347" s="1">
        <f t="shared" si="69"/>
        <v>0</v>
      </c>
      <c r="AB347" s="1">
        <f t="shared" si="70"/>
        <v>5</v>
      </c>
      <c r="AC347" s="1"/>
    </row>
    <row r="348" spans="1:29" ht="12.95" customHeight="1">
      <c r="A348" s="2">
        <v>12715</v>
      </c>
      <c r="B348" s="1" t="s">
        <v>531</v>
      </c>
      <c r="C348" s="1" t="s">
        <v>532</v>
      </c>
      <c r="D348" s="1">
        <v>39.195799999999998</v>
      </c>
      <c r="E348" s="1">
        <v>-106.8329</v>
      </c>
      <c r="F348" s="3">
        <v>1</v>
      </c>
      <c r="G348" s="9" t="s">
        <v>2026</v>
      </c>
      <c r="H348" s="13">
        <v>186.176581</v>
      </c>
      <c r="I348" s="14">
        <v>9.7004640000000002</v>
      </c>
      <c r="J348" s="12">
        <v>0</v>
      </c>
      <c r="K348" s="12">
        <v>0</v>
      </c>
      <c r="L348" s="12">
        <v>0.13730000000000001</v>
      </c>
      <c r="M348" s="1">
        <v>6</v>
      </c>
      <c r="N348" s="1">
        <v>17</v>
      </c>
      <c r="O348" s="12">
        <v>3.0519250000000002</v>
      </c>
      <c r="P348" s="1">
        <v>0.230964</v>
      </c>
      <c r="Q348" s="1">
        <v>0</v>
      </c>
      <c r="R348" s="1">
        <v>0</v>
      </c>
      <c r="S348" s="1">
        <f t="shared" si="61"/>
        <v>0</v>
      </c>
      <c r="T348" s="1">
        <f t="shared" si="62"/>
        <v>0</v>
      </c>
      <c r="U348" s="1">
        <f t="shared" si="63"/>
        <v>1</v>
      </c>
      <c r="V348" s="1">
        <f t="shared" si="64"/>
        <v>1</v>
      </c>
      <c r="W348" s="1">
        <f t="shared" si="65"/>
        <v>1</v>
      </c>
      <c r="X348" s="1">
        <f t="shared" si="66"/>
        <v>1</v>
      </c>
      <c r="Y348" s="1">
        <f t="shared" si="67"/>
        <v>1</v>
      </c>
      <c r="Z348" s="1">
        <f t="shared" si="68"/>
        <v>0</v>
      </c>
      <c r="AA348" s="1">
        <f t="shared" si="69"/>
        <v>0</v>
      </c>
      <c r="AB348" s="1">
        <f t="shared" si="70"/>
        <v>5</v>
      </c>
      <c r="AC348" s="1"/>
    </row>
    <row r="349" spans="1:29" ht="12.95" customHeight="1">
      <c r="A349" s="2">
        <v>12718</v>
      </c>
      <c r="B349" s="1" t="s">
        <v>526</v>
      </c>
      <c r="C349" s="1" t="s">
        <v>533</v>
      </c>
      <c r="D349" s="1">
        <v>39.4009</v>
      </c>
      <c r="E349" s="1">
        <v>-107.3237</v>
      </c>
      <c r="F349" s="3">
        <v>1</v>
      </c>
      <c r="G349" s="9" t="s">
        <v>2026</v>
      </c>
      <c r="H349" s="13">
        <v>42.957419000000002</v>
      </c>
      <c r="I349" s="14">
        <v>18.389723</v>
      </c>
      <c r="J349" s="12">
        <v>0</v>
      </c>
      <c r="K349" s="12">
        <v>0</v>
      </c>
      <c r="L349" s="12">
        <v>2.0900000000000002E-2</v>
      </c>
      <c r="M349" s="1">
        <v>3</v>
      </c>
      <c r="N349" s="1">
        <v>4</v>
      </c>
      <c r="O349" s="12">
        <v>1.2224010000000001</v>
      </c>
      <c r="P349" s="1">
        <v>0</v>
      </c>
      <c r="Q349" s="1">
        <v>1</v>
      </c>
      <c r="R349" s="1">
        <v>0</v>
      </c>
      <c r="S349" s="1">
        <f t="shared" si="61"/>
        <v>0</v>
      </c>
      <c r="T349" s="1">
        <f t="shared" si="62"/>
        <v>0</v>
      </c>
      <c r="U349" s="1">
        <f t="shared" si="63"/>
        <v>1</v>
      </c>
      <c r="V349" s="1">
        <f t="shared" si="64"/>
        <v>1</v>
      </c>
      <c r="W349" s="1">
        <f t="shared" si="65"/>
        <v>1</v>
      </c>
      <c r="X349" s="1">
        <f t="shared" si="66"/>
        <v>1</v>
      </c>
      <c r="Y349" s="1">
        <f t="shared" si="67"/>
        <v>0</v>
      </c>
      <c r="Z349" s="1">
        <f t="shared" si="68"/>
        <v>1</v>
      </c>
      <c r="AA349" s="1">
        <f t="shared" si="69"/>
        <v>0</v>
      </c>
      <c r="AB349" s="1">
        <f t="shared" si="70"/>
        <v>5</v>
      </c>
      <c r="AC349" s="1"/>
    </row>
    <row r="350" spans="1:29" ht="12.95" customHeight="1">
      <c r="A350" s="2">
        <v>12719</v>
      </c>
      <c r="B350" s="1" t="s">
        <v>536</v>
      </c>
      <c r="C350" s="1" t="s">
        <v>537</v>
      </c>
      <c r="D350" s="1">
        <v>39.4572</v>
      </c>
      <c r="E350" s="1">
        <v>-107.265</v>
      </c>
      <c r="F350" s="3">
        <v>1</v>
      </c>
      <c r="G350" s="9" t="s">
        <v>2026</v>
      </c>
      <c r="H350" s="13">
        <v>226.648764</v>
      </c>
      <c r="I350" s="14">
        <v>14.279574999999999</v>
      </c>
      <c r="J350" s="12">
        <v>0</v>
      </c>
      <c r="K350" s="12">
        <v>2.9132000000000002</v>
      </c>
      <c r="L350" s="12">
        <v>3.9700000000000006E-2</v>
      </c>
      <c r="M350" s="1">
        <v>2</v>
      </c>
      <c r="N350" s="1">
        <v>11</v>
      </c>
      <c r="O350" s="12">
        <v>1.5119750000000001</v>
      </c>
      <c r="P350" s="1">
        <v>0</v>
      </c>
      <c r="Q350" s="1">
        <v>0</v>
      </c>
      <c r="R350" s="1">
        <v>0</v>
      </c>
      <c r="S350" s="1">
        <f t="shared" si="61"/>
        <v>0</v>
      </c>
      <c r="T350" s="1">
        <f t="shared" si="62"/>
        <v>1</v>
      </c>
      <c r="U350" s="1">
        <f t="shared" si="63"/>
        <v>1</v>
      </c>
      <c r="V350" s="1">
        <f t="shared" si="64"/>
        <v>1</v>
      </c>
      <c r="W350" s="1">
        <f t="shared" si="65"/>
        <v>1</v>
      </c>
      <c r="X350" s="1">
        <f t="shared" si="66"/>
        <v>1</v>
      </c>
      <c r="Y350" s="1">
        <f t="shared" si="67"/>
        <v>0</v>
      </c>
      <c r="Z350" s="1">
        <f t="shared" si="68"/>
        <v>0</v>
      </c>
      <c r="AA350" s="1">
        <f t="shared" si="69"/>
        <v>0</v>
      </c>
      <c r="AB350" s="1">
        <f t="shared" si="70"/>
        <v>5</v>
      </c>
      <c r="AC350" s="1"/>
    </row>
    <row r="351" spans="1:29" ht="12.95" customHeight="1">
      <c r="A351" s="2">
        <v>12725</v>
      </c>
      <c r="B351" s="1" t="s">
        <v>536</v>
      </c>
      <c r="C351" s="1" t="s">
        <v>538</v>
      </c>
      <c r="D351" s="1">
        <v>39.460599999999999</v>
      </c>
      <c r="E351" s="1">
        <v>-107.098</v>
      </c>
      <c r="F351" s="3">
        <v>1</v>
      </c>
      <c r="G351" s="9" t="s">
        <v>2026</v>
      </c>
      <c r="H351" s="13">
        <v>90.221746999999993</v>
      </c>
      <c r="I351" s="14">
        <v>14.197994</v>
      </c>
      <c r="J351" s="12">
        <v>0</v>
      </c>
      <c r="K351" s="12">
        <v>2E-3</v>
      </c>
      <c r="L351" s="12">
        <v>0</v>
      </c>
      <c r="M351" s="1">
        <v>0</v>
      </c>
      <c r="N351" s="1">
        <v>15</v>
      </c>
      <c r="O351" s="12">
        <v>1.051434</v>
      </c>
      <c r="P351" s="1">
        <v>0</v>
      </c>
      <c r="Q351" s="1">
        <v>0</v>
      </c>
      <c r="R351" s="1">
        <v>0</v>
      </c>
      <c r="S351" s="1">
        <f t="shared" si="61"/>
        <v>0</v>
      </c>
      <c r="T351" s="1">
        <f t="shared" si="62"/>
        <v>1</v>
      </c>
      <c r="U351" s="1">
        <f t="shared" si="63"/>
        <v>0</v>
      </c>
      <c r="V351" s="1">
        <f t="shared" si="64"/>
        <v>0</v>
      </c>
      <c r="W351" s="1">
        <f t="shared" si="65"/>
        <v>1</v>
      </c>
      <c r="X351" s="1">
        <f t="shared" si="66"/>
        <v>1</v>
      </c>
      <c r="Y351" s="1">
        <f t="shared" si="67"/>
        <v>0</v>
      </c>
      <c r="Z351" s="1">
        <f t="shared" si="68"/>
        <v>0</v>
      </c>
      <c r="AA351" s="1">
        <f t="shared" si="69"/>
        <v>0</v>
      </c>
      <c r="AB351" s="1">
        <f t="shared" si="70"/>
        <v>3</v>
      </c>
      <c r="AC351" s="1"/>
    </row>
    <row r="352" spans="1:29" ht="12.95" customHeight="1">
      <c r="A352" s="2">
        <v>12731</v>
      </c>
      <c r="B352" s="1" t="s">
        <v>539</v>
      </c>
      <c r="C352" s="1" t="s">
        <v>94</v>
      </c>
      <c r="D352" s="1">
        <v>39.40831</v>
      </c>
      <c r="E352" s="1">
        <v>-107.23022</v>
      </c>
      <c r="F352" s="3">
        <v>1</v>
      </c>
      <c r="G352" s="9" t="s">
        <v>2026</v>
      </c>
      <c r="H352" s="13">
        <v>903.62842899999998</v>
      </c>
      <c r="I352" s="14">
        <v>15.55409</v>
      </c>
      <c r="J352" s="12">
        <v>9.3999999999999986E-3</v>
      </c>
      <c r="K352" s="12">
        <v>1.2146999999999999</v>
      </c>
      <c r="L352" s="12">
        <v>0.2477</v>
      </c>
      <c r="M352" s="1">
        <v>1</v>
      </c>
      <c r="N352" s="1">
        <v>16</v>
      </c>
      <c r="O352" s="12">
        <v>4.3046800000000003</v>
      </c>
      <c r="P352" s="1">
        <v>4.2053E-2</v>
      </c>
      <c r="Q352" s="1">
        <v>0</v>
      </c>
      <c r="R352" s="1">
        <v>0</v>
      </c>
      <c r="S352" s="1">
        <f t="shared" si="61"/>
        <v>1</v>
      </c>
      <c r="T352" s="1">
        <f t="shared" si="62"/>
        <v>1</v>
      </c>
      <c r="U352" s="1">
        <f t="shared" si="63"/>
        <v>1</v>
      </c>
      <c r="V352" s="1">
        <f t="shared" si="64"/>
        <v>1</v>
      </c>
      <c r="W352" s="1">
        <f t="shared" si="65"/>
        <v>1</v>
      </c>
      <c r="X352" s="1">
        <f t="shared" si="66"/>
        <v>1</v>
      </c>
      <c r="Y352" s="1">
        <f t="shared" si="67"/>
        <v>1</v>
      </c>
      <c r="Z352" s="1">
        <f t="shared" si="68"/>
        <v>0</v>
      </c>
      <c r="AA352" s="1">
        <f t="shared" si="69"/>
        <v>0</v>
      </c>
      <c r="AB352" s="1">
        <f t="shared" si="70"/>
        <v>7</v>
      </c>
      <c r="AC352" s="1"/>
    </row>
    <row r="353" spans="1:29" ht="12.95" customHeight="1">
      <c r="A353" s="2">
        <v>12732</v>
      </c>
      <c r="B353" s="1" t="s">
        <v>539</v>
      </c>
      <c r="C353" s="1" t="s">
        <v>544</v>
      </c>
      <c r="D353" s="1">
        <v>39.182667000000002</v>
      </c>
      <c r="E353" s="1">
        <v>-107.23783299999999</v>
      </c>
      <c r="F353" s="3">
        <v>2</v>
      </c>
      <c r="G353" s="9" t="s">
        <v>2026</v>
      </c>
      <c r="H353" s="13">
        <v>410.63041900000002</v>
      </c>
      <c r="I353" s="14">
        <v>53.525784999999999</v>
      </c>
      <c r="J353" s="12">
        <v>0</v>
      </c>
      <c r="K353" s="12">
        <v>5.2800000000000007E-2</v>
      </c>
      <c r="L353" s="12">
        <v>0.16200000000000001</v>
      </c>
      <c r="M353" s="1">
        <v>0</v>
      </c>
      <c r="N353" s="1">
        <v>6</v>
      </c>
      <c r="O353" s="12">
        <v>0.72543199999999997</v>
      </c>
      <c r="P353" s="1">
        <v>8.0364000000000005E-2</v>
      </c>
      <c r="Q353" s="1">
        <v>0</v>
      </c>
      <c r="R353" s="1">
        <v>0</v>
      </c>
      <c r="S353" s="1">
        <f t="shared" si="61"/>
        <v>0</v>
      </c>
      <c r="T353" s="1">
        <f t="shared" si="62"/>
        <v>1</v>
      </c>
      <c r="U353" s="1">
        <f t="shared" si="63"/>
        <v>1</v>
      </c>
      <c r="V353" s="1">
        <f t="shared" si="64"/>
        <v>0</v>
      </c>
      <c r="W353" s="1">
        <f t="shared" si="65"/>
        <v>1</v>
      </c>
      <c r="X353" s="1">
        <f t="shared" si="66"/>
        <v>1</v>
      </c>
      <c r="Y353" s="1">
        <f t="shared" si="67"/>
        <v>1</v>
      </c>
      <c r="Z353" s="1">
        <f t="shared" si="68"/>
        <v>0</v>
      </c>
      <c r="AA353" s="1">
        <f t="shared" si="69"/>
        <v>0</v>
      </c>
      <c r="AB353" s="1">
        <f t="shared" si="70"/>
        <v>5</v>
      </c>
      <c r="AC353" s="1"/>
    </row>
    <row r="354" spans="1:29" ht="12.95" customHeight="1">
      <c r="A354" s="2">
        <v>12733</v>
      </c>
      <c r="B354" s="1" t="s">
        <v>539</v>
      </c>
      <c r="C354" s="1" t="s">
        <v>555</v>
      </c>
      <c r="D354" s="1">
        <v>39.108333000000002</v>
      </c>
      <c r="E354" s="1">
        <v>-107.266667</v>
      </c>
      <c r="F354" s="3">
        <v>2</v>
      </c>
      <c r="G354" s="9" t="s">
        <v>2026</v>
      </c>
      <c r="H354" s="13">
        <v>257.69343900000001</v>
      </c>
      <c r="I354" s="14">
        <v>24.905359000000001</v>
      </c>
      <c r="J354" s="12">
        <v>0</v>
      </c>
      <c r="K354" s="12">
        <v>3.9800000000000002E-2</v>
      </c>
      <c r="L354" s="12">
        <v>0.14280000000000001</v>
      </c>
      <c r="M354" s="1">
        <v>0</v>
      </c>
      <c r="N354" s="1">
        <v>6</v>
      </c>
      <c r="O354" s="12">
        <v>1.198213</v>
      </c>
      <c r="P354" s="1">
        <v>0.10477599999999999</v>
      </c>
      <c r="Q354" s="1">
        <v>0</v>
      </c>
      <c r="R354" s="1">
        <v>0</v>
      </c>
      <c r="S354" s="1">
        <f t="shared" si="61"/>
        <v>0</v>
      </c>
      <c r="T354" s="1">
        <f t="shared" si="62"/>
        <v>1</v>
      </c>
      <c r="U354" s="1">
        <f t="shared" si="63"/>
        <v>1</v>
      </c>
      <c r="V354" s="1">
        <f t="shared" si="64"/>
        <v>0</v>
      </c>
      <c r="W354" s="1">
        <f t="shared" si="65"/>
        <v>1</v>
      </c>
      <c r="X354" s="1">
        <f t="shared" si="66"/>
        <v>1</v>
      </c>
      <c r="Y354" s="1">
        <f t="shared" si="67"/>
        <v>1</v>
      </c>
      <c r="Z354" s="1">
        <f t="shared" si="68"/>
        <v>0</v>
      </c>
      <c r="AA354" s="1">
        <f t="shared" si="69"/>
        <v>0</v>
      </c>
      <c r="AB354" s="1">
        <f t="shared" si="70"/>
        <v>5</v>
      </c>
      <c r="AC354" s="1"/>
    </row>
    <row r="355" spans="1:29" ht="12.95" customHeight="1">
      <c r="A355" s="2">
        <v>12735</v>
      </c>
      <c r="B355" s="1" t="s">
        <v>539</v>
      </c>
      <c r="C355" s="1" t="s">
        <v>556</v>
      </c>
      <c r="D355" s="1">
        <v>39.085383999999998</v>
      </c>
      <c r="E355" s="1">
        <v>-107.24226400000001</v>
      </c>
      <c r="F355" s="3">
        <v>2</v>
      </c>
      <c r="G355" s="9" t="s">
        <v>2026</v>
      </c>
      <c r="H355" s="13">
        <v>241.944975</v>
      </c>
      <c r="I355" s="14">
        <v>38.807574000000002</v>
      </c>
      <c r="J355" s="12">
        <v>0</v>
      </c>
      <c r="K355" s="12">
        <v>4.24E-2</v>
      </c>
      <c r="L355" s="12">
        <v>0.12040000000000002</v>
      </c>
      <c r="M355" s="1">
        <v>0</v>
      </c>
      <c r="N355" s="1">
        <v>13</v>
      </c>
      <c r="O355" s="12">
        <v>1.150976</v>
      </c>
      <c r="P355" s="1">
        <v>0.111596</v>
      </c>
      <c r="Q355" s="1">
        <v>0</v>
      </c>
      <c r="R355" s="1">
        <v>0</v>
      </c>
      <c r="S355" s="1">
        <f t="shared" si="61"/>
        <v>0</v>
      </c>
      <c r="T355" s="1">
        <f t="shared" si="62"/>
        <v>1</v>
      </c>
      <c r="U355" s="1">
        <f t="shared" si="63"/>
        <v>1</v>
      </c>
      <c r="V355" s="1">
        <f t="shared" si="64"/>
        <v>0</v>
      </c>
      <c r="W355" s="1">
        <f t="shared" si="65"/>
        <v>1</v>
      </c>
      <c r="X355" s="1">
        <f t="shared" si="66"/>
        <v>1</v>
      </c>
      <c r="Y355" s="1">
        <f t="shared" si="67"/>
        <v>1</v>
      </c>
      <c r="Z355" s="1">
        <f t="shared" si="68"/>
        <v>0</v>
      </c>
      <c r="AA355" s="1">
        <f t="shared" si="69"/>
        <v>0</v>
      </c>
      <c r="AB355" s="1">
        <f t="shared" si="70"/>
        <v>5</v>
      </c>
      <c r="AC355" s="1"/>
    </row>
    <row r="356" spans="1:29" ht="12.95" customHeight="1">
      <c r="A356" s="2">
        <v>12739</v>
      </c>
      <c r="B356" s="1" t="s">
        <v>154</v>
      </c>
      <c r="C356" s="1" t="s">
        <v>114</v>
      </c>
      <c r="D356" s="1">
        <v>39.217799999999997</v>
      </c>
      <c r="E356" s="1">
        <v>-106.88549999999999</v>
      </c>
      <c r="F356" s="3">
        <v>1</v>
      </c>
      <c r="G356" s="9" t="s">
        <v>2026</v>
      </c>
      <c r="H356" s="13">
        <v>8.7152930000000008</v>
      </c>
      <c r="I356" s="14">
        <v>7.1128140000000002</v>
      </c>
      <c r="J356" s="12">
        <v>0</v>
      </c>
      <c r="K356" s="12">
        <v>5.9048000000000007</v>
      </c>
      <c r="L356" s="12">
        <v>0</v>
      </c>
      <c r="M356" s="1">
        <v>0</v>
      </c>
      <c r="N356" s="1">
        <v>4</v>
      </c>
      <c r="O356" s="12">
        <v>1.279765</v>
      </c>
      <c r="P356" s="1">
        <v>0</v>
      </c>
      <c r="Q356" s="1">
        <v>0</v>
      </c>
      <c r="R356" s="1">
        <v>0</v>
      </c>
      <c r="S356" s="1">
        <f t="shared" si="61"/>
        <v>0</v>
      </c>
      <c r="T356" s="1">
        <f t="shared" si="62"/>
        <v>1</v>
      </c>
      <c r="U356" s="1">
        <f t="shared" si="63"/>
        <v>0</v>
      </c>
      <c r="V356" s="1">
        <f t="shared" si="64"/>
        <v>0</v>
      </c>
      <c r="W356" s="1">
        <f t="shared" si="65"/>
        <v>1</v>
      </c>
      <c r="X356" s="1">
        <f t="shared" si="66"/>
        <v>1</v>
      </c>
      <c r="Y356" s="1">
        <f t="shared" si="67"/>
        <v>0</v>
      </c>
      <c r="Z356" s="1">
        <f t="shared" si="68"/>
        <v>0</v>
      </c>
      <c r="AA356" s="1">
        <f t="shared" si="69"/>
        <v>0</v>
      </c>
      <c r="AB356" s="1">
        <f t="shared" si="70"/>
        <v>3</v>
      </c>
      <c r="AC356" s="1"/>
    </row>
    <row r="357" spans="1:29" ht="12.95" customHeight="1">
      <c r="A357" s="2">
        <v>12740</v>
      </c>
      <c r="B357" s="1" t="s">
        <v>557</v>
      </c>
      <c r="C357" s="1" t="s">
        <v>94</v>
      </c>
      <c r="D357" s="1">
        <v>39.32517</v>
      </c>
      <c r="E357" s="1">
        <v>-106.98533</v>
      </c>
      <c r="F357" s="3">
        <v>1</v>
      </c>
      <c r="G357" s="9" t="s">
        <v>2026</v>
      </c>
      <c r="H357" s="13">
        <v>259.33994100000001</v>
      </c>
      <c r="I357" s="14">
        <v>23.31579</v>
      </c>
      <c r="J357" s="12">
        <v>0</v>
      </c>
      <c r="K357" s="12">
        <v>3.5568000000000004</v>
      </c>
      <c r="L357" s="12">
        <v>8.1900000000000001E-2</v>
      </c>
      <c r="M357" s="1">
        <v>0</v>
      </c>
      <c r="N357" s="1">
        <v>29</v>
      </c>
      <c r="O357" s="12">
        <v>2.6492490000000002</v>
      </c>
      <c r="P357" s="1">
        <v>0</v>
      </c>
      <c r="Q357" s="1">
        <v>0</v>
      </c>
      <c r="R357" s="1">
        <v>0</v>
      </c>
      <c r="S357" s="1">
        <f t="shared" si="61"/>
        <v>0</v>
      </c>
      <c r="T357" s="1">
        <f t="shared" si="62"/>
        <v>1</v>
      </c>
      <c r="U357" s="1">
        <f t="shared" si="63"/>
        <v>1</v>
      </c>
      <c r="V357" s="1">
        <f t="shared" si="64"/>
        <v>0</v>
      </c>
      <c r="W357" s="1">
        <f t="shared" si="65"/>
        <v>1</v>
      </c>
      <c r="X357" s="1">
        <f t="shared" si="66"/>
        <v>1</v>
      </c>
      <c r="Y357" s="1">
        <f t="shared" si="67"/>
        <v>0</v>
      </c>
      <c r="Z357" s="1">
        <f t="shared" si="68"/>
        <v>0</v>
      </c>
      <c r="AA357" s="1">
        <f t="shared" si="69"/>
        <v>0</v>
      </c>
      <c r="AB357" s="1">
        <f t="shared" si="70"/>
        <v>4</v>
      </c>
      <c r="AC357" s="1"/>
    </row>
    <row r="358" spans="1:29" ht="12.95" customHeight="1">
      <c r="A358" s="2">
        <v>12741</v>
      </c>
      <c r="B358" s="1" t="s">
        <v>557</v>
      </c>
      <c r="C358" s="1" t="s">
        <v>559</v>
      </c>
      <c r="D358" s="1">
        <v>39.298229999999997</v>
      </c>
      <c r="E358" s="1">
        <v>-106.95996</v>
      </c>
      <c r="F358" s="3">
        <v>1</v>
      </c>
      <c r="G358" s="9" t="s">
        <v>2026</v>
      </c>
      <c r="H358" s="13">
        <v>154.942476</v>
      </c>
      <c r="I358" s="14">
        <v>15.278494</v>
      </c>
      <c r="J358" s="12">
        <v>0</v>
      </c>
      <c r="K358" s="12">
        <v>0.80199999999999994</v>
      </c>
      <c r="L358" s="12">
        <v>0</v>
      </c>
      <c r="M358" s="1">
        <v>0</v>
      </c>
      <c r="N358" s="1">
        <v>26</v>
      </c>
      <c r="O358" s="12">
        <v>2.6370439999999999</v>
      </c>
      <c r="P358" s="1">
        <v>0</v>
      </c>
      <c r="Q358" s="1">
        <v>0</v>
      </c>
      <c r="R358" s="1">
        <v>0</v>
      </c>
      <c r="S358" s="1">
        <f t="shared" si="61"/>
        <v>0</v>
      </c>
      <c r="T358" s="1">
        <f t="shared" si="62"/>
        <v>1</v>
      </c>
      <c r="U358" s="1">
        <f t="shared" si="63"/>
        <v>0</v>
      </c>
      <c r="V358" s="1">
        <f t="shared" si="64"/>
        <v>0</v>
      </c>
      <c r="W358" s="1">
        <f t="shared" si="65"/>
        <v>1</v>
      </c>
      <c r="X358" s="1">
        <f t="shared" si="66"/>
        <v>1</v>
      </c>
      <c r="Y358" s="1">
        <f t="shared" si="67"/>
        <v>0</v>
      </c>
      <c r="Z358" s="1">
        <f t="shared" si="68"/>
        <v>0</v>
      </c>
      <c r="AA358" s="1">
        <f t="shared" si="69"/>
        <v>0</v>
      </c>
      <c r="AB358" s="1">
        <f t="shared" si="70"/>
        <v>3</v>
      </c>
      <c r="AC358" s="1"/>
    </row>
    <row r="359" spans="1:29" ht="12.95" customHeight="1">
      <c r="A359" s="2">
        <v>12751</v>
      </c>
      <c r="B359" s="1" t="s">
        <v>562</v>
      </c>
      <c r="C359" s="1" t="s">
        <v>563</v>
      </c>
      <c r="D359" s="1">
        <v>39.366999999999997</v>
      </c>
      <c r="E359" s="1">
        <v>-107.0334</v>
      </c>
      <c r="F359" s="3">
        <v>1</v>
      </c>
      <c r="G359" s="9" t="s">
        <v>2026</v>
      </c>
      <c r="H359" s="13">
        <v>747.01625899999999</v>
      </c>
      <c r="I359" s="14">
        <v>14.850832</v>
      </c>
      <c r="J359" s="12">
        <v>0</v>
      </c>
      <c r="K359" s="12">
        <v>0.22420000000000001</v>
      </c>
      <c r="L359" s="12">
        <v>4.2000000000000006E-3</v>
      </c>
      <c r="M359" s="1">
        <v>0</v>
      </c>
      <c r="N359" s="1">
        <v>7</v>
      </c>
      <c r="O359" s="12">
        <v>1.3469260000000001</v>
      </c>
      <c r="P359" s="1">
        <v>0</v>
      </c>
      <c r="Q359" s="1">
        <v>0</v>
      </c>
      <c r="R359" s="1">
        <v>0</v>
      </c>
      <c r="S359" s="1">
        <f t="shared" si="61"/>
        <v>0</v>
      </c>
      <c r="T359" s="1">
        <f t="shared" si="62"/>
        <v>1</v>
      </c>
      <c r="U359" s="1">
        <f t="shared" si="63"/>
        <v>1</v>
      </c>
      <c r="V359" s="1">
        <f t="shared" si="64"/>
        <v>0</v>
      </c>
      <c r="W359" s="1">
        <f t="shared" si="65"/>
        <v>1</v>
      </c>
      <c r="X359" s="1">
        <f t="shared" si="66"/>
        <v>1</v>
      </c>
      <c r="Y359" s="1">
        <f t="shared" si="67"/>
        <v>0</v>
      </c>
      <c r="Z359" s="1">
        <f t="shared" si="68"/>
        <v>0</v>
      </c>
      <c r="AA359" s="1">
        <f t="shared" si="69"/>
        <v>0</v>
      </c>
      <c r="AB359" s="1">
        <f t="shared" si="70"/>
        <v>4</v>
      </c>
      <c r="AC359" s="1"/>
    </row>
    <row r="360" spans="1:29" ht="12.95" customHeight="1">
      <c r="A360" s="2">
        <v>12752</v>
      </c>
      <c r="B360" s="1" t="s">
        <v>562</v>
      </c>
      <c r="C360" s="1" t="s">
        <v>566</v>
      </c>
      <c r="D360" s="1">
        <v>39.379052999999999</v>
      </c>
      <c r="E360" s="1">
        <v>-106.964175</v>
      </c>
      <c r="F360" s="3">
        <v>1</v>
      </c>
      <c r="G360" s="9" t="s">
        <v>2026</v>
      </c>
      <c r="H360" s="13">
        <v>712.02855</v>
      </c>
      <c r="I360" s="14">
        <v>25.891632999999999</v>
      </c>
      <c r="J360" s="12">
        <v>0</v>
      </c>
      <c r="K360" s="12">
        <v>0.22639999999999999</v>
      </c>
      <c r="L360" s="12">
        <v>2.5000000000000001E-3</v>
      </c>
      <c r="M360" s="1">
        <v>0</v>
      </c>
      <c r="N360" s="1">
        <v>17</v>
      </c>
      <c r="O360" s="12">
        <v>1.4262330000000001</v>
      </c>
      <c r="P360" s="1">
        <v>0</v>
      </c>
      <c r="Q360" s="1">
        <v>0</v>
      </c>
      <c r="R360" s="1">
        <v>0</v>
      </c>
      <c r="S360" s="1">
        <f t="shared" si="61"/>
        <v>0</v>
      </c>
      <c r="T360" s="1">
        <f t="shared" si="62"/>
        <v>1</v>
      </c>
      <c r="U360" s="1">
        <f t="shared" si="63"/>
        <v>1</v>
      </c>
      <c r="V360" s="1">
        <f t="shared" si="64"/>
        <v>0</v>
      </c>
      <c r="W360" s="1">
        <f t="shared" si="65"/>
        <v>1</v>
      </c>
      <c r="X360" s="1">
        <f t="shared" si="66"/>
        <v>1</v>
      </c>
      <c r="Y360" s="1">
        <f t="shared" si="67"/>
        <v>0</v>
      </c>
      <c r="Z360" s="1">
        <f t="shared" si="68"/>
        <v>0</v>
      </c>
      <c r="AA360" s="1">
        <f t="shared" si="69"/>
        <v>0</v>
      </c>
      <c r="AB360" s="1">
        <f t="shared" si="70"/>
        <v>4</v>
      </c>
      <c r="AC360" s="1"/>
    </row>
    <row r="361" spans="1:29" ht="12.95" customHeight="1">
      <c r="A361" s="2">
        <v>12753</v>
      </c>
      <c r="B361" s="1" t="s">
        <v>562</v>
      </c>
      <c r="C361" s="1" t="s">
        <v>567</v>
      </c>
      <c r="D361" s="1">
        <v>39.378098999999999</v>
      </c>
      <c r="E361" s="1">
        <v>-106.89274399999999</v>
      </c>
      <c r="F361" s="3">
        <v>1</v>
      </c>
      <c r="G361" s="9" t="s">
        <v>2026</v>
      </c>
      <c r="H361" s="13">
        <v>648.72931800000003</v>
      </c>
      <c r="I361" s="14">
        <v>30.093086</v>
      </c>
      <c r="J361" s="12">
        <v>0</v>
      </c>
      <c r="K361" s="12">
        <v>8.9400000000000007E-2</v>
      </c>
      <c r="L361" s="12">
        <v>2.8E-3</v>
      </c>
      <c r="M361" s="1">
        <v>0</v>
      </c>
      <c r="N361" s="1">
        <v>13</v>
      </c>
      <c r="O361" s="12">
        <v>0.50863499999999995</v>
      </c>
      <c r="P361" s="1">
        <v>0</v>
      </c>
      <c r="Q361" s="1">
        <v>0</v>
      </c>
      <c r="R361" s="1">
        <v>0</v>
      </c>
      <c r="S361" s="1">
        <f t="shared" si="61"/>
        <v>0</v>
      </c>
      <c r="T361" s="1">
        <f t="shared" si="62"/>
        <v>1</v>
      </c>
      <c r="U361" s="1">
        <f t="shared" si="63"/>
        <v>1</v>
      </c>
      <c r="V361" s="1">
        <f t="shared" si="64"/>
        <v>0</v>
      </c>
      <c r="W361" s="1">
        <f t="shared" si="65"/>
        <v>1</v>
      </c>
      <c r="X361" s="1">
        <f t="shared" si="66"/>
        <v>0</v>
      </c>
      <c r="Y361" s="1">
        <f t="shared" si="67"/>
        <v>0</v>
      </c>
      <c r="Z361" s="1">
        <f t="shared" si="68"/>
        <v>0</v>
      </c>
      <c r="AA361" s="1">
        <f t="shared" si="69"/>
        <v>0</v>
      </c>
      <c r="AB361" s="1">
        <f t="shared" si="70"/>
        <v>3</v>
      </c>
      <c r="AC361" s="1"/>
    </row>
    <row r="362" spans="1:29" ht="12.95" customHeight="1">
      <c r="A362" s="2">
        <v>12754</v>
      </c>
      <c r="B362" s="1" t="s">
        <v>562</v>
      </c>
      <c r="C362" s="1" t="s">
        <v>568</v>
      </c>
      <c r="D362" s="1">
        <v>39.369788</v>
      </c>
      <c r="E362" s="1">
        <v>-106.858709</v>
      </c>
      <c r="F362" s="3">
        <v>2</v>
      </c>
      <c r="G362" s="9" t="s">
        <v>2026</v>
      </c>
      <c r="H362" s="13">
        <v>624.59251300000005</v>
      </c>
      <c r="I362" s="14">
        <v>31.968069</v>
      </c>
      <c r="J362" s="12">
        <v>0</v>
      </c>
      <c r="K362" s="12">
        <v>1.8000000000000002E-2</v>
      </c>
      <c r="L362" s="12">
        <v>2.8999999999999998E-3</v>
      </c>
      <c r="M362" s="1">
        <v>0</v>
      </c>
      <c r="N362" s="1">
        <v>14</v>
      </c>
      <c r="O362" s="12">
        <v>1.1050249999999999</v>
      </c>
      <c r="P362" s="1">
        <v>0</v>
      </c>
      <c r="Q362" s="1">
        <v>0</v>
      </c>
      <c r="R362" s="1">
        <v>0</v>
      </c>
      <c r="S362" s="1">
        <f t="shared" si="61"/>
        <v>0</v>
      </c>
      <c r="T362" s="1">
        <f t="shared" si="62"/>
        <v>1</v>
      </c>
      <c r="U362" s="1">
        <f t="shared" si="63"/>
        <v>1</v>
      </c>
      <c r="V362" s="1">
        <f t="shared" si="64"/>
        <v>0</v>
      </c>
      <c r="W362" s="1">
        <f t="shared" si="65"/>
        <v>1</v>
      </c>
      <c r="X362" s="1">
        <f t="shared" si="66"/>
        <v>1</v>
      </c>
      <c r="Y362" s="1">
        <f t="shared" si="67"/>
        <v>0</v>
      </c>
      <c r="Z362" s="1">
        <f t="shared" si="68"/>
        <v>0</v>
      </c>
      <c r="AA362" s="1">
        <f t="shared" si="69"/>
        <v>0</v>
      </c>
      <c r="AB362" s="1">
        <f t="shared" si="70"/>
        <v>4</v>
      </c>
      <c r="AC362" s="1"/>
    </row>
    <row r="363" spans="1:29" ht="12.95" customHeight="1">
      <c r="A363" s="2">
        <v>12755</v>
      </c>
      <c r="B363" s="1" t="s">
        <v>562</v>
      </c>
      <c r="C363" s="1" t="s">
        <v>569</v>
      </c>
      <c r="D363" s="1">
        <v>39.361091999999999</v>
      </c>
      <c r="E363" s="1">
        <v>-106.84345999999999</v>
      </c>
      <c r="F363" s="3">
        <v>2</v>
      </c>
      <c r="G363" s="9" t="s">
        <v>2026</v>
      </c>
      <c r="H363" s="13">
        <v>616.17505000000006</v>
      </c>
      <c r="I363" s="14">
        <v>33.395986000000001</v>
      </c>
      <c r="J363" s="12">
        <v>0</v>
      </c>
      <c r="K363" s="12">
        <v>1.26E-2</v>
      </c>
      <c r="L363" s="12">
        <v>2.8999999999999998E-3</v>
      </c>
      <c r="M363" s="1">
        <v>0</v>
      </c>
      <c r="N363" s="1">
        <v>14</v>
      </c>
      <c r="O363" s="12">
        <v>1.089466</v>
      </c>
      <c r="P363" s="1">
        <v>0</v>
      </c>
      <c r="Q363" s="1">
        <v>0</v>
      </c>
      <c r="R363" s="1">
        <v>0</v>
      </c>
      <c r="S363" s="1">
        <f t="shared" si="61"/>
        <v>0</v>
      </c>
      <c r="T363" s="1">
        <f t="shared" si="62"/>
        <v>1</v>
      </c>
      <c r="U363" s="1">
        <f t="shared" si="63"/>
        <v>1</v>
      </c>
      <c r="V363" s="1">
        <f t="shared" si="64"/>
        <v>0</v>
      </c>
      <c r="W363" s="1">
        <f t="shared" si="65"/>
        <v>1</v>
      </c>
      <c r="X363" s="1">
        <f t="shared" si="66"/>
        <v>1</v>
      </c>
      <c r="Y363" s="1">
        <f t="shared" si="67"/>
        <v>0</v>
      </c>
      <c r="Z363" s="1">
        <f t="shared" si="68"/>
        <v>0</v>
      </c>
      <c r="AA363" s="1">
        <f t="shared" si="69"/>
        <v>0</v>
      </c>
      <c r="AB363" s="1">
        <f t="shared" si="70"/>
        <v>4</v>
      </c>
      <c r="AC363" s="1"/>
    </row>
    <row r="364" spans="1:29" ht="12.95" customHeight="1">
      <c r="A364" s="2">
        <v>12756</v>
      </c>
      <c r="B364" s="1" t="s">
        <v>562</v>
      </c>
      <c r="C364" s="1" t="s">
        <v>570</v>
      </c>
      <c r="D364" s="1">
        <v>39.362774000000002</v>
      </c>
      <c r="E364" s="1">
        <v>-106.829601</v>
      </c>
      <c r="F364" s="3">
        <v>2</v>
      </c>
      <c r="G364" s="9" t="s">
        <v>2026</v>
      </c>
      <c r="H364" s="13">
        <v>608.68857300000002</v>
      </c>
      <c r="I364" s="14">
        <v>37.546194999999997</v>
      </c>
      <c r="J364" s="12">
        <v>0</v>
      </c>
      <c r="K364" s="12">
        <v>1.2699999999999999E-2</v>
      </c>
      <c r="L364" s="12">
        <v>2.8999999999999998E-3</v>
      </c>
      <c r="M364" s="1">
        <v>0</v>
      </c>
      <c r="N364" s="1">
        <v>16</v>
      </c>
      <c r="O364" s="12">
        <v>1.1855309999999999</v>
      </c>
      <c r="P364" s="1">
        <v>0</v>
      </c>
      <c r="Q364" s="1">
        <v>0</v>
      </c>
      <c r="R364" s="1">
        <v>0</v>
      </c>
      <c r="S364" s="1">
        <f t="shared" si="61"/>
        <v>0</v>
      </c>
      <c r="T364" s="1">
        <f t="shared" si="62"/>
        <v>1</v>
      </c>
      <c r="U364" s="1">
        <f t="shared" si="63"/>
        <v>1</v>
      </c>
      <c r="V364" s="1">
        <f t="shared" si="64"/>
        <v>0</v>
      </c>
      <c r="W364" s="1">
        <f t="shared" si="65"/>
        <v>1</v>
      </c>
      <c r="X364" s="1">
        <f t="shared" si="66"/>
        <v>1</v>
      </c>
      <c r="Y364" s="1">
        <f t="shared" si="67"/>
        <v>0</v>
      </c>
      <c r="Z364" s="1">
        <f t="shared" si="68"/>
        <v>0</v>
      </c>
      <c r="AA364" s="1">
        <f t="shared" si="69"/>
        <v>0</v>
      </c>
      <c r="AB364" s="1">
        <f t="shared" si="70"/>
        <v>4</v>
      </c>
      <c r="AC364" s="1"/>
    </row>
    <row r="365" spans="1:29" ht="12.95" customHeight="1">
      <c r="A365" s="2">
        <v>12757</v>
      </c>
      <c r="B365" s="1" t="s">
        <v>562</v>
      </c>
      <c r="C365" s="1" t="s">
        <v>571</v>
      </c>
      <c r="D365" s="1">
        <v>39.329681999999998</v>
      </c>
      <c r="E365" s="1">
        <v>-106.658248</v>
      </c>
      <c r="F365" s="3">
        <v>2</v>
      </c>
      <c r="G365" s="9" t="s">
        <v>2026</v>
      </c>
      <c r="H365" s="13">
        <v>227.61118400000001</v>
      </c>
      <c r="I365" s="14">
        <v>28.282595000000001</v>
      </c>
      <c r="J365" s="12">
        <v>0</v>
      </c>
      <c r="K365" s="12">
        <v>0</v>
      </c>
      <c r="L365" s="12">
        <v>2E-3</v>
      </c>
      <c r="M365" s="1">
        <v>0</v>
      </c>
      <c r="N365" s="1">
        <v>3</v>
      </c>
      <c r="O365" s="12">
        <v>1.185492</v>
      </c>
      <c r="P365" s="1">
        <v>0</v>
      </c>
      <c r="Q365" s="1">
        <v>0</v>
      </c>
      <c r="R365" s="1">
        <v>0</v>
      </c>
      <c r="S365" s="1">
        <f t="shared" si="61"/>
        <v>0</v>
      </c>
      <c r="T365" s="1">
        <f t="shared" si="62"/>
        <v>0</v>
      </c>
      <c r="U365" s="1">
        <f t="shared" si="63"/>
        <v>1</v>
      </c>
      <c r="V365" s="1">
        <f t="shared" si="64"/>
        <v>0</v>
      </c>
      <c r="W365" s="1">
        <f t="shared" si="65"/>
        <v>1</v>
      </c>
      <c r="X365" s="1">
        <f t="shared" si="66"/>
        <v>1</v>
      </c>
      <c r="Y365" s="1">
        <f t="shared" si="67"/>
        <v>0</v>
      </c>
      <c r="Z365" s="1">
        <f t="shared" si="68"/>
        <v>0</v>
      </c>
      <c r="AA365" s="1">
        <f t="shared" si="69"/>
        <v>0</v>
      </c>
      <c r="AB365" s="1">
        <f t="shared" si="70"/>
        <v>3</v>
      </c>
      <c r="AC365" s="1"/>
    </row>
    <row r="366" spans="1:29" ht="12.95" customHeight="1">
      <c r="A366" s="2">
        <v>12758</v>
      </c>
      <c r="B366" s="1" t="s">
        <v>572</v>
      </c>
      <c r="C366" s="1" t="s">
        <v>573</v>
      </c>
      <c r="D366" s="1">
        <v>39.238100000000003</v>
      </c>
      <c r="E366" s="1">
        <v>-106.59</v>
      </c>
      <c r="F366" s="3">
        <v>2</v>
      </c>
      <c r="G366" s="9" t="s">
        <v>2026</v>
      </c>
      <c r="H366" s="13">
        <v>28.316088000000001</v>
      </c>
      <c r="I366" s="14">
        <v>14.919357</v>
      </c>
      <c r="J366" s="12">
        <v>0</v>
      </c>
      <c r="K366" s="12">
        <v>0</v>
      </c>
      <c r="L366" s="12">
        <v>0</v>
      </c>
      <c r="M366" s="1">
        <v>0</v>
      </c>
      <c r="N366" s="1">
        <v>0</v>
      </c>
      <c r="O366" s="12">
        <v>0</v>
      </c>
      <c r="P366" s="1">
        <v>0</v>
      </c>
      <c r="Q366" s="1">
        <v>0</v>
      </c>
      <c r="R366" s="1">
        <v>0</v>
      </c>
      <c r="S366" s="1">
        <f t="shared" si="61"/>
        <v>0</v>
      </c>
      <c r="T366" s="1">
        <f t="shared" si="62"/>
        <v>0</v>
      </c>
      <c r="U366" s="1">
        <f t="shared" si="63"/>
        <v>0</v>
      </c>
      <c r="V366" s="1">
        <f t="shared" si="64"/>
        <v>0</v>
      </c>
      <c r="W366" s="1">
        <f t="shared" si="65"/>
        <v>0</v>
      </c>
      <c r="X366" s="1">
        <f t="shared" si="66"/>
        <v>0</v>
      </c>
      <c r="Y366" s="1">
        <f t="shared" si="67"/>
        <v>0</v>
      </c>
      <c r="Z366" s="1">
        <f t="shared" si="68"/>
        <v>0</v>
      </c>
      <c r="AA366" s="1">
        <f t="shared" si="69"/>
        <v>0</v>
      </c>
      <c r="AB366" s="1">
        <f t="shared" si="70"/>
        <v>0</v>
      </c>
      <c r="AC366" s="1"/>
    </row>
    <row r="367" spans="1:29" ht="12.95" customHeight="1">
      <c r="A367" s="2">
        <v>12759</v>
      </c>
      <c r="B367" s="1" t="s">
        <v>572</v>
      </c>
      <c r="C367" s="1" t="s">
        <v>583</v>
      </c>
      <c r="D367" s="1">
        <v>39.237200000000001</v>
      </c>
      <c r="E367" s="1">
        <v>-106.59</v>
      </c>
      <c r="F367" s="3">
        <v>2</v>
      </c>
      <c r="G367" s="9" t="s">
        <v>2026</v>
      </c>
      <c r="H367" s="13">
        <v>28.284499</v>
      </c>
      <c r="I367" s="14">
        <v>15.216635</v>
      </c>
      <c r="J367" s="12">
        <v>0</v>
      </c>
      <c r="K367" s="12">
        <v>0</v>
      </c>
      <c r="L367" s="12">
        <v>0</v>
      </c>
      <c r="M367" s="1">
        <v>0</v>
      </c>
      <c r="N367" s="1">
        <v>0</v>
      </c>
      <c r="O367" s="12">
        <v>0</v>
      </c>
      <c r="P367" s="1">
        <v>0</v>
      </c>
      <c r="Q367" s="1">
        <v>0</v>
      </c>
      <c r="R367" s="1">
        <v>0</v>
      </c>
      <c r="S367" s="1">
        <f t="shared" si="61"/>
        <v>0</v>
      </c>
      <c r="T367" s="1">
        <f t="shared" si="62"/>
        <v>0</v>
      </c>
      <c r="U367" s="1">
        <f t="shared" si="63"/>
        <v>0</v>
      </c>
      <c r="V367" s="1">
        <f t="shared" si="64"/>
        <v>0</v>
      </c>
      <c r="W367" s="1">
        <f t="shared" si="65"/>
        <v>0</v>
      </c>
      <c r="X367" s="1">
        <f t="shared" si="66"/>
        <v>0</v>
      </c>
      <c r="Y367" s="1">
        <f t="shared" si="67"/>
        <v>0</v>
      </c>
      <c r="Z367" s="1">
        <f t="shared" si="68"/>
        <v>0</v>
      </c>
      <c r="AA367" s="1">
        <f t="shared" si="69"/>
        <v>0</v>
      </c>
      <c r="AB367" s="1">
        <f t="shared" si="70"/>
        <v>0</v>
      </c>
      <c r="AC367" s="1"/>
    </row>
    <row r="368" spans="1:29" ht="12.95" customHeight="1">
      <c r="A368" s="2">
        <v>12761</v>
      </c>
      <c r="B368" s="1" t="s">
        <v>584</v>
      </c>
      <c r="C368" s="1" t="s">
        <v>585</v>
      </c>
      <c r="D368" s="1">
        <v>39.24944</v>
      </c>
      <c r="E368" s="1">
        <v>-106.88388999999999</v>
      </c>
      <c r="F368" s="3">
        <v>1</v>
      </c>
      <c r="G368" s="9" t="s">
        <v>2026</v>
      </c>
      <c r="H368" s="13">
        <v>40.055017999999997</v>
      </c>
      <c r="I368" s="14">
        <v>13.893615</v>
      </c>
      <c r="J368" s="12">
        <v>0</v>
      </c>
      <c r="K368" s="12">
        <v>0.23139999999999999</v>
      </c>
      <c r="L368" s="12">
        <v>5.4107000000000003</v>
      </c>
      <c r="M368" s="1">
        <v>2</v>
      </c>
      <c r="N368" s="1">
        <v>15</v>
      </c>
      <c r="O368" s="12">
        <v>2.7731889999999999</v>
      </c>
      <c r="P368" s="1">
        <v>0</v>
      </c>
      <c r="Q368" s="1">
        <v>3</v>
      </c>
      <c r="R368" s="1">
        <v>0</v>
      </c>
      <c r="S368" s="1">
        <f t="shared" si="61"/>
        <v>0</v>
      </c>
      <c r="T368" s="1">
        <f t="shared" si="62"/>
        <v>1</v>
      </c>
      <c r="U368" s="1">
        <f t="shared" si="63"/>
        <v>1</v>
      </c>
      <c r="V368" s="1">
        <f t="shared" si="64"/>
        <v>1</v>
      </c>
      <c r="W368" s="1">
        <f t="shared" si="65"/>
        <v>1</v>
      </c>
      <c r="X368" s="1">
        <f t="shared" si="66"/>
        <v>1</v>
      </c>
      <c r="Y368" s="1">
        <f t="shared" si="67"/>
        <v>0</v>
      </c>
      <c r="Z368" s="1">
        <f t="shared" si="68"/>
        <v>1</v>
      </c>
      <c r="AA368" s="1">
        <f t="shared" si="69"/>
        <v>0</v>
      </c>
      <c r="AB368" s="1">
        <f t="shared" si="70"/>
        <v>6</v>
      </c>
      <c r="AC368" s="1"/>
    </row>
    <row r="369" spans="1:29" ht="12.95" customHeight="1">
      <c r="A369" s="2">
        <v>12762</v>
      </c>
      <c r="B369" s="1" t="s">
        <v>531</v>
      </c>
      <c r="C369" s="1" t="s">
        <v>592</v>
      </c>
      <c r="D369" s="1">
        <v>39.195</v>
      </c>
      <c r="E369" s="1">
        <v>-106.833</v>
      </c>
      <c r="F369" s="3">
        <v>1</v>
      </c>
      <c r="G369" s="9" t="s">
        <v>2026</v>
      </c>
      <c r="H369" s="13">
        <v>186.13735600000001</v>
      </c>
      <c r="I369" s="14">
        <v>10.006282000000001</v>
      </c>
      <c r="J369" s="12">
        <v>0</v>
      </c>
      <c r="K369" s="12">
        <v>0</v>
      </c>
      <c r="L369" s="12">
        <v>0.12090000000000001</v>
      </c>
      <c r="M369" s="1">
        <v>6</v>
      </c>
      <c r="N369" s="1">
        <v>17</v>
      </c>
      <c r="O369" s="12">
        <v>2.9077350000000002</v>
      </c>
      <c r="P369" s="1">
        <v>0.231012</v>
      </c>
      <c r="Q369" s="1">
        <v>0</v>
      </c>
      <c r="R369" s="1">
        <v>0</v>
      </c>
      <c r="S369" s="1">
        <f t="shared" si="61"/>
        <v>0</v>
      </c>
      <c r="T369" s="1">
        <f t="shared" si="62"/>
        <v>0</v>
      </c>
      <c r="U369" s="1">
        <f t="shared" si="63"/>
        <v>1</v>
      </c>
      <c r="V369" s="1">
        <f t="shared" si="64"/>
        <v>1</v>
      </c>
      <c r="W369" s="1">
        <f t="shared" si="65"/>
        <v>1</v>
      </c>
      <c r="X369" s="1">
        <f t="shared" si="66"/>
        <v>1</v>
      </c>
      <c r="Y369" s="1">
        <f t="shared" si="67"/>
        <v>1</v>
      </c>
      <c r="Z369" s="1">
        <f t="shared" si="68"/>
        <v>0</v>
      </c>
      <c r="AA369" s="1">
        <f t="shared" si="69"/>
        <v>0</v>
      </c>
      <c r="AB369" s="1">
        <f t="shared" si="70"/>
        <v>5</v>
      </c>
      <c r="AC369" s="1"/>
    </row>
    <row r="370" spans="1:29" ht="12.95" customHeight="1">
      <c r="A370" s="2">
        <v>12771</v>
      </c>
      <c r="B370" s="1" t="s">
        <v>593</v>
      </c>
      <c r="C370" s="1" t="s">
        <v>594</v>
      </c>
      <c r="D370" s="1">
        <v>39.245109999999997</v>
      </c>
      <c r="E370" s="1">
        <v>-106.7521</v>
      </c>
      <c r="F370" s="3">
        <v>2</v>
      </c>
      <c r="G370" s="9" t="s">
        <v>2026</v>
      </c>
      <c r="H370" s="13">
        <v>42.228292000000003</v>
      </c>
      <c r="I370" s="14">
        <v>22.495832</v>
      </c>
      <c r="J370" s="12">
        <v>0</v>
      </c>
      <c r="K370" s="12">
        <v>0</v>
      </c>
      <c r="L370" s="12">
        <v>0</v>
      </c>
      <c r="M370" s="1">
        <v>0</v>
      </c>
      <c r="N370" s="1">
        <v>0</v>
      </c>
      <c r="O370" s="12">
        <v>5.2083999999999998E-2</v>
      </c>
      <c r="P370" s="1">
        <v>0</v>
      </c>
      <c r="Q370" s="1">
        <v>0</v>
      </c>
      <c r="R370" s="1">
        <v>0</v>
      </c>
      <c r="S370" s="1">
        <f t="shared" si="61"/>
        <v>0</v>
      </c>
      <c r="T370" s="1">
        <f t="shared" si="62"/>
        <v>0</v>
      </c>
      <c r="U370" s="1">
        <f t="shared" si="63"/>
        <v>0</v>
      </c>
      <c r="V370" s="1">
        <f t="shared" si="64"/>
        <v>0</v>
      </c>
      <c r="W370" s="1">
        <f t="shared" si="65"/>
        <v>0</v>
      </c>
      <c r="X370" s="1">
        <f t="shared" si="66"/>
        <v>0</v>
      </c>
      <c r="Y370" s="1">
        <f t="shared" si="67"/>
        <v>0</v>
      </c>
      <c r="Z370" s="1">
        <f t="shared" si="68"/>
        <v>0</v>
      </c>
      <c r="AA370" s="1">
        <f t="shared" si="69"/>
        <v>0</v>
      </c>
      <c r="AB370" s="1">
        <f t="shared" si="70"/>
        <v>0</v>
      </c>
      <c r="AC370" s="1"/>
    </row>
    <row r="371" spans="1:29" ht="12.95" customHeight="1">
      <c r="A371" s="2">
        <v>12780</v>
      </c>
      <c r="B371" s="1" t="s">
        <v>511</v>
      </c>
      <c r="C371" s="1" t="s">
        <v>595</v>
      </c>
      <c r="D371" s="1">
        <v>39.257379999999998</v>
      </c>
      <c r="E371" s="1">
        <v>-106.88209999999999</v>
      </c>
      <c r="F371" s="3">
        <v>1</v>
      </c>
      <c r="G371" s="9" t="s">
        <v>2026</v>
      </c>
      <c r="H371" s="13">
        <v>781.02828999999997</v>
      </c>
      <c r="I371" s="14">
        <v>17.310464</v>
      </c>
      <c r="J371" s="12">
        <v>0</v>
      </c>
      <c r="K371" s="12">
        <v>0.29750000000000004</v>
      </c>
      <c r="L371" s="12">
        <v>0.80750000000000011</v>
      </c>
      <c r="M371" s="1">
        <v>10</v>
      </c>
      <c r="N371" s="1">
        <v>13</v>
      </c>
      <c r="O371" s="12">
        <v>4.3100540000000001</v>
      </c>
      <c r="P371" s="1">
        <v>9.3466999999999995E-2</v>
      </c>
      <c r="Q371" s="1">
        <v>0</v>
      </c>
      <c r="R371" s="1">
        <v>0</v>
      </c>
      <c r="S371" s="1">
        <f t="shared" si="61"/>
        <v>0</v>
      </c>
      <c r="T371" s="1">
        <f t="shared" si="62"/>
        <v>1</v>
      </c>
      <c r="U371" s="1">
        <f t="shared" si="63"/>
        <v>1</v>
      </c>
      <c r="V371" s="1">
        <f t="shared" si="64"/>
        <v>1</v>
      </c>
      <c r="W371" s="1">
        <f t="shared" si="65"/>
        <v>1</v>
      </c>
      <c r="X371" s="1">
        <f t="shared" si="66"/>
        <v>1</v>
      </c>
      <c r="Y371" s="1">
        <f t="shared" si="67"/>
        <v>1</v>
      </c>
      <c r="Z371" s="1">
        <f t="shared" si="68"/>
        <v>0</v>
      </c>
      <c r="AA371" s="1">
        <f t="shared" si="69"/>
        <v>0</v>
      </c>
      <c r="AB371" s="1">
        <f t="shared" si="70"/>
        <v>6</v>
      </c>
      <c r="AC371" s="1"/>
    </row>
    <row r="372" spans="1:29" ht="12.95" customHeight="1">
      <c r="A372" s="2">
        <v>12783</v>
      </c>
      <c r="B372" s="1" t="s">
        <v>511</v>
      </c>
      <c r="C372" s="1" t="s">
        <v>596</v>
      </c>
      <c r="D372" s="1">
        <v>39.210763999999998</v>
      </c>
      <c r="E372" s="1">
        <v>-106.839472</v>
      </c>
      <c r="F372" s="3">
        <v>1</v>
      </c>
      <c r="G372" s="9" t="s">
        <v>2026</v>
      </c>
      <c r="H372" s="13">
        <v>584.93396299999995</v>
      </c>
      <c r="I372" s="14">
        <v>23.520827000000001</v>
      </c>
      <c r="J372" s="12">
        <v>0</v>
      </c>
      <c r="K372" s="12">
        <v>8.1900000000000001E-2</v>
      </c>
      <c r="L372" s="12">
        <v>0.66790000000000005</v>
      </c>
      <c r="M372" s="1">
        <v>7</v>
      </c>
      <c r="N372" s="1">
        <v>58</v>
      </c>
      <c r="O372" s="12">
        <v>6.9142340000000004</v>
      </c>
      <c r="P372" s="1">
        <v>0.109414</v>
      </c>
      <c r="Q372" s="1">
        <v>0</v>
      </c>
      <c r="R372" s="1">
        <v>0</v>
      </c>
      <c r="S372" s="1">
        <f t="shared" si="61"/>
        <v>0</v>
      </c>
      <c r="T372" s="1">
        <f t="shared" si="62"/>
        <v>1</v>
      </c>
      <c r="U372" s="1">
        <f t="shared" si="63"/>
        <v>1</v>
      </c>
      <c r="V372" s="1">
        <f t="shared" si="64"/>
        <v>1</v>
      </c>
      <c r="W372" s="1">
        <f t="shared" si="65"/>
        <v>1</v>
      </c>
      <c r="X372" s="1">
        <f t="shared" si="66"/>
        <v>1</v>
      </c>
      <c r="Y372" s="1">
        <f t="shared" si="67"/>
        <v>1</v>
      </c>
      <c r="Z372" s="1">
        <f t="shared" si="68"/>
        <v>0</v>
      </c>
      <c r="AA372" s="1">
        <f t="shared" si="69"/>
        <v>0</v>
      </c>
      <c r="AB372" s="1">
        <f t="shared" si="70"/>
        <v>6</v>
      </c>
      <c r="AC372" s="1"/>
    </row>
    <row r="373" spans="1:29" ht="12.95" customHeight="1">
      <c r="A373" s="2">
        <v>12784</v>
      </c>
      <c r="B373" s="1" t="s">
        <v>511</v>
      </c>
      <c r="C373" s="1" t="s">
        <v>600</v>
      </c>
      <c r="D373" s="1">
        <v>39.194026000000001</v>
      </c>
      <c r="E373" s="1">
        <v>-106.81716</v>
      </c>
      <c r="F373" s="3">
        <v>1</v>
      </c>
      <c r="G373" s="9" t="s">
        <v>2026</v>
      </c>
      <c r="H373" s="13">
        <v>286.40486199999998</v>
      </c>
      <c r="I373" s="14">
        <v>23.413423999999999</v>
      </c>
      <c r="J373" s="12">
        <v>0</v>
      </c>
      <c r="K373" s="12">
        <v>0.15590000000000001</v>
      </c>
      <c r="L373" s="12">
        <v>0.82719999999999994</v>
      </c>
      <c r="M373" s="1">
        <v>1</v>
      </c>
      <c r="N373" s="1">
        <v>41</v>
      </c>
      <c r="O373" s="12">
        <v>4.1744719999999997</v>
      </c>
      <c r="P373" s="1">
        <v>6.2848000000000001E-2</v>
      </c>
      <c r="Q373" s="1">
        <v>0</v>
      </c>
      <c r="R373" s="1">
        <v>0</v>
      </c>
      <c r="S373" s="1">
        <f t="shared" si="61"/>
        <v>0</v>
      </c>
      <c r="T373" s="1">
        <f t="shared" si="62"/>
        <v>1</v>
      </c>
      <c r="U373" s="1">
        <f t="shared" si="63"/>
        <v>1</v>
      </c>
      <c r="V373" s="1">
        <f t="shared" si="64"/>
        <v>1</v>
      </c>
      <c r="W373" s="1">
        <f t="shared" si="65"/>
        <v>1</v>
      </c>
      <c r="X373" s="1">
        <f t="shared" si="66"/>
        <v>1</v>
      </c>
      <c r="Y373" s="1">
        <f t="shared" si="67"/>
        <v>1</v>
      </c>
      <c r="Z373" s="1">
        <f t="shared" si="68"/>
        <v>0</v>
      </c>
      <c r="AA373" s="1">
        <f t="shared" si="69"/>
        <v>0</v>
      </c>
      <c r="AB373" s="1">
        <f t="shared" si="70"/>
        <v>6</v>
      </c>
      <c r="AC373" s="1"/>
    </row>
    <row r="374" spans="1:29" ht="12.95" customHeight="1">
      <c r="A374" s="2">
        <v>12786</v>
      </c>
      <c r="B374" s="1" t="s">
        <v>511</v>
      </c>
      <c r="C374" s="1" t="s">
        <v>606</v>
      </c>
      <c r="D374" s="1">
        <v>39.148200000000003</v>
      </c>
      <c r="E374" s="1">
        <v>-106.78279999999999</v>
      </c>
      <c r="F374" s="3">
        <v>2</v>
      </c>
      <c r="G374" s="9" t="s">
        <v>2026</v>
      </c>
      <c r="H374" s="13">
        <v>238.198217</v>
      </c>
      <c r="I374" s="14">
        <v>21.731172999999998</v>
      </c>
      <c r="J374" s="12">
        <v>0</v>
      </c>
      <c r="K374" s="12">
        <v>0</v>
      </c>
      <c r="L374" s="12">
        <v>0.13110000000000002</v>
      </c>
      <c r="M374" s="1">
        <v>0</v>
      </c>
      <c r="N374" s="1">
        <v>7</v>
      </c>
      <c r="O374" s="12">
        <v>0.67979299999999998</v>
      </c>
      <c r="P374" s="1">
        <v>7.1369000000000002E-2</v>
      </c>
      <c r="Q374" s="1">
        <v>0</v>
      </c>
      <c r="R374" s="1">
        <v>0</v>
      </c>
      <c r="S374" s="1">
        <f t="shared" si="61"/>
        <v>0</v>
      </c>
      <c r="T374" s="1">
        <f t="shared" si="62"/>
        <v>0</v>
      </c>
      <c r="U374" s="1">
        <f t="shared" si="63"/>
        <v>1</v>
      </c>
      <c r="V374" s="1">
        <f t="shared" si="64"/>
        <v>0</v>
      </c>
      <c r="W374" s="1">
        <f t="shared" si="65"/>
        <v>1</v>
      </c>
      <c r="X374" s="1">
        <f t="shared" si="66"/>
        <v>1</v>
      </c>
      <c r="Y374" s="1">
        <f t="shared" si="67"/>
        <v>1</v>
      </c>
      <c r="Z374" s="1">
        <f t="shared" si="68"/>
        <v>0</v>
      </c>
      <c r="AA374" s="1">
        <f t="shared" si="69"/>
        <v>0</v>
      </c>
      <c r="AB374" s="1">
        <f t="shared" si="70"/>
        <v>4</v>
      </c>
      <c r="AC374" s="1"/>
    </row>
    <row r="375" spans="1:29" ht="12.95" customHeight="1">
      <c r="A375" s="2">
        <v>12787</v>
      </c>
      <c r="B375" s="1" t="s">
        <v>609</v>
      </c>
      <c r="C375" s="1" t="s">
        <v>610</v>
      </c>
      <c r="D375" s="1">
        <v>39.120800000000003</v>
      </c>
      <c r="E375" s="1">
        <v>-106.626</v>
      </c>
      <c r="F375" s="3">
        <v>2</v>
      </c>
      <c r="G375" s="9" t="s">
        <v>2026</v>
      </c>
      <c r="H375" s="13">
        <v>23.991989</v>
      </c>
      <c r="I375" s="14">
        <v>19.811717000000002</v>
      </c>
      <c r="J375" s="12">
        <v>0</v>
      </c>
      <c r="K375" s="12">
        <v>0</v>
      </c>
      <c r="L375" s="12">
        <v>7.4899999999999994E-2</v>
      </c>
      <c r="M375" s="1">
        <v>0</v>
      </c>
      <c r="N375" s="1">
        <v>1</v>
      </c>
      <c r="O375" s="12">
        <v>0.733819</v>
      </c>
      <c r="P375" s="1">
        <v>0.16672200000000001</v>
      </c>
      <c r="Q375" s="1">
        <v>0</v>
      </c>
      <c r="R375" s="1">
        <v>0</v>
      </c>
      <c r="S375" s="1">
        <f t="shared" si="61"/>
        <v>0</v>
      </c>
      <c r="T375" s="1">
        <f t="shared" si="62"/>
        <v>0</v>
      </c>
      <c r="U375" s="1">
        <f t="shared" si="63"/>
        <v>1</v>
      </c>
      <c r="V375" s="1">
        <f t="shared" si="64"/>
        <v>0</v>
      </c>
      <c r="W375" s="1">
        <f t="shared" si="65"/>
        <v>0</v>
      </c>
      <c r="X375" s="1">
        <f t="shared" si="66"/>
        <v>1</v>
      </c>
      <c r="Y375" s="1">
        <f t="shared" si="67"/>
        <v>1</v>
      </c>
      <c r="Z375" s="1">
        <f t="shared" si="68"/>
        <v>0</v>
      </c>
      <c r="AA375" s="1">
        <f t="shared" si="69"/>
        <v>0</v>
      </c>
      <c r="AB375" s="1">
        <f t="shared" si="70"/>
        <v>3</v>
      </c>
      <c r="AC375" s="1"/>
    </row>
    <row r="376" spans="1:29" ht="12.95" customHeight="1">
      <c r="A376" s="2">
        <v>12788</v>
      </c>
      <c r="B376" s="1" t="s">
        <v>609</v>
      </c>
      <c r="C376" s="1" t="s">
        <v>611</v>
      </c>
      <c r="D376" s="1">
        <v>39.114400000000003</v>
      </c>
      <c r="E376" s="1">
        <v>-106.621</v>
      </c>
      <c r="F376" s="3">
        <v>2</v>
      </c>
      <c r="G376" s="9" t="s">
        <v>2026</v>
      </c>
      <c r="H376" s="13">
        <v>22.956121</v>
      </c>
      <c r="I376" s="14">
        <v>20.304950999999999</v>
      </c>
      <c r="J376" s="12">
        <v>0</v>
      </c>
      <c r="K376" s="12">
        <v>0</v>
      </c>
      <c r="L376" s="12">
        <v>7.4499999999999997E-2</v>
      </c>
      <c r="M376" s="1">
        <v>0</v>
      </c>
      <c r="N376" s="1">
        <v>1</v>
      </c>
      <c r="O376" s="12">
        <v>0.72345400000000004</v>
      </c>
      <c r="P376" s="1">
        <v>0.17424500000000001</v>
      </c>
      <c r="Q376" s="1">
        <v>0</v>
      </c>
      <c r="R376" s="1">
        <v>0</v>
      </c>
      <c r="S376" s="1">
        <f t="shared" si="61"/>
        <v>0</v>
      </c>
      <c r="T376" s="1">
        <f t="shared" si="62"/>
        <v>0</v>
      </c>
      <c r="U376" s="1">
        <f t="shared" si="63"/>
        <v>1</v>
      </c>
      <c r="V376" s="1">
        <f t="shared" si="64"/>
        <v>0</v>
      </c>
      <c r="W376" s="1">
        <f t="shared" si="65"/>
        <v>0</v>
      </c>
      <c r="X376" s="1">
        <f t="shared" si="66"/>
        <v>1</v>
      </c>
      <c r="Y376" s="1">
        <f t="shared" si="67"/>
        <v>1</v>
      </c>
      <c r="Z376" s="1">
        <f t="shared" si="68"/>
        <v>0</v>
      </c>
      <c r="AA376" s="1">
        <f t="shared" si="69"/>
        <v>0</v>
      </c>
      <c r="AB376" s="1">
        <f t="shared" si="70"/>
        <v>3</v>
      </c>
      <c r="AC376" s="1"/>
    </row>
    <row r="377" spans="1:29" ht="12.95" customHeight="1">
      <c r="A377" s="2">
        <v>12792</v>
      </c>
      <c r="B377" s="1" t="s">
        <v>612</v>
      </c>
      <c r="C377" s="1" t="s">
        <v>613</v>
      </c>
      <c r="D377" s="1">
        <v>39.36533</v>
      </c>
      <c r="E377" s="1">
        <v>-107.06528</v>
      </c>
      <c r="F377" s="3">
        <v>1</v>
      </c>
      <c r="G377" s="9" t="s">
        <v>2026</v>
      </c>
      <c r="H377" s="13">
        <v>117.916752</v>
      </c>
      <c r="I377" s="14">
        <v>19.967533</v>
      </c>
      <c r="J377" s="12">
        <v>0</v>
      </c>
      <c r="K377" s="12">
        <v>2.0691999999999999</v>
      </c>
      <c r="L377" s="12">
        <v>0</v>
      </c>
      <c r="M377" s="1">
        <v>1</v>
      </c>
      <c r="N377" s="1">
        <v>38</v>
      </c>
      <c r="O377" s="12">
        <v>1.486912</v>
      </c>
      <c r="P377" s="1">
        <v>0</v>
      </c>
      <c r="Q377" s="1">
        <v>0</v>
      </c>
      <c r="R377" s="1">
        <v>0</v>
      </c>
      <c r="S377" s="1">
        <f t="shared" si="61"/>
        <v>0</v>
      </c>
      <c r="T377" s="1">
        <f t="shared" si="62"/>
        <v>1</v>
      </c>
      <c r="U377" s="1">
        <f t="shared" si="63"/>
        <v>0</v>
      </c>
      <c r="V377" s="1">
        <f t="shared" si="64"/>
        <v>1</v>
      </c>
      <c r="W377" s="1">
        <f t="shared" si="65"/>
        <v>1</v>
      </c>
      <c r="X377" s="1">
        <f t="shared" si="66"/>
        <v>1</v>
      </c>
      <c r="Y377" s="1">
        <f t="shared" si="67"/>
        <v>0</v>
      </c>
      <c r="Z377" s="1">
        <f t="shared" si="68"/>
        <v>0</v>
      </c>
      <c r="AA377" s="1">
        <f t="shared" si="69"/>
        <v>0</v>
      </c>
      <c r="AB377" s="1">
        <f t="shared" si="70"/>
        <v>4</v>
      </c>
      <c r="AC377" s="1"/>
    </row>
    <row r="378" spans="1:29" ht="12.95" customHeight="1">
      <c r="A378" s="2">
        <v>12797</v>
      </c>
      <c r="B378" s="1" t="s">
        <v>619</v>
      </c>
      <c r="C378" s="1" t="s">
        <v>620</v>
      </c>
      <c r="D378" s="1">
        <v>39.197000000000003</v>
      </c>
      <c r="E378" s="1">
        <v>-106.818</v>
      </c>
      <c r="F378" s="3">
        <v>1</v>
      </c>
      <c r="G378" s="9" t="s">
        <v>2026</v>
      </c>
      <c r="H378" s="13">
        <v>110.81856999999999</v>
      </c>
      <c r="I378" s="14">
        <v>14.127955999999999</v>
      </c>
      <c r="J378" s="12">
        <v>0</v>
      </c>
      <c r="K378" s="12">
        <v>2.6800000000000001E-2</v>
      </c>
      <c r="L378" s="12">
        <v>0.1356</v>
      </c>
      <c r="M378" s="1">
        <v>0</v>
      </c>
      <c r="N378" s="1">
        <v>22</v>
      </c>
      <c r="O378" s="12">
        <v>2.0270030000000001</v>
      </c>
      <c r="P378" s="1">
        <v>2.7071000000000001E-2</v>
      </c>
      <c r="Q378" s="1">
        <v>0</v>
      </c>
      <c r="R378" s="1">
        <v>0</v>
      </c>
      <c r="S378" s="1">
        <f t="shared" si="61"/>
        <v>0</v>
      </c>
      <c r="T378" s="1">
        <f t="shared" si="62"/>
        <v>1</v>
      </c>
      <c r="U378" s="1">
        <f t="shared" si="63"/>
        <v>1</v>
      </c>
      <c r="V378" s="1">
        <f t="shared" si="64"/>
        <v>0</v>
      </c>
      <c r="W378" s="1">
        <f t="shared" si="65"/>
        <v>1</v>
      </c>
      <c r="X378" s="1">
        <f t="shared" si="66"/>
        <v>1</v>
      </c>
      <c r="Y378" s="1">
        <f t="shared" si="67"/>
        <v>0</v>
      </c>
      <c r="Z378" s="1">
        <f t="shared" si="68"/>
        <v>0</v>
      </c>
      <c r="AA378" s="1">
        <f t="shared" si="69"/>
        <v>0</v>
      </c>
      <c r="AB378" s="1">
        <f t="shared" si="70"/>
        <v>4</v>
      </c>
      <c r="AC378" s="1"/>
    </row>
    <row r="379" spans="1:29" ht="12.95" customHeight="1">
      <c r="A379" s="2">
        <v>12806</v>
      </c>
      <c r="B379" s="1" t="s">
        <v>624</v>
      </c>
      <c r="C379" s="1" t="s">
        <v>631</v>
      </c>
      <c r="D379" s="1">
        <v>40.483666999999997</v>
      </c>
      <c r="E379" s="1">
        <v>-106.826667</v>
      </c>
      <c r="F379" s="3">
        <v>1</v>
      </c>
      <c r="G379" s="9" t="s">
        <v>2026</v>
      </c>
      <c r="H379" s="13">
        <v>1463.3486929999999</v>
      </c>
      <c r="I379" s="14">
        <v>41.311067999999999</v>
      </c>
      <c r="J379" s="12">
        <v>1.5E-3</v>
      </c>
      <c r="K379" s="12">
        <v>6.7345000000000006</v>
      </c>
      <c r="L379" s="12">
        <v>0.46949999999999997</v>
      </c>
      <c r="M379" s="1">
        <v>6</v>
      </c>
      <c r="N379" s="1">
        <v>44</v>
      </c>
      <c r="O379" s="12">
        <v>5.1784840000000001</v>
      </c>
      <c r="P379" s="1">
        <v>0</v>
      </c>
      <c r="Q379" s="1">
        <v>0</v>
      </c>
      <c r="R379" s="1">
        <v>0</v>
      </c>
      <c r="S379" s="1">
        <f t="shared" si="61"/>
        <v>1</v>
      </c>
      <c r="T379" s="1">
        <f t="shared" si="62"/>
        <v>1</v>
      </c>
      <c r="U379" s="1">
        <f t="shared" si="63"/>
        <v>1</v>
      </c>
      <c r="V379" s="1">
        <f t="shared" si="64"/>
        <v>1</v>
      </c>
      <c r="W379" s="1">
        <f t="shared" si="65"/>
        <v>1</v>
      </c>
      <c r="X379" s="1">
        <f t="shared" si="66"/>
        <v>1</v>
      </c>
      <c r="Y379" s="1">
        <f t="shared" si="67"/>
        <v>0</v>
      </c>
      <c r="Z379" s="1">
        <f t="shared" si="68"/>
        <v>0</v>
      </c>
      <c r="AA379" s="1">
        <f t="shared" si="69"/>
        <v>0</v>
      </c>
      <c r="AB379" s="1">
        <f t="shared" si="70"/>
        <v>6</v>
      </c>
      <c r="AC379" s="1"/>
    </row>
    <row r="380" spans="1:29" ht="12.95" customHeight="1">
      <c r="A380" s="2">
        <v>12807</v>
      </c>
      <c r="B380" s="1" t="s">
        <v>624</v>
      </c>
      <c r="C380" s="1" t="s">
        <v>636</v>
      </c>
      <c r="D380" s="1">
        <v>40.340829999999997</v>
      </c>
      <c r="E380" s="1">
        <v>-106.80833</v>
      </c>
      <c r="F380" s="3">
        <v>1</v>
      </c>
      <c r="G380" s="9" t="s">
        <v>2026</v>
      </c>
      <c r="H380" s="13">
        <v>933.48576600000001</v>
      </c>
      <c r="I380" s="14">
        <v>25.906237000000001</v>
      </c>
      <c r="J380" s="12">
        <v>0</v>
      </c>
      <c r="K380" s="12">
        <v>5.4830999999999994</v>
      </c>
      <c r="L380" s="12">
        <v>4.8000000000000001E-2</v>
      </c>
      <c r="M380" s="1">
        <v>0</v>
      </c>
      <c r="N380" s="1">
        <v>13</v>
      </c>
      <c r="O380" s="12">
        <v>0.687975</v>
      </c>
      <c r="P380" s="1">
        <v>0</v>
      </c>
      <c r="Q380" s="1">
        <v>0</v>
      </c>
      <c r="R380" s="1">
        <v>0</v>
      </c>
      <c r="S380" s="1">
        <f t="shared" si="61"/>
        <v>0</v>
      </c>
      <c r="T380" s="1">
        <f t="shared" si="62"/>
        <v>1</v>
      </c>
      <c r="U380" s="1">
        <f t="shared" si="63"/>
        <v>1</v>
      </c>
      <c r="V380" s="1">
        <f t="shared" si="64"/>
        <v>0</v>
      </c>
      <c r="W380" s="1">
        <f t="shared" si="65"/>
        <v>1</v>
      </c>
      <c r="X380" s="1">
        <f t="shared" si="66"/>
        <v>1</v>
      </c>
      <c r="Y380" s="1">
        <f t="shared" si="67"/>
        <v>0</v>
      </c>
      <c r="Z380" s="1">
        <f t="shared" si="68"/>
        <v>0</v>
      </c>
      <c r="AA380" s="1">
        <f t="shared" si="69"/>
        <v>0</v>
      </c>
      <c r="AB380" s="1">
        <f t="shared" si="70"/>
        <v>4</v>
      </c>
      <c r="AC380" s="1"/>
    </row>
    <row r="381" spans="1:29" ht="12.95" customHeight="1">
      <c r="A381" s="2">
        <v>12808</v>
      </c>
      <c r="B381" s="1" t="s">
        <v>624</v>
      </c>
      <c r="C381" s="1" t="s">
        <v>637</v>
      </c>
      <c r="D381" s="1">
        <v>40.287166999999997</v>
      </c>
      <c r="E381" s="1">
        <v>-106.828833</v>
      </c>
      <c r="F381" s="3">
        <v>1</v>
      </c>
      <c r="G381" s="9" t="s">
        <v>2026</v>
      </c>
      <c r="H381" s="13">
        <v>587.74138300000004</v>
      </c>
      <c r="I381" s="14">
        <v>33.908337000000003</v>
      </c>
      <c r="J381" s="12">
        <v>0</v>
      </c>
      <c r="K381" s="12">
        <v>7.8902999999999999</v>
      </c>
      <c r="L381" s="12">
        <v>7.6100000000000001E-2</v>
      </c>
      <c r="M381" s="1">
        <v>1</v>
      </c>
      <c r="N381" s="1">
        <v>6</v>
      </c>
      <c r="O381" s="12">
        <v>1.8347450000000001</v>
      </c>
      <c r="P381" s="1">
        <v>0</v>
      </c>
      <c r="Q381" s="1">
        <v>0</v>
      </c>
      <c r="R381" s="1">
        <v>0</v>
      </c>
      <c r="S381" s="1">
        <f t="shared" si="61"/>
        <v>0</v>
      </c>
      <c r="T381" s="1">
        <f t="shared" si="62"/>
        <v>1</v>
      </c>
      <c r="U381" s="1">
        <f t="shared" si="63"/>
        <v>1</v>
      </c>
      <c r="V381" s="1">
        <f t="shared" si="64"/>
        <v>1</v>
      </c>
      <c r="W381" s="1">
        <f t="shared" si="65"/>
        <v>1</v>
      </c>
      <c r="X381" s="1">
        <f t="shared" si="66"/>
        <v>1</v>
      </c>
      <c r="Y381" s="1">
        <f t="shared" si="67"/>
        <v>0</v>
      </c>
      <c r="Z381" s="1">
        <f t="shared" si="68"/>
        <v>0</v>
      </c>
      <c r="AA381" s="1">
        <f t="shared" si="69"/>
        <v>0</v>
      </c>
      <c r="AB381" s="1">
        <f t="shared" si="70"/>
        <v>5</v>
      </c>
      <c r="AC381" s="1"/>
    </row>
    <row r="382" spans="1:29" ht="12.95" customHeight="1">
      <c r="A382" s="2">
        <v>12809</v>
      </c>
      <c r="B382" s="1" t="s">
        <v>624</v>
      </c>
      <c r="C382" s="1" t="s">
        <v>640</v>
      </c>
      <c r="D382" s="1">
        <v>40.269329999999997</v>
      </c>
      <c r="E382" s="1">
        <v>-106.88115999999999</v>
      </c>
      <c r="F382" s="3">
        <v>1</v>
      </c>
      <c r="G382" s="9" t="s">
        <v>2026</v>
      </c>
      <c r="H382" s="13">
        <v>532.69075999999995</v>
      </c>
      <c r="I382" s="14">
        <v>27.910360000000001</v>
      </c>
      <c r="J382" s="12">
        <v>0</v>
      </c>
      <c r="K382" s="12">
        <v>8.0793999999999997</v>
      </c>
      <c r="L382" s="12">
        <v>8.4000000000000005E-2</v>
      </c>
      <c r="M382" s="1">
        <v>0</v>
      </c>
      <c r="N382" s="1">
        <v>13</v>
      </c>
      <c r="O382" s="12">
        <v>0.82964300000000002</v>
      </c>
      <c r="P382" s="1">
        <v>0</v>
      </c>
      <c r="Q382" s="1">
        <v>0</v>
      </c>
      <c r="R382" s="1">
        <v>0</v>
      </c>
      <c r="S382" s="1">
        <f t="shared" si="61"/>
        <v>0</v>
      </c>
      <c r="T382" s="1">
        <f t="shared" si="62"/>
        <v>1</v>
      </c>
      <c r="U382" s="1">
        <f t="shared" si="63"/>
        <v>1</v>
      </c>
      <c r="V382" s="1">
        <f t="shared" si="64"/>
        <v>0</v>
      </c>
      <c r="W382" s="1">
        <f t="shared" si="65"/>
        <v>1</v>
      </c>
      <c r="X382" s="1">
        <f t="shared" si="66"/>
        <v>1</v>
      </c>
      <c r="Y382" s="1">
        <f t="shared" si="67"/>
        <v>0</v>
      </c>
      <c r="Z382" s="1">
        <f t="shared" si="68"/>
        <v>0</v>
      </c>
      <c r="AA382" s="1">
        <f t="shared" si="69"/>
        <v>0</v>
      </c>
      <c r="AB382" s="1">
        <f t="shared" si="70"/>
        <v>4</v>
      </c>
      <c r="AC382" s="1"/>
    </row>
    <row r="383" spans="1:29" ht="12.95" customHeight="1">
      <c r="A383" s="2">
        <v>12811</v>
      </c>
      <c r="B383" s="1" t="s">
        <v>624</v>
      </c>
      <c r="C383" s="1" t="s">
        <v>641</v>
      </c>
      <c r="D383" s="1">
        <v>40.398890000000002</v>
      </c>
      <c r="E383" s="1">
        <v>-106.83417</v>
      </c>
      <c r="F383" s="3">
        <v>1</v>
      </c>
      <c r="G383" s="9" t="s">
        <v>2026</v>
      </c>
      <c r="H383" s="13">
        <v>1289.695001</v>
      </c>
      <c r="I383" s="14">
        <v>36.129449999999999</v>
      </c>
      <c r="J383" s="12">
        <v>1.6999999999999999E-3</v>
      </c>
      <c r="K383" s="12">
        <v>6.3429000000000002</v>
      </c>
      <c r="L383" s="12">
        <v>0.15970000000000001</v>
      </c>
      <c r="M383" s="1">
        <v>3</v>
      </c>
      <c r="N383" s="1">
        <v>52</v>
      </c>
      <c r="O383" s="12">
        <v>2.346991</v>
      </c>
      <c r="P383" s="1">
        <v>0</v>
      </c>
      <c r="Q383" s="1">
        <v>0</v>
      </c>
      <c r="R383" s="1">
        <v>0</v>
      </c>
      <c r="S383" s="1">
        <f t="shared" si="61"/>
        <v>1</v>
      </c>
      <c r="T383" s="1">
        <f t="shared" si="62"/>
        <v>1</v>
      </c>
      <c r="U383" s="1">
        <f t="shared" si="63"/>
        <v>1</v>
      </c>
      <c r="V383" s="1">
        <f t="shared" si="64"/>
        <v>1</v>
      </c>
      <c r="W383" s="1">
        <f t="shared" si="65"/>
        <v>1</v>
      </c>
      <c r="X383" s="1">
        <f t="shared" si="66"/>
        <v>1</v>
      </c>
      <c r="Y383" s="1">
        <f t="shared" si="67"/>
        <v>0</v>
      </c>
      <c r="Z383" s="1">
        <f t="shared" si="68"/>
        <v>0</v>
      </c>
      <c r="AA383" s="1">
        <f t="shared" si="69"/>
        <v>0</v>
      </c>
      <c r="AB383" s="1">
        <f t="shared" si="70"/>
        <v>6</v>
      </c>
      <c r="AC383" s="1"/>
    </row>
    <row r="384" spans="1:29" ht="12.95" customHeight="1">
      <c r="A384" s="2">
        <v>12814</v>
      </c>
      <c r="B384" s="1" t="s">
        <v>624</v>
      </c>
      <c r="C384" s="1" t="s">
        <v>642</v>
      </c>
      <c r="D384" s="1">
        <v>40.227167000000001</v>
      </c>
      <c r="E384" s="1">
        <v>-106.941333</v>
      </c>
      <c r="F384" s="3">
        <v>1</v>
      </c>
      <c r="G384" s="9" t="s">
        <v>2026</v>
      </c>
      <c r="H384" s="13">
        <v>482.09866</v>
      </c>
      <c r="I384" s="14">
        <v>34.812581999999999</v>
      </c>
      <c r="J384" s="12">
        <v>0</v>
      </c>
      <c r="K384" s="12">
        <v>7.8630000000000004</v>
      </c>
      <c r="L384" s="12">
        <v>6.4700000000000008E-2</v>
      </c>
      <c r="M384" s="1">
        <v>0</v>
      </c>
      <c r="N384" s="1">
        <v>54</v>
      </c>
      <c r="O384" s="12">
        <v>1.6266620000000001</v>
      </c>
      <c r="P384" s="1">
        <v>0</v>
      </c>
      <c r="Q384" s="1">
        <v>1</v>
      </c>
      <c r="R384" s="1">
        <v>0</v>
      </c>
      <c r="S384" s="1">
        <f t="shared" si="61"/>
        <v>0</v>
      </c>
      <c r="T384" s="1">
        <f t="shared" si="62"/>
        <v>1</v>
      </c>
      <c r="U384" s="1">
        <f t="shared" si="63"/>
        <v>1</v>
      </c>
      <c r="V384" s="1">
        <f t="shared" si="64"/>
        <v>0</v>
      </c>
      <c r="W384" s="1">
        <f t="shared" si="65"/>
        <v>1</v>
      </c>
      <c r="X384" s="1">
        <f t="shared" si="66"/>
        <v>1</v>
      </c>
      <c r="Y384" s="1">
        <f t="shared" si="67"/>
        <v>0</v>
      </c>
      <c r="Z384" s="1">
        <f t="shared" si="68"/>
        <v>1</v>
      </c>
      <c r="AA384" s="1">
        <f t="shared" si="69"/>
        <v>0</v>
      </c>
      <c r="AB384" s="1">
        <f t="shared" si="70"/>
        <v>5</v>
      </c>
      <c r="AC384" s="1"/>
    </row>
    <row r="385" spans="1:29" ht="12.95" customHeight="1">
      <c r="A385" s="2">
        <v>12815</v>
      </c>
      <c r="B385" s="1" t="s">
        <v>624</v>
      </c>
      <c r="C385" s="1" t="s">
        <v>643</v>
      </c>
      <c r="D385" s="1">
        <v>40.183</v>
      </c>
      <c r="E385" s="1">
        <v>-106.91533</v>
      </c>
      <c r="F385" s="3">
        <v>1</v>
      </c>
      <c r="G385" s="9" t="s">
        <v>2026</v>
      </c>
      <c r="H385" s="13">
        <v>259.114688</v>
      </c>
      <c r="I385" s="14">
        <v>13.942912</v>
      </c>
      <c r="J385" s="12">
        <v>0</v>
      </c>
      <c r="K385" s="12">
        <v>6.7611000000000008</v>
      </c>
      <c r="L385" s="12">
        <v>4.3299999999999998E-2</v>
      </c>
      <c r="M385" s="1">
        <v>1</v>
      </c>
      <c r="N385" s="1">
        <v>20</v>
      </c>
      <c r="O385" s="12">
        <v>2.0588220000000002</v>
      </c>
      <c r="P385" s="1">
        <v>0</v>
      </c>
      <c r="Q385" s="1">
        <v>0</v>
      </c>
      <c r="R385" s="1">
        <v>0</v>
      </c>
      <c r="S385" s="1">
        <f t="shared" si="61"/>
        <v>0</v>
      </c>
      <c r="T385" s="1">
        <f t="shared" si="62"/>
        <v>1</v>
      </c>
      <c r="U385" s="1">
        <f t="shared" si="63"/>
        <v>1</v>
      </c>
      <c r="V385" s="1">
        <f t="shared" si="64"/>
        <v>1</v>
      </c>
      <c r="W385" s="1">
        <f t="shared" si="65"/>
        <v>1</v>
      </c>
      <c r="X385" s="1">
        <f t="shared" si="66"/>
        <v>1</v>
      </c>
      <c r="Y385" s="1">
        <f t="shared" si="67"/>
        <v>0</v>
      </c>
      <c r="Z385" s="1">
        <f t="shared" si="68"/>
        <v>0</v>
      </c>
      <c r="AA385" s="1">
        <f t="shared" si="69"/>
        <v>0</v>
      </c>
      <c r="AB385" s="1">
        <f t="shared" si="70"/>
        <v>5</v>
      </c>
      <c r="AC385" s="1"/>
    </row>
    <row r="386" spans="1:29" ht="12.95" customHeight="1">
      <c r="A386" s="2">
        <v>12817</v>
      </c>
      <c r="B386" s="1" t="s">
        <v>644</v>
      </c>
      <c r="C386" s="1" t="s">
        <v>645</v>
      </c>
      <c r="D386" s="1">
        <v>40.061459999999997</v>
      </c>
      <c r="E386" s="1">
        <v>-107.01203</v>
      </c>
      <c r="F386" s="3">
        <v>2</v>
      </c>
      <c r="G386" s="9" t="s">
        <v>2026</v>
      </c>
      <c r="H386" s="13">
        <v>94.997811999999996</v>
      </c>
      <c r="I386" s="14">
        <v>21.169597</v>
      </c>
      <c r="J386" s="12">
        <v>0</v>
      </c>
      <c r="K386" s="12">
        <v>0</v>
      </c>
      <c r="L386" s="12">
        <v>0</v>
      </c>
      <c r="M386" s="1">
        <v>0</v>
      </c>
      <c r="N386" s="1">
        <v>3</v>
      </c>
      <c r="O386" s="12">
        <v>1.4129449999999999</v>
      </c>
      <c r="P386" s="1">
        <v>0</v>
      </c>
      <c r="Q386" s="1">
        <v>0</v>
      </c>
      <c r="R386" s="1">
        <v>0</v>
      </c>
      <c r="S386" s="1">
        <f t="shared" si="61"/>
        <v>0</v>
      </c>
      <c r="T386" s="1">
        <f t="shared" si="62"/>
        <v>0</v>
      </c>
      <c r="U386" s="1">
        <f t="shared" si="63"/>
        <v>0</v>
      </c>
      <c r="V386" s="1">
        <f t="shared" si="64"/>
        <v>0</v>
      </c>
      <c r="W386" s="1">
        <f t="shared" si="65"/>
        <v>1</v>
      </c>
      <c r="X386" s="1">
        <f t="shared" si="66"/>
        <v>1</v>
      </c>
      <c r="Y386" s="1">
        <f t="shared" si="67"/>
        <v>0</v>
      </c>
      <c r="Z386" s="1">
        <f t="shared" si="68"/>
        <v>0</v>
      </c>
      <c r="AA386" s="1">
        <f t="shared" si="69"/>
        <v>0</v>
      </c>
      <c r="AB386" s="1">
        <f t="shared" si="70"/>
        <v>2</v>
      </c>
      <c r="AC386" s="1"/>
    </row>
    <row r="387" spans="1:29" ht="12.95" customHeight="1">
      <c r="A387" s="54">
        <v>12832</v>
      </c>
      <c r="B387" s="1" t="s">
        <v>648</v>
      </c>
      <c r="C387" s="1" t="s">
        <v>649</v>
      </c>
      <c r="D387" s="1">
        <v>40.688833000000002</v>
      </c>
      <c r="E387" s="1">
        <v>-107.4345</v>
      </c>
      <c r="F387" s="3">
        <v>1</v>
      </c>
      <c r="G387" s="9" t="s">
        <v>2026</v>
      </c>
      <c r="H387" s="13">
        <v>52.925952000000002</v>
      </c>
      <c r="I387" s="14">
        <v>16.559553999999999</v>
      </c>
      <c r="J387" s="12">
        <v>0</v>
      </c>
      <c r="K387" s="12">
        <v>1.4619</v>
      </c>
      <c r="L387" s="12">
        <v>0</v>
      </c>
      <c r="M387" s="1">
        <v>0</v>
      </c>
      <c r="N387" s="1">
        <v>5</v>
      </c>
      <c r="O387" s="12">
        <v>1.6254150000000001</v>
      </c>
      <c r="P387" s="1">
        <v>0</v>
      </c>
      <c r="Q387" s="1">
        <v>1</v>
      </c>
      <c r="R387" s="1">
        <v>0</v>
      </c>
      <c r="S387" s="1">
        <f t="shared" si="61"/>
        <v>0</v>
      </c>
      <c r="T387" s="1">
        <f t="shared" si="62"/>
        <v>1</v>
      </c>
      <c r="U387" s="1">
        <f t="shared" si="63"/>
        <v>0</v>
      </c>
      <c r="V387" s="1">
        <f t="shared" si="64"/>
        <v>0</v>
      </c>
      <c r="W387" s="1">
        <f t="shared" si="65"/>
        <v>1</v>
      </c>
      <c r="X387" s="1">
        <f t="shared" si="66"/>
        <v>1</v>
      </c>
      <c r="Y387" s="1">
        <f t="shared" si="67"/>
        <v>0</v>
      </c>
      <c r="Z387" s="1">
        <f t="shared" si="68"/>
        <v>1</v>
      </c>
      <c r="AA387" s="1">
        <f t="shared" si="69"/>
        <v>0</v>
      </c>
      <c r="AB387" s="40">
        <f t="shared" si="70"/>
        <v>4</v>
      </c>
      <c r="AC387" s="1" t="s">
        <v>2207</v>
      </c>
    </row>
    <row r="388" spans="1:29" ht="12.95" customHeight="1">
      <c r="A388" s="2">
        <v>12846</v>
      </c>
      <c r="B388" s="1" t="s">
        <v>650</v>
      </c>
      <c r="C388" s="1" t="s">
        <v>655</v>
      </c>
      <c r="D388" s="1">
        <v>40.669440000000002</v>
      </c>
      <c r="E388" s="1">
        <v>-107.28547</v>
      </c>
      <c r="F388" s="3">
        <v>1</v>
      </c>
      <c r="G388" s="9" t="s">
        <v>2026</v>
      </c>
      <c r="H388" s="13">
        <v>175.62266600000001</v>
      </c>
      <c r="I388" s="14">
        <v>12.163269</v>
      </c>
      <c r="J388" s="12">
        <v>0</v>
      </c>
      <c r="K388" s="12">
        <v>1.2029000000000001</v>
      </c>
      <c r="L388" s="12">
        <v>0</v>
      </c>
      <c r="M388" s="1">
        <v>0</v>
      </c>
      <c r="N388" s="1">
        <v>0</v>
      </c>
      <c r="O388" s="12">
        <v>0.73185699999999998</v>
      </c>
      <c r="P388" s="1">
        <v>0</v>
      </c>
      <c r="Q388" s="1">
        <v>0</v>
      </c>
      <c r="R388" s="1">
        <v>0</v>
      </c>
      <c r="S388" s="1">
        <f t="shared" si="61"/>
        <v>0</v>
      </c>
      <c r="T388" s="1">
        <f t="shared" si="62"/>
        <v>1</v>
      </c>
      <c r="U388" s="1">
        <f t="shared" si="63"/>
        <v>0</v>
      </c>
      <c r="V388" s="1">
        <f t="shared" si="64"/>
        <v>0</v>
      </c>
      <c r="W388" s="1">
        <f t="shared" si="65"/>
        <v>0</v>
      </c>
      <c r="X388" s="1">
        <f t="shared" si="66"/>
        <v>1</v>
      </c>
      <c r="Y388" s="1">
        <f t="shared" si="67"/>
        <v>0</v>
      </c>
      <c r="Z388" s="1">
        <f t="shared" si="68"/>
        <v>0</v>
      </c>
      <c r="AA388" s="1">
        <f t="shared" si="69"/>
        <v>0</v>
      </c>
      <c r="AB388" s="1">
        <f t="shared" si="70"/>
        <v>2</v>
      </c>
      <c r="AC388" s="1"/>
    </row>
    <row r="389" spans="1:29" ht="12.95" customHeight="1">
      <c r="A389" s="2">
        <v>12849</v>
      </c>
      <c r="B389" s="1" t="s">
        <v>658</v>
      </c>
      <c r="C389" s="1" t="s">
        <v>659</v>
      </c>
      <c r="D389" s="1">
        <v>40.731200000000001</v>
      </c>
      <c r="E389" s="1">
        <v>-107.14704999999999</v>
      </c>
      <c r="F389" s="3">
        <v>2</v>
      </c>
      <c r="G389" s="9" t="s">
        <v>2026</v>
      </c>
      <c r="H389" s="13">
        <v>40.656458000000001</v>
      </c>
      <c r="I389" s="14">
        <v>20.284887999999999</v>
      </c>
      <c r="J389" s="12">
        <v>0</v>
      </c>
      <c r="K389" s="12">
        <v>0.20810000000000001</v>
      </c>
      <c r="L389" s="12">
        <v>0</v>
      </c>
      <c r="M389" s="1">
        <v>0</v>
      </c>
      <c r="N389" s="1">
        <v>0</v>
      </c>
      <c r="O389" s="12">
        <v>0.45793800000000001</v>
      </c>
      <c r="P389" s="1">
        <v>0</v>
      </c>
      <c r="Q389" s="1">
        <v>1</v>
      </c>
      <c r="R389" s="1">
        <v>0</v>
      </c>
      <c r="S389" s="1">
        <f t="shared" si="61"/>
        <v>0</v>
      </c>
      <c r="T389" s="1">
        <f t="shared" si="62"/>
        <v>1</v>
      </c>
      <c r="U389" s="1">
        <f t="shared" si="63"/>
        <v>0</v>
      </c>
      <c r="V389" s="1">
        <f t="shared" si="64"/>
        <v>0</v>
      </c>
      <c r="W389" s="1">
        <f t="shared" si="65"/>
        <v>0</v>
      </c>
      <c r="X389" s="1">
        <f t="shared" si="66"/>
        <v>0</v>
      </c>
      <c r="Y389" s="1">
        <f t="shared" si="67"/>
        <v>0</v>
      </c>
      <c r="Z389" s="1">
        <f t="shared" si="68"/>
        <v>1</v>
      </c>
      <c r="AA389" s="1">
        <f t="shared" si="69"/>
        <v>0</v>
      </c>
      <c r="AB389" s="1">
        <f t="shared" si="70"/>
        <v>2</v>
      </c>
      <c r="AC389" s="1"/>
    </row>
    <row r="390" spans="1:29" ht="12.95" customHeight="1">
      <c r="A390" s="2">
        <v>12853</v>
      </c>
      <c r="B390" s="1" t="s">
        <v>667</v>
      </c>
      <c r="C390" s="1" t="s">
        <v>668</v>
      </c>
      <c r="D390" s="1">
        <v>40.447082999999999</v>
      </c>
      <c r="E390" s="1">
        <v>-107.14541699999999</v>
      </c>
      <c r="F390" s="3">
        <v>1</v>
      </c>
      <c r="G390" s="9" t="s">
        <v>2026</v>
      </c>
      <c r="H390" s="13">
        <v>68.083819000000005</v>
      </c>
      <c r="I390" s="14">
        <v>35.230229999999999</v>
      </c>
      <c r="J390" s="12">
        <v>0.5181</v>
      </c>
      <c r="K390" s="12">
        <v>7.4854000000000003</v>
      </c>
      <c r="L390" s="12">
        <v>0.13749999999999998</v>
      </c>
      <c r="M390" s="1">
        <v>4</v>
      </c>
      <c r="N390" s="1">
        <v>2</v>
      </c>
      <c r="O390" s="12">
        <v>1.9605630000000001</v>
      </c>
      <c r="P390" s="1">
        <v>0</v>
      </c>
      <c r="Q390" s="1">
        <v>17</v>
      </c>
      <c r="R390" s="1">
        <v>0</v>
      </c>
      <c r="S390" s="1">
        <f t="shared" si="61"/>
        <v>1</v>
      </c>
      <c r="T390" s="1">
        <f t="shared" si="62"/>
        <v>1</v>
      </c>
      <c r="U390" s="1">
        <f t="shared" si="63"/>
        <v>1</v>
      </c>
      <c r="V390" s="1">
        <f t="shared" si="64"/>
        <v>1</v>
      </c>
      <c r="W390" s="1">
        <f t="shared" si="65"/>
        <v>1</v>
      </c>
      <c r="X390" s="1">
        <f t="shared" si="66"/>
        <v>1</v>
      </c>
      <c r="Y390" s="1">
        <f t="shared" si="67"/>
        <v>0</v>
      </c>
      <c r="Z390" s="1">
        <f t="shared" si="68"/>
        <v>1</v>
      </c>
      <c r="AA390" s="1">
        <f t="shared" si="69"/>
        <v>0</v>
      </c>
      <c r="AB390" s="1">
        <f t="shared" si="70"/>
        <v>7</v>
      </c>
      <c r="AC390" s="1"/>
    </row>
    <row r="391" spans="1:29" ht="12.95" customHeight="1">
      <c r="A391" s="2">
        <v>12854</v>
      </c>
      <c r="B391" s="1" t="s">
        <v>178</v>
      </c>
      <c r="C391" s="1" t="s">
        <v>669</v>
      </c>
      <c r="D391" s="1">
        <v>40.35633</v>
      </c>
      <c r="E391" s="1">
        <v>-107.104</v>
      </c>
      <c r="F391" s="3">
        <v>1</v>
      </c>
      <c r="G391" s="9" t="s">
        <v>2026</v>
      </c>
      <c r="H391" s="13">
        <v>105.128714</v>
      </c>
      <c r="I391" s="14">
        <v>13.859411</v>
      </c>
      <c r="J391" s="12">
        <v>0</v>
      </c>
      <c r="K391" s="12">
        <v>5.1797000000000004</v>
      </c>
      <c r="L391" s="12">
        <v>5.4800000000000001E-2</v>
      </c>
      <c r="M391" s="1">
        <v>0</v>
      </c>
      <c r="N391" s="1">
        <v>1</v>
      </c>
      <c r="O391" s="12">
        <v>1.225061</v>
      </c>
      <c r="P391" s="1">
        <v>0</v>
      </c>
      <c r="Q391" s="1">
        <v>2</v>
      </c>
      <c r="R391" s="1">
        <v>0</v>
      </c>
      <c r="S391" s="1">
        <f t="shared" si="61"/>
        <v>0</v>
      </c>
      <c r="T391" s="1">
        <f t="shared" si="62"/>
        <v>1</v>
      </c>
      <c r="U391" s="1">
        <f t="shared" si="63"/>
        <v>1</v>
      </c>
      <c r="V391" s="1">
        <f t="shared" si="64"/>
        <v>0</v>
      </c>
      <c r="W391" s="1">
        <f t="shared" si="65"/>
        <v>0</v>
      </c>
      <c r="X391" s="1">
        <f t="shared" si="66"/>
        <v>1</v>
      </c>
      <c r="Y391" s="1">
        <f t="shared" si="67"/>
        <v>0</v>
      </c>
      <c r="Z391" s="1">
        <f t="shared" si="68"/>
        <v>1</v>
      </c>
      <c r="AA391" s="1">
        <f t="shared" si="69"/>
        <v>0</v>
      </c>
      <c r="AB391" s="1">
        <f t="shared" si="70"/>
        <v>4</v>
      </c>
      <c r="AC391" s="1"/>
    </row>
    <row r="392" spans="1:29" ht="12.95" customHeight="1">
      <c r="A392" s="2">
        <v>12860</v>
      </c>
      <c r="B392" s="1" t="s">
        <v>670</v>
      </c>
      <c r="C392" s="1" t="s">
        <v>671</v>
      </c>
      <c r="D392" s="1">
        <v>40.545830000000002</v>
      </c>
      <c r="E392" s="1">
        <v>-106.90882999999999</v>
      </c>
      <c r="F392" s="3">
        <v>1</v>
      </c>
      <c r="G392" s="9" t="s">
        <v>2026</v>
      </c>
      <c r="H392" s="13">
        <v>1134.282156</v>
      </c>
      <c r="I392" s="14">
        <v>29.113140000000001</v>
      </c>
      <c r="J392" s="12">
        <v>0</v>
      </c>
      <c r="K392" s="12">
        <v>4.7950999999999997</v>
      </c>
      <c r="L392" s="12">
        <v>4.5699999999999998E-2</v>
      </c>
      <c r="M392" s="1">
        <v>0</v>
      </c>
      <c r="N392" s="1">
        <v>29</v>
      </c>
      <c r="O392" s="12">
        <v>1.9801340000000001</v>
      </c>
      <c r="P392" s="1">
        <v>1.1461000000000001E-2</v>
      </c>
      <c r="Q392" s="1">
        <v>0</v>
      </c>
      <c r="R392" s="1">
        <v>0</v>
      </c>
      <c r="S392" s="1">
        <f t="shared" si="61"/>
        <v>0</v>
      </c>
      <c r="T392" s="1">
        <f t="shared" si="62"/>
        <v>1</v>
      </c>
      <c r="U392" s="1">
        <f t="shared" si="63"/>
        <v>1</v>
      </c>
      <c r="V392" s="1">
        <f t="shared" si="64"/>
        <v>0</v>
      </c>
      <c r="W392" s="1">
        <f t="shared" si="65"/>
        <v>1</v>
      </c>
      <c r="X392" s="1">
        <f t="shared" si="66"/>
        <v>1</v>
      </c>
      <c r="Y392" s="1">
        <f t="shared" si="67"/>
        <v>0</v>
      </c>
      <c r="Z392" s="1">
        <f t="shared" si="68"/>
        <v>0</v>
      </c>
      <c r="AA392" s="1">
        <f t="shared" si="69"/>
        <v>0</v>
      </c>
      <c r="AB392" s="1">
        <f t="shared" si="70"/>
        <v>4</v>
      </c>
      <c r="AC392" s="1"/>
    </row>
    <row r="393" spans="1:29" ht="12.95" customHeight="1">
      <c r="A393" s="2">
        <v>12863</v>
      </c>
      <c r="B393" s="1" t="s">
        <v>672</v>
      </c>
      <c r="C393" s="1" t="s">
        <v>673</v>
      </c>
      <c r="D393" s="1">
        <v>40.565333000000003</v>
      </c>
      <c r="E393" s="1">
        <v>-106.889167</v>
      </c>
      <c r="F393" s="3">
        <v>1</v>
      </c>
      <c r="G393" s="9" t="s">
        <v>2026</v>
      </c>
      <c r="H393" s="13">
        <v>103.55555099999999</v>
      </c>
      <c r="I393" s="14">
        <v>8.9670579999999998</v>
      </c>
      <c r="J393" s="12">
        <v>0</v>
      </c>
      <c r="K393" s="12">
        <v>0.2303</v>
      </c>
      <c r="L393" s="12">
        <v>0</v>
      </c>
      <c r="M393" s="1">
        <v>0</v>
      </c>
      <c r="N393" s="1">
        <v>1</v>
      </c>
      <c r="O393" s="12">
        <v>1.839944</v>
      </c>
      <c r="P393" s="1">
        <v>0</v>
      </c>
      <c r="Q393" s="1">
        <v>0</v>
      </c>
      <c r="R393" s="1">
        <v>0</v>
      </c>
      <c r="S393" s="1">
        <f t="shared" si="61"/>
        <v>0</v>
      </c>
      <c r="T393" s="1">
        <f t="shared" si="62"/>
        <v>1</v>
      </c>
      <c r="U393" s="1">
        <f t="shared" si="63"/>
        <v>0</v>
      </c>
      <c r="V393" s="1">
        <f t="shared" si="64"/>
        <v>0</v>
      </c>
      <c r="W393" s="1">
        <f t="shared" si="65"/>
        <v>0</v>
      </c>
      <c r="X393" s="1">
        <f t="shared" si="66"/>
        <v>1</v>
      </c>
      <c r="Y393" s="1">
        <f t="shared" si="67"/>
        <v>0</v>
      </c>
      <c r="Z393" s="1">
        <f t="shared" si="68"/>
        <v>0</v>
      </c>
      <c r="AA393" s="1">
        <f t="shared" si="69"/>
        <v>0</v>
      </c>
      <c r="AB393" s="1">
        <f t="shared" si="70"/>
        <v>2</v>
      </c>
      <c r="AC393" s="1"/>
    </row>
    <row r="394" spans="1:29" ht="12.95" customHeight="1">
      <c r="A394" s="2">
        <v>12867</v>
      </c>
      <c r="B394" s="1" t="s">
        <v>674</v>
      </c>
      <c r="C394" s="1" t="s">
        <v>675</v>
      </c>
      <c r="D394" s="1">
        <v>40.697249999999997</v>
      </c>
      <c r="E394" s="1">
        <v>-106.89888999999999</v>
      </c>
      <c r="F394" s="3">
        <v>2</v>
      </c>
      <c r="G394" s="9" t="s">
        <v>2026</v>
      </c>
      <c r="H394" s="13">
        <v>2.9744069999999998</v>
      </c>
      <c r="I394" s="14">
        <v>2.9744069999999998</v>
      </c>
      <c r="J394" s="12">
        <v>0</v>
      </c>
      <c r="K394" s="12">
        <v>0</v>
      </c>
      <c r="L394" s="12">
        <v>0</v>
      </c>
      <c r="M394" s="1">
        <v>0</v>
      </c>
      <c r="N394" s="1">
        <v>0</v>
      </c>
      <c r="O394" s="12">
        <v>1.069771</v>
      </c>
      <c r="P394" s="1">
        <v>1.0086040000000001</v>
      </c>
      <c r="Q394" s="1">
        <v>0</v>
      </c>
      <c r="R394" s="1">
        <v>0</v>
      </c>
      <c r="S394" s="1">
        <f t="shared" si="61"/>
        <v>0</v>
      </c>
      <c r="T394" s="1">
        <f t="shared" si="62"/>
        <v>0</v>
      </c>
      <c r="U394" s="1">
        <f t="shared" si="63"/>
        <v>0</v>
      </c>
      <c r="V394" s="1">
        <f t="shared" si="64"/>
        <v>0</v>
      </c>
      <c r="W394" s="1">
        <f t="shared" si="65"/>
        <v>0</v>
      </c>
      <c r="X394" s="1">
        <f t="shared" si="66"/>
        <v>1</v>
      </c>
      <c r="Y394" s="1">
        <f t="shared" si="67"/>
        <v>1</v>
      </c>
      <c r="Z394" s="1">
        <f t="shared" si="68"/>
        <v>0</v>
      </c>
      <c r="AA394" s="1">
        <f t="shared" si="69"/>
        <v>0</v>
      </c>
      <c r="AB394" s="1">
        <f t="shared" si="70"/>
        <v>2</v>
      </c>
      <c r="AC394" s="1"/>
    </row>
    <row r="395" spans="1:29" ht="12.95" customHeight="1">
      <c r="A395" s="2">
        <v>12870</v>
      </c>
      <c r="B395" s="1" t="s">
        <v>178</v>
      </c>
      <c r="C395" s="1" t="s">
        <v>94</v>
      </c>
      <c r="D395" s="1">
        <v>40.466500000000003</v>
      </c>
      <c r="E395" s="1">
        <v>-106.82467</v>
      </c>
      <c r="F395" s="3">
        <v>1</v>
      </c>
      <c r="G395" s="9" t="s">
        <v>2026</v>
      </c>
      <c r="H395" s="13">
        <v>72.610902999999993</v>
      </c>
      <c r="I395" s="14">
        <v>7.1407119999999997</v>
      </c>
      <c r="J395" s="12">
        <v>0</v>
      </c>
      <c r="K395" s="12">
        <v>0.43640000000000001</v>
      </c>
      <c r="L395" s="12">
        <v>0.41910000000000003</v>
      </c>
      <c r="M395" s="1">
        <v>4</v>
      </c>
      <c r="N395" s="1">
        <v>19</v>
      </c>
      <c r="O395" s="12">
        <v>3.9888620000000001</v>
      </c>
      <c r="P395" s="1">
        <v>0</v>
      </c>
      <c r="Q395" s="1">
        <v>0</v>
      </c>
      <c r="R395" s="1">
        <v>0</v>
      </c>
      <c r="S395" s="1">
        <f t="shared" si="61"/>
        <v>0</v>
      </c>
      <c r="T395" s="1">
        <f t="shared" si="62"/>
        <v>1</v>
      </c>
      <c r="U395" s="1">
        <f t="shared" si="63"/>
        <v>1</v>
      </c>
      <c r="V395" s="1">
        <f t="shared" si="64"/>
        <v>1</v>
      </c>
      <c r="W395" s="1">
        <f t="shared" si="65"/>
        <v>1</v>
      </c>
      <c r="X395" s="1">
        <f t="shared" si="66"/>
        <v>1</v>
      </c>
      <c r="Y395" s="1">
        <f t="shared" si="67"/>
        <v>0</v>
      </c>
      <c r="Z395" s="1">
        <f t="shared" si="68"/>
        <v>0</v>
      </c>
      <c r="AA395" s="1">
        <f t="shared" si="69"/>
        <v>0</v>
      </c>
      <c r="AB395" s="1">
        <f t="shared" si="70"/>
        <v>5</v>
      </c>
      <c r="AC395" s="1"/>
    </row>
    <row r="396" spans="1:29" ht="12.95" customHeight="1">
      <c r="A396" s="2">
        <v>12876</v>
      </c>
      <c r="B396" s="1" t="s">
        <v>687</v>
      </c>
      <c r="C396" s="1" t="s">
        <v>688</v>
      </c>
      <c r="D396" s="1">
        <v>40.460279999999997</v>
      </c>
      <c r="E396" s="1">
        <v>-106.98860999999999</v>
      </c>
      <c r="F396" s="3">
        <v>1</v>
      </c>
      <c r="G396" s="9" t="s">
        <v>2026</v>
      </c>
      <c r="H396" s="13">
        <v>497.12798500000002</v>
      </c>
      <c r="I396" s="14">
        <v>31.152877</v>
      </c>
      <c r="J396" s="12">
        <v>0</v>
      </c>
      <c r="K396" s="12">
        <v>6.2783000000000007</v>
      </c>
      <c r="L396" s="12">
        <v>0.1166</v>
      </c>
      <c r="M396" s="1">
        <v>3</v>
      </c>
      <c r="N396" s="1">
        <v>6</v>
      </c>
      <c r="O396" s="12">
        <v>0.84699899999999995</v>
      </c>
      <c r="P396" s="1">
        <v>0</v>
      </c>
      <c r="Q396" s="1">
        <v>13</v>
      </c>
      <c r="R396" s="1">
        <v>0</v>
      </c>
      <c r="S396" s="1">
        <f t="shared" si="61"/>
        <v>0</v>
      </c>
      <c r="T396" s="1">
        <f t="shared" si="62"/>
        <v>1</v>
      </c>
      <c r="U396" s="1">
        <f t="shared" si="63"/>
        <v>1</v>
      </c>
      <c r="V396" s="1">
        <f t="shared" si="64"/>
        <v>1</v>
      </c>
      <c r="W396" s="1">
        <f t="shared" si="65"/>
        <v>1</v>
      </c>
      <c r="X396" s="1">
        <f t="shared" si="66"/>
        <v>1</v>
      </c>
      <c r="Y396" s="1">
        <f t="shared" si="67"/>
        <v>0</v>
      </c>
      <c r="Z396" s="1">
        <f t="shared" si="68"/>
        <v>1</v>
      </c>
      <c r="AA396" s="1">
        <f t="shared" si="69"/>
        <v>0</v>
      </c>
      <c r="AB396" s="1">
        <f t="shared" si="70"/>
        <v>6</v>
      </c>
      <c r="AC396" s="1"/>
    </row>
    <row r="397" spans="1:29" ht="12.95" customHeight="1">
      <c r="A397" s="2">
        <v>12880</v>
      </c>
      <c r="B397" s="1" t="s">
        <v>689</v>
      </c>
      <c r="C397" s="1" t="s">
        <v>690</v>
      </c>
      <c r="D397" s="1">
        <v>40.294530000000002</v>
      </c>
      <c r="E397" s="1">
        <v>-106.79903</v>
      </c>
      <c r="F397" s="3">
        <v>1</v>
      </c>
      <c r="G397" s="9" t="s">
        <v>2026</v>
      </c>
      <c r="H397" s="13">
        <v>101.275323</v>
      </c>
      <c r="I397" s="14">
        <v>18.400870000000001</v>
      </c>
      <c r="J397" s="12">
        <v>0</v>
      </c>
      <c r="K397" s="12">
        <v>0</v>
      </c>
      <c r="L397" s="12">
        <v>0</v>
      </c>
      <c r="M397" s="1">
        <v>0</v>
      </c>
      <c r="N397" s="1">
        <v>0</v>
      </c>
      <c r="O397" s="12">
        <v>0</v>
      </c>
      <c r="P397" s="1">
        <v>0</v>
      </c>
      <c r="Q397" s="1">
        <v>0</v>
      </c>
      <c r="R397" s="1">
        <v>0</v>
      </c>
      <c r="S397" s="1">
        <f t="shared" si="61"/>
        <v>0</v>
      </c>
      <c r="T397" s="1">
        <f t="shared" si="62"/>
        <v>0</v>
      </c>
      <c r="U397" s="1">
        <f t="shared" si="63"/>
        <v>0</v>
      </c>
      <c r="V397" s="1">
        <f t="shared" si="64"/>
        <v>0</v>
      </c>
      <c r="W397" s="1">
        <f t="shared" si="65"/>
        <v>0</v>
      </c>
      <c r="X397" s="1">
        <f t="shared" si="66"/>
        <v>0</v>
      </c>
      <c r="Y397" s="1">
        <f t="shared" si="67"/>
        <v>0</v>
      </c>
      <c r="Z397" s="1">
        <f t="shared" si="68"/>
        <v>0</v>
      </c>
      <c r="AA397" s="1">
        <f t="shared" si="69"/>
        <v>0</v>
      </c>
      <c r="AB397" s="1">
        <f t="shared" si="70"/>
        <v>0</v>
      </c>
      <c r="AC397" s="1"/>
    </row>
    <row r="398" spans="1:29" ht="12.95" customHeight="1">
      <c r="A398" s="2">
        <v>12891</v>
      </c>
      <c r="B398" s="1" t="s">
        <v>142</v>
      </c>
      <c r="C398" s="1" t="s">
        <v>691</v>
      </c>
      <c r="D398" s="1">
        <v>40.398670000000003</v>
      </c>
      <c r="E398" s="1">
        <v>-106.84216000000001</v>
      </c>
      <c r="F398" s="3">
        <v>1</v>
      </c>
      <c r="G398" s="9" t="s">
        <v>2026</v>
      </c>
      <c r="H398" s="13">
        <v>126.63229200000001</v>
      </c>
      <c r="I398" s="14">
        <v>12.978752</v>
      </c>
      <c r="J398" s="12">
        <v>0</v>
      </c>
      <c r="K398" s="12">
        <v>9.468300000000001</v>
      </c>
      <c r="L398" s="12">
        <v>0.72639999999999993</v>
      </c>
      <c r="M398" s="1">
        <v>1</v>
      </c>
      <c r="N398" s="1">
        <v>6</v>
      </c>
      <c r="O398" s="12">
        <v>2.340551</v>
      </c>
      <c r="P398" s="1">
        <v>0</v>
      </c>
      <c r="Q398" s="1">
        <v>0</v>
      </c>
      <c r="R398" s="1">
        <v>0</v>
      </c>
      <c r="S398" s="1">
        <f t="shared" si="61"/>
        <v>0</v>
      </c>
      <c r="T398" s="1">
        <f t="shared" si="62"/>
        <v>1</v>
      </c>
      <c r="U398" s="1">
        <f t="shared" si="63"/>
        <v>1</v>
      </c>
      <c r="V398" s="1">
        <f t="shared" si="64"/>
        <v>1</v>
      </c>
      <c r="W398" s="1">
        <f t="shared" si="65"/>
        <v>1</v>
      </c>
      <c r="X398" s="1">
        <f t="shared" si="66"/>
        <v>1</v>
      </c>
      <c r="Y398" s="1">
        <f t="shared" si="67"/>
        <v>0</v>
      </c>
      <c r="Z398" s="1">
        <f t="shared" si="68"/>
        <v>0</v>
      </c>
      <c r="AA398" s="1">
        <f t="shared" si="69"/>
        <v>0</v>
      </c>
      <c r="AB398" s="1">
        <f t="shared" si="70"/>
        <v>5</v>
      </c>
      <c r="AC398" s="1"/>
    </row>
    <row r="399" spans="1:29" ht="12.95" customHeight="1">
      <c r="A399" s="2">
        <v>12892</v>
      </c>
      <c r="B399" s="1" t="s">
        <v>142</v>
      </c>
      <c r="C399" s="1" t="s">
        <v>692</v>
      </c>
      <c r="D399" s="1">
        <v>40.276159999999997</v>
      </c>
      <c r="E399" s="1">
        <v>-106.96416000000001</v>
      </c>
      <c r="F399" s="3">
        <v>1</v>
      </c>
      <c r="G399" s="9" t="s">
        <v>2026</v>
      </c>
      <c r="H399" s="13">
        <v>61.404713999999998</v>
      </c>
      <c r="I399" s="14">
        <v>22.124849999999999</v>
      </c>
      <c r="J399" s="12">
        <v>0</v>
      </c>
      <c r="K399" s="12">
        <v>4.4702000000000002</v>
      </c>
      <c r="L399" s="12">
        <v>0.9101999999999999</v>
      </c>
      <c r="M399" s="1">
        <v>0</v>
      </c>
      <c r="N399" s="1">
        <v>14</v>
      </c>
      <c r="O399" s="12">
        <v>2.2233860000000001</v>
      </c>
      <c r="P399" s="1">
        <v>0</v>
      </c>
      <c r="Q399" s="1">
        <v>3</v>
      </c>
      <c r="R399" s="1">
        <v>0</v>
      </c>
      <c r="S399" s="1">
        <f t="shared" ref="S399:S462" si="71">IF(J399&gt;0,1,0)</f>
        <v>0</v>
      </c>
      <c r="T399" s="1">
        <f t="shared" ref="T399:T462" si="72">IF(K399&gt;0,1,0)</f>
        <v>1</v>
      </c>
      <c r="U399" s="1">
        <f t="shared" ref="U399:U462" si="73">IF(L399&gt;0,1,0)</f>
        <v>1</v>
      </c>
      <c r="V399" s="1">
        <f t="shared" ref="V399:V462" si="74">IF(M399&gt;0,1,0)</f>
        <v>0</v>
      </c>
      <c r="W399" s="1">
        <f t="shared" ref="W399:W462" si="75">IF(N399&gt;1,1,0)</f>
        <v>1</v>
      </c>
      <c r="X399" s="1">
        <f t="shared" ref="X399:X462" si="76">IF(O399&gt;0.6,1,0)</f>
        <v>1</v>
      </c>
      <c r="Y399" s="1">
        <f t="shared" ref="Y399:Y462" si="77">IF(P399&gt;0.03,1,0)</f>
        <v>0</v>
      </c>
      <c r="Z399" s="1">
        <f t="shared" ref="Z399:Z462" si="78">IF(Q399&gt;0,1,0)</f>
        <v>1</v>
      </c>
      <c r="AA399" s="1">
        <f t="shared" ref="AA399:AA462" si="79">IF(R399&gt;0,1,0)</f>
        <v>0</v>
      </c>
      <c r="AB399" s="1">
        <f t="shared" ref="AB399:AB462" si="80">SUM(S399:AA399)</f>
        <v>5</v>
      </c>
      <c r="AC399" s="1"/>
    </row>
    <row r="400" spans="1:29" ht="12.95" customHeight="1">
      <c r="A400" s="2">
        <v>12893</v>
      </c>
      <c r="B400" s="1" t="s">
        <v>693</v>
      </c>
      <c r="C400" s="1" t="s">
        <v>694</v>
      </c>
      <c r="D400" s="1">
        <v>40.451659999999997</v>
      </c>
      <c r="E400" s="1">
        <v>-106.81016</v>
      </c>
      <c r="F400" s="3">
        <v>1</v>
      </c>
      <c r="G400" s="9" t="s">
        <v>2026</v>
      </c>
      <c r="H400" s="13">
        <v>10.043748000000001</v>
      </c>
      <c r="I400" s="14">
        <v>8.6819699999999997</v>
      </c>
      <c r="J400" s="12">
        <v>0</v>
      </c>
      <c r="K400" s="12">
        <v>0.17930000000000001</v>
      </c>
      <c r="L400" s="12">
        <v>9.997300000000001</v>
      </c>
      <c r="M400" s="1">
        <v>1</v>
      </c>
      <c r="N400" s="1">
        <v>4</v>
      </c>
      <c r="O400" s="12">
        <v>5.2403370000000002</v>
      </c>
      <c r="P400" s="1">
        <v>0</v>
      </c>
      <c r="Q400" s="1">
        <v>0</v>
      </c>
      <c r="R400" s="1">
        <v>0</v>
      </c>
      <c r="S400" s="1">
        <f t="shared" si="71"/>
        <v>0</v>
      </c>
      <c r="T400" s="1">
        <f t="shared" si="72"/>
        <v>1</v>
      </c>
      <c r="U400" s="1">
        <f t="shared" si="73"/>
        <v>1</v>
      </c>
      <c r="V400" s="1">
        <f t="shared" si="74"/>
        <v>1</v>
      </c>
      <c r="W400" s="1">
        <f t="shared" si="75"/>
        <v>1</v>
      </c>
      <c r="X400" s="1">
        <f t="shared" si="76"/>
        <v>1</v>
      </c>
      <c r="Y400" s="1">
        <f t="shared" si="77"/>
        <v>0</v>
      </c>
      <c r="Z400" s="1">
        <f t="shared" si="78"/>
        <v>0</v>
      </c>
      <c r="AA400" s="1">
        <f t="shared" si="79"/>
        <v>0</v>
      </c>
      <c r="AB400" s="1">
        <f t="shared" si="80"/>
        <v>5</v>
      </c>
      <c r="AC400" s="1"/>
    </row>
    <row r="401" spans="1:29" ht="12.95" customHeight="1">
      <c r="A401" s="2">
        <v>12894</v>
      </c>
      <c r="B401" s="1" t="s">
        <v>695</v>
      </c>
      <c r="C401" s="1" t="s">
        <v>628</v>
      </c>
      <c r="D401" s="1">
        <v>40.4497</v>
      </c>
      <c r="E401" s="1">
        <v>-106.8156</v>
      </c>
      <c r="F401" s="3">
        <v>1</v>
      </c>
      <c r="G401" s="9" t="s">
        <v>2026</v>
      </c>
      <c r="H401" s="13">
        <v>128.822698</v>
      </c>
      <c r="I401" s="14">
        <v>18.438638000000001</v>
      </c>
      <c r="J401" s="12">
        <v>0</v>
      </c>
      <c r="K401" s="12">
        <v>0.92130000000000012</v>
      </c>
      <c r="L401" s="12">
        <v>0.61670000000000003</v>
      </c>
      <c r="M401" s="1">
        <v>0</v>
      </c>
      <c r="N401" s="1">
        <v>24</v>
      </c>
      <c r="O401" s="12">
        <v>2.2416179999999999</v>
      </c>
      <c r="P401" s="1">
        <v>0</v>
      </c>
      <c r="Q401" s="1">
        <v>0</v>
      </c>
      <c r="R401" s="1">
        <v>0</v>
      </c>
      <c r="S401" s="1">
        <f t="shared" si="71"/>
        <v>0</v>
      </c>
      <c r="T401" s="1">
        <f t="shared" si="72"/>
        <v>1</v>
      </c>
      <c r="U401" s="1">
        <f t="shared" si="73"/>
        <v>1</v>
      </c>
      <c r="V401" s="1">
        <f t="shared" si="74"/>
        <v>0</v>
      </c>
      <c r="W401" s="1">
        <f t="shared" si="75"/>
        <v>1</v>
      </c>
      <c r="X401" s="1">
        <f t="shared" si="76"/>
        <v>1</v>
      </c>
      <c r="Y401" s="1">
        <f t="shared" si="77"/>
        <v>0</v>
      </c>
      <c r="Z401" s="1">
        <f t="shared" si="78"/>
        <v>0</v>
      </c>
      <c r="AA401" s="1">
        <f t="shared" si="79"/>
        <v>0</v>
      </c>
      <c r="AB401" s="1">
        <f t="shared" si="80"/>
        <v>4</v>
      </c>
      <c r="AC401" s="1"/>
    </row>
    <row r="402" spans="1:29" ht="12.95" customHeight="1">
      <c r="A402" s="2">
        <v>12895</v>
      </c>
      <c r="B402" s="1" t="s">
        <v>696</v>
      </c>
      <c r="C402" s="1" t="s">
        <v>697</v>
      </c>
      <c r="D402" s="1">
        <v>40.546900000000001</v>
      </c>
      <c r="E402" s="1">
        <v>-107.11252</v>
      </c>
      <c r="F402" s="3">
        <v>1</v>
      </c>
      <c r="G402" s="9" t="s">
        <v>2026</v>
      </c>
      <c r="H402" s="13">
        <v>14.583304999999999</v>
      </c>
      <c r="I402" s="14">
        <v>14.575397000000001</v>
      </c>
      <c r="J402" s="12">
        <v>0</v>
      </c>
      <c r="K402" s="12">
        <v>3.2976999999999999</v>
      </c>
      <c r="L402" s="12">
        <v>0</v>
      </c>
      <c r="M402" s="1">
        <v>0</v>
      </c>
      <c r="N402" s="1">
        <v>0</v>
      </c>
      <c r="O402" s="12">
        <v>1.1620109999999999</v>
      </c>
      <c r="P402" s="1">
        <v>0</v>
      </c>
      <c r="Q402" s="1">
        <v>6</v>
      </c>
      <c r="R402" s="1">
        <v>0</v>
      </c>
      <c r="S402" s="1">
        <f t="shared" si="71"/>
        <v>0</v>
      </c>
      <c r="T402" s="1">
        <f t="shared" si="72"/>
        <v>1</v>
      </c>
      <c r="U402" s="1">
        <f t="shared" si="73"/>
        <v>0</v>
      </c>
      <c r="V402" s="1">
        <f t="shared" si="74"/>
        <v>0</v>
      </c>
      <c r="W402" s="1">
        <f t="shared" si="75"/>
        <v>0</v>
      </c>
      <c r="X402" s="1">
        <f t="shared" si="76"/>
        <v>1</v>
      </c>
      <c r="Y402" s="1">
        <f t="shared" si="77"/>
        <v>0</v>
      </c>
      <c r="Z402" s="1">
        <f t="shared" si="78"/>
        <v>1</v>
      </c>
      <c r="AA402" s="1">
        <f t="shared" si="79"/>
        <v>0</v>
      </c>
      <c r="AB402" s="1">
        <f t="shared" si="80"/>
        <v>3</v>
      </c>
      <c r="AC402" s="1"/>
    </row>
    <row r="403" spans="1:29" ht="12.95" customHeight="1">
      <c r="A403" s="2">
        <v>12900</v>
      </c>
      <c r="B403" s="1" t="s">
        <v>700</v>
      </c>
      <c r="C403" s="1" t="s">
        <v>701</v>
      </c>
      <c r="D403" s="1">
        <v>40.935679999999998</v>
      </c>
      <c r="E403" s="1">
        <v>-106.34087</v>
      </c>
      <c r="F403" s="3">
        <v>1</v>
      </c>
      <c r="G403" s="9" t="s">
        <v>2026</v>
      </c>
      <c r="H403" s="13">
        <v>3702.1589039999999</v>
      </c>
      <c r="I403" s="14">
        <v>34.684210999999998</v>
      </c>
      <c r="J403" s="12">
        <v>3.3999999999999998E-3</v>
      </c>
      <c r="K403" s="12">
        <v>7.7313000000000009</v>
      </c>
      <c r="L403" s="12">
        <v>5.4800000000000001E-2</v>
      </c>
      <c r="M403" s="1">
        <v>0</v>
      </c>
      <c r="N403" s="1">
        <v>11</v>
      </c>
      <c r="O403" s="12">
        <v>1.043992</v>
      </c>
      <c r="P403" s="1">
        <v>1.621E-3</v>
      </c>
      <c r="Q403" s="1">
        <v>0</v>
      </c>
      <c r="R403" s="1">
        <v>0</v>
      </c>
      <c r="S403" s="1">
        <f t="shared" si="71"/>
        <v>1</v>
      </c>
      <c r="T403" s="1">
        <f t="shared" si="72"/>
        <v>1</v>
      </c>
      <c r="U403" s="1">
        <f t="shared" si="73"/>
        <v>1</v>
      </c>
      <c r="V403" s="1">
        <f t="shared" si="74"/>
        <v>0</v>
      </c>
      <c r="W403" s="1">
        <f t="shared" si="75"/>
        <v>1</v>
      </c>
      <c r="X403" s="1">
        <f t="shared" si="76"/>
        <v>1</v>
      </c>
      <c r="Y403" s="1">
        <f t="shared" si="77"/>
        <v>0</v>
      </c>
      <c r="Z403" s="1">
        <f t="shared" si="78"/>
        <v>0</v>
      </c>
      <c r="AA403" s="1">
        <f t="shared" si="79"/>
        <v>0</v>
      </c>
      <c r="AB403" s="1">
        <f t="shared" si="80"/>
        <v>5</v>
      </c>
      <c r="AC403" s="1"/>
    </row>
    <row r="404" spans="1:29" ht="12.95" customHeight="1">
      <c r="A404" s="2">
        <v>12901</v>
      </c>
      <c r="B404" s="1" t="s">
        <v>700</v>
      </c>
      <c r="C404" s="1" t="s">
        <v>706</v>
      </c>
      <c r="D404" s="1">
        <v>40.697280999999997</v>
      </c>
      <c r="E404" s="1">
        <v>-106.412769</v>
      </c>
      <c r="F404" s="3">
        <v>1</v>
      </c>
      <c r="G404" s="9" t="s">
        <v>2026</v>
      </c>
      <c r="H404" s="13">
        <v>1619.4326229999999</v>
      </c>
      <c r="I404" s="14">
        <v>24.900960000000001</v>
      </c>
      <c r="J404" s="12">
        <v>7.7999999999999996E-3</v>
      </c>
      <c r="K404" s="12">
        <v>7.9311000000000007</v>
      </c>
      <c r="L404" s="12">
        <v>3.1300000000000001E-2</v>
      </c>
      <c r="M404" s="1">
        <v>0</v>
      </c>
      <c r="N404" s="1">
        <v>3</v>
      </c>
      <c r="O404" s="12">
        <v>1.2965420000000001</v>
      </c>
      <c r="P404" s="1">
        <v>3.705E-3</v>
      </c>
      <c r="Q404" s="1">
        <v>1</v>
      </c>
      <c r="R404" s="1">
        <v>0</v>
      </c>
      <c r="S404" s="1">
        <f t="shared" si="71"/>
        <v>1</v>
      </c>
      <c r="T404" s="1">
        <f t="shared" si="72"/>
        <v>1</v>
      </c>
      <c r="U404" s="1">
        <f t="shared" si="73"/>
        <v>1</v>
      </c>
      <c r="V404" s="1">
        <f t="shared" si="74"/>
        <v>0</v>
      </c>
      <c r="W404" s="1">
        <f t="shared" si="75"/>
        <v>1</v>
      </c>
      <c r="X404" s="1">
        <f t="shared" si="76"/>
        <v>1</v>
      </c>
      <c r="Y404" s="1">
        <f t="shared" si="77"/>
        <v>0</v>
      </c>
      <c r="Z404" s="1">
        <f t="shared" si="78"/>
        <v>1</v>
      </c>
      <c r="AA404" s="1">
        <f t="shared" si="79"/>
        <v>0</v>
      </c>
      <c r="AB404" s="1">
        <f t="shared" si="80"/>
        <v>6</v>
      </c>
      <c r="AC404" s="1"/>
    </row>
    <row r="405" spans="1:29" ht="12.95" customHeight="1">
      <c r="A405" s="2">
        <v>12915</v>
      </c>
      <c r="B405" s="1" t="s">
        <v>707</v>
      </c>
      <c r="C405" s="1" t="s">
        <v>708</v>
      </c>
      <c r="D405" s="1">
        <v>41.002209999999998</v>
      </c>
      <c r="E405" s="1">
        <v>-106.81483</v>
      </c>
      <c r="F405" s="3">
        <v>2</v>
      </c>
      <c r="G405" s="9" t="s">
        <v>2026</v>
      </c>
      <c r="H405" s="13">
        <v>109.685743</v>
      </c>
      <c r="I405" s="14">
        <v>18.364481999999999</v>
      </c>
      <c r="J405" s="12">
        <v>0</v>
      </c>
      <c r="K405" s="12">
        <v>1.3999999999999999E-2</v>
      </c>
      <c r="L405" s="12">
        <v>0</v>
      </c>
      <c r="M405" s="1">
        <v>0</v>
      </c>
      <c r="N405" s="1">
        <v>0</v>
      </c>
      <c r="O405" s="12">
        <v>1.0963020000000001</v>
      </c>
      <c r="P405" s="1">
        <v>0</v>
      </c>
      <c r="Q405" s="1">
        <v>0</v>
      </c>
      <c r="R405" s="1">
        <v>0</v>
      </c>
      <c r="S405" s="1">
        <f t="shared" si="71"/>
        <v>0</v>
      </c>
      <c r="T405" s="1">
        <f t="shared" si="72"/>
        <v>1</v>
      </c>
      <c r="U405" s="1">
        <f t="shared" si="73"/>
        <v>0</v>
      </c>
      <c r="V405" s="1">
        <f t="shared" si="74"/>
        <v>0</v>
      </c>
      <c r="W405" s="1">
        <f t="shared" si="75"/>
        <v>0</v>
      </c>
      <c r="X405" s="1">
        <f t="shared" si="76"/>
        <v>1</v>
      </c>
      <c r="Y405" s="1">
        <f t="shared" si="77"/>
        <v>0</v>
      </c>
      <c r="Z405" s="1">
        <f t="shared" si="78"/>
        <v>0</v>
      </c>
      <c r="AA405" s="1">
        <f t="shared" si="79"/>
        <v>0</v>
      </c>
      <c r="AB405" s="1">
        <f t="shared" si="80"/>
        <v>2</v>
      </c>
      <c r="AC405" s="1"/>
    </row>
    <row r="406" spans="1:29" ht="12.95" customHeight="1">
      <c r="A406" s="2">
        <v>12920</v>
      </c>
      <c r="B406" s="1" t="s">
        <v>709</v>
      </c>
      <c r="C406" s="1" t="s">
        <v>710</v>
      </c>
      <c r="D406" s="1">
        <v>40.922167000000002</v>
      </c>
      <c r="E406" s="1">
        <v>-106.22499999999999</v>
      </c>
      <c r="F406" s="3">
        <v>2</v>
      </c>
      <c r="G406" s="9" t="s">
        <v>2026</v>
      </c>
      <c r="H406" s="13">
        <v>23.439043000000002</v>
      </c>
      <c r="I406" s="14">
        <v>13.814928999999999</v>
      </c>
      <c r="J406" s="12">
        <v>0</v>
      </c>
      <c r="K406" s="12">
        <v>0</v>
      </c>
      <c r="L406" s="12">
        <v>0</v>
      </c>
      <c r="M406" s="1">
        <v>0</v>
      </c>
      <c r="N406" s="1">
        <v>4</v>
      </c>
      <c r="O406" s="12">
        <v>3.0687730000000002</v>
      </c>
      <c r="P406" s="1">
        <v>0</v>
      </c>
      <c r="Q406" s="1">
        <v>0</v>
      </c>
      <c r="R406" s="1">
        <v>0</v>
      </c>
      <c r="S406" s="1">
        <f t="shared" si="71"/>
        <v>0</v>
      </c>
      <c r="T406" s="1">
        <f t="shared" si="72"/>
        <v>0</v>
      </c>
      <c r="U406" s="1">
        <f t="shared" si="73"/>
        <v>0</v>
      </c>
      <c r="V406" s="1">
        <f t="shared" si="74"/>
        <v>0</v>
      </c>
      <c r="W406" s="1">
        <f t="shared" si="75"/>
        <v>1</v>
      </c>
      <c r="X406" s="1">
        <f t="shared" si="76"/>
        <v>1</v>
      </c>
      <c r="Y406" s="1">
        <f t="shared" si="77"/>
        <v>0</v>
      </c>
      <c r="Z406" s="1">
        <f t="shared" si="78"/>
        <v>0</v>
      </c>
      <c r="AA406" s="1">
        <f t="shared" si="79"/>
        <v>0</v>
      </c>
      <c r="AB406" s="1">
        <f t="shared" si="80"/>
        <v>2</v>
      </c>
      <c r="AC406" s="1"/>
    </row>
    <row r="407" spans="1:29" ht="12.95" customHeight="1">
      <c r="A407" s="2">
        <v>12922</v>
      </c>
      <c r="B407" s="1" t="s">
        <v>511</v>
      </c>
      <c r="C407" s="1" t="s">
        <v>714</v>
      </c>
      <c r="D407" s="1">
        <v>40.68347</v>
      </c>
      <c r="E407" s="1">
        <v>-106.46062000000001</v>
      </c>
      <c r="F407" s="3">
        <v>1</v>
      </c>
      <c r="G407" s="9" t="s">
        <v>2026</v>
      </c>
      <c r="H407" s="13">
        <v>205.78321099999999</v>
      </c>
      <c r="I407" s="14">
        <v>19.805206999999999</v>
      </c>
      <c r="J407" s="12">
        <v>0</v>
      </c>
      <c r="K407" s="12">
        <v>10.5418</v>
      </c>
      <c r="L407" s="12">
        <v>0</v>
      </c>
      <c r="M407" s="1">
        <v>0</v>
      </c>
      <c r="N407" s="1">
        <v>7</v>
      </c>
      <c r="O407" s="12">
        <v>1.6857329999999999</v>
      </c>
      <c r="P407" s="1">
        <v>4.8589999999999996E-3</v>
      </c>
      <c r="Q407" s="1">
        <v>11</v>
      </c>
      <c r="R407" s="1">
        <v>0</v>
      </c>
      <c r="S407" s="1">
        <f t="shared" si="71"/>
        <v>0</v>
      </c>
      <c r="T407" s="1">
        <f t="shared" si="72"/>
        <v>1</v>
      </c>
      <c r="U407" s="1">
        <f t="shared" si="73"/>
        <v>0</v>
      </c>
      <c r="V407" s="1">
        <f t="shared" si="74"/>
        <v>0</v>
      </c>
      <c r="W407" s="1">
        <f t="shared" si="75"/>
        <v>1</v>
      </c>
      <c r="X407" s="1">
        <f t="shared" si="76"/>
        <v>1</v>
      </c>
      <c r="Y407" s="1">
        <f t="shared" si="77"/>
        <v>0</v>
      </c>
      <c r="Z407" s="1">
        <f t="shared" si="78"/>
        <v>1</v>
      </c>
      <c r="AA407" s="1">
        <f t="shared" si="79"/>
        <v>0</v>
      </c>
      <c r="AB407" s="1">
        <f t="shared" si="80"/>
        <v>4</v>
      </c>
      <c r="AC407" s="1"/>
    </row>
    <row r="408" spans="1:29" ht="12.95" customHeight="1">
      <c r="A408" s="2">
        <v>12941</v>
      </c>
      <c r="B408" s="1" t="s">
        <v>342</v>
      </c>
      <c r="C408" s="1" t="s">
        <v>716</v>
      </c>
      <c r="D408" s="1">
        <v>40.552833</v>
      </c>
      <c r="E408" s="1">
        <v>-106.041667</v>
      </c>
      <c r="F408" s="3">
        <v>2</v>
      </c>
      <c r="G408" s="9" t="s">
        <v>2026</v>
      </c>
      <c r="H408" s="13">
        <v>153.24726000000001</v>
      </c>
      <c r="I408" s="14">
        <v>10.353529</v>
      </c>
      <c r="J408" s="12">
        <v>0</v>
      </c>
      <c r="K408" s="12">
        <v>0.26369999999999999</v>
      </c>
      <c r="L408" s="12">
        <v>6.9199999999999998E-2</v>
      </c>
      <c r="M408" s="1">
        <v>0</v>
      </c>
      <c r="N408" s="1">
        <v>14</v>
      </c>
      <c r="O408" s="12">
        <v>2.1819709999999999</v>
      </c>
      <c r="P408" s="1">
        <v>0</v>
      </c>
      <c r="Q408" s="1">
        <v>0</v>
      </c>
      <c r="R408" s="1">
        <v>0</v>
      </c>
      <c r="S408" s="1">
        <f t="shared" si="71"/>
        <v>0</v>
      </c>
      <c r="T408" s="1">
        <f t="shared" si="72"/>
        <v>1</v>
      </c>
      <c r="U408" s="1">
        <f t="shared" si="73"/>
        <v>1</v>
      </c>
      <c r="V408" s="1">
        <f t="shared" si="74"/>
        <v>0</v>
      </c>
      <c r="W408" s="1">
        <f t="shared" si="75"/>
        <v>1</v>
      </c>
      <c r="X408" s="1">
        <f t="shared" si="76"/>
        <v>1</v>
      </c>
      <c r="Y408" s="1">
        <f t="shared" si="77"/>
        <v>0</v>
      </c>
      <c r="Z408" s="1">
        <f t="shared" si="78"/>
        <v>0</v>
      </c>
      <c r="AA408" s="1">
        <f t="shared" si="79"/>
        <v>0</v>
      </c>
      <c r="AB408" s="1">
        <f t="shared" si="80"/>
        <v>4</v>
      </c>
      <c r="AC408" s="1"/>
    </row>
    <row r="409" spans="1:29" ht="12.95" customHeight="1">
      <c r="A409" s="2">
        <v>12946</v>
      </c>
      <c r="B409" s="1" t="s">
        <v>342</v>
      </c>
      <c r="C409" s="1" t="s">
        <v>719</v>
      </c>
      <c r="D409" s="1">
        <v>40.553429999999999</v>
      </c>
      <c r="E409" s="1">
        <v>-106.04337</v>
      </c>
      <c r="F409" s="3">
        <v>2</v>
      </c>
      <c r="G409" s="9" t="s">
        <v>2026</v>
      </c>
      <c r="H409" s="13">
        <v>155.462288</v>
      </c>
      <c r="I409" s="14">
        <v>13.638895</v>
      </c>
      <c r="J409" s="12">
        <v>0</v>
      </c>
      <c r="K409" s="12">
        <v>0.50890000000000002</v>
      </c>
      <c r="L409" s="12">
        <v>6.5400000000000014E-2</v>
      </c>
      <c r="M409" s="1">
        <v>0</v>
      </c>
      <c r="N409" s="1">
        <v>28</v>
      </c>
      <c r="O409" s="12">
        <v>2.0468359999999999</v>
      </c>
      <c r="P409" s="1">
        <v>0</v>
      </c>
      <c r="Q409" s="1">
        <v>0</v>
      </c>
      <c r="R409" s="1">
        <v>0</v>
      </c>
      <c r="S409" s="1">
        <f t="shared" si="71"/>
        <v>0</v>
      </c>
      <c r="T409" s="1">
        <f t="shared" si="72"/>
        <v>1</v>
      </c>
      <c r="U409" s="1">
        <f t="shared" si="73"/>
        <v>1</v>
      </c>
      <c r="V409" s="1">
        <f t="shared" si="74"/>
        <v>0</v>
      </c>
      <c r="W409" s="1">
        <f t="shared" si="75"/>
        <v>1</v>
      </c>
      <c r="X409" s="1">
        <f t="shared" si="76"/>
        <v>1</v>
      </c>
      <c r="Y409" s="1">
        <f t="shared" si="77"/>
        <v>0</v>
      </c>
      <c r="Z409" s="1">
        <f t="shared" si="78"/>
        <v>0</v>
      </c>
      <c r="AA409" s="1">
        <f t="shared" si="79"/>
        <v>0</v>
      </c>
      <c r="AB409" s="1">
        <f t="shared" si="80"/>
        <v>4</v>
      </c>
      <c r="AC409" s="1"/>
    </row>
    <row r="410" spans="1:29" ht="12.95" customHeight="1">
      <c r="A410" s="2">
        <v>12951</v>
      </c>
      <c r="B410" s="1" t="s">
        <v>720</v>
      </c>
      <c r="C410" s="1" t="s">
        <v>721</v>
      </c>
      <c r="D410" s="1">
        <v>40.6357</v>
      </c>
      <c r="E410" s="1">
        <v>-106.3952</v>
      </c>
      <c r="F410" s="3">
        <v>1</v>
      </c>
      <c r="G410" s="9" t="s">
        <v>2026</v>
      </c>
      <c r="H410" s="13">
        <v>1083.9765669999999</v>
      </c>
      <c r="I410" s="14">
        <v>23.546529</v>
      </c>
      <c r="J410" s="12">
        <v>1.17E-2</v>
      </c>
      <c r="K410" s="12">
        <v>6.1951999999999998</v>
      </c>
      <c r="L410" s="12">
        <v>4.0899999999999999E-2</v>
      </c>
      <c r="M410" s="1">
        <v>0</v>
      </c>
      <c r="N410" s="1">
        <v>8</v>
      </c>
      <c r="O410" s="12">
        <v>0.60466900000000001</v>
      </c>
      <c r="P410" s="1">
        <v>4.6129999999999999E-3</v>
      </c>
      <c r="Q410" s="1">
        <v>1</v>
      </c>
      <c r="R410" s="1">
        <v>0</v>
      </c>
      <c r="S410" s="1">
        <f t="shared" si="71"/>
        <v>1</v>
      </c>
      <c r="T410" s="1">
        <f t="shared" si="72"/>
        <v>1</v>
      </c>
      <c r="U410" s="1">
        <f t="shared" si="73"/>
        <v>1</v>
      </c>
      <c r="V410" s="1">
        <f t="shared" si="74"/>
        <v>0</v>
      </c>
      <c r="W410" s="1">
        <f t="shared" si="75"/>
        <v>1</v>
      </c>
      <c r="X410" s="1">
        <f t="shared" si="76"/>
        <v>1</v>
      </c>
      <c r="Y410" s="1">
        <f t="shared" si="77"/>
        <v>0</v>
      </c>
      <c r="Z410" s="1">
        <f t="shared" si="78"/>
        <v>1</v>
      </c>
      <c r="AA410" s="1">
        <f t="shared" si="79"/>
        <v>0</v>
      </c>
      <c r="AB410" s="1">
        <f t="shared" si="80"/>
        <v>6</v>
      </c>
      <c r="AC410" s="1"/>
    </row>
    <row r="411" spans="1:29" ht="12.95" customHeight="1">
      <c r="A411" s="54">
        <v>12961</v>
      </c>
      <c r="B411" s="1" t="s">
        <v>724</v>
      </c>
      <c r="C411" s="1" t="s">
        <v>725</v>
      </c>
      <c r="D411" s="1">
        <v>40.462400000000002</v>
      </c>
      <c r="E411" s="1">
        <v>-106.17700000000001</v>
      </c>
      <c r="F411" s="3">
        <v>1</v>
      </c>
      <c r="G411" s="9" t="s">
        <v>2026</v>
      </c>
      <c r="H411" s="13">
        <v>184.43194800000001</v>
      </c>
      <c r="I411" s="14">
        <v>10.50529</v>
      </c>
      <c r="J411" s="12">
        <v>0</v>
      </c>
      <c r="K411" s="12">
        <v>1.6441000000000001</v>
      </c>
      <c r="L411" s="12">
        <v>0.1215</v>
      </c>
      <c r="M411" s="1">
        <v>0</v>
      </c>
      <c r="N411" s="1">
        <v>9</v>
      </c>
      <c r="O411" s="12">
        <v>3.5515669999999999</v>
      </c>
      <c r="P411" s="1">
        <v>2.1687999999999999E-2</v>
      </c>
      <c r="Q411" s="1">
        <v>0</v>
      </c>
      <c r="R411" s="1">
        <v>0</v>
      </c>
      <c r="S411" s="1">
        <f t="shared" si="71"/>
        <v>0</v>
      </c>
      <c r="T411" s="1">
        <f t="shared" si="72"/>
        <v>1</v>
      </c>
      <c r="U411" s="1">
        <f t="shared" si="73"/>
        <v>1</v>
      </c>
      <c r="V411" s="1">
        <f t="shared" si="74"/>
        <v>0</v>
      </c>
      <c r="W411" s="1">
        <f t="shared" si="75"/>
        <v>1</v>
      </c>
      <c r="X411" s="1">
        <f t="shared" si="76"/>
        <v>1</v>
      </c>
      <c r="Y411" s="1">
        <f t="shared" si="77"/>
        <v>0</v>
      </c>
      <c r="Z411" s="1">
        <f t="shared" si="78"/>
        <v>0</v>
      </c>
      <c r="AA411" s="1">
        <f t="shared" si="79"/>
        <v>0</v>
      </c>
      <c r="AB411" s="40">
        <f t="shared" si="80"/>
        <v>4</v>
      </c>
      <c r="AC411" s="1" t="s">
        <v>2207</v>
      </c>
    </row>
    <row r="412" spans="1:29" ht="12.95" customHeight="1">
      <c r="A412" s="2">
        <v>12965</v>
      </c>
      <c r="B412" s="1" t="s">
        <v>724</v>
      </c>
      <c r="C412" s="1" t="s">
        <v>726</v>
      </c>
      <c r="D412" s="1">
        <v>40.616169999999997</v>
      </c>
      <c r="E412" s="1">
        <v>-106.2805</v>
      </c>
      <c r="F412" s="3">
        <v>1</v>
      </c>
      <c r="G412" s="9" t="s">
        <v>2026</v>
      </c>
      <c r="H412" s="13">
        <v>492.30284699999999</v>
      </c>
      <c r="I412" s="14">
        <v>14.230381</v>
      </c>
      <c r="J412" s="12">
        <v>0</v>
      </c>
      <c r="K412" s="12">
        <v>7.1547000000000001</v>
      </c>
      <c r="L412" s="12">
        <v>5.5900000000000005E-2</v>
      </c>
      <c r="M412" s="1">
        <v>0</v>
      </c>
      <c r="N412" s="1">
        <v>7</v>
      </c>
      <c r="O412" s="12">
        <v>1.67733</v>
      </c>
      <c r="P412" s="1">
        <v>8.1250000000000003E-3</v>
      </c>
      <c r="Q412" s="1">
        <v>0</v>
      </c>
      <c r="R412" s="1">
        <v>0</v>
      </c>
      <c r="S412" s="1">
        <f t="shared" si="71"/>
        <v>0</v>
      </c>
      <c r="T412" s="1">
        <f t="shared" si="72"/>
        <v>1</v>
      </c>
      <c r="U412" s="1">
        <f t="shared" si="73"/>
        <v>1</v>
      </c>
      <c r="V412" s="1">
        <f t="shared" si="74"/>
        <v>0</v>
      </c>
      <c r="W412" s="1">
        <f t="shared" si="75"/>
        <v>1</v>
      </c>
      <c r="X412" s="1">
        <f t="shared" si="76"/>
        <v>1</v>
      </c>
      <c r="Y412" s="1">
        <f t="shared" si="77"/>
        <v>0</v>
      </c>
      <c r="Z412" s="1">
        <f t="shared" si="78"/>
        <v>0</v>
      </c>
      <c r="AA412" s="1">
        <f t="shared" si="79"/>
        <v>0</v>
      </c>
      <c r="AB412" s="1">
        <f t="shared" si="80"/>
        <v>4</v>
      </c>
      <c r="AC412" s="1"/>
    </row>
    <row r="413" spans="1:29" ht="12.95" customHeight="1">
      <c r="A413" s="2">
        <v>12968</v>
      </c>
      <c r="B413" s="1" t="s">
        <v>727</v>
      </c>
      <c r="C413" s="1" t="s">
        <v>728</v>
      </c>
      <c r="D413" s="1">
        <v>40.388199999999998</v>
      </c>
      <c r="E413" s="1">
        <v>-106.07810000000001</v>
      </c>
      <c r="F413" s="3">
        <v>2</v>
      </c>
      <c r="G413" s="9" t="s">
        <v>2026</v>
      </c>
      <c r="H413" s="13">
        <v>14.62398</v>
      </c>
      <c r="I413" s="14">
        <v>14.62398</v>
      </c>
      <c r="J413" s="12">
        <v>0</v>
      </c>
      <c r="K413" s="12">
        <v>0</v>
      </c>
      <c r="L413" s="12">
        <v>0.26479999999999998</v>
      </c>
      <c r="M413" s="1">
        <v>0</v>
      </c>
      <c r="N413" s="1">
        <v>0</v>
      </c>
      <c r="O413" s="12">
        <v>2.8262700000000001</v>
      </c>
      <c r="P413" s="1">
        <v>0</v>
      </c>
      <c r="Q413" s="1">
        <v>0</v>
      </c>
      <c r="R413" s="1">
        <v>0</v>
      </c>
      <c r="S413" s="1">
        <f t="shared" si="71"/>
        <v>0</v>
      </c>
      <c r="T413" s="1">
        <f t="shared" si="72"/>
        <v>0</v>
      </c>
      <c r="U413" s="1">
        <f t="shared" si="73"/>
        <v>1</v>
      </c>
      <c r="V413" s="1">
        <f t="shared" si="74"/>
        <v>0</v>
      </c>
      <c r="W413" s="1">
        <f t="shared" si="75"/>
        <v>0</v>
      </c>
      <c r="X413" s="1">
        <f t="shared" si="76"/>
        <v>1</v>
      </c>
      <c r="Y413" s="1">
        <f t="shared" si="77"/>
        <v>0</v>
      </c>
      <c r="Z413" s="1">
        <f t="shared" si="78"/>
        <v>0</v>
      </c>
      <c r="AA413" s="1">
        <f t="shared" si="79"/>
        <v>0</v>
      </c>
      <c r="AB413" s="1">
        <f t="shared" si="80"/>
        <v>2</v>
      </c>
      <c r="AC413" s="1"/>
    </row>
    <row r="414" spans="1:29" ht="12.95" customHeight="1">
      <c r="A414" s="2">
        <v>12974</v>
      </c>
      <c r="B414" s="1" t="s">
        <v>729</v>
      </c>
      <c r="C414" s="1" t="s">
        <v>114</v>
      </c>
      <c r="D414" s="1">
        <v>40.631279999999997</v>
      </c>
      <c r="E414" s="1">
        <v>-106.40025</v>
      </c>
      <c r="F414" s="3">
        <v>1</v>
      </c>
      <c r="G414" s="9" t="s">
        <v>2026</v>
      </c>
      <c r="H414" s="13">
        <v>259.18902500000002</v>
      </c>
      <c r="I414" s="14">
        <v>18.800481000000001</v>
      </c>
      <c r="J414" s="12">
        <v>0</v>
      </c>
      <c r="K414" s="12">
        <v>12.595999999999998</v>
      </c>
      <c r="L414" s="12">
        <v>1.0799999999999999E-2</v>
      </c>
      <c r="M414" s="1">
        <v>0</v>
      </c>
      <c r="N414" s="1">
        <v>5</v>
      </c>
      <c r="O414" s="12">
        <v>1.1414850000000001</v>
      </c>
      <c r="P414" s="1">
        <v>0</v>
      </c>
      <c r="Q414" s="1">
        <v>6</v>
      </c>
      <c r="R414" s="1">
        <v>0</v>
      </c>
      <c r="S414" s="1">
        <f t="shared" si="71"/>
        <v>0</v>
      </c>
      <c r="T414" s="1">
        <f t="shared" si="72"/>
        <v>1</v>
      </c>
      <c r="U414" s="1">
        <f t="shared" si="73"/>
        <v>1</v>
      </c>
      <c r="V414" s="1">
        <f t="shared" si="74"/>
        <v>0</v>
      </c>
      <c r="W414" s="1">
        <f t="shared" si="75"/>
        <v>1</v>
      </c>
      <c r="X414" s="1">
        <f t="shared" si="76"/>
        <v>1</v>
      </c>
      <c r="Y414" s="1">
        <f t="shared" si="77"/>
        <v>0</v>
      </c>
      <c r="Z414" s="1">
        <f t="shared" si="78"/>
        <v>1</v>
      </c>
      <c r="AA414" s="1">
        <f t="shared" si="79"/>
        <v>0</v>
      </c>
      <c r="AB414" s="1">
        <f t="shared" si="80"/>
        <v>5</v>
      </c>
      <c r="AC414" s="1"/>
    </row>
    <row r="415" spans="1:29" ht="12.95" customHeight="1">
      <c r="A415" s="2">
        <v>12990</v>
      </c>
      <c r="B415" s="1" t="s">
        <v>729</v>
      </c>
      <c r="C415" s="1" t="s">
        <v>730</v>
      </c>
      <c r="D415" s="1">
        <v>40.550600000000003</v>
      </c>
      <c r="E415" s="1">
        <v>-106.60033</v>
      </c>
      <c r="F415" s="3">
        <v>2</v>
      </c>
      <c r="G415" s="9" t="s">
        <v>2026</v>
      </c>
      <c r="H415" s="13">
        <v>28.506367999999998</v>
      </c>
      <c r="I415" s="14">
        <v>18.086148000000001</v>
      </c>
      <c r="J415" s="12">
        <v>0</v>
      </c>
      <c r="K415" s="12">
        <v>0</v>
      </c>
      <c r="L415" s="12">
        <v>6.3E-3</v>
      </c>
      <c r="M415" s="1">
        <v>0</v>
      </c>
      <c r="N415" s="1">
        <v>8</v>
      </c>
      <c r="O415" s="12">
        <v>1.9857480000000001</v>
      </c>
      <c r="P415" s="1">
        <v>0</v>
      </c>
      <c r="Q415" s="1">
        <v>0</v>
      </c>
      <c r="R415" s="1">
        <v>0</v>
      </c>
      <c r="S415" s="1">
        <f t="shared" si="71"/>
        <v>0</v>
      </c>
      <c r="T415" s="1">
        <f t="shared" si="72"/>
        <v>0</v>
      </c>
      <c r="U415" s="1">
        <f t="shared" si="73"/>
        <v>1</v>
      </c>
      <c r="V415" s="1">
        <f t="shared" si="74"/>
        <v>0</v>
      </c>
      <c r="W415" s="1">
        <f t="shared" si="75"/>
        <v>1</v>
      </c>
      <c r="X415" s="1">
        <f t="shared" si="76"/>
        <v>1</v>
      </c>
      <c r="Y415" s="1">
        <f t="shared" si="77"/>
        <v>0</v>
      </c>
      <c r="Z415" s="1">
        <f t="shared" si="78"/>
        <v>0</v>
      </c>
      <c r="AA415" s="1">
        <f t="shared" si="79"/>
        <v>0</v>
      </c>
      <c r="AB415" s="1">
        <f t="shared" si="80"/>
        <v>3</v>
      </c>
      <c r="AC415" s="1"/>
    </row>
    <row r="416" spans="1:29" ht="12.95" customHeight="1">
      <c r="A416" s="2">
        <v>6719505</v>
      </c>
      <c r="B416" s="1" t="s">
        <v>267</v>
      </c>
      <c r="C416" s="1" t="s">
        <v>1067</v>
      </c>
      <c r="D416" s="1">
        <v>39.753</v>
      </c>
      <c r="E416" s="1">
        <v>-105.2353</v>
      </c>
      <c r="F416" s="3">
        <v>1</v>
      </c>
      <c r="G416" s="9" t="s">
        <v>2026</v>
      </c>
      <c r="H416" s="13">
        <v>1020.942042</v>
      </c>
      <c r="I416" s="14">
        <v>18.144355999999998</v>
      </c>
      <c r="J416" s="12">
        <v>0</v>
      </c>
      <c r="K416" s="12">
        <v>3.6999999999999997E-3</v>
      </c>
      <c r="L416" s="12">
        <v>1.2590000000000001</v>
      </c>
      <c r="M416" s="1">
        <v>0</v>
      </c>
      <c r="N416" s="1">
        <v>100</v>
      </c>
      <c r="O416" s="12">
        <v>2.2486090000000001</v>
      </c>
      <c r="P416" s="1">
        <v>4.8973999999999997E-2</v>
      </c>
      <c r="Q416" s="1">
        <v>0</v>
      </c>
      <c r="R416" s="1">
        <v>0</v>
      </c>
      <c r="S416" s="1">
        <f t="shared" si="71"/>
        <v>0</v>
      </c>
      <c r="T416" s="1">
        <f t="shared" si="72"/>
        <v>1</v>
      </c>
      <c r="U416" s="1">
        <f t="shared" si="73"/>
        <v>1</v>
      </c>
      <c r="V416" s="1">
        <f t="shared" si="74"/>
        <v>0</v>
      </c>
      <c r="W416" s="1">
        <f t="shared" si="75"/>
        <v>1</v>
      </c>
      <c r="X416" s="1">
        <f t="shared" si="76"/>
        <v>1</v>
      </c>
      <c r="Y416" s="1">
        <f t="shared" si="77"/>
        <v>1</v>
      </c>
      <c r="Z416" s="1">
        <f t="shared" si="78"/>
        <v>0</v>
      </c>
      <c r="AA416" s="1">
        <f t="shared" si="79"/>
        <v>0</v>
      </c>
      <c r="AB416" s="1">
        <f t="shared" si="80"/>
        <v>5</v>
      </c>
      <c r="AC416" s="1"/>
    </row>
    <row r="417" spans="1:29" ht="12.95" customHeight="1">
      <c r="A417" s="2">
        <v>6752000</v>
      </c>
      <c r="B417" s="1" t="s">
        <v>751</v>
      </c>
      <c r="C417" s="1" t="s">
        <v>1069</v>
      </c>
      <c r="D417" s="1">
        <v>40.664400000000001</v>
      </c>
      <c r="E417" s="1">
        <v>-105.2244</v>
      </c>
      <c r="F417" s="3">
        <v>1</v>
      </c>
      <c r="G417" s="9" t="s">
        <v>2026</v>
      </c>
      <c r="H417" s="13">
        <v>2729.7323999999999</v>
      </c>
      <c r="I417" s="14">
        <v>20.764199999999999</v>
      </c>
      <c r="J417" s="12">
        <v>1.4799999999999999E-2</v>
      </c>
      <c r="K417" s="12">
        <v>0.24249999999999999</v>
      </c>
      <c r="L417" s="12">
        <v>0.18279999999999999</v>
      </c>
      <c r="M417" s="1">
        <v>0</v>
      </c>
      <c r="N417" s="1">
        <v>73</v>
      </c>
      <c r="O417" s="12">
        <v>1.3347290000000001</v>
      </c>
      <c r="P417" s="1">
        <v>4.0299999999999997E-3</v>
      </c>
      <c r="Q417" s="1">
        <v>0</v>
      </c>
      <c r="R417" s="1">
        <v>0</v>
      </c>
      <c r="S417" s="1">
        <f t="shared" si="71"/>
        <v>1</v>
      </c>
      <c r="T417" s="1">
        <f t="shared" si="72"/>
        <v>1</v>
      </c>
      <c r="U417" s="1">
        <f t="shared" si="73"/>
        <v>1</v>
      </c>
      <c r="V417" s="1">
        <f t="shared" si="74"/>
        <v>0</v>
      </c>
      <c r="W417" s="1">
        <f t="shared" si="75"/>
        <v>1</v>
      </c>
      <c r="X417" s="1">
        <f t="shared" si="76"/>
        <v>1</v>
      </c>
      <c r="Y417" s="1">
        <f t="shared" si="77"/>
        <v>0</v>
      </c>
      <c r="Z417" s="1">
        <f t="shared" si="78"/>
        <v>0</v>
      </c>
      <c r="AA417" s="1">
        <f t="shared" si="79"/>
        <v>0</v>
      </c>
      <c r="AB417" s="1">
        <f t="shared" si="80"/>
        <v>5</v>
      </c>
      <c r="AC417" s="1"/>
    </row>
    <row r="418" spans="1:29" ht="12.95" customHeight="1">
      <c r="A418" s="2">
        <v>9010500</v>
      </c>
      <c r="B418" s="1" t="s">
        <v>345</v>
      </c>
      <c r="C418" s="1" t="s">
        <v>1361</v>
      </c>
      <c r="D418" s="1">
        <v>40.325800000000001</v>
      </c>
      <c r="E418" s="1">
        <v>-105.8567</v>
      </c>
      <c r="F418" s="3">
        <v>2</v>
      </c>
      <c r="G418" s="9" t="s">
        <v>2026</v>
      </c>
      <c r="H418" s="13">
        <v>164.93439699999999</v>
      </c>
      <c r="I418" s="14">
        <v>30.538343999999999</v>
      </c>
      <c r="J418" s="12">
        <v>0</v>
      </c>
      <c r="K418" s="12">
        <v>0</v>
      </c>
      <c r="L418" s="12">
        <v>0.13100000000000001</v>
      </c>
      <c r="M418" s="1">
        <v>0</v>
      </c>
      <c r="N418" s="1">
        <v>2</v>
      </c>
      <c r="O418" s="12">
        <v>0.65001799999999998</v>
      </c>
      <c r="P418" s="1">
        <v>0</v>
      </c>
      <c r="Q418" s="1">
        <v>0</v>
      </c>
      <c r="R418" s="1">
        <v>0</v>
      </c>
      <c r="S418" s="1">
        <f t="shared" si="71"/>
        <v>0</v>
      </c>
      <c r="T418" s="1">
        <f t="shared" si="72"/>
        <v>0</v>
      </c>
      <c r="U418" s="1">
        <f t="shared" si="73"/>
        <v>1</v>
      </c>
      <c r="V418" s="1">
        <f t="shared" si="74"/>
        <v>0</v>
      </c>
      <c r="W418" s="1">
        <f t="shared" si="75"/>
        <v>1</v>
      </c>
      <c r="X418" s="1">
        <f t="shared" si="76"/>
        <v>1</v>
      </c>
      <c r="Y418" s="1">
        <f t="shared" si="77"/>
        <v>0</v>
      </c>
      <c r="Z418" s="1">
        <f t="shared" si="78"/>
        <v>0</v>
      </c>
      <c r="AA418" s="1">
        <f t="shared" si="79"/>
        <v>0</v>
      </c>
      <c r="AB418" s="1">
        <f t="shared" si="80"/>
        <v>3</v>
      </c>
      <c r="AC418" s="1"/>
    </row>
    <row r="419" spans="1:29" ht="12.95" customHeight="1">
      <c r="A419" s="2">
        <v>9046530</v>
      </c>
      <c r="B419" s="1" t="s">
        <v>1362</v>
      </c>
      <c r="C419" s="1" t="s">
        <v>1363</v>
      </c>
      <c r="D419" s="1">
        <v>39.493000000000002</v>
      </c>
      <c r="E419" s="1">
        <v>-106.04470000000001</v>
      </c>
      <c r="F419" s="3">
        <v>2</v>
      </c>
      <c r="G419" s="9" t="s">
        <v>2026</v>
      </c>
      <c r="H419" s="13">
        <v>28.54354</v>
      </c>
      <c r="I419" s="14">
        <v>10.555654000000001</v>
      </c>
      <c r="J419" s="12">
        <v>0</v>
      </c>
      <c r="K419" s="12">
        <v>0</v>
      </c>
      <c r="L419" s="12">
        <v>2.4245000000000001</v>
      </c>
      <c r="M419" s="1">
        <v>0</v>
      </c>
      <c r="N419" s="1">
        <v>0</v>
      </c>
      <c r="O419" s="12">
        <v>4.9571759999999996</v>
      </c>
      <c r="P419" s="1">
        <v>0.17517099999999999</v>
      </c>
      <c r="Q419" s="1">
        <v>0</v>
      </c>
      <c r="R419" s="1">
        <v>0</v>
      </c>
      <c r="S419" s="1">
        <f t="shared" si="71"/>
        <v>0</v>
      </c>
      <c r="T419" s="1">
        <f t="shared" si="72"/>
        <v>0</v>
      </c>
      <c r="U419" s="1">
        <f t="shared" si="73"/>
        <v>1</v>
      </c>
      <c r="V419" s="1">
        <f t="shared" si="74"/>
        <v>0</v>
      </c>
      <c r="W419" s="1">
        <f t="shared" si="75"/>
        <v>0</v>
      </c>
      <c r="X419" s="1">
        <f t="shared" si="76"/>
        <v>1</v>
      </c>
      <c r="Y419" s="1">
        <f t="shared" si="77"/>
        <v>1</v>
      </c>
      <c r="Z419" s="1">
        <f t="shared" si="78"/>
        <v>0</v>
      </c>
      <c r="AA419" s="1">
        <f t="shared" si="79"/>
        <v>0</v>
      </c>
      <c r="AB419" s="1">
        <f t="shared" si="80"/>
        <v>3</v>
      </c>
      <c r="AC419" s="1"/>
    </row>
    <row r="420" spans="1:29" ht="12.95" customHeight="1">
      <c r="A420" s="2">
        <v>9066510</v>
      </c>
      <c r="B420" s="1" t="s">
        <v>489</v>
      </c>
      <c r="C420" s="1" t="s">
        <v>1364</v>
      </c>
      <c r="D420" s="1">
        <v>39.609400000000001</v>
      </c>
      <c r="E420" s="1">
        <v>-106.4478</v>
      </c>
      <c r="F420" s="3">
        <v>2</v>
      </c>
      <c r="G420" s="9" t="s">
        <v>2026</v>
      </c>
      <c r="H420" s="13">
        <v>263.51725800000003</v>
      </c>
      <c r="I420" s="14">
        <v>18.714756999999999</v>
      </c>
      <c r="J420" s="12">
        <v>1.26E-2</v>
      </c>
      <c r="K420" s="12">
        <v>2.9000000000000001E-2</v>
      </c>
      <c r="L420" s="12">
        <v>2.1896000000000004</v>
      </c>
      <c r="M420" s="1">
        <v>0</v>
      </c>
      <c r="N420" s="1">
        <v>15</v>
      </c>
      <c r="O420" s="12">
        <v>3.10778</v>
      </c>
      <c r="P420" s="1">
        <v>0</v>
      </c>
      <c r="Q420" s="1">
        <v>0</v>
      </c>
      <c r="R420" s="1">
        <v>0</v>
      </c>
      <c r="S420" s="1">
        <f t="shared" si="71"/>
        <v>1</v>
      </c>
      <c r="T420" s="1">
        <f t="shared" si="72"/>
        <v>1</v>
      </c>
      <c r="U420" s="1">
        <f t="shared" si="73"/>
        <v>1</v>
      </c>
      <c r="V420" s="1">
        <f t="shared" si="74"/>
        <v>0</v>
      </c>
      <c r="W420" s="1">
        <f t="shared" si="75"/>
        <v>1</v>
      </c>
      <c r="X420" s="1">
        <f t="shared" si="76"/>
        <v>1</v>
      </c>
      <c r="Y420" s="1">
        <f t="shared" si="77"/>
        <v>0</v>
      </c>
      <c r="Z420" s="1">
        <f t="shared" si="78"/>
        <v>0</v>
      </c>
      <c r="AA420" s="1">
        <f t="shared" si="79"/>
        <v>0</v>
      </c>
      <c r="AB420" s="1">
        <f t="shared" si="80"/>
        <v>5</v>
      </c>
      <c r="AC420" s="1"/>
    </row>
    <row r="421" spans="1:29" ht="12.95" customHeight="1">
      <c r="A421" s="2">
        <v>9070500</v>
      </c>
      <c r="B421" s="1" t="s">
        <v>345</v>
      </c>
      <c r="C421" s="1" t="s">
        <v>1365</v>
      </c>
      <c r="D421" s="1">
        <v>39.643900000000002</v>
      </c>
      <c r="E421" s="1">
        <v>-107.0778</v>
      </c>
      <c r="F421" s="3">
        <v>1</v>
      </c>
      <c r="G421" s="9" t="s">
        <v>2026</v>
      </c>
      <c r="H421" s="13">
        <v>11379.552299999999</v>
      </c>
      <c r="I421" s="14">
        <v>46.554267000000003</v>
      </c>
      <c r="J421" s="12">
        <v>9.4999999999999998E-3</v>
      </c>
      <c r="K421" s="12">
        <v>1.5292999999999999</v>
      </c>
      <c r="L421" s="12">
        <v>0.66810000000000003</v>
      </c>
      <c r="M421" s="1">
        <v>4</v>
      </c>
      <c r="N421" s="1">
        <v>12</v>
      </c>
      <c r="O421" s="12">
        <v>1.7855859999999999</v>
      </c>
      <c r="P421" s="1">
        <v>1.3885E-2</v>
      </c>
      <c r="Q421" s="1">
        <v>0</v>
      </c>
      <c r="R421" s="1">
        <v>0</v>
      </c>
      <c r="S421" s="1">
        <f t="shared" si="71"/>
        <v>1</v>
      </c>
      <c r="T421" s="1">
        <f t="shared" si="72"/>
        <v>1</v>
      </c>
      <c r="U421" s="1">
        <f t="shared" si="73"/>
        <v>1</v>
      </c>
      <c r="V421" s="1">
        <f t="shared" si="74"/>
        <v>1</v>
      </c>
      <c r="W421" s="1">
        <f t="shared" si="75"/>
        <v>1</v>
      </c>
      <c r="X421" s="1">
        <f t="shared" si="76"/>
        <v>1</v>
      </c>
      <c r="Y421" s="1">
        <f t="shared" si="77"/>
        <v>0</v>
      </c>
      <c r="Z421" s="1">
        <f t="shared" si="78"/>
        <v>0</v>
      </c>
      <c r="AA421" s="1">
        <f t="shared" si="79"/>
        <v>0</v>
      </c>
      <c r="AB421" s="1">
        <f t="shared" si="80"/>
        <v>6</v>
      </c>
      <c r="AC421" s="1"/>
    </row>
    <row r="422" spans="1:29" ht="12.95" customHeight="1">
      <c r="A422" s="2">
        <v>9112200</v>
      </c>
      <c r="B422" s="1" t="s">
        <v>16</v>
      </c>
      <c r="C422" s="1" t="s">
        <v>1372</v>
      </c>
      <c r="D422" s="1">
        <v>38.784199999999998</v>
      </c>
      <c r="E422" s="1">
        <v>-106.87090000000001</v>
      </c>
      <c r="F422" s="3">
        <v>1</v>
      </c>
      <c r="G422" s="9" t="s">
        <v>2026</v>
      </c>
      <c r="H422" s="13">
        <v>111.08600800000001</v>
      </c>
      <c r="I422" s="14">
        <v>24.852273</v>
      </c>
      <c r="J422" s="12">
        <v>0</v>
      </c>
      <c r="K422" s="12">
        <v>0.37590000000000001</v>
      </c>
      <c r="L422" s="12">
        <v>7.3699999999999988E-2</v>
      </c>
      <c r="M422" s="1">
        <v>1</v>
      </c>
      <c r="N422" s="1">
        <v>24</v>
      </c>
      <c r="O422" s="12">
        <v>2.1648510000000001</v>
      </c>
      <c r="P422" s="1">
        <v>2.7005999999999999E-2</v>
      </c>
      <c r="Q422" s="1">
        <v>0</v>
      </c>
      <c r="R422" s="1">
        <v>0</v>
      </c>
      <c r="S422" s="1">
        <f t="shared" si="71"/>
        <v>0</v>
      </c>
      <c r="T422" s="1">
        <f t="shared" si="72"/>
        <v>1</v>
      </c>
      <c r="U422" s="1">
        <f t="shared" si="73"/>
        <v>1</v>
      </c>
      <c r="V422" s="1">
        <f t="shared" si="74"/>
        <v>1</v>
      </c>
      <c r="W422" s="1">
        <f t="shared" si="75"/>
        <v>1</v>
      </c>
      <c r="X422" s="1">
        <f t="shared" si="76"/>
        <v>1</v>
      </c>
      <c r="Y422" s="1">
        <f t="shared" si="77"/>
        <v>0</v>
      </c>
      <c r="Z422" s="1">
        <f t="shared" si="78"/>
        <v>0</v>
      </c>
      <c r="AA422" s="1">
        <f t="shared" si="79"/>
        <v>0</v>
      </c>
      <c r="AB422" s="1">
        <f t="shared" si="80"/>
        <v>5</v>
      </c>
      <c r="AC422" s="1"/>
    </row>
    <row r="423" spans="1:29" ht="12.95" customHeight="1">
      <c r="A423" s="2">
        <v>374752105300801</v>
      </c>
      <c r="B423" s="1" t="s">
        <v>762</v>
      </c>
      <c r="C423" s="1" t="s">
        <v>763</v>
      </c>
      <c r="D423" s="1">
        <v>37.797777000000004</v>
      </c>
      <c r="E423" s="1">
        <v>-105.502222</v>
      </c>
      <c r="F423" s="3">
        <v>1</v>
      </c>
      <c r="G423" s="9" t="s">
        <v>2026</v>
      </c>
      <c r="H423" s="13">
        <v>39.967683999999998</v>
      </c>
      <c r="I423" s="14">
        <v>12.941407999999999</v>
      </c>
      <c r="J423" s="12">
        <v>0</v>
      </c>
      <c r="K423" s="12">
        <v>0</v>
      </c>
      <c r="L423" s="12">
        <v>0</v>
      </c>
      <c r="M423" s="1">
        <v>0</v>
      </c>
      <c r="N423" s="1">
        <v>0</v>
      </c>
      <c r="O423" s="12">
        <v>0.62979399999999996</v>
      </c>
      <c r="P423" s="1">
        <v>0</v>
      </c>
      <c r="Q423" s="1">
        <v>0</v>
      </c>
      <c r="R423" s="1">
        <v>0</v>
      </c>
      <c r="S423" s="1">
        <f t="shared" si="71"/>
        <v>0</v>
      </c>
      <c r="T423" s="1">
        <f t="shared" si="72"/>
        <v>0</v>
      </c>
      <c r="U423" s="1">
        <f t="shared" si="73"/>
        <v>0</v>
      </c>
      <c r="V423" s="1">
        <f t="shared" si="74"/>
        <v>0</v>
      </c>
      <c r="W423" s="1">
        <f t="shared" si="75"/>
        <v>0</v>
      </c>
      <c r="X423" s="1">
        <f t="shared" si="76"/>
        <v>1</v>
      </c>
      <c r="Y423" s="1">
        <f t="shared" si="77"/>
        <v>0</v>
      </c>
      <c r="Z423" s="1">
        <f t="shared" si="78"/>
        <v>0</v>
      </c>
      <c r="AA423" s="1">
        <f t="shared" si="79"/>
        <v>0</v>
      </c>
      <c r="AB423" s="1">
        <f t="shared" si="80"/>
        <v>1</v>
      </c>
      <c r="AC423" s="1"/>
    </row>
    <row r="424" spans="1:29" ht="12.95" customHeight="1">
      <c r="A424" s="2">
        <v>383103106594200</v>
      </c>
      <c r="B424" s="1" t="s">
        <v>765</v>
      </c>
      <c r="C424" s="1" t="s">
        <v>766</v>
      </c>
      <c r="D424" s="1">
        <v>38.517499999999998</v>
      </c>
      <c r="E424" s="1">
        <v>-106.9956</v>
      </c>
      <c r="F424" s="3">
        <v>1</v>
      </c>
      <c r="G424" s="9" t="s">
        <v>2026</v>
      </c>
      <c r="H424" s="13">
        <v>5510.8107</v>
      </c>
      <c r="I424" s="14">
        <v>34.611072999999998</v>
      </c>
      <c r="J424" s="12">
        <v>0</v>
      </c>
      <c r="K424" s="12">
        <v>2.5316000000000001</v>
      </c>
      <c r="L424" s="12">
        <v>0.22120000000000004</v>
      </c>
      <c r="M424" s="1">
        <v>3</v>
      </c>
      <c r="N424" s="1">
        <v>57</v>
      </c>
      <c r="O424" s="12">
        <v>3.8140260000000001</v>
      </c>
      <c r="P424" s="1">
        <v>5.1353999999999997E-2</v>
      </c>
      <c r="Q424" s="1">
        <v>0</v>
      </c>
      <c r="R424" s="1">
        <v>0</v>
      </c>
      <c r="S424" s="1">
        <f t="shared" si="71"/>
        <v>0</v>
      </c>
      <c r="T424" s="1">
        <f t="shared" si="72"/>
        <v>1</v>
      </c>
      <c r="U424" s="1">
        <f t="shared" si="73"/>
        <v>1</v>
      </c>
      <c r="V424" s="1">
        <f t="shared" si="74"/>
        <v>1</v>
      </c>
      <c r="W424" s="1">
        <f t="shared" si="75"/>
        <v>1</v>
      </c>
      <c r="X424" s="1">
        <f t="shared" si="76"/>
        <v>1</v>
      </c>
      <c r="Y424" s="1">
        <f t="shared" si="77"/>
        <v>1</v>
      </c>
      <c r="Z424" s="1">
        <f t="shared" si="78"/>
        <v>0</v>
      </c>
      <c r="AA424" s="1">
        <f t="shared" si="79"/>
        <v>0</v>
      </c>
      <c r="AB424" s="1">
        <f t="shared" si="80"/>
        <v>6</v>
      </c>
      <c r="AC424" s="1"/>
    </row>
    <row r="425" spans="1:29" ht="12.95" customHeight="1">
      <c r="A425" s="2">
        <v>392944106024400</v>
      </c>
      <c r="B425" s="1" t="s">
        <v>307</v>
      </c>
      <c r="C425" s="1" t="s">
        <v>767</v>
      </c>
      <c r="D425" s="1">
        <v>39.4955</v>
      </c>
      <c r="E425" s="1">
        <v>-106.0461</v>
      </c>
      <c r="F425" s="3">
        <v>2</v>
      </c>
      <c r="G425" s="9" t="s">
        <v>2026</v>
      </c>
      <c r="H425" s="13">
        <v>178.92863700000001</v>
      </c>
      <c r="I425" s="14">
        <v>37.213721</v>
      </c>
      <c r="J425" s="12">
        <v>0</v>
      </c>
      <c r="K425" s="12">
        <v>0</v>
      </c>
      <c r="L425" s="12">
        <v>2.2901000000000002</v>
      </c>
      <c r="M425" s="1">
        <v>5</v>
      </c>
      <c r="N425" s="1">
        <v>1</v>
      </c>
      <c r="O425" s="12">
        <v>5.8422179999999999</v>
      </c>
      <c r="P425" s="1">
        <v>8.9421E-2</v>
      </c>
      <c r="Q425" s="1">
        <v>0</v>
      </c>
      <c r="R425" s="1">
        <v>0</v>
      </c>
      <c r="S425" s="1">
        <f t="shared" si="71"/>
        <v>0</v>
      </c>
      <c r="T425" s="1">
        <f t="shared" si="72"/>
        <v>0</v>
      </c>
      <c r="U425" s="1">
        <f t="shared" si="73"/>
        <v>1</v>
      </c>
      <c r="V425" s="1">
        <f t="shared" si="74"/>
        <v>1</v>
      </c>
      <c r="W425" s="1">
        <f t="shared" si="75"/>
        <v>0</v>
      </c>
      <c r="X425" s="1">
        <f t="shared" si="76"/>
        <v>1</v>
      </c>
      <c r="Y425" s="1">
        <f t="shared" si="77"/>
        <v>1</v>
      </c>
      <c r="Z425" s="1">
        <f t="shared" si="78"/>
        <v>0</v>
      </c>
      <c r="AA425" s="1">
        <f t="shared" si="79"/>
        <v>0</v>
      </c>
      <c r="AB425" s="1">
        <f t="shared" si="80"/>
        <v>4</v>
      </c>
      <c r="AC425" s="1"/>
    </row>
    <row r="426" spans="1:29" ht="12.95" customHeight="1">
      <c r="A426" s="2">
        <v>402114105350101</v>
      </c>
      <c r="B426" s="1" t="s">
        <v>753</v>
      </c>
      <c r="C426" s="1" t="s">
        <v>768</v>
      </c>
      <c r="D426" s="1">
        <v>40.353900000000003</v>
      </c>
      <c r="E426" s="1">
        <v>-105.5842</v>
      </c>
      <c r="F426" s="3">
        <v>2</v>
      </c>
      <c r="G426" s="9" t="s">
        <v>2026</v>
      </c>
      <c r="H426" s="13">
        <v>104.819717</v>
      </c>
      <c r="I426" s="14">
        <v>12.332534000000001</v>
      </c>
      <c r="J426" s="12">
        <v>0</v>
      </c>
      <c r="K426" s="12">
        <v>0.4894</v>
      </c>
      <c r="L426" s="12">
        <v>9.1899999999999996E-2</v>
      </c>
      <c r="M426" s="1">
        <v>0</v>
      </c>
      <c r="N426" s="1">
        <v>5</v>
      </c>
      <c r="O426" s="12">
        <v>1.0800430000000001</v>
      </c>
      <c r="P426" s="1">
        <v>0</v>
      </c>
      <c r="Q426" s="1">
        <v>0</v>
      </c>
      <c r="R426" s="1">
        <v>0</v>
      </c>
      <c r="S426" s="1">
        <f t="shared" si="71"/>
        <v>0</v>
      </c>
      <c r="T426" s="1">
        <f t="shared" si="72"/>
        <v>1</v>
      </c>
      <c r="U426" s="1">
        <f t="shared" si="73"/>
        <v>1</v>
      </c>
      <c r="V426" s="1">
        <f t="shared" si="74"/>
        <v>0</v>
      </c>
      <c r="W426" s="1">
        <f t="shared" si="75"/>
        <v>1</v>
      </c>
      <c r="X426" s="1">
        <f t="shared" si="76"/>
        <v>1</v>
      </c>
      <c r="Y426" s="1">
        <f t="shared" si="77"/>
        <v>0</v>
      </c>
      <c r="Z426" s="1">
        <f t="shared" si="78"/>
        <v>0</v>
      </c>
      <c r="AA426" s="1">
        <f t="shared" si="79"/>
        <v>0</v>
      </c>
      <c r="AB426" s="1">
        <f t="shared" si="80"/>
        <v>4</v>
      </c>
      <c r="AC426" s="1"/>
    </row>
    <row r="427" spans="1:29" ht="12.95" customHeight="1">
      <c r="A427" s="2" t="s">
        <v>22</v>
      </c>
      <c r="B427" s="1" t="s">
        <v>20</v>
      </c>
      <c r="C427" s="1" t="s">
        <v>23</v>
      </c>
      <c r="D427" s="1">
        <v>38.899833000000001</v>
      </c>
      <c r="E427" s="1">
        <v>-106.961</v>
      </c>
      <c r="F427" s="3">
        <v>2</v>
      </c>
      <c r="G427" s="9" t="s">
        <v>2026</v>
      </c>
      <c r="H427" s="13">
        <v>1.914263</v>
      </c>
      <c r="I427" s="14">
        <v>1.914263</v>
      </c>
      <c r="J427" s="12">
        <v>0</v>
      </c>
      <c r="K427" s="12">
        <v>0</v>
      </c>
      <c r="L427" s="12">
        <v>0</v>
      </c>
      <c r="M427" s="1">
        <v>0</v>
      </c>
      <c r="N427" s="1">
        <v>1</v>
      </c>
      <c r="O427" s="12">
        <v>0</v>
      </c>
      <c r="P427" s="1">
        <v>0</v>
      </c>
      <c r="Q427" s="1">
        <v>0</v>
      </c>
      <c r="R427" s="1">
        <v>0</v>
      </c>
      <c r="S427" s="1">
        <f t="shared" si="71"/>
        <v>0</v>
      </c>
      <c r="T427" s="1">
        <f t="shared" si="72"/>
        <v>0</v>
      </c>
      <c r="U427" s="1">
        <f t="shared" si="73"/>
        <v>0</v>
      </c>
      <c r="V427" s="1">
        <f t="shared" si="74"/>
        <v>0</v>
      </c>
      <c r="W427" s="1">
        <f t="shared" si="75"/>
        <v>0</v>
      </c>
      <c r="X427" s="1">
        <f t="shared" si="76"/>
        <v>0</v>
      </c>
      <c r="Y427" s="1">
        <f t="shared" si="77"/>
        <v>0</v>
      </c>
      <c r="Z427" s="1">
        <f t="shared" si="78"/>
        <v>0</v>
      </c>
      <c r="AA427" s="1">
        <f t="shared" si="79"/>
        <v>0</v>
      </c>
      <c r="AB427" s="1">
        <f t="shared" si="80"/>
        <v>0</v>
      </c>
      <c r="AC427" s="1"/>
    </row>
    <row r="428" spans="1:29" ht="12.95" customHeight="1">
      <c r="A428" s="2" t="s">
        <v>48</v>
      </c>
      <c r="B428" s="1" t="s">
        <v>49</v>
      </c>
      <c r="C428" s="1" t="s">
        <v>50</v>
      </c>
      <c r="D428" s="1">
        <v>38.296509</v>
      </c>
      <c r="E428" s="1">
        <v>-107.488669</v>
      </c>
      <c r="F428" s="3">
        <v>2</v>
      </c>
      <c r="G428" s="9" t="s">
        <v>2026</v>
      </c>
      <c r="H428" s="13">
        <v>18.092853999999999</v>
      </c>
      <c r="I428" s="14">
        <v>9.4215870000000006</v>
      </c>
      <c r="J428" s="12">
        <v>0</v>
      </c>
      <c r="K428" s="12">
        <v>0</v>
      </c>
      <c r="L428" s="12">
        <v>0</v>
      </c>
      <c r="M428" s="1">
        <v>0</v>
      </c>
      <c r="N428" s="1">
        <v>1</v>
      </c>
      <c r="O428" s="12">
        <v>1.0131680000000001</v>
      </c>
      <c r="P428" s="1">
        <v>0</v>
      </c>
      <c r="Q428" s="1">
        <v>0</v>
      </c>
      <c r="R428" s="1">
        <v>0</v>
      </c>
      <c r="S428" s="1">
        <f t="shared" si="71"/>
        <v>0</v>
      </c>
      <c r="T428" s="1">
        <f t="shared" si="72"/>
        <v>0</v>
      </c>
      <c r="U428" s="1">
        <f t="shared" si="73"/>
        <v>0</v>
      </c>
      <c r="V428" s="1">
        <f t="shared" si="74"/>
        <v>0</v>
      </c>
      <c r="W428" s="1">
        <f t="shared" si="75"/>
        <v>0</v>
      </c>
      <c r="X428" s="1">
        <f t="shared" si="76"/>
        <v>1</v>
      </c>
      <c r="Y428" s="1">
        <f t="shared" si="77"/>
        <v>0</v>
      </c>
      <c r="Z428" s="1">
        <f t="shared" si="78"/>
        <v>0</v>
      </c>
      <c r="AA428" s="1">
        <f t="shared" si="79"/>
        <v>0</v>
      </c>
      <c r="AB428" s="1">
        <f t="shared" si="80"/>
        <v>1</v>
      </c>
      <c r="AC428" s="1"/>
    </row>
    <row r="429" spans="1:29" ht="12.95" customHeight="1">
      <c r="A429" s="2" t="s">
        <v>70</v>
      </c>
      <c r="B429" s="1" t="s">
        <v>67</v>
      </c>
      <c r="C429" s="1" t="s">
        <v>71</v>
      </c>
      <c r="D429" s="1">
        <v>38.695605</v>
      </c>
      <c r="E429" s="1">
        <v>-107.0714</v>
      </c>
      <c r="F429" s="3">
        <v>2</v>
      </c>
      <c r="G429" s="9" t="s">
        <v>2026</v>
      </c>
      <c r="H429" s="13">
        <v>24.56325</v>
      </c>
      <c r="I429" s="14">
        <v>14.276604000000001</v>
      </c>
      <c r="J429" s="12">
        <v>0</v>
      </c>
      <c r="K429" s="12">
        <v>0</v>
      </c>
      <c r="L429" s="12">
        <v>0</v>
      </c>
      <c r="M429" s="1">
        <v>0</v>
      </c>
      <c r="N429" s="1">
        <v>2</v>
      </c>
      <c r="O429" s="12">
        <v>0.18601899999999999</v>
      </c>
      <c r="P429" s="1">
        <v>0</v>
      </c>
      <c r="Q429" s="1">
        <v>0</v>
      </c>
      <c r="R429" s="1">
        <v>0</v>
      </c>
      <c r="S429" s="1">
        <f t="shared" si="71"/>
        <v>0</v>
      </c>
      <c r="T429" s="1">
        <f t="shared" si="72"/>
        <v>0</v>
      </c>
      <c r="U429" s="1">
        <f t="shared" si="73"/>
        <v>0</v>
      </c>
      <c r="V429" s="1">
        <f t="shared" si="74"/>
        <v>0</v>
      </c>
      <c r="W429" s="1">
        <f t="shared" si="75"/>
        <v>1</v>
      </c>
      <c r="X429" s="1">
        <f t="shared" si="76"/>
        <v>0</v>
      </c>
      <c r="Y429" s="1">
        <f t="shared" si="77"/>
        <v>0</v>
      </c>
      <c r="Z429" s="1">
        <f t="shared" si="78"/>
        <v>0</v>
      </c>
      <c r="AA429" s="1">
        <f t="shared" si="79"/>
        <v>0</v>
      </c>
      <c r="AB429" s="1">
        <f t="shared" si="80"/>
        <v>1</v>
      </c>
      <c r="AC429" s="1"/>
    </row>
    <row r="430" spans="1:29" ht="12.95" customHeight="1">
      <c r="A430" s="2" t="s">
        <v>74</v>
      </c>
      <c r="B430" s="1" t="s">
        <v>72</v>
      </c>
      <c r="C430" s="1" t="s">
        <v>75</v>
      </c>
      <c r="D430" s="1">
        <v>38.751887000000004</v>
      </c>
      <c r="E430" s="1">
        <v>-107.05125</v>
      </c>
      <c r="F430" s="3">
        <v>1</v>
      </c>
      <c r="G430" s="9" t="s">
        <v>2026</v>
      </c>
      <c r="H430" s="13">
        <v>131.344156</v>
      </c>
      <c r="I430" s="14">
        <v>26.302403000000002</v>
      </c>
      <c r="J430" s="12">
        <v>0</v>
      </c>
      <c r="K430" s="12">
        <v>0.4632</v>
      </c>
      <c r="L430" s="12">
        <v>0</v>
      </c>
      <c r="M430" s="1">
        <v>0</v>
      </c>
      <c r="N430" s="1">
        <v>44</v>
      </c>
      <c r="O430" s="12">
        <v>1.363853</v>
      </c>
      <c r="P430" s="1">
        <v>0</v>
      </c>
      <c r="Q430" s="1">
        <v>0</v>
      </c>
      <c r="R430" s="1">
        <v>0</v>
      </c>
      <c r="S430" s="1">
        <f t="shared" si="71"/>
        <v>0</v>
      </c>
      <c r="T430" s="1">
        <f t="shared" si="72"/>
        <v>1</v>
      </c>
      <c r="U430" s="1">
        <f t="shared" si="73"/>
        <v>0</v>
      </c>
      <c r="V430" s="1">
        <f t="shared" si="74"/>
        <v>0</v>
      </c>
      <c r="W430" s="1">
        <f t="shared" si="75"/>
        <v>1</v>
      </c>
      <c r="X430" s="1">
        <f t="shared" si="76"/>
        <v>1</v>
      </c>
      <c r="Y430" s="1">
        <f t="shared" si="77"/>
        <v>0</v>
      </c>
      <c r="Z430" s="1">
        <f t="shared" si="78"/>
        <v>0</v>
      </c>
      <c r="AA430" s="1">
        <f t="shared" si="79"/>
        <v>0</v>
      </c>
      <c r="AB430" s="1">
        <f t="shared" si="80"/>
        <v>3</v>
      </c>
      <c r="AC430" s="1"/>
    </row>
    <row r="431" spans="1:29" ht="12.95" customHeight="1">
      <c r="A431" s="2" t="s">
        <v>76</v>
      </c>
      <c r="B431" s="1" t="s">
        <v>72</v>
      </c>
      <c r="C431" s="1" t="s">
        <v>77</v>
      </c>
      <c r="D431" s="1">
        <v>38.795644000000003</v>
      </c>
      <c r="E431" s="1">
        <v>-107.087673</v>
      </c>
      <c r="F431" s="3">
        <v>2</v>
      </c>
      <c r="G431" s="9" t="s">
        <v>2026</v>
      </c>
      <c r="H431" s="13">
        <v>19.298249999999999</v>
      </c>
      <c r="I431" s="14">
        <v>18.251047</v>
      </c>
      <c r="J431" s="12">
        <v>0</v>
      </c>
      <c r="K431" s="12">
        <v>0</v>
      </c>
      <c r="L431" s="12">
        <v>0</v>
      </c>
      <c r="M431" s="1">
        <v>0</v>
      </c>
      <c r="N431" s="1">
        <v>1</v>
      </c>
      <c r="O431" s="12">
        <v>1.2564690000000001</v>
      </c>
      <c r="P431" s="1">
        <v>0</v>
      </c>
      <c r="Q431" s="1">
        <v>0</v>
      </c>
      <c r="R431" s="1">
        <v>0</v>
      </c>
      <c r="S431" s="1">
        <f t="shared" si="71"/>
        <v>0</v>
      </c>
      <c r="T431" s="1">
        <f t="shared" si="72"/>
        <v>0</v>
      </c>
      <c r="U431" s="1">
        <f t="shared" si="73"/>
        <v>0</v>
      </c>
      <c r="V431" s="1">
        <f t="shared" si="74"/>
        <v>0</v>
      </c>
      <c r="W431" s="1">
        <f t="shared" si="75"/>
        <v>0</v>
      </c>
      <c r="X431" s="1">
        <f t="shared" si="76"/>
        <v>1</v>
      </c>
      <c r="Y431" s="1">
        <f t="shared" si="77"/>
        <v>0</v>
      </c>
      <c r="Z431" s="1">
        <f t="shared" si="78"/>
        <v>0</v>
      </c>
      <c r="AA431" s="1">
        <f t="shared" si="79"/>
        <v>0</v>
      </c>
      <c r="AB431" s="1">
        <f t="shared" si="80"/>
        <v>1</v>
      </c>
      <c r="AC431" s="1"/>
    </row>
    <row r="432" spans="1:29" ht="12.95" customHeight="1">
      <c r="A432" s="2" t="s">
        <v>79</v>
      </c>
      <c r="B432" s="1" t="s">
        <v>80</v>
      </c>
      <c r="C432" s="1" t="s">
        <v>81</v>
      </c>
      <c r="D432" s="1">
        <v>38.452330000000003</v>
      </c>
      <c r="E432" s="1">
        <v>-106.99258</v>
      </c>
      <c r="F432" s="3">
        <v>1</v>
      </c>
      <c r="G432" s="9" t="s">
        <v>2026</v>
      </c>
      <c r="H432" s="13">
        <v>147.88312199999999</v>
      </c>
      <c r="I432" s="14">
        <v>18.441396999999998</v>
      </c>
      <c r="J432" s="12">
        <v>0</v>
      </c>
      <c r="K432" s="12">
        <v>1.1000000000000001E-2</v>
      </c>
      <c r="L432" s="12">
        <v>0</v>
      </c>
      <c r="M432" s="1">
        <v>0</v>
      </c>
      <c r="N432" s="1">
        <v>4</v>
      </c>
      <c r="O432" s="12">
        <v>0.50565499999999997</v>
      </c>
      <c r="P432" s="1">
        <v>0</v>
      </c>
      <c r="Q432" s="1">
        <v>0</v>
      </c>
      <c r="R432" s="1">
        <v>0</v>
      </c>
      <c r="S432" s="1">
        <f t="shared" si="71"/>
        <v>0</v>
      </c>
      <c r="T432" s="1">
        <f t="shared" si="72"/>
        <v>1</v>
      </c>
      <c r="U432" s="1">
        <f t="shared" si="73"/>
        <v>0</v>
      </c>
      <c r="V432" s="1">
        <f t="shared" si="74"/>
        <v>0</v>
      </c>
      <c r="W432" s="1">
        <f t="shared" si="75"/>
        <v>1</v>
      </c>
      <c r="X432" s="1">
        <f t="shared" si="76"/>
        <v>0</v>
      </c>
      <c r="Y432" s="1">
        <f t="shared" si="77"/>
        <v>0</v>
      </c>
      <c r="Z432" s="1">
        <f t="shared" si="78"/>
        <v>0</v>
      </c>
      <c r="AA432" s="1">
        <f t="shared" si="79"/>
        <v>0</v>
      </c>
      <c r="AB432" s="1">
        <f t="shared" si="80"/>
        <v>2</v>
      </c>
      <c r="AC432" s="1"/>
    </row>
    <row r="433" spans="1:29" ht="12.95" customHeight="1">
      <c r="A433" s="2" t="s">
        <v>86</v>
      </c>
      <c r="B433" s="1" t="s">
        <v>87</v>
      </c>
      <c r="C433" s="1" t="s">
        <v>88</v>
      </c>
      <c r="D433" s="1">
        <v>37.034582999999998</v>
      </c>
      <c r="E433" s="1">
        <v>-106.72465</v>
      </c>
      <c r="F433" s="3">
        <v>1</v>
      </c>
      <c r="G433" s="9" t="s">
        <v>2026</v>
      </c>
      <c r="H433" s="13">
        <v>231.167788</v>
      </c>
      <c r="I433" s="14">
        <v>22.512582999999999</v>
      </c>
      <c r="J433" s="12">
        <v>0</v>
      </c>
      <c r="K433" s="12">
        <v>0.95890000000000009</v>
      </c>
      <c r="L433" s="12">
        <v>0</v>
      </c>
      <c r="M433" s="1">
        <v>0</v>
      </c>
      <c r="N433" s="1">
        <v>15</v>
      </c>
      <c r="O433" s="12">
        <v>1.964081</v>
      </c>
      <c r="P433" s="1">
        <v>0</v>
      </c>
      <c r="Q433" s="1">
        <v>18</v>
      </c>
      <c r="R433" s="1">
        <v>0</v>
      </c>
      <c r="S433" s="1">
        <f t="shared" si="71"/>
        <v>0</v>
      </c>
      <c r="T433" s="1">
        <f t="shared" si="72"/>
        <v>1</v>
      </c>
      <c r="U433" s="1">
        <f t="shared" si="73"/>
        <v>0</v>
      </c>
      <c r="V433" s="1">
        <f t="shared" si="74"/>
        <v>0</v>
      </c>
      <c r="W433" s="1">
        <f t="shared" si="75"/>
        <v>1</v>
      </c>
      <c r="X433" s="1">
        <f t="shared" si="76"/>
        <v>1</v>
      </c>
      <c r="Y433" s="1">
        <f t="shared" si="77"/>
        <v>0</v>
      </c>
      <c r="Z433" s="1">
        <f t="shared" si="78"/>
        <v>1</v>
      </c>
      <c r="AA433" s="1">
        <f t="shared" si="79"/>
        <v>0</v>
      </c>
      <c r="AB433" s="1">
        <f t="shared" si="80"/>
        <v>4</v>
      </c>
      <c r="AC433" s="1"/>
    </row>
    <row r="434" spans="1:29" ht="12.95" customHeight="1">
      <c r="A434" s="2" t="s">
        <v>119</v>
      </c>
      <c r="B434" s="1" t="s">
        <v>115</v>
      </c>
      <c r="C434" s="1" t="s">
        <v>120</v>
      </c>
      <c r="D434" s="1">
        <v>38.918959999999998</v>
      </c>
      <c r="E434" s="1">
        <v>-107.48966</v>
      </c>
      <c r="F434" s="3">
        <v>1</v>
      </c>
      <c r="G434" s="9" t="s">
        <v>2026</v>
      </c>
      <c r="H434" s="13">
        <v>1432.67714</v>
      </c>
      <c r="I434" s="14">
        <v>36.610633</v>
      </c>
      <c r="J434" s="12">
        <v>0</v>
      </c>
      <c r="K434" s="12">
        <v>1.0984</v>
      </c>
      <c r="L434" s="12">
        <v>9.2999999999999999E-2</v>
      </c>
      <c r="M434" s="1">
        <v>12</v>
      </c>
      <c r="N434" s="1">
        <v>8</v>
      </c>
      <c r="O434" s="12">
        <v>0.89494499999999999</v>
      </c>
      <c r="P434" s="1">
        <v>4.0483999999999999E-2</v>
      </c>
      <c r="Q434" s="1">
        <v>2</v>
      </c>
      <c r="R434" s="1">
        <v>0</v>
      </c>
      <c r="S434" s="1">
        <f t="shared" si="71"/>
        <v>0</v>
      </c>
      <c r="T434" s="1">
        <f t="shared" si="72"/>
        <v>1</v>
      </c>
      <c r="U434" s="1">
        <f t="shared" si="73"/>
        <v>1</v>
      </c>
      <c r="V434" s="1">
        <f t="shared" si="74"/>
        <v>1</v>
      </c>
      <c r="W434" s="1">
        <f t="shared" si="75"/>
        <v>1</v>
      </c>
      <c r="X434" s="1">
        <f t="shared" si="76"/>
        <v>1</v>
      </c>
      <c r="Y434" s="1">
        <f t="shared" si="77"/>
        <v>1</v>
      </c>
      <c r="Z434" s="1">
        <f t="shared" si="78"/>
        <v>1</v>
      </c>
      <c r="AA434" s="1">
        <f t="shared" si="79"/>
        <v>0</v>
      </c>
      <c r="AB434" s="1">
        <f t="shared" si="80"/>
        <v>7</v>
      </c>
      <c r="AC434" s="1"/>
    </row>
    <row r="435" spans="1:29" ht="12.95" customHeight="1">
      <c r="A435" s="2" t="s">
        <v>146</v>
      </c>
      <c r="B435" s="1" t="s">
        <v>147</v>
      </c>
      <c r="C435" s="1" t="s">
        <v>148</v>
      </c>
      <c r="D435" s="1">
        <v>37.908349999999999</v>
      </c>
      <c r="E435" s="1">
        <v>-107.70533</v>
      </c>
      <c r="F435" s="3">
        <v>2</v>
      </c>
      <c r="G435" s="9" t="s">
        <v>2026</v>
      </c>
      <c r="H435" s="13">
        <v>3.5902289999999999</v>
      </c>
      <c r="I435" s="14">
        <v>3.589925</v>
      </c>
      <c r="J435" s="12">
        <v>0</v>
      </c>
      <c r="K435" s="12">
        <v>0</v>
      </c>
      <c r="L435" s="12">
        <v>0.42630000000000001</v>
      </c>
      <c r="M435" s="1">
        <v>0</v>
      </c>
      <c r="N435" s="1">
        <v>0</v>
      </c>
      <c r="O435" s="12">
        <v>0.66513</v>
      </c>
      <c r="P435" s="1">
        <v>1.9497359999999999</v>
      </c>
      <c r="Q435" s="1">
        <v>0</v>
      </c>
      <c r="R435" s="1">
        <v>0</v>
      </c>
      <c r="S435" s="1">
        <f t="shared" si="71"/>
        <v>0</v>
      </c>
      <c r="T435" s="1">
        <f t="shared" si="72"/>
        <v>0</v>
      </c>
      <c r="U435" s="1">
        <f t="shared" si="73"/>
        <v>1</v>
      </c>
      <c r="V435" s="1">
        <f t="shared" si="74"/>
        <v>0</v>
      </c>
      <c r="W435" s="1">
        <f t="shared" si="75"/>
        <v>0</v>
      </c>
      <c r="X435" s="1">
        <f t="shared" si="76"/>
        <v>1</v>
      </c>
      <c r="Y435" s="1">
        <f t="shared" si="77"/>
        <v>1</v>
      </c>
      <c r="Z435" s="1">
        <f t="shared" si="78"/>
        <v>0</v>
      </c>
      <c r="AA435" s="1">
        <f t="shared" si="79"/>
        <v>0</v>
      </c>
      <c r="AB435" s="1">
        <f t="shared" si="80"/>
        <v>3</v>
      </c>
      <c r="AC435" s="1"/>
    </row>
    <row r="436" spans="1:29" ht="12.95" customHeight="1">
      <c r="A436" s="2" t="s">
        <v>176</v>
      </c>
      <c r="B436" s="1" t="s">
        <v>177</v>
      </c>
      <c r="C436" s="1" t="s">
        <v>114</v>
      </c>
      <c r="D436" s="1">
        <v>37.598635000000002</v>
      </c>
      <c r="E436" s="1">
        <v>-108.112647</v>
      </c>
      <c r="F436" s="3">
        <v>2</v>
      </c>
      <c r="G436" s="9" t="s">
        <v>2026</v>
      </c>
      <c r="H436" s="13">
        <v>50.685749999999999</v>
      </c>
      <c r="I436" s="14">
        <v>14.082732999999999</v>
      </c>
      <c r="J436" s="12">
        <v>0</v>
      </c>
      <c r="K436" s="12">
        <v>0</v>
      </c>
      <c r="L436" s="12">
        <v>0</v>
      </c>
      <c r="M436" s="1">
        <v>0</v>
      </c>
      <c r="N436" s="1">
        <v>1</v>
      </c>
      <c r="O436" s="12">
        <v>1.358012</v>
      </c>
      <c r="P436" s="1">
        <v>0</v>
      </c>
      <c r="Q436" s="1">
        <v>0</v>
      </c>
      <c r="R436" s="1">
        <v>0</v>
      </c>
      <c r="S436" s="1">
        <f t="shared" si="71"/>
        <v>0</v>
      </c>
      <c r="T436" s="1">
        <f t="shared" si="72"/>
        <v>0</v>
      </c>
      <c r="U436" s="1">
        <f t="shared" si="73"/>
        <v>0</v>
      </c>
      <c r="V436" s="1">
        <f t="shared" si="74"/>
        <v>0</v>
      </c>
      <c r="W436" s="1">
        <f t="shared" si="75"/>
        <v>0</v>
      </c>
      <c r="X436" s="1">
        <f t="shared" si="76"/>
        <v>1</v>
      </c>
      <c r="Y436" s="1">
        <f t="shared" si="77"/>
        <v>0</v>
      </c>
      <c r="Z436" s="1">
        <f t="shared" si="78"/>
        <v>0</v>
      </c>
      <c r="AA436" s="1">
        <f t="shared" si="79"/>
        <v>0</v>
      </c>
      <c r="AB436" s="1">
        <f t="shared" si="80"/>
        <v>1</v>
      </c>
      <c r="AC436" s="1"/>
    </row>
    <row r="437" spans="1:29" ht="12.95" customHeight="1">
      <c r="A437" s="2" t="s">
        <v>182</v>
      </c>
      <c r="B437" s="1" t="s">
        <v>180</v>
      </c>
      <c r="C437" s="1" t="s">
        <v>183</v>
      </c>
      <c r="D437" s="1">
        <v>37.705390000000001</v>
      </c>
      <c r="E437" s="1">
        <v>-108.246014</v>
      </c>
      <c r="F437" s="3">
        <v>2</v>
      </c>
      <c r="G437" s="9" t="s">
        <v>2026</v>
      </c>
      <c r="H437" s="13">
        <v>336.87090000000001</v>
      </c>
      <c r="I437" s="14">
        <v>26.269770000000001</v>
      </c>
      <c r="J437" s="12">
        <v>0</v>
      </c>
      <c r="K437" s="12">
        <v>0.55059999999999998</v>
      </c>
      <c r="L437" s="12">
        <v>0</v>
      </c>
      <c r="M437" s="1">
        <v>0</v>
      </c>
      <c r="N437" s="1">
        <v>5</v>
      </c>
      <c r="O437" s="12">
        <v>1.375132</v>
      </c>
      <c r="P437" s="1">
        <v>5.3433000000000001E-2</v>
      </c>
      <c r="Q437" s="1">
        <v>1</v>
      </c>
      <c r="R437" s="1">
        <v>0</v>
      </c>
      <c r="S437" s="1">
        <f t="shared" si="71"/>
        <v>0</v>
      </c>
      <c r="T437" s="1">
        <f t="shared" si="72"/>
        <v>1</v>
      </c>
      <c r="U437" s="1">
        <f t="shared" si="73"/>
        <v>0</v>
      </c>
      <c r="V437" s="1">
        <f t="shared" si="74"/>
        <v>0</v>
      </c>
      <c r="W437" s="1">
        <f t="shared" si="75"/>
        <v>1</v>
      </c>
      <c r="X437" s="1">
        <f t="shared" si="76"/>
        <v>1</v>
      </c>
      <c r="Y437" s="1">
        <f t="shared" si="77"/>
        <v>1</v>
      </c>
      <c r="Z437" s="1">
        <f t="shared" si="78"/>
        <v>1</v>
      </c>
      <c r="AA437" s="1">
        <f t="shared" si="79"/>
        <v>0</v>
      </c>
      <c r="AB437" s="1">
        <f t="shared" si="80"/>
        <v>5</v>
      </c>
      <c r="AC437" s="1"/>
    </row>
    <row r="438" spans="1:29" ht="12.95" customHeight="1">
      <c r="A438" s="2" t="s">
        <v>184</v>
      </c>
      <c r="B438" s="1" t="s">
        <v>185</v>
      </c>
      <c r="C438" s="1" t="s">
        <v>186</v>
      </c>
      <c r="D438" s="1">
        <v>37.698213000000003</v>
      </c>
      <c r="E438" s="1">
        <v>-108.016901</v>
      </c>
      <c r="F438" s="3">
        <v>2</v>
      </c>
      <c r="G438" s="9" t="s">
        <v>2026</v>
      </c>
      <c r="H438" s="13">
        <v>16.34862</v>
      </c>
      <c r="I438" s="14">
        <v>16.295489</v>
      </c>
      <c r="J438" s="12">
        <v>0</v>
      </c>
      <c r="K438" s="12">
        <v>0</v>
      </c>
      <c r="L438" s="12">
        <v>0</v>
      </c>
      <c r="M438" s="1">
        <v>0</v>
      </c>
      <c r="N438" s="1">
        <v>0</v>
      </c>
      <c r="O438" s="12">
        <v>0.47606199999999999</v>
      </c>
      <c r="P438" s="1">
        <v>6.1166999999999999E-2</v>
      </c>
      <c r="Q438" s="1">
        <v>0</v>
      </c>
      <c r="R438" s="1">
        <v>0</v>
      </c>
      <c r="S438" s="1">
        <f t="shared" si="71"/>
        <v>0</v>
      </c>
      <c r="T438" s="1">
        <f t="shared" si="72"/>
        <v>0</v>
      </c>
      <c r="U438" s="1">
        <f t="shared" si="73"/>
        <v>0</v>
      </c>
      <c r="V438" s="1">
        <f t="shared" si="74"/>
        <v>0</v>
      </c>
      <c r="W438" s="1">
        <f t="shared" si="75"/>
        <v>0</v>
      </c>
      <c r="X438" s="1">
        <f t="shared" si="76"/>
        <v>0</v>
      </c>
      <c r="Y438" s="1">
        <f t="shared" si="77"/>
        <v>1</v>
      </c>
      <c r="Z438" s="1">
        <f t="shared" si="78"/>
        <v>0</v>
      </c>
      <c r="AA438" s="1">
        <f t="shared" si="79"/>
        <v>0</v>
      </c>
      <c r="AB438" s="1">
        <f t="shared" si="80"/>
        <v>1</v>
      </c>
      <c r="AC438" s="1"/>
    </row>
    <row r="439" spans="1:29" ht="12.95" customHeight="1">
      <c r="A439" s="2" t="s">
        <v>190</v>
      </c>
      <c r="B439" s="1" t="s">
        <v>4</v>
      </c>
      <c r="C439" s="1" t="s">
        <v>191</v>
      </c>
      <c r="D439" s="1">
        <v>37.93526</v>
      </c>
      <c r="E439" s="1">
        <v>-107.80853</v>
      </c>
      <c r="F439" s="3">
        <v>2</v>
      </c>
      <c r="G439" s="9" t="s">
        <v>2026</v>
      </c>
      <c r="H439" s="13">
        <v>57.899813000000002</v>
      </c>
      <c r="I439" s="14">
        <v>34.250281000000001</v>
      </c>
      <c r="J439" s="12">
        <v>0</v>
      </c>
      <c r="K439" s="12">
        <v>0.10879999999999999</v>
      </c>
      <c r="L439" s="12">
        <v>0.314</v>
      </c>
      <c r="M439" s="1">
        <v>0</v>
      </c>
      <c r="N439" s="1">
        <v>8</v>
      </c>
      <c r="O439" s="12">
        <v>1.274146</v>
      </c>
      <c r="P439" s="1">
        <v>0.48359400000000002</v>
      </c>
      <c r="Q439" s="1">
        <v>0</v>
      </c>
      <c r="R439" s="1">
        <v>0</v>
      </c>
      <c r="S439" s="1">
        <f t="shared" si="71"/>
        <v>0</v>
      </c>
      <c r="T439" s="1">
        <f t="shared" si="72"/>
        <v>1</v>
      </c>
      <c r="U439" s="1">
        <f t="shared" si="73"/>
        <v>1</v>
      </c>
      <c r="V439" s="1">
        <f t="shared" si="74"/>
        <v>0</v>
      </c>
      <c r="W439" s="1">
        <f t="shared" si="75"/>
        <v>1</v>
      </c>
      <c r="X439" s="1">
        <f t="shared" si="76"/>
        <v>1</v>
      </c>
      <c r="Y439" s="1">
        <f t="shared" si="77"/>
        <v>1</v>
      </c>
      <c r="Z439" s="1">
        <f t="shared" si="78"/>
        <v>0</v>
      </c>
      <c r="AA439" s="1">
        <f t="shared" si="79"/>
        <v>0</v>
      </c>
      <c r="AB439" s="1">
        <f t="shared" si="80"/>
        <v>5</v>
      </c>
      <c r="AC439" s="1"/>
    </row>
    <row r="440" spans="1:29" ht="12.95" customHeight="1">
      <c r="A440" s="2" t="s">
        <v>211</v>
      </c>
      <c r="B440" s="1" t="s">
        <v>212</v>
      </c>
      <c r="C440" s="1" t="s">
        <v>213</v>
      </c>
      <c r="D440" s="1">
        <v>38.024999999999999</v>
      </c>
      <c r="E440" s="1">
        <v>-108.118666</v>
      </c>
      <c r="F440" s="3">
        <v>1</v>
      </c>
      <c r="G440" s="9" t="s">
        <v>2026</v>
      </c>
      <c r="H440" s="13">
        <v>38.919072999999997</v>
      </c>
      <c r="I440" s="14">
        <v>13.577842</v>
      </c>
      <c r="J440" s="12">
        <v>0</v>
      </c>
      <c r="K440" s="12">
        <v>0</v>
      </c>
      <c r="L440" s="12">
        <v>0</v>
      </c>
      <c r="M440" s="1">
        <v>0</v>
      </c>
      <c r="N440" s="1">
        <v>0</v>
      </c>
      <c r="O440" s="12">
        <v>2.10439</v>
      </c>
      <c r="P440" s="1">
        <v>0</v>
      </c>
      <c r="Q440" s="1">
        <v>0</v>
      </c>
      <c r="R440" s="1">
        <v>0</v>
      </c>
      <c r="S440" s="1">
        <f t="shared" si="71"/>
        <v>0</v>
      </c>
      <c r="T440" s="1">
        <f t="shared" si="72"/>
        <v>0</v>
      </c>
      <c r="U440" s="1">
        <f t="shared" si="73"/>
        <v>0</v>
      </c>
      <c r="V440" s="1">
        <f t="shared" si="74"/>
        <v>0</v>
      </c>
      <c r="W440" s="1">
        <f t="shared" si="75"/>
        <v>0</v>
      </c>
      <c r="X440" s="1">
        <f t="shared" si="76"/>
        <v>1</v>
      </c>
      <c r="Y440" s="1">
        <f t="shared" si="77"/>
        <v>0</v>
      </c>
      <c r="Z440" s="1">
        <f t="shared" si="78"/>
        <v>0</v>
      </c>
      <c r="AA440" s="1">
        <f t="shared" si="79"/>
        <v>0</v>
      </c>
      <c r="AB440" s="1">
        <f t="shared" si="80"/>
        <v>1</v>
      </c>
      <c r="AC440" s="1"/>
    </row>
    <row r="441" spans="1:29" ht="12.95" customHeight="1">
      <c r="A441" s="2" t="s">
        <v>215</v>
      </c>
      <c r="B441" s="1" t="s">
        <v>214</v>
      </c>
      <c r="C441" s="1" t="s">
        <v>216</v>
      </c>
      <c r="D441" s="1">
        <v>37.933500000000002</v>
      </c>
      <c r="E441" s="1">
        <v>-107.898067</v>
      </c>
      <c r="F441" s="3">
        <v>2</v>
      </c>
      <c r="G441" s="9" t="s">
        <v>2026</v>
      </c>
      <c r="H441" s="13">
        <v>149.110208</v>
      </c>
      <c r="I441" s="14">
        <v>20.137440000000002</v>
      </c>
      <c r="J441" s="12">
        <v>0</v>
      </c>
      <c r="K441" s="12">
        <v>0</v>
      </c>
      <c r="L441" s="12">
        <v>5.7300000000000004E-2</v>
      </c>
      <c r="M441" s="1">
        <v>2</v>
      </c>
      <c r="N441" s="1">
        <v>14</v>
      </c>
      <c r="O441" s="12">
        <v>2.4309319999999999</v>
      </c>
      <c r="P441" s="1">
        <v>0.31520300000000001</v>
      </c>
      <c r="Q441" s="1">
        <v>0</v>
      </c>
      <c r="R441" s="1">
        <v>0</v>
      </c>
      <c r="S441" s="1">
        <f t="shared" si="71"/>
        <v>0</v>
      </c>
      <c r="T441" s="1">
        <f t="shared" si="72"/>
        <v>0</v>
      </c>
      <c r="U441" s="1">
        <f t="shared" si="73"/>
        <v>1</v>
      </c>
      <c r="V441" s="1">
        <f t="shared" si="74"/>
        <v>1</v>
      </c>
      <c r="W441" s="1">
        <f t="shared" si="75"/>
        <v>1</v>
      </c>
      <c r="X441" s="1">
        <f t="shared" si="76"/>
        <v>1</v>
      </c>
      <c r="Y441" s="1">
        <f t="shared" si="77"/>
        <v>1</v>
      </c>
      <c r="Z441" s="1">
        <f t="shared" si="78"/>
        <v>0</v>
      </c>
      <c r="AA441" s="1">
        <f t="shared" si="79"/>
        <v>0</v>
      </c>
      <c r="AB441" s="1">
        <f t="shared" si="80"/>
        <v>5</v>
      </c>
      <c r="AC441" s="1"/>
    </row>
    <row r="442" spans="1:29" ht="12.95" customHeight="1">
      <c r="A442" s="2" t="s">
        <v>236</v>
      </c>
      <c r="B442" s="1" t="s">
        <v>203</v>
      </c>
      <c r="C442" s="1" t="s">
        <v>237</v>
      </c>
      <c r="D442" s="1">
        <v>39.456899999999997</v>
      </c>
      <c r="E442" s="1">
        <v>-107.9421</v>
      </c>
      <c r="F442" s="3">
        <v>1</v>
      </c>
      <c r="G442" s="9" t="s">
        <v>2026</v>
      </c>
      <c r="H442" s="13">
        <v>11.075879</v>
      </c>
      <c r="I442" s="14">
        <v>9.0642420000000001</v>
      </c>
      <c r="J442" s="12">
        <v>0</v>
      </c>
      <c r="K442" s="12">
        <v>0.43859999999999999</v>
      </c>
      <c r="L442" s="12">
        <v>0.19489999999999999</v>
      </c>
      <c r="M442" s="1">
        <v>0</v>
      </c>
      <c r="N442" s="1">
        <v>9</v>
      </c>
      <c r="O442" s="12">
        <v>1.0478339999999999</v>
      </c>
      <c r="P442" s="1">
        <v>0</v>
      </c>
      <c r="Q442" s="1">
        <v>67</v>
      </c>
      <c r="R442" s="1">
        <v>0</v>
      </c>
      <c r="S442" s="1">
        <f t="shared" si="71"/>
        <v>0</v>
      </c>
      <c r="T442" s="1">
        <f t="shared" si="72"/>
        <v>1</v>
      </c>
      <c r="U442" s="1">
        <f t="shared" si="73"/>
        <v>1</v>
      </c>
      <c r="V442" s="1">
        <f t="shared" si="74"/>
        <v>0</v>
      </c>
      <c r="W442" s="1">
        <f t="shared" si="75"/>
        <v>1</v>
      </c>
      <c r="X442" s="1">
        <f t="shared" si="76"/>
        <v>1</v>
      </c>
      <c r="Y442" s="1">
        <f t="shared" si="77"/>
        <v>0</v>
      </c>
      <c r="Z442" s="1">
        <f t="shared" si="78"/>
        <v>1</v>
      </c>
      <c r="AA442" s="1">
        <f t="shared" si="79"/>
        <v>0</v>
      </c>
      <c r="AB442" s="1">
        <f t="shared" si="80"/>
        <v>5</v>
      </c>
      <c r="AC442" s="1"/>
    </row>
    <row r="443" spans="1:29" ht="12.95" customHeight="1">
      <c r="A443" s="2" t="s">
        <v>344</v>
      </c>
      <c r="B443" s="1" t="s">
        <v>345</v>
      </c>
      <c r="C443" s="1" t="s">
        <v>346</v>
      </c>
      <c r="D443" s="1">
        <v>40.080258999999998</v>
      </c>
      <c r="E443" s="1">
        <v>-106.09857100000001</v>
      </c>
      <c r="F443" s="3">
        <v>1</v>
      </c>
      <c r="G443" s="9" t="s">
        <v>2026</v>
      </c>
      <c r="H443" s="13">
        <v>2162.975469</v>
      </c>
      <c r="I443" s="14">
        <v>44.108749000000003</v>
      </c>
      <c r="J443" s="12">
        <v>0</v>
      </c>
      <c r="K443" s="12">
        <v>1.1638000000000002</v>
      </c>
      <c r="L443" s="12">
        <v>0.52380000000000004</v>
      </c>
      <c r="M443" s="1">
        <v>0</v>
      </c>
      <c r="N443" s="1">
        <v>23</v>
      </c>
      <c r="O443" s="12">
        <v>1.775617</v>
      </c>
      <c r="P443" s="1">
        <v>4.6200000000000001E-4</v>
      </c>
      <c r="Q443" s="1">
        <v>0</v>
      </c>
      <c r="R443" s="1">
        <v>0</v>
      </c>
      <c r="S443" s="1">
        <f t="shared" si="71"/>
        <v>0</v>
      </c>
      <c r="T443" s="1">
        <f t="shared" si="72"/>
        <v>1</v>
      </c>
      <c r="U443" s="1">
        <f t="shared" si="73"/>
        <v>1</v>
      </c>
      <c r="V443" s="1">
        <f t="shared" si="74"/>
        <v>0</v>
      </c>
      <c r="W443" s="1">
        <f t="shared" si="75"/>
        <v>1</v>
      </c>
      <c r="X443" s="1">
        <f t="shared" si="76"/>
        <v>1</v>
      </c>
      <c r="Y443" s="1">
        <f t="shared" si="77"/>
        <v>0</v>
      </c>
      <c r="Z443" s="1">
        <f t="shared" si="78"/>
        <v>0</v>
      </c>
      <c r="AA443" s="1">
        <f t="shared" si="79"/>
        <v>0</v>
      </c>
      <c r="AB443" s="1">
        <f t="shared" si="80"/>
        <v>4</v>
      </c>
      <c r="AC443" s="1"/>
    </row>
    <row r="444" spans="1:29" ht="12.95" customHeight="1">
      <c r="A444" s="2" t="s">
        <v>347</v>
      </c>
      <c r="B444" s="1" t="s">
        <v>345</v>
      </c>
      <c r="C444" s="1" t="s">
        <v>348</v>
      </c>
      <c r="D444" s="1">
        <v>40.063279000000001</v>
      </c>
      <c r="E444" s="1">
        <v>-106.191402</v>
      </c>
      <c r="F444" s="3">
        <v>1</v>
      </c>
      <c r="G444" s="9" t="s">
        <v>2026</v>
      </c>
      <c r="H444" s="13">
        <v>2934.9159129999998</v>
      </c>
      <c r="I444" s="14">
        <v>36.953139999999998</v>
      </c>
      <c r="J444" s="12">
        <v>4.4000000000000003E-3</v>
      </c>
      <c r="K444" s="12">
        <v>1.1149</v>
      </c>
      <c r="L444" s="12">
        <v>0.41620000000000001</v>
      </c>
      <c r="M444" s="1">
        <v>0</v>
      </c>
      <c r="N444" s="1">
        <v>13</v>
      </c>
      <c r="O444" s="12">
        <v>1.7197769999999999</v>
      </c>
      <c r="P444" s="1">
        <v>2.7260000000000001E-3</v>
      </c>
      <c r="Q444" s="1">
        <v>0</v>
      </c>
      <c r="R444" s="1">
        <v>0</v>
      </c>
      <c r="S444" s="1">
        <f t="shared" si="71"/>
        <v>1</v>
      </c>
      <c r="T444" s="1">
        <f t="shared" si="72"/>
        <v>1</v>
      </c>
      <c r="U444" s="1">
        <f t="shared" si="73"/>
        <v>1</v>
      </c>
      <c r="V444" s="1">
        <f t="shared" si="74"/>
        <v>0</v>
      </c>
      <c r="W444" s="1">
        <f t="shared" si="75"/>
        <v>1</v>
      </c>
      <c r="X444" s="1">
        <f t="shared" si="76"/>
        <v>1</v>
      </c>
      <c r="Y444" s="1">
        <f t="shared" si="77"/>
        <v>0</v>
      </c>
      <c r="Z444" s="1">
        <f t="shared" si="78"/>
        <v>0</v>
      </c>
      <c r="AA444" s="1">
        <f t="shared" si="79"/>
        <v>0</v>
      </c>
      <c r="AB444" s="1">
        <f t="shared" si="80"/>
        <v>5</v>
      </c>
      <c r="AC444" s="1"/>
    </row>
    <row r="445" spans="1:29" ht="12.95" customHeight="1">
      <c r="A445" s="2" t="s">
        <v>349</v>
      </c>
      <c r="B445" s="1" t="s">
        <v>345</v>
      </c>
      <c r="C445" s="1" t="s">
        <v>350</v>
      </c>
      <c r="D445" s="1">
        <v>40.055596999999999</v>
      </c>
      <c r="E445" s="1">
        <v>-106.283574</v>
      </c>
      <c r="F445" s="3">
        <v>1</v>
      </c>
      <c r="G445" s="9" t="s">
        <v>2026</v>
      </c>
      <c r="H445" s="13">
        <v>3076.6799190000002</v>
      </c>
      <c r="I445" s="14">
        <v>24.257866</v>
      </c>
      <c r="J445" s="12">
        <v>4.1999999999999997E-3</v>
      </c>
      <c r="K445" s="12">
        <v>1.2595000000000001</v>
      </c>
      <c r="L445" s="12">
        <v>0.40610000000000002</v>
      </c>
      <c r="M445" s="1">
        <v>0</v>
      </c>
      <c r="N445" s="1">
        <v>12</v>
      </c>
      <c r="O445" s="12">
        <v>1.3488100000000001</v>
      </c>
      <c r="P445" s="1">
        <v>2.5999999999999999E-3</v>
      </c>
      <c r="Q445" s="1">
        <v>0</v>
      </c>
      <c r="R445" s="1">
        <v>0</v>
      </c>
      <c r="S445" s="1">
        <f t="shared" si="71"/>
        <v>1</v>
      </c>
      <c r="T445" s="1">
        <f t="shared" si="72"/>
        <v>1</v>
      </c>
      <c r="U445" s="1">
        <f t="shared" si="73"/>
        <v>1</v>
      </c>
      <c r="V445" s="1">
        <f t="shared" si="74"/>
        <v>0</v>
      </c>
      <c r="W445" s="1">
        <f t="shared" si="75"/>
        <v>1</v>
      </c>
      <c r="X445" s="1">
        <f t="shared" si="76"/>
        <v>1</v>
      </c>
      <c r="Y445" s="1">
        <f t="shared" si="77"/>
        <v>0</v>
      </c>
      <c r="Z445" s="1">
        <f t="shared" si="78"/>
        <v>0</v>
      </c>
      <c r="AA445" s="1">
        <f t="shared" si="79"/>
        <v>0</v>
      </c>
      <c r="AB445" s="1">
        <f t="shared" si="80"/>
        <v>5</v>
      </c>
      <c r="AC445" s="1"/>
    </row>
    <row r="446" spans="1:29" ht="12.95" customHeight="1">
      <c r="A446" s="2" t="s">
        <v>366</v>
      </c>
      <c r="B446" s="1" t="s">
        <v>367</v>
      </c>
      <c r="C446" s="1" t="s">
        <v>368</v>
      </c>
      <c r="D446" s="1">
        <v>39.92286</v>
      </c>
      <c r="E446" s="1">
        <v>-105.85744</v>
      </c>
      <c r="F446" s="3">
        <v>1</v>
      </c>
      <c r="G446" s="9" t="s">
        <v>2026</v>
      </c>
      <c r="H446" s="13">
        <v>93.015461999999999</v>
      </c>
      <c r="I446" s="14">
        <v>19.227025000000001</v>
      </c>
      <c r="J446" s="12">
        <v>0</v>
      </c>
      <c r="K446" s="12">
        <v>0</v>
      </c>
      <c r="L446" s="12">
        <v>1.9000000000000002E-3</v>
      </c>
      <c r="M446" s="1">
        <v>0</v>
      </c>
      <c r="N446" s="1">
        <v>3</v>
      </c>
      <c r="O446" s="12">
        <v>3.0621209999999999</v>
      </c>
      <c r="P446" s="1">
        <v>0</v>
      </c>
      <c r="Q446" s="1">
        <v>0</v>
      </c>
      <c r="R446" s="1">
        <v>0</v>
      </c>
      <c r="S446" s="1">
        <f t="shared" si="71"/>
        <v>0</v>
      </c>
      <c r="T446" s="1">
        <f t="shared" si="72"/>
        <v>0</v>
      </c>
      <c r="U446" s="1">
        <f t="shared" si="73"/>
        <v>1</v>
      </c>
      <c r="V446" s="1">
        <f t="shared" si="74"/>
        <v>0</v>
      </c>
      <c r="W446" s="1">
        <f t="shared" si="75"/>
        <v>1</v>
      </c>
      <c r="X446" s="1">
        <f t="shared" si="76"/>
        <v>1</v>
      </c>
      <c r="Y446" s="1">
        <f t="shared" si="77"/>
        <v>0</v>
      </c>
      <c r="Z446" s="1">
        <f t="shared" si="78"/>
        <v>0</v>
      </c>
      <c r="AA446" s="1">
        <f t="shared" si="79"/>
        <v>0</v>
      </c>
      <c r="AB446" s="1">
        <f t="shared" si="80"/>
        <v>3</v>
      </c>
      <c r="AC446" s="1"/>
    </row>
    <row r="447" spans="1:29" ht="12.95" customHeight="1">
      <c r="A447" s="2" t="s">
        <v>369</v>
      </c>
      <c r="B447" s="1" t="s">
        <v>367</v>
      </c>
      <c r="C447" s="1" t="s">
        <v>370</v>
      </c>
      <c r="D447" s="1">
        <v>39.926667000000002</v>
      </c>
      <c r="E447" s="1">
        <v>-105.861833</v>
      </c>
      <c r="F447" s="3">
        <v>1</v>
      </c>
      <c r="G447" s="9" t="s">
        <v>2026</v>
      </c>
      <c r="H447" s="13">
        <v>92.731408999999999</v>
      </c>
      <c r="I447" s="14">
        <v>18.054366000000002</v>
      </c>
      <c r="J447" s="12">
        <v>0</v>
      </c>
      <c r="K447" s="12">
        <v>0</v>
      </c>
      <c r="L447" s="12">
        <v>1.9000000000000002E-3</v>
      </c>
      <c r="M447" s="1">
        <v>0</v>
      </c>
      <c r="N447" s="1">
        <v>3</v>
      </c>
      <c r="O447" s="12">
        <v>2.9987050000000002</v>
      </c>
      <c r="P447" s="1">
        <v>0</v>
      </c>
      <c r="Q447" s="1">
        <v>0</v>
      </c>
      <c r="R447" s="1">
        <v>0</v>
      </c>
      <c r="S447" s="1">
        <f t="shared" si="71"/>
        <v>0</v>
      </c>
      <c r="T447" s="1">
        <f t="shared" si="72"/>
        <v>0</v>
      </c>
      <c r="U447" s="1">
        <f t="shared" si="73"/>
        <v>1</v>
      </c>
      <c r="V447" s="1">
        <f t="shared" si="74"/>
        <v>0</v>
      </c>
      <c r="W447" s="1">
        <f t="shared" si="75"/>
        <v>1</v>
      </c>
      <c r="X447" s="1">
        <f t="shared" si="76"/>
        <v>1</v>
      </c>
      <c r="Y447" s="1">
        <f t="shared" si="77"/>
        <v>0</v>
      </c>
      <c r="Z447" s="1">
        <f t="shared" si="78"/>
        <v>0</v>
      </c>
      <c r="AA447" s="1">
        <f t="shared" si="79"/>
        <v>0</v>
      </c>
      <c r="AB447" s="1">
        <f t="shared" si="80"/>
        <v>3</v>
      </c>
      <c r="AC447" s="1"/>
    </row>
    <row r="448" spans="1:29" ht="12.95" customHeight="1">
      <c r="A448" s="2" t="s">
        <v>371</v>
      </c>
      <c r="B448" s="1" t="s">
        <v>367</v>
      </c>
      <c r="C448" s="1" t="s">
        <v>372</v>
      </c>
      <c r="D448" s="1">
        <v>39.907200000000003</v>
      </c>
      <c r="E448" s="1">
        <v>-105.8794</v>
      </c>
      <c r="F448" s="3">
        <v>2</v>
      </c>
      <c r="G448" s="9" t="s">
        <v>2026</v>
      </c>
      <c r="H448" s="13">
        <v>70.360096999999996</v>
      </c>
      <c r="I448" s="14">
        <v>15.72068</v>
      </c>
      <c r="J448" s="12">
        <v>0</v>
      </c>
      <c r="K448" s="12">
        <v>0</v>
      </c>
      <c r="L448" s="12">
        <v>2.5999999999999999E-3</v>
      </c>
      <c r="M448" s="1">
        <v>0</v>
      </c>
      <c r="N448" s="1">
        <v>0</v>
      </c>
      <c r="O448" s="12">
        <v>3.095275</v>
      </c>
      <c r="P448" s="1">
        <v>0</v>
      </c>
      <c r="Q448" s="1">
        <v>0</v>
      </c>
      <c r="R448" s="1">
        <v>0</v>
      </c>
      <c r="S448" s="1">
        <f t="shared" si="71"/>
        <v>0</v>
      </c>
      <c r="T448" s="1">
        <f t="shared" si="72"/>
        <v>0</v>
      </c>
      <c r="U448" s="1">
        <f t="shared" si="73"/>
        <v>1</v>
      </c>
      <c r="V448" s="1">
        <f t="shared" si="74"/>
        <v>0</v>
      </c>
      <c r="W448" s="1">
        <f t="shared" si="75"/>
        <v>0</v>
      </c>
      <c r="X448" s="1">
        <f t="shared" si="76"/>
        <v>1</v>
      </c>
      <c r="Y448" s="1">
        <f t="shared" si="77"/>
        <v>0</v>
      </c>
      <c r="Z448" s="1">
        <f t="shared" si="78"/>
        <v>0</v>
      </c>
      <c r="AA448" s="1">
        <f t="shared" si="79"/>
        <v>0</v>
      </c>
      <c r="AB448" s="1">
        <f t="shared" si="80"/>
        <v>2</v>
      </c>
      <c r="AC448" s="1"/>
    </row>
    <row r="449" spans="1:29" ht="12.95" customHeight="1">
      <c r="A449" s="2" t="s">
        <v>374</v>
      </c>
      <c r="B449" s="1" t="s">
        <v>362</v>
      </c>
      <c r="C449" s="1" t="s">
        <v>375</v>
      </c>
      <c r="D449" s="1">
        <v>40.084417000000002</v>
      </c>
      <c r="E449" s="1">
        <v>-105.953861</v>
      </c>
      <c r="F449" s="3">
        <v>1</v>
      </c>
      <c r="G449" s="9" t="s">
        <v>2026</v>
      </c>
      <c r="H449" s="13">
        <v>766.47059999999999</v>
      </c>
      <c r="I449" s="14">
        <v>28.177890999999999</v>
      </c>
      <c r="J449" s="12">
        <v>0</v>
      </c>
      <c r="K449" s="12">
        <v>1.0012999999999999</v>
      </c>
      <c r="L449" s="12">
        <v>0.90900000000000003</v>
      </c>
      <c r="M449" s="1">
        <v>3</v>
      </c>
      <c r="N449" s="1">
        <v>28</v>
      </c>
      <c r="O449" s="12">
        <v>4.047917</v>
      </c>
      <c r="P449" s="1">
        <v>0</v>
      </c>
      <c r="Q449" s="1">
        <v>2</v>
      </c>
      <c r="R449" s="1">
        <v>0</v>
      </c>
      <c r="S449" s="1">
        <f t="shared" si="71"/>
        <v>0</v>
      </c>
      <c r="T449" s="1">
        <f t="shared" si="72"/>
        <v>1</v>
      </c>
      <c r="U449" s="1">
        <f t="shared" si="73"/>
        <v>1</v>
      </c>
      <c r="V449" s="1">
        <f t="shared" si="74"/>
        <v>1</v>
      </c>
      <c r="W449" s="1">
        <f t="shared" si="75"/>
        <v>1</v>
      </c>
      <c r="X449" s="1">
        <f t="shared" si="76"/>
        <v>1</v>
      </c>
      <c r="Y449" s="1">
        <f t="shared" si="77"/>
        <v>0</v>
      </c>
      <c r="Z449" s="1">
        <f t="shared" si="78"/>
        <v>1</v>
      </c>
      <c r="AA449" s="1">
        <f t="shared" si="79"/>
        <v>0</v>
      </c>
      <c r="AB449" s="1">
        <f t="shared" si="80"/>
        <v>6</v>
      </c>
      <c r="AC449" s="1"/>
    </row>
    <row r="450" spans="1:29" ht="12.95" customHeight="1">
      <c r="A450" s="2" t="s">
        <v>387</v>
      </c>
      <c r="B450" s="1" t="s">
        <v>388</v>
      </c>
      <c r="C450" s="1" t="s">
        <v>389</v>
      </c>
      <c r="D450" s="1">
        <v>39.876522999999999</v>
      </c>
      <c r="E450" s="1">
        <v>-105.90224600000001</v>
      </c>
      <c r="F450" s="3">
        <v>2</v>
      </c>
      <c r="G450" s="9" t="s">
        <v>2026</v>
      </c>
      <c r="H450" s="13">
        <v>3.1873499999999999</v>
      </c>
      <c r="I450" s="14">
        <v>3.1873499999999999</v>
      </c>
      <c r="J450" s="12">
        <v>0</v>
      </c>
      <c r="K450" s="12">
        <v>0</v>
      </c>
      <c r="L450" s="12">
        <v>0</v>
      </c>
      <c r="M450" s="1">
        <v>0</v>
      </c>
      <c r="N450" s="1">
        <v>0</v>
      </c>
      <c r="O450" s="12">
        <v>0</v>
      </c>
      <c r="P450" s="1">
        <v>0</v>
      </c>
      <c r="Q450" s="1">
        <v>0</v>
      </c>
      <c r="R450" s="1">
        <v>0</v>
      </c>
      <c r="S450" s="1">
        <f t="shared" si="71"/>
        <v>0</v>
      </c>
      <c r="T450" s="1">
        <f t="shared" si="72"/>
        <v>0</v>
      </c>
      <c r="U450" s="1">
        <f t="shared" si="73"/>
        <v>0</v>
      </c>
      <c r="V450" s="1">
        <f t="shared" si="74"/>
        <v>0</v>
      </c>
      <c r="W450" s="1">
        <f t="shared" si="75"/>
        <v>0</v>
      </c>
      <c r="X450" s="1">
        <f t="shared" si="76"/>
        <v>0</v>
      </c>
      <c r="Y450" s="1">
        <f t="shared" si="77"/>
        <v>0</v>
      </c>
      <c r="Z450" s="1">
        <f t="shared" si="78"/>
        <v>0</v>
      </c>
      <c r="AA450" s="1">
        <f t="shared" si="79"/>
        <v>0</v>
      </c>
      <c r="AB450" s="1">
        <f t="shared" si="80"/>
        <v>0</v>
      </c>
      <c r="AC450" s="1"/>
    </row>
    <row r="451" spans="1:29" ht="12.95" customHeight="1">
      <c r="A451" s="2" t="s">
        <v>390</v>
      </c>
      <c r="B451" s="1" t="s">
        <v>391</v>
      </c>
      <c r="C451" s="1" t="s">
        <v>389</v>
      </c>
      <c r="D451" s="1">
        <v>39.887407000000003</v>
      </c>
      <c r="E451" s="1">
        <v>-105.87712500000001</v>
      </c>
      <c r="F451" s="3">
        <v>2</v>
      </c>
      <c r="G451" s="9" t="s">
        <v>2026</v>
      </c>
      <c r="H451" s="13">
        <v>8.4614619999999992</v>
      </c>
      <c r="I451" s="14">
        <v>7.7240149999999996</v>
      </c>
      <c r="J451" s="12">
        <v>0</v>
      </c>
      <c r="K451" s="12">
        <v>0</v>
      </c>
      <c r="L451" s="12">
        <v>0</v>
      </c>
      <c r="M451" s="1">
        <v>0</v>
      </c>
      <c r="N451" s="1">
        <v>0</v>
      </c>
      <c r="O451" s="12">
        <v>0.332673</v>
      </c>
      <c r="P451" s="1">
        <v>0</v>
      </c>
      <c r="Q451" s="1">
        <v>0</v>
      </c>
      <c r="R451" s="1">
        <v>0</v>
      </c>
      <c r="S451" s="1">
        <f t="shared" si="71"/>
        <v>0</v>
      </c>
      <c r="T451" s="1">
        <f t="shared" si="72"/>
        <v>0</v>
      </c>
      <c r="U451" s="1">
        <f t="shared" si="73"/>
        <v>0</v>
      </c>
      <c r="V451" s="1">
        <f t="shared" si="74"/>
        <v>0</v>
      </c>
      <c r="W451" s="1">
        <f t="shared" si="75"/>
        <v>0</v>
      </c>
      <c r="X451" s="1">
        <f t="shared" si="76"/>
        <v>0</v>
      </c>
      <c r="Y451" s="1">
        <f t="shared" si="77"/>
        <v>0</v>
      </c>
      <c r="Z451" s="1">
        <f t="shared" si="78"/>
        <v>0</v>
      </c>
      <c r="AA451" s="1">
        <f t="shared" si="79"/>
        <v>0</v>
      </c>
      <c r="AB451" s="1">
        <f t="shared" si="80"/>
        <v>0</v>
      </c>
      <c r="AC451" s="1"/>
    </row>
    <row r="452" spans="1:29" ht="12.95" customHeight="1">
      <c r="A452" s="2" t="s">
        <v>392</v>
      </c>
      <c r="B452" s="1" t="s">
        <v>391</v>
      </c>
      <c r="C452" s="1" t="s">
        <v>393</v>
      </c>
      <c r="D452" s="1">
        <v>39.890521</v>
      </c>
      <c r="E452" s="1">
        <v>-105.877413</v>
      </c>
      <c r="F452" s="3">
        <v>2</v>
      </c>
      <c r="G452" s="9" t="s">
        <v>2026</v>
      </c>
      <c r="H452" s="13">
        <v>8.9373369999999994</v>
      </c>
      <c r="I452" s="14">
        <v>7.4911099999999999</v>
      </c>
      <c r="J452" s="12">
        <v>0</v>
      </c>
      <c r="K452" s="12">
        <v>0</v>
      </c>
      <c r="L452" s="12">
        <v>0</v>
      </c>
      <c r="M452" s="1">
        <v>0</v>
      </c>
      <c r="N452" s="1">
        <v>0</v>
      </c>
      <c r="O452" s="12">
        <v>0.57632499999999998</v>
      </c>
      <c r="P452" s="1">
        <v>0</v>
      </c>
      <c r="Q452" s="1">
        <v>0</v>
      </c>
      <c r="R452" s="1">
        <v>0</v>
      </c>
      <c r="S452" s="1">
        <f t="shared" si="71"/>
        <v>0</v>
      </c>
      <c r="T452" s="1">
        <f t="shared" si="72"/>
        <v>0</v>
      </c>
      <c r="U452" s="1">
        <f t="shared" si="73"/>
        <v>0</v>
      </c>
      <c r="V452" s="1">
        <f t="shared" si="74"/>
        <v>0</v>
      </c>
      <c r="W452" s="1">
        <f t="shared" si="75"/>
        <v>0</v>
      </c>
      <c r="X452" s="1">
        <f t="shared" si="76"/>
        <v>0</v>
      </c>
      <c r="Y452" s="1">
        <f t="shared" si="77"/>
        <v>0</v>
      </c>
      <c r="Z452" s="1">
        <f t="shared" si="78"/>
        <v>0</v>
      </c>
      <c r="AA452" s="1">
        <f t="shared" si="79"/>
        <v>0</v>
      </c>
      <c r="AB452" s="1">
        <f t="shared" si="80"/>
        <v>0</v>
      </c>
      <c r="AC452" s="1"/>
    </row>
    <row r="453" spans="1:29" ht="12.95" customHeight="1">
      <c r="A453" s="2" t="s">
        <v>395</v>
      </c>
      <c r="B453" s="1" t="s">
        <v>396</v>
      </c>
      <c r="C453" s="1" t="s">
        <v>389</v>
      </c>
      <c r="D453" s="1">
        <v>39.880709000000003</v>
      </c>
      <c r="E453" s="1">
        <v>-105.741146</v>
      </c>
      <c r="F453" s="3">
        <v>2</v>
      </c>
      <c r="G453" s="9" t="s">
        <v>2026</v>
      </c>
      <c r="H453" s="13">
        <v>12.56715</v>
      </c>
      <c r="I453" s="14">
        <v>11.215698</v>
      </c>
      <c r="J453" s="12">
        <v>0</v>
      </c>
      <c r="K453" s="12">
        <v>0</v>
      </c>
      <c r="L453" s="12">
        <v>2.8400000000000002E-2</v>
      </c>
      <c r="M453" s="1">
        <v>0</v>
      </c>
      <c r="N453" s="1">
        <v>0</v>
      </c>
      <c r="O453" s="12">
        <v>0.48869899999999999</v>
      </c>
      <c r="P453" s="1">
        <v>0</v>
      </c>
      <c r="Q453" s="1">
        <v>0</v>
      </c>
      <c r="R453" s="1">
        <v>0</v>
      </c>
      <c r="S453" s="1">
        <f t="shared" si="71"/>
        <v>0</v>
      </c>
      <c r="T453" s="1">
        <f t="shared" si="72"/>
        <v>0</v>
      </c>
      <c r="U453" s="1">
        <f t="shared" si="73"/>
        <v>1</v>
      </c>
      <c r="V453" s="1">
        <f t="shared" si="74"/>
        <v>0</v>
      </c>
      <c r="W453" s="1">
        <f t="shared" si="75"/>
        <v>0</v>
      </c>
      <c r="X453" s="1">
        <f t="shared" si="76"/>
        <v>0</v>
      </c>
      <c r="Y453" s="1">
        <f t="shared" si="77"/>
        <v>0</v>
      </c>
      <c r="Z453" s="1">
        <f t="shared" si="78"/>
        <v>0</v>
      </c>
      <c r="AA453" s="1">
        <f t="shared" si="79"/>
        <v>0</v>
      </c>
      <c r="AB453" s="1">
        <f t="shared" si="80"/>
        <v>1</v>
      </c>
      <c r="AC453" s="1"/>
    </row>
    <row r="454" spans="1:29" ht="12.95" customHeight="1">
      <c r="A454" s="2" t="s">
        <v>397</v>
      </c>
      <c r="B454" s="1" t="s">
        <v>396</v>
      </c>
      <c r="C454" s="1" t="s">
        <v>398</v>
      </c>
      <c r="D454" s="1">
        <v>39.881754000000001</v>
      </c>
      <c r="E454" s="1">
        <v>-105.744181</v>
      </c>
      <c r="F454" s="3">
        <v>2</v>
      </c>
      <c r="G454" s="9" t="s">
        <v>2026</v>
      </c>
      <c r="H454" s="13">
        <v>13.067325</v>
      </c>
      <c r="I454" s="14">
        <v>11.142775</v>
      </c>
      <c r="J454" s="12">
        <v>0</v>
      </c>
      <c r="K454" s="12">
        <v>0</v>
      </c>
      <c r="L454" s="12">
        <v>2.7400000000000001E-2</v>
      </c>
      <c r="M454" s="1">
        <v>0</v>
      </c>
      <c r="N454" s="1">
        <v>0</v>
      </c>
      <c r="O454" s="12">
        <v>0.61765300000000001</v>
      </c>
      <c r="P454" s="1">
        <v>0</v>
      </c>
      <c r="Q454" s="1">
        <v>0</v>
      </c>
      <c r="R454" s="1">
        <v>0</v>
      </c>
      <c r="S454" s="1">
        <f t="shared" si="71"/>
        <v>0</v>
      </c>
      <c r="T454" s="1">
        <f t="shared" si="72"/>
        <v>0</v>
      </c>
      <c r="U454" s="1">
        <f t="shared" si="73"/>
        <v>1</v>
      </c>
      <c r="V454" s="1">
        <f t="shared" si="74"/>
        <v>0</v>
      </c>
      <c r="W454" s="1">
        <f t="shared" si="75"/>
        <v>0</v>
      </c>
      <c r="X454" s="1">
        <f t="shared" si="76"/>
        <v>1</v>
      </c>
      <c r="Y454" s="1">
        <f t="shared" si="77"/>
        <v>0</v>
      </c>
      <c r="Z454" s="1">
        <f t="shared" si="78"/>
        <v>0</v>
      </c>
      <c r="AA454" s="1">
        <f t="shared" si="79"/>
        <v>0</v>
      </c>
      <c r="AB454" s="1">
        <f t="shared" si="80"/>
        <v>2</v>
      </c>
      <c r="AC454" s="1"/>
    </row>
    <row r="455" spans="1:29" ht="12.95" customHeight="1">
      <c r="A455" s="2" t="s">
        <v>399</v>
      </c>
      <c r="B455" s="1" t="s">
        <v>400</v>
      </c>
      <c r="C455" s="1" t="s">
        <v>389</v>
      </c>
      <c r="D455" s="1">
        <v>39.952092999999998</v>
      </c>
      <c r="E455" s="1">
        <v>-105.736152</v>
      </c>
      <c r="F455" s="3">
        <v>2</v>
      </c>
      <c r="G455" s="9" t="s">
        <v>2026</v>
      </c>
      <c r="H455" s="13">
        <v>7.4560500000000003</v>
      </c>
      <c r="I455" s="14">
        <v>7.4560500000000003</v>
      </c>
      <c r="J455" s="12">
        <v>0</v>
      </c>
      <c r="K455" s="12">
        <v>0</v>
      </c>
      <c r="L455" s="12">
        <v>0</v>
      </c>
      <c r="M455" s="1">
        <v>0</v>
      </c>
      <c r="N455" s="1">
        <v>0</v>
      </c>
      <c r="O455" s="12">
        <v>0.86283299999999996</v>
      </c>
      <c r="P455" s="1">
        <v>0</v>
      </c>
      <c r="Q455" s="1">
        <v>0</v>
      </c>
      <c r="R455" s="1">
        <v>0</v>
      </c>
      <c r="S455" s="1">
        <f t="shared" si="71"/>
        <v>0</v>
      </c>
      <c r="T455" s="1">
        <f t="shared" si="72"/>
        <v>0</v>
      </c>
      <c r="U455" s="1">
        <f t="shared" si="73"/>
        <v>0</v>
      </c>
      <c r="V455" s="1">
        <f t="shared" si="74"/>
        <v>0</v>
      </c>
      <c r="W455" s="1">
        <f t="shared" si="75"/>
        <v>0</v>
      </c>
      <c r="X455" s="1">
        <f t="shared" si="76"/>
        <v>1</v>
      </c>
      <c r="Y455" s="1">
        <f t="shared" si="77"/>
        <v>0</v>
      </c>
      <c r="Z455" s="1">
        <f t="shared" si="78"/>
        <v>0</v>
      </c>
      <c r="AA455" s="1">
        <f t="shared" si="79"/>
        <v>0</v>
      </c>
      <c r="AB455" s="1">
        <f t="shared" si="80"/>
        <v>1</v>
      </c>
      <c r="AC455" s="1"/>
    </row>
    <row r="456" spans="1:29" ht="12.95" customHeight="1">
      <c r="A456" s="2" t="s">
        <v>401</v>
      </c>
      <c r="B456" s="1" t="s">
        <v>400</v>
      </c>
      <c r="C456" s="1" t="s">
        <v>402</v>
      </c>
      <c r="D456" s="1">
        <v>39.951372999999997</v>
      </c>
      <c r="E456" s="1">
        <v>-105.73757500000001</v>
      </c>
      <c r="F456" s="3">
        <v>2</v>
      </c>
      <c r="G456" s="9" t="s">
        <v>2026</v>
      </c>
      <c r="H456" s="13">
        <v>7.7861250000000002</v>
      </c>
      <c r="I456" s="14">
        <v>7.7861250000000002</v>
      </c>
      <c r="J456" s="12">
        <v>0</v>
      </c>
      <c r="K456" s="12">
        <v>0</v>
      </c>
      <c r="L456" s="12">
        <v>0</v>
      </c>
      <c r="M456" s="1">
        <v>0</v>
      </c>
      <c r="N456" s="1">
        <v>1</v>
      </c>
      <c r="O456" s="12">
        <v>1.112911</v>
      </c>
      <c r="P456" s="1">
        <v>0</v>
      </c>
      <c r="Q456" s="1">
        <v>0</v>
      </c>
      <c r="R456" s="1">
        <v>0</v>
      </c>
      <c r="S456" s="1">
        <f t="shared" si="71"/>
        <v>0</v>
      </c>
      <c r="T456" s="1">
        <f t="shared" si="72"/>
        <v>0</v>
      </c>
      <c r="U456" s="1">
        <f t="shared" si="73"/>
        <v>0</v>
      </c>
      <c r="V456" s="1">
        <f t="shared" si="74"/>
        <v>0</v>
      </c>
      <c r="W456" s="1">
        <f t="shared" si="75"/>
        <v>0</v>
      </c>
      <c r="X456" s="1">
        <f t="shared" si="76"/>
        <v>1</v>
      </c>
      <c r="Y456" s="1">
        <f t="shared" si="77"/>
        <v>0</v>
      </c>
      <c r="Z456" s="1">
        <f t="shared" si="78"/>
        <v>0</v>
      </c>
      <c r="AA456" s="1">
        <f t="shared" si="79"/>
        <v>0</v>
      </c>
      <c r="AB456" s="1">
        <f t="shared" si="80"/>
        <v>1</v>
      </c>
      <c r="AC456" s="1"/>
    </row>
    <row r="457" spans="1:29" ht="12.95" customHeight="1">
      <c r="A457" s="2" t="s">
        <v>420</v>
      </c>
      <c r="B457" s="1" t="s">
        <v>412</v>
      </c>
      <c r="C457" s="1" t="s">
        <v>421</v>
      </c>
      <c r="D457" s="1">
        <v>39.666865999999999</v>
      </c>
      <c r="E457" s="1">
        <v>-105.258366</v>
      </c>
      <c r="F457" s="3">
        <v>1</v>
      </c>
      <c r="G457" s="9" t="s">
        <v>2026</v>
      </c>
      <c r="H457" s="13">
        <v>402.50192700000002</v>
      </c>
      <c r="I457" s="14">
        <v>30.610455999999999</v>
      </c>
      <c r="J457" s="12">
        <v>3.5999999999999999E-3</v>
      </c>
      <c r="K457" s="12">
        <v>0.35309999999999997</v>
      </c>
      <c r="L457" s="12">
        <v>0.87019999999999997</v>
      </c>
      <c r="M457" s="1">
        <v>7</v>
      </c>
      <c r="N457" s="1">
        <v>7</v>
      </c>
      <c r="O457" s="12">
        <v>4.1832039999999999</v>
      </c>
      <c r="P457" s="1">
        <v>0</v>
      </c>
      <c r="Q457" s="1">
        <v>0</v>
      </c>
      <c r="R457" s="1">
        <v>0</v>
      </c>
      <c r="S457" s="1">
        <f t="shared" si="71"/>
        <v>1</v>
      </c>
      <c r="T457" s="1">
        <f t="shared" si="72"/>
        <v>1</v>
      </c>
      <c r="U457" s="1">
        <f t="shared" si="73"/>
        <v>1</v>
      </c>
      <c r="V457" s="1">
        <f t="shared" si="74"/>
        <v>1</v>
      </c>
      <c r="W457" s="1">
        <f t="shared" si="75"/>
        <v>1</v>
      </c>
      <c r="X457" s="1">
        <f t="shared" si="76"/>
        <v>1</v>
      </c>
      <c r="Y457" s="1">
        <f t="shared" si="77"/>
        <v>0</v>
      </c>
      <c r="Z457" s="1">
        <f t="shared" si="78"/>
        <v>0</v>
      </c>
      <c r="AA457" s="1">
        <f t="shared" si="79"/>
        <v>0</v>
      </c>
      <c r="AB457" s="1">
        <f t="shared" si="80"/>
        <v>6</v>
      </c>
      <c r="AC457" s="1"/>
    </row>
    <row r="458" spans="1:29" ht="12.95" customHeight="1">
      <c r="A458" s="2" t="s">
        <v>422</v>
      </c>
      <c r="B458" s="1" t="s">
        <v>412</v>
      </c>
      <c r="C458" s="1" t="s">
        <v>423</v>
      </c>
      <c r="D458" s="1">
        <v>39.656382999999998</v>
      </c>
      <c r="E458" s="1">
        <v>-105.2894</v>
      </c>
      <c r="F458" s="3">
        <v>1</v>
      </c>
      <c r="G458" s="9" t="s">
        <v>2026</v>
      </c>
      <c r="H458" s="13">
        <v>368.78896500000002</v>
      </c>
      <c r="I458" s="14">
        <v>29.048736000000002</v>
      </c>
      <c r="J458" s="12">
        <v>3.8999999999999998E-3</v>
      </c>
      <c r="K458" s="12">
        <v>0.37729999999999997</v>
      </c>
      <c r="L458" s="12">
        <v>0.76660000000000006</v>
      </c>
      <c r="M458" s="1">
        <v>4</v>
      </c>
      <c r="N458" s="1">
        <v>13</v>
      </c>
      <c r="O458" s="12">
        <v>8.28308</v>
      </c>
      <c r="P458" s="1">
        <v>0</v>
      </c>
      <c r="Q458" s="1">
        <v>0</v>
      </c>
      <c r="R458" s="1">
        <v>0</v>
      </c>
      <c r="S458" s="1">
        <f t="shared" si="71"/>
        <v>1</v>
      </c>
      <c r="T458" s="1">
        <f t="shared" si="72"/>
        <v>1</v>
      </c>
      <c r="U458" s="1">
        <f t="shared" si="73"/>
        <v>1</v>
      </c>
      <c r="V458" s="1">
        <f t="shared" si="74"/>
        <v>1</v>
      </c>
      <c r="W458" s="1">
        <f t="shared" si="75"/>
        <v>1</v>
      </c>
      <c r="X458" s="1">
        <f t="shared" si="76"/>
        <v>1</v>
      </c>
      <c r="Y458" s="1">
        <f t="shared" si="77"/>
        <v>0</v>
      </c>
      <c r="Z458" s="1">
        <f t="shared" si="78"/>
        <v>0</v>
      </c>
      <c r="AA458" s="1">
        <f t="shared" si="79"/>
        <v>0</v>
      </c>
      <c r="AB458" s="1">
        <f t="shared" si="80"/>
        <v>6</v>
      </c>
      <c r="AC458" s="1"/>
    </row>
    <row r="459" spans="1:29" ht="12.95" customHeight="1">
      <c r="A459" s="2" t="s">
        <v>424</v>
      </c>
      <c r="B459" s="1" t="s">
        <v>412</v>
      </c>
      <c r="C459" s="1" t="s">
        <v>425</v>
      </c>
      <c r="D459" s="1">
        <v>39.6614</v>
      </c>
      <c r="E459" s="1">
        <v>-105.23539</v>
      </c>
      <c r="F459" s="3">
        <v>1</v>
      </c>
      <c r="G459" s="9" t="s">
        <v>2026</v>
      </c>
      <c r="H459" s="13">
        <v>414.74378400000001</v>
      </c>
      <c r="I459" s="14">
        <v>27.722235000000001</v>
      </c>
      <c r="J459" s="12">
        <v>3.4999999999999996E-3</v>
      </c>
      <c r="K459" s="12">
        <v>0.34259999999999996</v>
      </c>
      <c r="L459" s="12">
        <v>0.87729999999999997</v>
      </c>
      <c r="M459" s="1">
        <v>7</v>
      </c>
      <c r="N459" s="1">
        <v>8</v>
      </c>
      <c r="O459" s="12">
        <v>3.0988609999999999</v>
      </c>
      <c r="P459" s="1">
        <v>0</v>
      </c>
      <c r="Q459" s="1">
        <v>0</v>
      </c>
      <c r="R459" s="1">
        <v>0</v>
      </c>
      <c r="S459" s="1">
        <f t="shared" si="71"/>
        <v>1</v>
      </c>
      <c r="T459" s="1">
        <f t="shared" si="72"/>
        <v>1</v>
      </c>
      <c r="U459" s="1">
        <f t="shared" si="73"/>
        <v>1</v>
      </c>
      <c r="V459" s="1">
        <f t="shared" si="74"/>
        <v>1</v>
      </c>
      <c r="W459" s="1">
        <f t="shared" si="75"/>
        <v>1</v>
      </c>
      <c r="X459" s="1">
        <f t="shared" si="76"/>
        <v>1</v>
      </c>
      <c r="Y459" s="1">
        <f t="shared" si="77"/>
        <v>0</v>
      </c>
      <c r="Z459" s="1">
        <f t="shared" si="78"/>
        <v>0</v>
      </c>
      <c r="AA459" s="1">
        <f t="shared" si="79"/>
        <v>0</v>
      </c>
      <c r="AB459" s="1">
        <f t="shared" si="80"/>
        <v>6</v>
      </c>
      <c r="AC459" s="1"/>
    </row>
    <row r="460" spans="1:29" ht="12.95" customHeight="1">
      <c r="A460" s="2" t="s">
        <v>426</v>
      </c>
      <c r="B460" s="1" t="s">
        <v>412</v>
      </c>
      <c r="C460" s="1" t="s">
        <v>427</v>
      </c>
      <c r="D460" s="1">
        <v>39.636600000000001</v>
      </c>
      <c r="E460" s="1">
        <v>-105.315</v>
      </c>
      <c r="F460" s="3">
        <v>2</v>
      </c>
      <c r="G460" s="9" t="s">
        <v>2026</v>
      </c>
      <c r="H460" s="13">
        <v>334.42113799999998</v>
      </c>
      <c r="I460" s="14">
        <v>35.156906999999997</v>
      </c>
      <c r="J460" s="12">
        <v>0</v>
      </c>
      <c r="K460" s="12">
        <v>0.3886</v>
      </c>
      <c r="L460" s="12">
        <v>0.38190000000000002</v>
      </c>
      <c r="M460" s="1">
        <v>0</v>
      </c>
      <c r="N460" s="1">
        <v>22</v>
      </c>
      <c r="O460" s="12">
        <v>6.6000170000000002</v>
      </c>
      <c r="P460" s="1">
        <v>0</v>
      </c>
      <c r="Q460" s="1">
        <v>0</v>
      </c>
      <c r="R460" s="1">
        <v>0</v>
      </c>
      <c r="S460" s="1">
        <f t="shared" si="71"/>
        <v>0</v>
      </c>
      <c r="T460" s="1">
        <f t="shared" si="72"/>
        <v>1</v>
      </c>
      <c r="U460" s="1">
        <f t="shared" si="73"/>
        <v>1</v>
      </c>
      <c r="V460" s="1">
        <f t="shared" si="74"/>
        <v>0</v>
      </c>
      <c r="W460" s="1">
        <f t="shared" si="75"/>
        <v>1</v>
      </c>
      <c r="X460" s="1">
        <f t="shared" si="76"/>
        <v>1</v>
      </c>
      <c r="Y460" s="1">
        <f t="shared" si="77"/>
        <v>0</v>
      </c>
      <c r="Z460" s="1">
        <f t="shared" si="78"/>
        <v>0</v>
      </c>
      <c r="AA460" s="1">
        <f t="shared" si="79"/>
        <v>0</v>
      </c>
      <c r="AB460" s="1">
        <f t="shared" si="80"/>
        <v>4</v>
      </c>
      <c r="AC460" s="1"/>
    </row>
    <row r="461" spans="1:29" ht="12.95" customHeight="1">
      <c r="A461" s="2" t="s">
        <v>428</v>
      </c>
      <c r="B461" s="1" t="s">
        <v>307</v>
      </c>
      <c r="C461" s="1" t="s">
        <v>429</v>
      </c>
      <c r="D461" s="1">
        <v>40.042479999999998</v>
      </c>
      <c r="E461" s="1">
        <v>-106.39573</v>
      </c>
      <c r="F461" s="3">
        <v>1</v>
      </c>
      <c r="G461" s="9" t="s">
        <v>2026</v>
      </c>
      <c r="H461" s="13">
        <v>1769.3551849999999</v>
      </c>
      <c r="I461" s="14">
        <v>23.183976999999999</v>
      </c>
      <c r="J461" s="12">
        <v>2.4899999999999999E-2</v>
      </c>
      <c r="K461" s="12">
        <v>0.74239999999999995</v>
      </c>
      <c r="L461" s="12">
        <v>1.4191</v>
      </c>
      <c r="M461" s="1">
        <v>1</v>
      </c>
      <c r="N461" s="1">
        <v>8</v>
      </c>
      <c r="O461" s="12">
        <v>1.963376</v>
      </c>
      <c r="P461" s="1">
        <v>7.8560000000000005E-2</v>
      </c>
      <c r="Q461" s="1">
        <v>0</v>
      </c>
      <c r="R461" s="1">
        <v>0</v>
      </c>
      <c r="S461" s="1">
        <f t="shared" si="71"/>
        <v>1</v>
      </c>
      <c r="T461" s="1">
        <f t="shared" si="72"/>
        <v>1</v>
      </c>
      <c r="U461" s="1">
        <f t="shared" si="73"/>
        <v>1</v>
      </c>
      <c r="V461" s="1">
        <f t="shared" si="74"/>
        <v>1</v>
      </c>
      <c r="W461" s="1">
        <f t="shared" si="75"/>
        <v>1</v>
      </c>
      <c r="X461" s="1">
        <f t="shared" si="76"/>
        <v>1</v>
      </c>
      <c r="Y461" s="1">
        <f t="shared" si="77"/>
        <v>1</v>
      </c>
      <c r="Z461" s="1">
        <f t="shared" si="78"/>
        <v>0</v>
      </c>
      <c r="AA461" s="1">
        <f t="shared" si="79"/>
        <v>0</v>
      </c>
      <c r="AB461" s="1">
        <f t="shared" si="80"/>
        <v>7</v>
      </c>
      <c r="AC461" s="1"/>
    </row>
    <row r="462" spans="1:29" ht="12.95" customHeight="1">
      <c r="A462" s="2" t="s">
        <v>431</v>
      </c>
      <c r="B462" s="1" t="s">
        <v>307</v>
      </c>
      <c r="C462" s="1" t="s">
        <v>432</v>
      </c>
      <c r="D462" s="1">
        <v>39.486499999999999</v>
      </c>
      <c r="E462" s="1">
        <v>-106.046283</v>
      </c>
      <c r="F462" s="3">
        <v>2</v>
      </c>
      <c r="G462" s="9" t="s">
        <v>2026</v>
      </c>
      <c r="H462" s="13">
        <v>140.65304499999999</v>
      </c>
      <c r="I462" s="14">
        <v>27.115684000000002</v>
      </c>
      <c r="J462" s="12">
        <v>0</v>
      </c>
      <c r="K462" s="12">
        <v>0</v>
      </c>
      <c r="L462" s="12">
        <v>1.8870000000000002</v>
      </c>
      <c r="M462" s="1">
        <v>4</v>
      </c>
      <c r="N462" s="1">
        <v>1</v>
      </c>
      <c r="O462" s="12">
        <v>6.167872</v>
      </c>
      <c r="P462" s="1">
        <v>7.1096999999999994E-2</v>
      </c>
      <c r="Q462" s="1">
        <v>0</v>
      </c>
      <c r="R462" s="1">
        <v>0</v>
      </c>
      <c r="S462" s="1">
        <f t="shared" si="71"/>
        <v>0</v>
      </c>
      <c r="T462" s="1">
        <f t="shared" si="72"/>
        <v>0</v>
      </c>
      <c r="U462" s="1">
        <f t="shared" si="73"/>
        <v>1</v>
      </c>
      <c r="V462" s="1">
        <f t="shared" si="74"/>
        <v>1</v>
      </c>
      <c r="W462" s="1">
        <f t="shared" si="75"/>
        <v>0</v>
      </c>
      <c r="X462" s="1">
        <f t="shared" si="76"/>
        <v>1</v>
      </c>
      <c r="Y462" s="1">
        <f t="shared" si="77"/>
        <v>1</v>
      </c>
      <c r="Z462" s="1">
        <f t="shared" si="78"/>
        <v>0</v>
      </c>
      <c r="AA462" s="1">
        <f t="shared" si="79"/>
        <v>0</v>
      </c>
      <c r="AB462" s="1">
        <f t="shared" si="80"/>
        <v>4</v>
      </c>
      <c r="AC462" s="1"/>
    </row>
    <row r="463" spans="1:29" ht="12.95" customHeight="1">
      <c r="A463" s="2" t="s">
        <v>433</v>
      </c>
      <c r="B463" s="1" t="s">
        <v>307</v>
      </c>
      <c r="C463" s="1" t="s">
        <v>434</v>
      </c>
      <c r="D463" s="1">
        <v>39.6252</v>
      </c>
      <c r="E463" s="1">
        <v>-106.06565000000001</v>
      </c>
      <c r="F463" s="3">
        <v>2</v>
      </c>
      <c r="G463" s="9" t="s">
        <v>2026</v>
      </c>
      <c r="H463" s="13">
        <v>850.56369600000005</v>
      </c>
      <c r="I463" s="14">
        <v>32.506093</v>
      </c>
      <c r="J463" s="12">
        <v>0</v>
      </c>
      <c r="K463" s="12">
        <v>2.0999999999999999E-3</v>
      </c>
      <c r="L463" s="12">
        <v>1.9976</v>
      </c>
      <c r="M463" s="1">
        <v>0</v>
      </c>
      <c r="N463" s="1">
        <v>1</v>
      </c>
      <c r="O463" s="12">
        <v>2.9099170000000001</v>
      </c>
      <c r="P463" s="1">
        <v>0.149313</v>
      </c>
      <c r="Q463" s="1">
        <v>0</v>
      </c>
      <c r="R463" s="1">
        <v>0</v>
      </c>
      <c r="S463" s="1">
        <f t="shared" ref="S463:S526" si="81">IF(J463&gt;0,1,0)</f>
        <v>0</v>
      </c>
      <c r="T463" s="1">
        <f t="shared" ref="T463:T526" si="82">IF(K463&gt;0,1,0)</f>
        <v>1</v>
      </c>
      <c r="U463" s="1">
        <f t="shared" ref="U463:U526" si="83">IF(L463&gt;0,1,0)</f>
        <v>1</v>
      </c>
      <c r="V463" s="1">
        <f t="shared" ref="V463:V526" si="84">IF(M463&gt;0,1,0)</f>
        <v>0</v>
      </c>
      <c r="W463" s="1">
        <f t="shared" ref="W463:W526" si="85">IF(N463&gt;1,1,0)</f>
        <v>0</v>
      </c>
      <c r="X463" s="1">
        <f t="shared" ref="X463:X526" si="86">IF(O463&gt;0.6,1,0)</f>
        <v>1</v>
      </c>
      <c r="Y463" s="1">
        <f t="shared" ref="Y463:Y526" si="87">IF(P463&gt;0.03,1,0)</f>
        <v>1</v>
      </c>
      <c r="Z463" s="1">
        <f t="shared" ref="Z463:Z526" si="88">IF(Q463&gt;0,1,0)</f>
        <v>0</v>
      </c>
      <c r="AA463" s="1">
        <f t="shared" ref="AA463:AA526" si="89">IF(R463&gt;0,1,0)</f>
        <v>0</v>
      </c>
      <c r="AB463" s="1">
        <f t="shared" ref="AB463:AB526" si="90">SUM(S463:AA463)</f>
        <v>4</v>
      </c>
      <c r="AC463" s="1"/>
    </row>
    <row r="464" spans="1:29" ht="12.95" customHeight="1">
      <c r="A464" s="2" t="s">
        <v>436</v>
      </c>
      <c r="B464" s="1" t="s">
        <v>437</v>
      </c>
      <c r="C464" s="1" t="s">
        <v>438</v>
      </c>
      <c r="D464" s="1">
        <v>39.718000000000004</v>
      </c>
      <c r="E464" s="1">
        <v>-106.15300000000001</v>
      </c>
      <c r="F464" s="3">
        <v>2</v>
      </c>
      <c r="G464" s="9" t="s">
        <v>2026</v>
      </c>
      <c r="H464" s="13">
        <v>19.581002999999999</v>
      </c>
      <c r="I464" s="14">
        <v>9.1858649999999997</v>
      </c>
      <c r="J464" s="12">
        <v>0</v>
      </c>
      <c r="K464" s="12">
        <v>0</v>
      </c>
      <c r="L464" s="12">
        <v>0</v>
      </c>
      <c r="M464" s="1">
        <v>0</v>
      </c>
      <c r="N464" s="1">
        <v>2</v>
      </c>
      <c r="O464" s="12">
        <v>0.596696</v>
      </c>
      <c r="P464" s="1">
        <v>0.357489</v>
      </c>
      <c r="Q464" s="1">
        <v>0</v>
      </c>
      <c r="R464" s="1">
        <v>0</v>
      </c>
      <c r="S464" s="1">
        <f t="shared" si="81"/>
        <v>0</v>
      </c>
      <c r="T464" s="1">
        <f t="shared" si="82"/>
        <v>0</v>
      </c>
      <c r="U464" s="1">
        <f t="shared" si="83"/>
        <v>0</v>
      </c>
      <c r="V464" s="1">
        <f t="shared" si="84"/>
        <v>0</v>
      </c>
      <c r="W464" s="1">
        <f t="shared" si="85"/>
        <v>1</v>
      </c>
      <c r="X464" s="1">
        <f t="shared" si="86"/>
        <v>0</v>
      </c>
      <c r="Y464" s="1">
        <f t="shared" si="87"/>
        <v>1</v>
      </c>
      <c r="Z464" s="1">
        <f t="shared" si="88"/>
        <v>0</v>
      </c>
      <c r="AA464" s="1">
        <f t="shared" si="89"/>
        <v>0</v>
      </c>
      <c r="AB464" s="1">
        <f t="shared" si="90"/>
        <v>2</v>
      </c>
      <c r="AC464" s="1"/>
    </row>
    <row r="465" spans="1:29" ht="12.95" customHeight="1">
      <c r="A465" s="2" t="s">
        <v>439</v>
      </c>
      <c r="B465" s="1" t="s">
        <v>440</v>
      </c>
      <c r="C465" s="1" t="s">
        <v>441</v>
      </c>
      <c r="D465" s="1">
        <v>39.648667000000003</v>
      </c>
      <c r="E465" s="1">
        <v>-106.016667</v>
      </c>
      <c r="F465" s="3">
        <v>2</v>
      </c>
      <c r="G465" s="9" t="s">
        <v>2026</v>
      </c>
      <c r="H465" s="13">
        <v>33.112672000000003</v>
      </c>
      <c r="I465" s="14">
        <v>18.756163000000001</v>
      </c>
      <c r="J465" s="12">
        <v>0</v>
      </c>
      <c r="K465" s="12">
        <v>0</v>
      </c>
      <c r="L465" s="12">
        <v>2.0008999999999997</v>
      </c>
      <c r="M465" s="1">
        <v>0</v>
      </c>
      <c r="N465" s="1">
        <v>0</v>
      </c>
      <c r="O465" s="12">
        <v>0.64946400000000004</v>
      </c>
      <c r="P465" s="1">
        <v>0</v>
      </c>
      <c r="Q465" s="1">
        <v>0</v>
      </c>
      <c r="R465" s="1">
        <v>0</v>
      </c>
      <c r="S465" s="1">
        <f t="shared" si="81"/>
        <v>0</v>
      </c>
      <c r="T465" s="1">
        <f t="shared" si="82"/>
        <v>0</v>
      </c>
      <c r="U465" s="1">
        <f t="shared" si="83"/>
        <v>1</v>
      </c>
      <c r="V465" s="1">
        <f t="shared" si="84"/>
        <v>0</v>
      </c>
      <c r="W465" s="1">
        <f t="shared" si="85"/>
        <v>0</v>
      </c>
      <c r="X465" s="1">
        <f t="shared" si="86"/>
        <v>1</v>
      </c>
      <c r="Y465" s="1">
        <f t="shared" si="87"/>
        <v>0</v>
      </c>
      <c r="Z465" s="1">
        <f t="shared" si="88"/>
        <v>0</v>
      </c>
      <c r="AA465" s="1">
        <f t="shared" si="89"/>
        <v>0</v>
      </c>
      <c r="AB465" s="1">
        <f t="shared" si="90"/>
        <v>2</v>
      </c>
      <c r="AC465" s="1"/>
    </row>
    <row r="466" spans="1:29" ht="12.95" customHeight="1">
      <c r="A466" s="2" t="s">
        <v>442</v>
      </c>
      <c r="B466" s="1" t="s">
        <v>440</v>
      </c>
      <c r="C466" s="1" t="s">
        <v>443</v>
      </c>
      <c r="D466" s="1">
        <v>39.661099999999998</v>
      </c>
      <c r="E466" s="1">
        <v>-105.982</v>
      </c>
      <c r="F466" s="3">
        <v>2</v>
      </c>
      <c r="G466" s="9" t="s">
        <v>2026</v>
      </c>
      <c r="H466" s="13">
        <v>18.423922000000001</v>
      </c>
      <c r="I466" s="14">
        <v>16.185670999999999</v>
      </c>
      <c r="J466" s="12">
        <v>0</v>
      </c>
      <c r="K466" s="12">
        <v>0</v>
      </c>
      <c r="L466" s="12">
        <v>1.9386000000000001</v>
      </c>
      <c r="M466" s="1">
        <v>0</v>
      </c>
      <c r="N466" s="1">
        <v>0</v>
      </c>
      <c r="O466" s="12">
        <v>0.76805500000000004</v>
      </c>
      <c r="P466" s="1">
        <v>0</v>
      </c>
      <c r="Q466" s="1">
        <v>0</v>
      </c>
      <c r="R466" s="1">
        <v>0</v>
      </c>
      <c r="S466" s="1">
        <f t="shared" si="81"/>
        <v>0</v>
      </c>
      <c r="T466" s="1">
        <f t="shared" si="82"/>
        <v>0</v>
      </c>
      <c r="U466" s="1">
        <f t="shared" si="83"/>
        <v>1</v>
      </c>
      <c r="V466" s="1">
        <f t="shared" si="84"/>
        <v>0</v>
      </c>
      <c r="W466" s="1">
        <f t="shared" si="85"/>
        <v>0</v>
      </c>
      <c r="X466" s="1">
        <f t="shared" si="86"/>
        <v>1</v>
      </c>
      <c r="Y466" s="1">
        <f t="shared" si="87"/>
        <v>0</v>
      </c>
      <c r="Z466" s="1">
        <f t="shared" si="88"/>
        <v>0</v>
      </c>
      <c r="AA466" s="1">
        <f t="shared" si="89"/>
        <v>0</v>
      </c>
      <c r="AB466" s="1">
        <f t="shared" si="90"/>
        <v>2</v>
      </c>
      <c r="AC466" s="1"/>
    </row>
    <row r="467" spans="1:29" ht="12.95" customHeight="1">
      <c r="A467" s="2" t="s">
        <v>451</v>
      </c>
      <c r="B467" s="1" t="s">
        <v>452</v>
      </c>
      <c r="C467" s="1" t="s">
        <v>453</v>
      </c>
      <c r="D467" s="1">
        <v>39.605215999999999</v>
      </c>
      <c r="E467" s="1">
        <v>-105.943031</v>
      </c>
      <c r="F467" s="3">
        <v>2</v>
      </c>
      <c r="G467" s="9" t="s">
        <v>2026</v>
      </c>
      <c r="H467" s="13">
        <v>147.39923200000001</v>
      </c>
      <c r="I467" s="14">
        <v>36.463079</v>
      </c>
      <c r="J467" s="12">
        <v>0</v>
      </c>
      <c r="K467" s="12">
        <v>0</v>
      </c>
      <c r="L467" s="12">
        <v>0.31509999999999999</v>
      </c>
      <c r="M467" s="1">
        <v>1</v>
      </c>
      <c r="N467" s="1">
        <v>5</v>
      </c>
      <c r="O467" s="12">
        <v>0.98854200000000003</v>
      </c>
      <c r="P467" s="1">
        <v>0.68521399999999999</v>
      </c>
      <c r="Q467" s="1">
        <v>0</v>
      </c>
      <c r="R467" s="1">
        <v>0</v>
      </c>
      <c r="S467" s="1">
        <f t="shared" si="81"/>
        <v>0</v>
      </c>
      <c r="T467" s="1">
        <f t="shared" si="82"/>
        <v>0</v>
      </c>
      <c r="U467" s="1">
        <f t="shared" si="83"/>
        <v>1</v>
      </c>
      <c r="V467" s="1">
        <f t="shared" si="84"/>
        <v>1</v>
      </c>
      <c r="W467" s="1">
        <f t="shared" si="85"/>
        <v>1</v>
      </c>
      <c r="X467" s="1">
        <f t="shared" si="86"/>
        <v>1</v>
      </c>
      <c r="Y467" s="1">
        <f t="shared" si="87"/>
        <v>1</v>
      </c>
      <c r="Z467" s="1">
        <f t="shared" si="88"/>
        <v>0</v>
      </c>
      <c r="AA467" s="1">
        <f t="shared" si="89"/>
        <v>0</v>
      </c>
      <c r="AB467" s="1">
        <f t="shared" si="90"/>
        <v>5</v>
      </c>
      <c r="AC467" s="1"/>
    </row>
    <row r="468" spans="1:29" ht="12.95" customHeight="1">
      <c r="A468" s="2" t="s">
        <v>454</v>
      </c>
      <c r="B468" s="1" t="s">
        <v>455</v>
      </c>
      <c r="C468" s="1" t="s">
        <v>114</v>
      </c>
      <c r="D468" s="1">
        <v>39.605200000000004</v>
      </c>
      <c r="E468" s="1">
        <v>-105.9422</v>
      </c>
      <c r="F468" s="3">
        <v>2</v>
      </c>
      <c r="G468" s="9" t="s">
        <v>2026</v>
      </c>
      <c r="H468" s="13">
        <v>41.320011999999998</v>
      </c>
      <c r="I468" s="14">
        <v>15.639557999999999</v>
      </c>
      <c r="J468" s="12">
        <v>0</v>
      </c>
      <c r="K468" s="12">
        <v>0</v>
      </c>
      <c r="L468" s="12">
        <v>1.0518000000000001</v>
      </c>
      <c r="M468" s="1">
        <v>0</v>
      </c>
      <c r="N468" s="1">
        <v>1</v>
      </c>
      <c r="O468" s="12">
        <v>0.65977699999999995</v>
      </c>
      <c r="P468" s="1">
        <v>2.4201E-2</v>
      </c>
      <c r="Q468" s="1">
        <v>0</v>
      </c>
      <c r="R468" s="1">
        <v>0</v>
      </c>
      <c r="S468" s="1">
        <f t="shared" si="81"/>
        <v>0</v>
      </c>
      <c r="T468" s="1">
        <f t="shared" si="82"/>
        <v>0</v>
      </c>
      <c r="U468" s="1">
        <f t="shared" si="83"/>
        <v>1</v>
      </c>
      <c r="V468" s="1">
        <f t="shared" si="84"/>
        <v>0</v>
      </c>
      <c r="W468" s="1">
        <f t="shared" si="85"/>
        <v>0</v>
      </c>
      <c r="X468" s="1">
        <f t="shared" si="86"/>
        <v>1</v>
      </c>
      <c r="Y468" s="1">
        <f t="shared" si="87"/>
        <v>0</v>
      </c>
      <c r="Z468" s="1">
        <f t="shared" si="88"/>
        <v>0</v>
      </c>
      <c r="AA468" s="1">
        <f t="shared" si="89"/>
        <v>0</v>
      </c>
      <c r="AB468" s="1">
        <f t="shared" si="90"/>
        <v>2</v>
      </c>
      <c r="AC468" s="1"/>
    </row>
    <row r="469" spans="1:29" ht="12.95" customHeight="1">
      <c r="A469" s="2" t="s">
        <v>459</v>
      </c>
      <c r="B469" s="1" t="s">
        <v>460</v>
      </c>
      <c r="C469" s="1" t="s">
        <v>461</v>
      </c>
      <c r="D469" s="1">
        <v>39.588349999999998</v>
      </c>
      <c r="E469" s="1">
        <v>-106.00345</v>
      </c>
      <c r="F469" s="3">
        <v>2</v>
      </c>
      <c r="G469" s="9" t="s">
        <v>2026</v>
      </c>
      <c r="H469" s="13">
        <v>18.381105999999999</v>
      </c>
      <c r="I469" s="14">
        <v>16.091562</v>
      </c>
      <c r="J469" s="12">
        <v>0</v>
      </c>
      <c r="K469" s="12">
        <v>0</v>
      </c>
      <c r="L469" s="12">
        <v>0.14710000000000001</v>
      </c>
      <c r="M469" s="1">
        <v>0</v>
      </c>
      <c r="N469" s="1">
        <v>1</v>
      </c>
      <c r="O469" s="12">
        <v>1.4394309999999999</v>
      </c>
      <c r="P469" s="1">
        <v>0</v>
      </c>
      <c r="Q469" s="1">
        <v>0</v>
      </c>
      <c r="R469" s="1">
        <v>0</v>
      </c>
      <c r="S469" s="1">
        <f t="shared" si="81"/>
        <v>0</v>
      </c>
      <c r="T469" s="1">
        <f t="shared" si="82"/>
        <v>0</v>
      </c>
      <c r="U469" s="1">
        <f t="shared" si="83"/>
        <v>1</v>
      </c>
      <c r="V469" s="1">
        <f t="shared" si="84"/>
        <v>0</v>
      </c>
      <c r="W469" s="1">
        <f t="shared" si="85"/>
        <v>0</v>
      </c>
      <c r="X469" s="1">
        <f t="shared" si="86"/>
        <v>1</v>
      </c>
      <c r="Y469" s="1">
        <f t="shared" si="87"/>
        <v>0</v>
      </c>
      <c r="Z469" s="1">
        <f t="shared" si="88"/>
        <v>0</v>
      </c>
      <c r="AA469" s="1">
        <f t="shared" si="89"/>
        <v>0</v>
      </c>
      <c r="AB469" s="1">
        <f t="shared" si="90"/>
        <v>2</v>
      </c>
      <c r="AC469" s="1"/>
    </row>
    <row r="470" spans="1:29" ht="12.95" customHeight="1">
      <c r="A470" s="2" t="s">
        <v>462</v>
      </c>
      <c r="B470" s="1" t="s">
        <v>463</v>
      </c>
      <c r="C470" s="1" t="s">
        <v>464</v>
      </c>
      <c r="D470" s="1">
        <v>39.836730000000003</v>
      </c>
      <c r="E470" s="1">
        <v>-106.31082000000001</v>
      </c>
      <c r="F470" s="3">
        <v>2</v>
      </c>
      <c r="G470" s="9" t="s">
        <v>2026</v>
      </c>
      <c r="H470" s="13">
        <v>32.142867000000003</v>
      </c>
      <c r="I470" s="14">
        <v>14.181735</v>
      </c>
      <c r="J470" s="12">
        <v>0</v>
      </c>
      <c r="K470" s="12">
        <v>0</v>
      </c>
      <c r="L470" s="12">
        <v>0</v>
      </c>
      <c r="M470" s="1">
        <v>0</v>
      </c>
      <c r="N470" s="1">
        <v>0</v>
      </c>
      <c r="O470" s="12">
        <v>0.15326799999999999</v>
      </c>
      <c r="P470" s="1">
        <v>0</v>
      </c>
      <c r="Q470" s="1">
        <v>0</v>
      </c>
      <c r="R470" s="1">
        <v>0</v>
      </c>
      <c r="S470" s="1">
        <f t="shared" si="81"/>
        <v>0</v>
      </c>
      <c r="T470" s="1">
        <f t="shared" si="82"/>
        <v>0</v>
      </c>
      <c r="U470" s="1">
        <f t="shared" si="83"/>
        <v>0</v>
      </c>
      <c r="V470" s="1">
        <f t="shared" si="84"/>
        <v>0</v>
      </c>
      <c r="W470" s="1">
        <f t="shared" si="85"/>
        <v>0</v>
      </c>
      <c r="X470" s="1">
        <f t="shared" si="86"/>
        <v>0</v>
      </c>
      <c r="Y470" s="1">
        <f t="shared" si="87"/>
        <v>0</v>
      </c>
      <c r="Z470" s="1">
        <f t="shared" si="88"/>
        <v>0</v>
      </c>
      <c r="AA470" s="1">
        <f t="shared" si="89"/>
        <v>0</v>
      </c>
      <c r="AB470" s="1">
        <f t="shared" si="90"/>
        <v>0</v>
      </c>
      <c r="AC470" s="1"/>
    </row>
    <row r="471" spans="1:29" ht="12.95" customHeight="1">
      <c r="A471" s="2" t="s">
        <v>465</v>
      </c>
      <c r="B471" s="1" t="s">
        <v>466</v>
      </c>
      <c r="C471" s="1" t="s">
        <v>467</v>
      </c>
      <c r="D471" s="1">
        <v>39.705410000000001</v>
      </c>
      <c r="E471" s="1">
        <v>-106.72092000000001</v>
      </c>
      <c r="F471" s="3">
        <v>1</v>
      </c>
      <c r="G471" s="9" t="s">
        <v>2026</v>
      </c>
      <c r="H471" s="13">
        <v>1567.227048</v>
      </c>
      <c r="I471" s="14">
        <v>55.426209999999998</v>
      </c>
      <c r="J471" s="12">
        <v>2.0999999999999999E-3</v>
      </c>
      <c r="K471" s="12">
        <v>0.1862</v>
      </c>
      <c r="L471" s="12">
        <v>1.3441000000000001</v>
      </c>
      <c r="M471" s="1">
        <v>1</v>
      </c>
      <c r="N471" s="1">
        <v>29</v>
      </c>
      <c r="O471" s="12">
        <v>2.3376209999999999</v>
      </c>
      <c r="P471" s="1">
        <v>4.4660000000000004E-3</v>
      </c>
      <c r="Q471" s="1">
        <v>1</v>
      </c>
      <c r="R471" s="1">
        <v>0</v>
      </c>
      <c r="S471" s="1">
        <f t="shared" si="81"/>
        <v>1</v>
      </c>
      <c r="T471" s="1">
        <f t="shared" si="82"/>
        <v>1</v>
      </c>
      <c r="U471" s="1">
        <f t="shared" si="83"/>
        <v>1</v>
      </c>
      <c r="V471" s="1">
        <f t="shared" si="84"/>
        <v>1</v>
      </c>
      <c r="W471" s="1">
        <f t="shared" si="85"/>
        <v>1</v>
      </c>
      <c r="X471" s="1">
        <f t="shared" si="86"/>
        <v>1</v>
      </c>
      <c r="Y471" s="1">
        <f t="shared" si="87"/>
        <v>0</v>
      </c>
      <c r="Z471" s="1">
        <f t="shared" si="88"/>
        <v>1</v>
      </c>
      <c r="AA471" s="1">
        <f t="shared" si="89"/>
        <v>0</v>
      </c>
      <c r="AB471" s="1">
        <f t="shared" si="90"/>
        <v>7</v>
      </c>
      <c r="AC471" s="1"/>
    </row>
    <row r="472" spans="1:29" ht="12.95" customHeight="1">
      <c r="A472" s="2" t="s">
        <v>468</v>
      </c>
      <c r="B472" s="1" t="s">
        <v>466</v>
      </c>
      <c r="C472" s="1" t="s">
        <v>469</v>
      </c>
      <c r="D472" s="1">
        <v>39.6905</v>
      </c>
      <c r="E472" s="1">
        <v>-106.66</v>
      </c>
      <c r="F472" s="3">
        <v>1</v>
      </c>
      <c r="G472" s="9" t="s">
        <v>2026</v>
      </c>
      <c r="H472" s="13">
        <v>1345.570336</v>
      </c>
      <c r="I472" s="14">
        <v>31.593050999999999</v>
      </c>
      <c r="J472" s="12">
        <v>2.5000000000000001E-3</v>
      </c>
      <c r="K472" s="12">
        <v>0.1116</v>
      </c>
      <c r="L472" s="12">
        <v>1.4628999999999999</v>
      </c>
      <c r="M472" s="1">
        <v>2</v>
      </c>
      <c r="N472" s="1">
        <v>17</v>
      </c>
      <c r="O472" s="12">
        <v>2.3194620000000001</v>
      </c>
      <c r="P472" s="1">
        <v>5.202E-3</v>
      </c>
      <c r="Q472" s="1">
        <v>0</v>
      </c>
      <c r="R472" s="1">
        <v>0</v>
      </c>
      <c r="S472" s="1">
        <f t="shared" si="81"/>
        <v>1</v>
      </c>
      <c r="T472" s="1">
        <f t="shared" si="82"/>
        <v>1</v>
      </c>
      <c r="U472" s="1">
        <f t="shared" si="83"/>
        <v>1</v>
      </c>
      <c r="V472" s="1">
        <f t="shared" si="84"/>
        <v>1</v>
      </c>
      <c r="W472" s="1">
        <f t="shared" si="85"/>
        <v>1</v>
      </c>
      <c r="X472" s="1">
        <f t="shared" si="86"/>
        <v>1</v>
      </c>
      <c r="Y472" s="1">
        <f t="shared" si="87"/>
        <v>0</v>
      </c>
      <c r="Z472" s="1">
        <f t="shared" si="88"/>
        <v>0</v>
      </c>
      <c r="AA472" s="1">
        <f t="shared" si="89"/>
        <v>0</v>
      </c>
      <c r="AB472" s="1">
        <f t="shared" si="90"/>
        <v>6</v>
      </c>
      <c r="AC472" s="1"/>
    </row>
    <row r="473" spans="1:29" ht="12.95" customHeight="1">
      <c r="A473" s="2" t="s">
        <v>470</v>
      </c>
      <c r="B473" s="1" t="s">
        <v>471</v>
      </c>
      <c r="C473" s="1" t="s">
        <v>472</v>
      </c>
      <c r="D473" s="1">
        <v>39.647959999999998</v>
      </c>
      <c r="E473" s="1">
        <v>-106.60939</v>
      </c>
      <c r="F473" s="3">
        <v>1</v>
      </c>
      <c r="G473" s="9" t="s">
        <v>2026</v>
      </c>
      <c r="H473" s="13">
        <v>127.16004100000001</v>
      </c>
      <c r="I473" s="14">
        <v>15.57118</v>
      </c>
      <c r="J473" s="12">
        <v>0</v>
      </c>
      <c r="K473" s="12">
        <v>0.56540000000000001</v>
      </c>
      <c r="L473" s="12">
        <v>0.18110000000000001</v>
      </c>
      <c r="M473" s="1">
        <v>0</v>
      </c>
      <c r="N473" s="1">
        <v>39</v>
      </c>
      <c r="O473" s="12">
        <v>2.6386769999999999</v>
      </c>
      <c r="P473" s="1">
        <v>4.7184999999999998E-2</v>
      </c>
      <c r="Q473" s="1">
        <v>0</v>
      </c>
      <c r="R473" s="1">
        <v>0</v>
      </c>
      <c r="S473" s="1">
        <f t="shared" si="81"/>
        <v>0</v>
      </c>
      <c r="T473" s="1">
        <f t="shared" si="82"/>
        <v>1</v>
      </c>
      <c r="U473" s="1">
        <f t="shared" si="83"/>
        <v>1</v>
      </c>
      <c r="V473" s="1">
        <f t="shared" si="84"/>
        <v>0</v>
      </c>
      <c r="W473" s="1">
        <f t="shared" si="85"/>
        <v>1</v>
      </c>
      <c r="X473" s="1">
        <f t="shared" si="86"/>
        <v>1</v>
      </c>
      <c r="Y473" s="1">
        <f t="shared" si="87"/>
        <v>1</v>
      </c>
      <c r="Z473" s="1">
        <f t="shared" si="88"/>
        <v>0</v>
      </c>
      <c r="AA473" s="1">
        <f t="shared" si="89"/>
        <v>0</v>
      </c>
      <c r="AB473" s="1">
        <f t="shared" si="90"/>
        <v>5</v>
      </c>
      <c r="AC473" s="1"/>
    </row>
    <row r="474" spans="1:29" ht="12.95" customHeight="1">
      <c r="A474" s="2" t="s">
        <v>473</v>
      </c>
      <c r="B474" s="1" t="s">
        <v>466</v>
      </c>
      <c r="C474" s="1" t="s">
        <v>474</v>
      </c>
      <c r="D474" s="1">
        <v>39.633333</v>
      </c>
      <c r="E474" s="1">
        <v>-106.52500000000001</v>
      </c>
      <c r="F474" s="3">
        <v>1</v>
      </c>
      <c r="G474" s="9" t="s">
        <v>2026</v>
      </c>
      <c r="H474" s="13">
        <v>1031.333488</v>
      </c>
      <c r="I474" s="14">
        <v>31.009091999999999</v>
      </c>
      <c r="J474" s="12">
        <v>3.1999999999999997E-3</v>
      </c>
      <c r="K474" s="12">
        <v>1.84E-2</v>
      </c>
      <c r="L474" s="12">
        <v>1.0448000000000002</v>
      </c>
      <c r="M474" s="1">
        <v>0</v>
      </c>
      <c r="N474" s="1">
        <v>150</v>
      </c>
      <c r="O474" s="12">
        <v>2.6371440000000002</v>
      </c>
      <c r="P474" s="1">
        <v>9.7000000000000005E-4</v>
      </c>
      <c r="Q474" s="1">
        <v>0</v>
      </c>
      <c r="R474" s="1">
        <v>0</v>
      </c>
      <c r="S474" s="1">
        <f t="shared" si="81"/>
        <v>1</v>
      </c>
      <c r="T474" s="1">
        <f t="shared" si="82"/>
        <v>1</v>
      </c>
      <c r="U474" s="1">
        <f t="shared" si="83"/>
        <v>1</v>
      </c>
      <c r="V474" s="1">
        <f t="shared" si="84"/>
        <v>0</v>
      </c>
      <c r="W474" s="1">
        <f t="shared" si="85"/>
        <v>1</v>
      </c>
      <c r="X474" s="1">
        <f t="shared" si="86"/>
        <v>1</v>
      </c>
      <c r="Y474" s="1">
        <f t="shared" si="87"/>
        <v>0</v>
      </c>
      <c r="Z474" s="1">
        <f t="shared" si="88"/>
        <v>0</v>
      </c>
      <c r="AA474" s="1">
        <f t="shared" si="89"/>
        <v>0</v>
      </c>
      <c r="AB474" s="1">
        <f t="shared" si="90"/>
        <v>5</v>
      </c>
      <c r="AC474" s="1"/>
    </row>
    <row r="475" spans="1:29" ht="12.95" customHeight="1">
      <c r="A475" s="2" t="s">
        <v>475</v>
      </c>
      <c r="B475" s="1" t="s">
        <v>466</v>
      </c>
      <c r="C475" s="1" t="s">
        <v>476</v>
      </c>
      <c r="D475" s="1">
        <v>39.634810000000002</v>
      </c>
      <c r="E475" s="1">
        <v>-106.52922</v>
      </c>
      <c r="F475" s="3">
        <v>1</v>
      </c>
      <c r="G475" s="9" t="s">
        <v>2026</v>
      </c>
      <c r="H475" s="13">
        <v>1051.167582</v>
      </c>
      <c r="I475" s="14">
        <v>37.826456</v>
      </c>
      <c r="J475" s="12">
        <v>3.1999999999999997E-3</v>
      </c>
      <c r="K475" s="12">
        <v>1.9100000000000002E-2</v>
      </c>
      <c r="L475" s="12">
        <v>1.0806</v>
      </c>
      <c r="M475" s="1">
        <v>0</v>
      </c>
      <c r="N475" s="1">
        <v>162</v>
      </c>
      <c r="O475" s="12">
        <v>2.6497639999999998</v>
      </c>
      <c r="P475" s="1">
        <v>9.5100000000000002E-4</v>
      </c>
      <c r="Q475" s="1">
        <v>0</v>
      </c>
      <c r="R475" s="1">
        <v>0</v>
      </c>
      <c r="S475" s="1">
        <f t="shared" si="81"/>
        <v>1</v>
      </c>
      <c r="T475" s="1">
        <f t="shared" si="82"/>
        <v>1</v>
      </c>
      <c r="U475" s="1">
        <f t="shared" si="83"/>
        <v>1</v>
      </c>
      <c r="V475" s="1">
        <f t="shared" si="84"/>
        <v>0</v>
      </c>
      <c r="W475" s="1">
        <f t="shared" si="85"/>
        <v>1</v>
      </c>
      <c r="X475" s="1">
        <f t="shared" si="86"/>
        <v>1</v>
      </c>
      <c r="Y475" s="1">
        <f t="shared" si="87"/>
        <v>0</v>
      </c>
      <c r="Z475" s="1">
        <f t="shared" si="88"/>
        <v>0</v>
      </c>
      <c r="AA475" s="1">
        <f t="shared" si="89"/>
        <v>0</v>
      </c>
      <c r="AB475" s="1">
        <f t="shared" si="90"/>
        <v>5</v>
      </c>
      <c r="AC475" s="1"/>
    </row>
    <row r="476" spans="1:29" ht="12.95" customHeight="1">
      <c r="A476" s="2" t="s">
        <v>477</v>
      </c>
      <c r="B476" s="1" t="s">
        <v>466</v>
      </c>
      <c r="C476" s="1" t="s">
        <v>478</v>
      </c>
      <c r="D476" s="1">
        <v>39.639200000000002</v>
      </c>
      <c r="E476" s="1">
        <v>-106.58394</v>
      </c>
      <c r="F476" s="3">
        <v>1</v>
      </c>
      <c r="G476" s="9" t="s">
        <v>2026</v>
      </c>
      <c r="H476" s="13">
        <v>1108.1108509999999</v>
      </c>
      <c r="I476" s="14">
        <v>31.557808000000001</v>
      </c>
      <c r="J476" s="12">
        <v>3.0000000000000001E-3</v>
      </c>
      <c r="K476" s="12">
        <v>2.75E-2</v>
      </c>
      <c r="L476" s="12">
        <v>1.3203999999999998</v>
      </c>
      <c r="M476" s="1">
        <v>8</v>
      </c>
      <c r="N476" s="1">
        <v>41</v>
      </c>
      <c r="O476" s="12">
        <v>4.3880699999999999</v>
      </c>
      <c r="P476" s="1">
        <v>9.0200000000000002E-4</v>
      </c>
      <c r="Q476" s="1">
        <v>0</v>
      </c>
      <c r="R476" s="1">
        <v>0</v>
      </c>
      <c r="S476" s="1">
        <f t="shared" si="81"/>
        <v>1</v>
      </c>
      <c r="T476" s="1">
        <f t="shared" si="82"/>
        <v>1</v>
      </c>
      <c r="U476" s="1">
        <f t="shared" si="83"/>
        <v>1</v>
      </c>
      <c r="V476" s="1">
        <f t="shared" si="84"/>
        <v>1</v>
      </c>
      <c r="W476" s="1">
        <f t="shared" si="85"/>
        <v>1</v>
      </c>
      <c r="X476" s="1">
        <f t="shared" si="86"/>
        <v>1</v>
      </c>
      <c r="Y476" s="1">
        <f t="shared" si="87"/>
        <v>0</v>
      </c>
      <c r="Z476" s="1">
        <f t="shared" si="88"/>
        <v>0</v>
      </c>
      <c r="AA476" s="1">
        <f t="shared" si="89"/>
        <v>0</v>
      </c>
      <c r="AB476" s="1">
        <f t="shared" si="90"/>
        <v>6</v>
      </c>
      <c r="AC476" s="1"/>
    </row>
    <row r="477" spans="1:29" ht="12.95" customHeight="1">
      <c r="A477" s="2" t="s">
        <v>479</v>
      </c>
      <c r="B477" s="1" t="s">
        <v>466</v>
      </c>
      <c r="C477" s="1" t="s">
        <v>480</v>
      </c>
      <c r="D477" s="1">
        <v>39.652999999999999</v>
      </c>
      <c r="E477" s="1">
        <v>-106.6224</v>
      </c>
      <c r="F477" s="3">
        <v>1</v>
      </c>
      <c r="G477" s="9" t="s">
        <v>2026</v>
      </c>
      <c r="H477" s="13">
        <v>1271.4683729999999</v>
      </c>
      <c r="I477" s="14">
        <v>37.766114000000002</v>
      </c>
      <c r="J477" s="12">
        <v>2.5999999999999999E-3</v>
      </c>
      <c r="K477" s="12">
        <v>0.11219999999999999</v>
      </c>
      <c r="L477" s="12">
        <v>1.4255</v>
      </c>
      <c r="M477" s="1">
        <v>1</v>
      </c>
      <c r="N477" s="1">
        <v>68</v>
      </c>
      <c r="O477" s="12">
        <v>4.5091679999999998</v>
      </c>
      <c r="P477" s="1">
        <v>5.5050000000000003E-3</v>
      </c>
      <c r="Q477" s="1">
        <v>0</v>
      </c>
      <c r="R477" s="1">
        <v>0</v>
      </c>
      <c r="S477" s="1">
        <f t="shared" si="81"/>
        <v>1</v>
      </c>
      <c r="T477" s="1">
        <f t="shared" si="82"/>
        <v>1</v>
      </c>
      <c r="U477" s="1">
        <f t="shared" si="83"/>
        <v>1</v>
      </c>
      <c r="V477" s="1">
        <f t="shared" si="84"/>
        <v>1</v>
      </c>
      <c r="W477" s="1">
        <f t="shared" si="85"/>
        <v>1</v>
      </c>
      <c r="X477" s="1">
        <f t="shared" si="86"/>
        <v>1</v>
      </c>
      <c r="Y477" s="1">
        <f t="shared" si="87"/>
        <v>0</v>
      </c>
      <c r="Z477" s="1">
        <f t="shared" si="88"/>
        <v>0</v>
      </c>
      <c r="AA477" s="1">
        <f t="shared" si="89"/>
        <v>0</v>
      </c>
      <c r="AB477" s="1">
        <f t="shared" si="90"/>
        <v>6</v>
      </c>
      <c r="AC477" s="1"/>
    </row>
    <row r="478" spans="1:29" ht="12.95" customHeight="1">
      <c r="A478" s="2" t="s">
        <v>481</v>
      </c>
      <c r="B478" s="1" t="s">
        <v>466</v>
      </c>
      <c r="C478" s="1" t="s">
        <v>482</v>
      </c>
      <c r="D478" s="1">
        <v>39.658389999999997</v>
      </c>
      <c r="E478" s="1">
        <v>-106.6375</v>
      </c>
      <c r="F478" s="3">
        <v>1</v>
      </c>
      <c r="G478" s="9" t="s">
        <v>2026</v>
      </c>
      <c r="H478" s="13">
        <v>1278.4688570000001</v>
      </c>
      <c r="I478" s="14">
        <v>31.073696000000002</v>
      </c>
      <c r="J478" s="12">
        <v>2.5999999999999999E-3</v>
      </c>
      <c r="K478" s="12">
        <v>0.1116</v>
      </c>
      <c r="L478" s="12">
        <v>1.4602999999999999</v>
      </c>
      <c r="M478" s="1">
        <v>3</v>
      </c>
      <c r="N478" s="1">
        <v>71</v>
      </c>
      <c r="O478" s="12">
        <v>4.4245429999999999</v>
      </c>
      <c r="P478" s="1">
        <v>5.4749999999999998E-3</v>
      </c>
      <c r="Q478" s="1">
        <v>0</v>
      </c>
      <c r="R478" s="1">
        <v>0</v>
      </c>
      <c r="S478" s="1">
        <f t="shared" si="81"/>
        <v>1</v>
      </c>
      <c r="T478" s="1">
        <f t="shared" si="82"/>
        <v>1</v>
      </c>
      <c r="U478" s="1">
        <f t="shared" si="83"/>
        <v>1</v>
      </c>
      <c r="V478" s="1">
        <f t="shared" si="84"/>
        <v>1</v>
      </c>
      <c r="W478" s="1">
        <f t="shared" si="85"/>
        <v>1</v>
      </c>
      <c r="X478" s="1">
        <f t="shared" si="86"/>
        <v>1</v>
      </c>
      <c r="Y478" s="1">
        <f t="shared" si="87"/>
        <v>0</v>
      </c>
      <c r="Z478" s="1">
        <f t="shared" si="88"/>
        <v>0</v>
      </c>
      <c r="AA478" s="1">
        <f t="shared" si="89"/>
        <v>0</v>
      </c>
      <c r="AB478" s="1">
        <f t="shared" si="90"/>
        <v>6</v>
      </c>
      <c r="AC478" s="1"/>
    </row>
    <row r="479" spans="1:29" ht="12.95" customHeight="1">
      <c r="A479" s="2" t="s">
        <v>483</v>
      </c>
      <c r="B479" s="1" t="s">
        <v>466</v>
      </c>
      <c r="C479" s="1" t="s">
        <v>484</v>
      </c>
      <c r="D479" s="1">
        <v>39.625279999999997</v>
      </c>
      <c r="E479" s="1">
        <v>-106.50502</v>
      </c>
      <c r="F479" s="3">
        <v>1</v>
      </c>
      <c r="G479" s="9" t="s">
        <v>2026</v>
      </c>
      <c r="H479" s="13">
        <v>992.90814799999998</v>
      </c>
      <c r="I479" s="14">
        <v>34.349829999999997</v>
      </c>
      <c r="J479" s="12">
        <v>3.3999999999999998E-3</v>
      </c>
      <c r="K479" s="12">
        <v>1.9100000000000002E-2</v>
      </c>
      <c r="L479" s="12">
        <v>0.94620000000000004</v>
      </c>
      <c r="M479" s="1">
        <v>0</v>
      </c>
      <c r="N479" s="1">
        <v>78</v>
      </c>
      <c r="O479" s="12">
        <v>1.3816489999999999</v>
      </c>
      <c r="P479" s="1">
        <v>1.0070000000000001E-3</v>
      </c>
      <c r="Q479" s="1">
        <v>0</v>
      </c>
      <c r="R479" s="1">
        <v>0</v>
      </c>
      <c r="S479" s="1">
        <f t="shared" si="81"/>
        <v>1</v>
      </c>
      <c r="T479" s="1">
        <f t="shared" si="82"/>
        <v>1</v>
      </c>
      <c r="U479" s="1">
        <f t="shared" si="83"/>
        <v>1</v>
      </c>
      <c r="V479" s="1">
        <f t="shared" si="84"/>
        <v>0</v>
      </c>
      <c r="W479" s="1">
        <f t="shared" si="85"/>
        <v>1</v>
      </c>
      <c r="X479" s="1">
        <f t="shared" si="86"/>
        <v>1</v>
      </c>
      <c r="Y479" s="1">
        <f t="shared" si="87"/>
        <v>0</v>
      </c>
      <c r="Z479" s="1">
        <f t="shared" si="88"/>
        <v>0</v>
      </c>
      <c r="AA479" s="1">
        <f t="shared" si="89"/>
        <v>0</v>
      </c>
      <c r="AB479" s="1">
        <f t="shared" si="90"/>
        <v>5</v>
      </c>
      <c r="AC479" s="1"/>
    </row>
    <row r="480" spans="1:29" ht="12.95" customHeight="1">
      <c r="A480" s="2" t="s">
        <v>485</v>
      </c>
      <c r="B480" s="1" t="s">
        <v>466</v>
      </c>
      <c r="C480" s="1" t="s">
        <v>486</v>
      </c>
      <c r="D480" s="1">
        <v>39.6081</v>
      </c>
      <c r="E480" s="1">
        <v>-106.44710000000001</v>
      </c>
      <c r="F480" s="3">
        <v>2</v>
      </c>
      <c r="G480" s="9" t="s">
        <v>2026</v>
      </c>
      <c r="H480" s="13">
        <v>673.86694899999998</v>
      </c>
      <c r="I480" s="14">
        <v>31.484703</v>
      </c>
      <c r="J480" s="12">
        <v>0</v>
      </c>
      <c r="K480" s="12">
        <v>1.3899999999999999E-2</v>
      </c>
      <c r="L480" s="12">
        <v>0.25040000000000001</v>
      </c>
      <c r="M480" s="1">
        <v>1</v>
      </c>
      <c r="N480" s="1">
        <v>20</v>
      </c>
      <c r="O480" s="12">
        <v>1.723155</v>
      </c>
      <c r="P480" s="1">
        <v>1.4840000000000001E-3</v>
      </c>
      <c r="Q480" s="1">
        <v>0</v>
      </c>
      <c r="R480" s="1">
        <v>0</v>
      </c>
      <c r="S480" s="1">
        <f t="shared" si="81"/>
        <v>0</v>
      </c>
      <c r="T480" s="1">
        <f t="shared" si="82"/>
        <v>1</v>
      </c>
      <c r="U480" s="1">
        <f t="shared" si="83"/>
        <v>1</v>
      </c>
      <c r="V480" s="1">
        <f t="shared" si="84"/>
        <v>1</v>
      </c>
      <c r="W480" s="1">
        <f t="shared" si="85"/>
        <v>1</v>
      </c>
      <c r="X480" s="1">
        <f t="shared" si="86"/>
        <v>1</v>
      </c>
      <c r="Y480" s="1">
        <f t="shared" si="87"/>
        <v>0</v>
      </c>
      <c r="Z480" s="1">
        <f t="shared" si="88"/>
        <v>0</v>
      </c>
      <c r="AA480" s="1">
        <f t="shared" si="89"/>
        <v>0</v>
      </c>
      <c r="AB480" s="1">
        <f t="shared" si="90"/>
        <v>5</v>
      </c>
      <c r="AC480" s="1"/>
    </row>
    <row r="481" spans="1:29" ht="12.95" customHeight="1">
      <c r="A481" s="2" t="s">
        <v>492</v>
      </c>
      <c r="B481" s="1" t="s">
        <v>489</v>
      </c>
      <c r="C481" s="1" t="s">
        <v>493</v>
      </c>
      <c r="D481" s="1">
        <v>39.640970000000003</v>
      </c>
      <c r="E481" s="1">
        <v>-106.39436000000001</v>
      </c>
      <c r="F481" s="3">
        <v>2</v>
      </c>
      <c r="G481" s="9" t="s">
        <v>2026</v>
      </c>
      <c r="H481" s="13">
        <v>199.465857</v>
      </c>
      <c r="I481" s="14">
        <v>30.875488000000001</v>
      </c>
      <c r="J481" s="12">
        <v>1.67E-2</v>
      </c>
      <c r="K481" s="12">
        <v>3.8400000000000004E-2</v>
      </c>
      <c r="L481" s="12">
        <v>1.8834</v>
      </c>
      <c r="M481" s="1">
        <v>10</v>
      </c>
      <c r="N481" s="1">
        <v>17</v>
      </c>
      <c r="O481" s="12">
        <v>3.3383289999999999</v>
      </c>
      <c r="P481" s="1">
        <v>0</v>
      </c>
      <c r="Q481" s="1">
        <v>0</v>
      </c>
      <c r="R481" s="1">
        <v>0</v>
      </c>
      <c r="S481" s="1">
        <f t="shared" si="81"/>
        <v>1</v>
      </c>
      <c r="T481" s="1">
        <f t="shared" si="82"/>
        <v>1</v>
      </c>
      <c r="U481" s="1">
        <f t="shared" si="83"/>
        <v>1</v>
      </c>
      <c r="V481" s="1">
        <f t="shared" si="84"/>
        <v>1</v>
      </c>
      <c r="W481" s="1">
        <f t="shared" si="85"/>
        <v>1</v>
      </c>
      <c r="X481" s="1">
        <f t="shared" si="86"/>
        <v>1</v>
      </c>
      <c r="Y481" s="1">
        <f t="shared" si="87"/>
        <v>0</v>
      </c>
      <c r="Z481" s="1">
        <f t="shared" si="88"/>
        <v>0</v>
      </c>
      <c r="AA481" s="1">
        <f t="shared" si="89"/>
        <v>0</v>
      </c>
      <c r="AB481" s="1">
        <f t="shared" si="90"/>
        <v>6</v>
      </c>
      <c r="AC481" s="1"/>
    </row>
    <row r="482" spans="1:29" ht="12.95" customHeight="1">
      <c r="A482" s="2" t="s">
        <v>494</v>
      </c>
      <c r="B482" s="1" t="s">
        <v>489</v>
      </c>
      <c r="C482" s="1" t="s">
        <v>495</v>
      </c>
      <c r="D482" s="1">
        <v>39.640194000000001</v>
      </c>
      <c r="E482" s="1">
        <v>-106.399546</v>
      </c>
      <c r="F482" s="3">
        <v>2</v>
      </c>
      <c r="G482" s="9" t="s">
        <v>2026</v>
      </c>
      <c r="H482" s="13">
        <v>235.98628199999999</v>
      </c>
      <c r="I482" s="14">
        <v>39.384264000000002</v>
      </c>
      <c r="J482" s="12">
        <v>1.4100000000000001E-2</v>
      </c>
      <c r="K482" s="12">
        <v>3.2399999999999998E-2</v>
      </c>
      <c r="L482" s="12">
        <v>1.7495000000000001</v>
      </c>
      <c r="M482" s="1">
        <v>11</v>
      </c>
      <c r="N482" s="1">
        <v>23</v>
      </c>
      <c r="O482" s="12">
        <v>3.195856</v>
      </c>
      <c r="P482" s="1">
        <v>0</v>
      </c>
      <c r="Q482" s="1">
        <v>0</v>
      </c>
      <c r="R482" s="1">
        <v>0</v>
      </c>
      <c r="S482" s="1">
        <f t="shared" si="81"/>
        <v>1</v>
      </c>
      <c r="T482" s="1">
        <f t="shared" si="82"/>
        <v>1</v>
      </c>
      <c r="U482" s="1">
        <f t="shared" si="83"/>
        <v>1</v>
      </c>
      <c r="V482" s="1">
        <f t="shared" si="84"/>
        <v>1</v>
      </c>
      <c r="W482" s="1">
        <f t="shared" si="85"/>
        <v>1</v>
      </c>
      <c r="X482" s="1">
        <f t="shared" si="86"/>
        <v>1</v>
      </c>
      <c r="Y482" s="1">
        <f t="shared" si="87"/>
        <v>0</v>
      </c>
      <c r="Z482" s="1">
        <f t="shared" si="88"/>
        <v>0</v>
      </c>
      <c r="AA482" s="1">
        <f t="shared" si="89"/>
        <v>0</v>
      </c>
      <c r="AB482" s="1">
        <f t="shared" si="90"/>
        <v>6</v>
      </c>
      <c r="AC482" s="1"/>
    </row>
    <row r="483" spans="1:29" ht="12.95" customHeight="1">
      <c r="A483" s="2" t="s">
        <v>497</v>
      </c>
      <c r="B483" s="1" t="s">
        <v>489</v>
      </c>
      <c r="C483" s="1" t="s">
        <v>498</v>
      </c>
      <c r="D483" s="1">
        <v>39.640680000000003</v>
      </c>
      <c r="E483" s="1">
        <v>-106.35993000000001</v>
      </c>
      <c r="F483" s="3">
        <v>2</v>
      </c>
      <c r="G483" s="9" t="s">
        <v>2026</v>
      </c>
      <c r="H483" s="13">
        <v>151.85684699999999</v>
      </c>
      <c r="I483" s="14">
        <v>18.126871999999999</v>
      </c>
      <c r="J483" s="12">
        <v>1.01E-2</v>
      </c>
      <c r="K483" s="12">
        <v>1.9599999999999999E-2</v>
      </c>
      <c r="L483" s="12">
        <v>1.6263000000000003</v>
      </c>
      <c r="M483" s="1">
        <v>0</v>
      </c>
      <c r="N483" s="1">
        <v>5</v>
      </c>
      <c r="O483" s="12">
        <v>2.1668859999999999</v>
      </c>
      <c r="P483" s="1">
        <v>0</v>
      </c>
      <c r="Q483" s="1">
        <v>0</v>
      </c>
      <c r="R483" s="1">
        <v>0</v>
      </c>
      <c r="S483" s="1">
        <f t="shared" si="81"/>
        <v>1</v>
      </c>
      <c r="T483" s="1">
        <f t="shared" si="82"/>
        <v>1</v>
      </c>
      <c r="U483" s="1">
        <f t="shared" si="83"/>
        <v>1</v>
      </c>
      <c r="V483" s="1">
        <f t="shared" si="84"/>
        <v>0</v>
      </c>
      <c r="W483" s="1">
        <f t="shared" si="85"/>
        <v>1</v>
      </c>
      <c r="X483" s="1">
        <f t="shared" si="86"/>
        <v>1</v>
      </c>
      <c r="Y483" s="1">
        <f t="shared" si="87"/>
        <v>0</v>
      </c>
      <c r="Z483" s="1">
        <f t="shared" si="88"/>
        <v>0</v>
      </c>
      <c r="AA483" s="1">
        <f t="shared" si="89"/>
        <v>0</v>
      </c>
      <c r="AB483" s="1">
        <f t="shared" si="90"/>
        <v>5</v>
      </c>
      <c r="AC483" s="1"/>
    </row>
    <row r="484" spans="1:29" ht="12.95" customHeight="1">
      <c r="A484" s="2" t="s">
        <v>500</v>
      </c>
      <c r="B484" s="1" t="s">
        <v>499</v>
      </c>
      <c r="C484" s="1" t="s">
        <v>501</v>
      </c>
      <c r="D484" s="1">
        <v>39.596666999999997</v>
      </c>
      <c r="E484" s="1">
        <v>-106.266667</v>
      </c>
      <c r="F484" s="3">
        <v>2</v>
      </c>
      <c r="G484" s="9" t="s">
        <v>2026</v>
      </c>
      <c r="H484" s="13">
        <v>32.454130999999997</v>
      </c>
      <c r="I484" s="14">
        <v>22.929435999999999</v>
      </c>
      <c r="J484" s="12">
        <v>0</v>
      </c>
      <c r="K484" s="12">
        <v>0</v>
      </c>
      <c r="L484" s="12">
        <v>1.2261</v>
      </c>
      <c r="M484" s="1">
        <v>0</v>
      </c>
      <c r="N484" s="1">
        <v>0</v>
      </c>
      <c r="O484" s="12">
        <v>0.99382700000000002</v>
      </c>
      <c r="P484" s="1">
        <v>0</v>
      </c>
      <c r="Q484" s="1">
        <v>0</v>
      </c>
      <c r="R484" s="1">
        <v>0</v>
      </c>
      <c r="S484" s="1">
        <f t="shared" si="81"/>
        <v>0</v>
      </c>
      <c r="T484" s="1">
        <f t="shared" si="82"/>
        <v>0</v>
      </c>
      <c r="U484" s="1">
        <f t="shared" si="83"/>
        <v>1</v>
      </c>
      <c r="V484" s="1">
        <f t="shared" si="84"/>
        <v>0</v>
      </c>
      <c r="W484" s="1">
        <f t="shared" si="85"/>
        <v>0</v>
      </c>
      <c r="X484" s="1">
        <f t="shared" si="86"/>
        <v>1</v>
      </c>
      <c r="Y484" s="1">
        <f t="shared" si="87"/>
        <v>0</v>
      </c>
      <c r="Z484" s="1">
        <f t="shared" si="88"/>
        <v>0</v>
      </c>
      <c r="AA484" s="1">
        <f t="shared" si="89"/>
        <v>0</v>
      </c>
      <c r="AB484" s="1">
        <f t="shared" si="90"/>
        <v>2</v>
      </c>
      <c r="AC484" s="1"/>
    </row>
    <row r="485" spans="1:29" ht="12.95" customHeight="1">
      <c r="A485" s="2" t="s">
        <v>502</v>
      </c>
      <c r="B485" s="1" t="s">
        <v>499</v>
      </c>
      <c r="C485" s="1" t="s">
        <v>503</v>
      </c>
      <c r="D485" s="1">
        <v>39.591667000000001</v>
      </c>
      <c r="E485" s="1">
        <v>-106.245</v>
      </c>
      <c r="F485" s="3">
        <v>2</v>
      </c>
      <c r="G485" s="9" t="s">
        <v>2026</v>
      </c>
      <c r="H485" s="13">
        <v>29.995650999999999</v>
      </c>
      <c r="I485" s="14">
        <v>9.6962030000000006</v>
      </c>
      <c r="J485" s="12">
        <v>0</v>
      </c>
      <c r="K485" s="12">
        <v>0</v>
      </c>
      <c r="L485" s="12">
        <v>0</v>
      </c>
      <c r="M485" s="1">
        <v>0</v>
      </c>
      <c r="N485" s="1">
        <v>0</v>
      </c>
      <c r="O485" s="12">
        <v>0.197936</v>
      </c>
      <c r="P485" s="1">
        <v>0</v>
      </c>
      <c r="Q485" s="1">
        <v>0</v>
      </c>
      <c r="R485" s="1">
        <v>0</v>
      </c>
      <c r="S485" s="1">
        <f t="shared" si="81"/>
        <v>0</v>
      </c>
      <c r="T485" s="1">
        <f t="shared" si="82"/>
        <v>0</v>
      </c>
      <c r="U485" s="1">
        <f t="shared" si="83"/>
        <v>0</v>
      </c>
      <c r="V485" s="1">
        <f t="shared" si="84"/>
        <v>0</v>
      </c>
      <c r="W485" s="1">
        <f t="shared" si="85"/>
        <v>0</v>
      </c>
      <c r="X485" s="1">
        <f t="shared" si="86"/>
        <v>0</v>
      </c>
      <c r="Y485" s="1">
        <f t="shared" si="87"/>
        <v>0</v>
      </c>
      <c r="Z485" s="1">
        <f t="shared" si="88"/>
        <v>0</v>
      </c>
      <c r="AA485" s="1">
        <f t="shared" si="89"/>
        <v>0</v>
      </c>
      <c r="AB485" s="1">
        <f t="shared" si="90"/>
        <v>0</v>
      </c>
      <c r="AC485" s="1"/>
    </row>
    <row r="486" spans="1:29" ht="12.95" customHeight="1">
      <c r="A486" s="2" t="s">
        <v>504</v>
      </c>
      <c r="B486" s="1" t="s">
        <v>499</v>
      </c>
      <c r="C486" s="1" t="s">
        <v>505</v>
      </c>
      <c r="D486" s="1">
        <v>39.575000000000003</v>
      </c>
      <c r="E486" s="1">
        <v>-106.24166700000001</v>
      </c>
      <c r="F486" s="3">
        <v>2</v>
      </c>
      <c r="G486" s="9" t="s">
        <v>2026</v>
      </c>
      <c r="H486" s="13">
        <v>9.3301440000000007</v>
      </c>
      <c r="I486" s="14">
        <v>8.9123420000000007</v>
      </c>
      <c r="J486" s="12">
        <v>0</v>
      </c>
      <c r="K486" s="12">
        <v>0</v>
      </c>
      <c r="L486" s="12">
        <v>2.0464999999999995</v>
      </c>
      <c r="M486" s="1">
        <v>0</v>
      </c>
      <c r="N486" s="1">
        <v>1</v>
      </c>
      <c r="O486" s="12">
        <v>1.908458</v>
      </c>
      <c r="P486" s="1">
        <v>0</v>
      </c>
      <c r="Q486" s="1">
        <v>0</v>
      </c>
      <c r="R486" s="1">
        <v>0</v>
      </c>
      <c r="S486" s="1">
        <f t="shared" si="81"/>
        <v>0</v>
      </c>
      <c r="T486" s="1">
        <f t="shared" si="82"/>
        <v>0</v>
      </c>
      <c r="U486" s="1">
        <f t="shared" si="83"/>
        <v>1</v>
      </c>
      <c r="V486" s="1">
        <f t="shared" si="84"/>
        <v>0</v>
      </c>
      <c r="W486" s="1">
        <f t="shared" si="85"/>
        <v>0</v>
      </c>
      <c r="X486" s="1">
        <f t="shared" si="86"/>
        <v>1</v>
      </c>
      <c r="Y486" s="1">
        <f t="shared" si="87"/>
        <v>0</v>
      </c>
      <c r="Z486" s="1">
        <f t="shared" si="88"/>
        <v>0</v>
      </c>
      <c r="AA486" s="1">
        <f t="shared" si="89"/>
        <v>0</v>
      </c>
      <c r="AB486" s="1">
        <f t="shared" si="90"/>
        <v>2</v>
      </c>
      <c r="AC486" s="1"/>
    </row>
    <row r="487" spans="1:29" ht="12.95" customHeight="1">
      <c r="A487" s="2" t="s">
        <v>513</v>
      </c>
      <c r="B487" s="1" t="s">
        <v>511</v>
      </c>
      <c r="C487" s="1" t="s">
        <v>514</v>
      </c>
      <c r="D487" s="1">
        <v>39.424320000000002</v>
      </c>
      <c r="E487" s="1">
        <v>-107.24302</v>
      </c>
      <c r="F487" s="3">
        <v>1</v>
      </c>
      <c r="G487" s="9" t="s">
        <v>2026</v>
      </c>
      <c r="H487" s="13">
        <v>3284.1428449999999</v>
      </c>
      <c r="I487" s="14">
        <v>33.873699000000002</v>
      </c>
      <c r="J487" s="12">
        <v>9.4999999999999998E-3</v>
      </c>
      <c r="K487" s="12">
        <v>1.7652000000000001</v>
      </c>
      <c r="L487" s="12">
        <v>0.61919999999999997</v>
      </c>
      <c r="M487" s="1">
        <v>2</v>
      </c>
      <c r="N487" s="1">
        <v>33</v>
      </c>
      <c r="O487" s="12">
        <v>4.4158730000000004</v>
      </c>
      <c r="P487" s="1">
        <v>3.3799000000000003E-2</v>
      </c>
      <c r="Q487" s="1">
        <v>0</v>
      </c>
      <c r="R487" s="1">
        <v>0</v>
      </c>
      <c r="S487" s="1">
        <f t="shared" si="81"/>
        <v>1</v>
      </c>
      <c r="T487" s="1">
        <f t="shared" si="82"/>
        <v>1</v>
      </c>
      <c r="U487" s="1">
        <f t="shared" si="83"/>
        <v>1</v>
      </c>
      <c r="V487" s="1">
        <f t="shared" si="84"/>
        <v>1</v>
      </c>
      <c r="W487" s="1">
        <f t="shared" si="85"/>
        <v>1</v>
      </c>
      <c r="X487" s="1">
        <f t="shared" si="86"/>
        <v>1</v>
      </c>
      <c r="Y487" s="1">
        <f t="shared" si="87"/>
        <v>1</v>
      </c>
      <c r="Z487" s="1">
        <f t="shared" si="88"/>
        <v>0</v>
      </c>
      <c r="AA487" s="1">
        <f t="shared" si="89"/>
        <v>0</v>
      </c>
      <c r="AB487" s="1">
        <f t="shared" si="90"/>
        <v>7</v>
      </c>
      <c r="AC487" s="1"/>
    </row>
    <row r="488" spans="1:29" ht="12.95" customHeight="1">
      <c r="A488" s="2" t="s">
        <v>529</v>
      </c>
      <c r="B488" s="1" t="s">
        <v>526</v>
      </c>
      <c r="C488" s="1" t="s">
        <v>530</v>
      </c>
      <c r="D488" s="1">
        <v>39.432200000000002</v>
      </c>
      <c r="E488" s="1">
        <v>-107.306</v>
      </c>
      <c r="F488" s="3">
        <v>1</v>
      </c>
      <c r="G488" s="9" t="s">
        <v>2026</v>
      </c>
      <c r="H488" s="13">
        <v>58.791452999999997</v>
      </c>
      <c r="I488" s="14">
        <v>16.037599</v>
      </c>
      <c r="J488" s="12">
        <v>0</v>
      </c>
      <c r="K488" s="12">
        <v>0.68120000000000003</v>
      </c>
      <c r="L488" s="12">
        <v>1.5300000000000001E-2</v>
      </c>
      <c r="M488" s="1">
        <v>3</v>
      </c>
      <c r="N488" s="1">
        <v>27</v>
      </c>
      <c r="O488" s="12">
        <v>1.1544749999999999</v>
      </c>
      <c r="P488" s="1">
        <v>0</v>
      </c>
      <c r="Q488" s="1">
        <v>1</v>
      </c>
      <c r="R488" s="1">
        <v>0</v>
      </c>
      <c r="S488" s="1">
        <f t="shared" si="81"/>
        <v>0</v>
      </c>
      <c r="T488" s="1">
        <f t="shared" si="82"/>
        <v>1</v>
      </c>
      <c r="U488" s="1">
        <f t="shared" si="83"/>
        <v>1</v>
      </c>
      <c r="V488" s="1">
        <f t="shared" si="84"/>
        <v>1</v>
      </c>
      <c r="W488" s="1">
        <f t="shared" si="85"/>
        <v>1</v>
      </c>
      <c r="X488" s="1">
        <f t="shared" si="86"/>
        <v>1</v>
      </c>
      <c r="Y488" s="1">
        <f t="shared" si="87"/>
        <v>0</v>
      </c>
      <c r="Z488" s="1">
        <f t="shared" si="88"/>
        <v>1</v>
      </c>
      <c r="AA488" s="1">
        <f t="shared" si="89"/>
        <v>0</v>
      </c>
      <c r="AB488" s="1">
        <f t="shared" si="90"/>
        <v>6</v>
      </c>
      <c r="AC488" s="1"/>
    </row>
    <row r="489" spans="1:29" ht="12.95" customHeight="1">
      <c r="A489" s="2" t="s">
        <v>534</v>
      </c>
      <c r="B489" s="1" t="s">
        <v>526</v>
      </c>
      <c r="C489" s="1" t="s">
        <v>535</v>
      </c>
      <c r="D489" s="1">
        <v>39.404000000000003</v>
      </c>
      <c r="E489" s="1">
        <v>-107.3599</v>
      </c>
      <c r="F489" s="3">
        <v>2</v>
      </c>
      <c r="G489" s="9" t="s">
        <v>2026</v>
      </c>
      <c r="H489" s="13">
        <v>30.288937000000001</v>
      </c>
      <c r="I489" s="14">
        <v>22.86965</v>
      </c>
      <c r="J489" s="12">
        <v>0</v>
      </c>
      <c r="K489" s="12">
        <v>0</v>
      </c>
      <c r="L489" s="12">
        <v>0</v>
      </c>
      <c r="M489" s="1">
        <v>0</v>
      </c>
      <c r="N489" s="1">
        <v>4</v>
      </c>
      <c r="O489" s="12">
        <v>1.669411</v>
      </c>
      <c r="P489" s="1">
        <v>0</v>
      </c>
      <c r="Q489" s="1">
        <v>1</v>
      </c>
      <c r="R489" s="1">
        <v>0</v>
      </c>
      <c r="S489" s="1">
        <f t="shared" si="81"/>
        <v>0</v>
      </c>
      <c r="T489" s="1">
        <f t="shared" si="82"/>
        <v>0</v>
      </c>
      <c r="U489" s="1">
        <f t="shared" si="83"/>
        <v>0</v>
      </c>
      <c r="V489" s="1">
        <f t="shared" si="84"/>
        <v>0</v>
      </c>
      <c r="W489" s="1">
        <f t="shared" si="85"/>
        <v>1</v>
      </c>
      <c r="X489" s="1">
        <f t="shared" si="86"/>
        <v>1</v>
      </c>
      <c r="Y489" s="1">
        <f t="shared" si="87"/>
        <v>0</v>
      </c>
      <c r="Z489" s="1">
        <f t="shared" si="88"/>
        <v>1</v>
      </c>
      <c r="AA489" s="1">
        <f t="shared" si="89"/>
        <v>0</v>
      </c>
      <c r="AB489" s="1">
        <f t="shared" si="90"/>
        <v>3</v>
      </c>
      <c r="AC489" s="1"/>
    </row>
    <row r="490" spans="1:29" ht="12.95" customHeight="1">
      <c r="A490" s="2" t="s">
        <v>542</v>
      </c>
      <c r="B490" s="1" t="s">
        <v>539</v>
      </c>
      <c r="C490" s="1" t="s">
        <v>543</v>
      </c>
      <c r="D490" s="1">
        <v>39.201749999999997</v>
      </c>
      <c r="E490" s="1">
        <v>-107.23108000000001</v>
      </c>
      <c r="F490" s="3">
        <v>2</v>
      </c>
      <c r="G490" s="9" t="s">
        <v>2026</v>
      </c>
      <c r="H490" s="13">
        <v>420.84764999999999</v>
      </c>
      <c r="I490" s="14">
        <v>43.926952</v>
      </c>
      <c r="J490" s="12">
        <v>0</v>
      </c>
      <c r="K490" s="12">
        <v>5.1500000000000004E-2</v>
      </c>
      <c r="L490" s="12">
        <v>0.1615</v>
      </c>
      <c r="M490" s="1">
        <v>2</v>
      </c>
      <c r="N490" s="1">
        <v>8</v>
      </c>
      <c r="O490" s="12">
        <v>0.94516900000000004</v>
      </c>
      <c r="P490" s="1">
        <v>7.8412999999999997E-2</v>
      </c>
      <c r="Q490" s="1">
        <v>0</v>
      </c>
      <c r="R490" s="1">
        <v>0</v>
      </c>
      <c r="S490" s="1">
        <f t="shared" si="81"/>
        <v>0</v>
      </c>
      <c r="T490" s="1">
        <f t="shared" si="82"/>
        <v>1</v>
      </c>
      <c r="U490" s="1">
        <f t="shared" si="83"/>
        <v>1</v>
      </c>
      <c r="V490" s="1">
        <f t="shared" si="84"/>
        <v>1</v>
      </c>
      <c r="W490" s="1">
        <f t="shared" si="85"/>
        <v>1</v>
      </c>
      <c r="X490" s="1">
        <f t="shared" si="86"/>
        <v>1</v>
      </c>
      <c r="Y490" s="1">
        <f t="shared" si="87"/>
        <v>1</v>
      </c>
      <c r="Z490" s="1">
        <f t="shared" si="88"/>
        <v>0</v>
      </c>
      <c r="AA490" s="1">
        <f t="shared" si="89"/>
        <v>0</v>
      </c>
      <c r="AB490" s="1">
        <f t="shared" si="90"/>
        <v>6</v>
      </c>
      <c r="AC490" s="1"/>
    </row>
    <row r="491" spans="1:29" ht="12.95" customHeight="1">
      <c r="A491" s="2" t="s">
        <v>545</v>
      </c>
      <c r="B491" s="1" t="s">
        <v>14</v>
      </c>
      <c r="C491" s="1" t="s">
        <v>546</v>
      </c>
      <c r="D491" s="1">
        <v>39.182630000000003</v>
      </c>
      <c r="E491" s="1">
        <v>-107.24047</v>
      </c>
      <c r="F491" s="3">
        <v>2</v>
      </c>
      <c r="G491" s="9" t="s">
        <v>2026</v>
      </c>
      <c r="H491" s="13">
        <v>69.177295999999998</v>
      </c>
      <c r="I491" s="14">
        <v>17.959251999999999</v>
      </c>
      <c r="J491" s="12">
        <v>0</v>
      </c>
      <c r="K491" s="12">
        <v>1.2999999999999999E-2</v>
      </c>
      <c r="L491" s="12">
        <v>4.2900000000000001E-2</v>
      </c>
      <c r="M491" s="1">
        <v>0</v>
      </c>
      <c r="N491" s="1">
        <v>5</v>
      </c>
      <c r="O491" s="12">
        <v>0.46018199999999998</v>
      </c>
      <c r="P491" s="1">
        <v>8.6734000000000006E-2</v>
      </c>
      <c r="Q491" s="1">
        <v>0</v>
      </c>
      <c r="R491" s="1">
        <v>0</v>
      </c>
      <c r="S491" s="1">
        <f t="shared" si="81"/>
        <v>0</v>
      </c>
      <c r="T491" s="1">
        <f t="shared" si="82"/>
        <v>1</v>
      </c>
      <c r="U491" s="1">
        <f t="shared" si="83"/>
        <v>1</v>
      </c>
      <c r="V491" s="1">
        <f t="shared" si="84"/>
        <v>0</v>
      </c>
      <c r="W491" s="1">
        <f t="shared" si="85"/>
        <v>1</v>
      </c>
      <c r="X491" s="1">
        <f t="shared" si="86"/>
        <v>0</v>
      </c>
      <c r="Y491" s="1">
        <f t="shared" si="87"/>
        <v>1</v>
      </c>
      <c r="Z491" s="1">
        <f t="shared" si="88"/>
        <v>0</v>
      </c>
      <c r="AA491" s="1">
        <f t="shared" si="89"/>
        <v>0</v>
      </c>
      <c r="AB491" s="1">
        <f t="shared" si="90"/>
        <v>4</v>
      </c>
      <c r="AC491" s="1"/>
    </row>
    <row r="492" spans="1:29" ht="12.95" customHeight="1">
      <c r="A492" s="2" t="s">
        <v>547</v>
      </c>
      <c r="B492" s="1" t="s">
        <v>14</v>
      </c>
      <c r="C492" s="1" t="s">
        <v>548</v>
      </c>
      <c r="D492" s="1">
        <v>39.182499999999997</v>
      </c>
      <c r="E492" s="1">
        <v>-107.23950000000001</v>
      </c>
      <c r="F492" s="3">
        <v>2</v>
      </c>
      <c r="G492" s="9" t="s">
        <v>2026</v>
      </c>
      <c r="H492" s="13">
        <v>69.224067000000005</v>
      </c>
      <c r="I492" s="14">
        <v>17.393450000000001</v>
      </c>
      <c r="J492" s="12">
        <v>0</v>
      </c>
      <c r="K492" s="12">
        <v>5.1999999999999998E-3</v>
      </c>
      <c r="L492" s="12">
        <v>4.1600000000000005E-2</v>
      </c>
      <c r="M492" s="1">
        <v>0</v>
      </c>
      <c r="N492" s="1">
        <v>5</v>
      </c>
      <c r="O492" s="12">
        <v>0.45830199999999999</v>
      </c>
      <c r="P492" s="1">
        <v>8.6675000000000002E-2</v>
      </c>
      <c r="Q492" s="1">
        <v>0</v>
      </c>
      <c r="R492" s="1">
        <v>0</v>
      </c>
      <c r="S492" s="1">
        <f t="shared" si="81"/>
        <v>0</v>
      </c>
      <c r="T492" s="1">
        <f t="shared" si="82"/>
        <v>1</v>
      </c>
      <c r="U492" s="1">
        <f t="shared" si="83"/>
        <v>1</v>
      </c>
      <c r="V492" s="1">
        <f t="shared" si="84"/>
        <v>0</v>
      </c>
      <c r="W492" s="1">
        <f t="shared" si="85"/>
        <v>1</v>
      </c>
      <c r="X492" s="1">
        <f t="shared" si="86"/>
        <v>0</v>
      </c>
      <c r="Y492" s="1">
        <f t="shared" si="87"/>
        <v>1</v>
      </c>
      <c r="Z492" s="1">
        <f t="shared" si="88"/>
        <v>0</v>
      </c>
      <c r="AA492" s="1">
        <f t="shared" si="89"/>
        <v>0</v>
      </c>
      <c r="AB492" s="1">
        <f t="shared" si="90"/>
        <v>4</v>
      </c>
      <c r="AC492" s="1"/>
    </row>
    <row r="493" spans="1:29" ht="12.95" customHeight="1">
      <c r="A493" s="2" t="s">
        <v>549</v>
      </c>
      <c r="B493" s="1" t="s">
        <v>539</v>
      </c>
      <c r="C493" s="1" t="s">
        <v>550</v>
      </c>
      <c r="D493" s="1">
        <v>39.180166999999997</v>
      </c>
      <c r="E493" s="1">
        <v>-107.2385</v>
      </c>
      <c r="F493" s="3">
        <v>2</v>
      </c>
      <c r="G493" s="9" t="s">
        <v>2026</v>
      </c>
      <c r="H493" s="13">
        <v>327.71216600000002</v>
      </c>
      <c r="I493" s="14">
        <v>27.077057</v>
      </c>
      <c r="J493" s="12">
        <v>0</v>
      </c>
      <c r="K493" s="12">
        <v>6.0700000000000004E-2</v>
      </c>
      <c r="L493" s="12">
        <v>0.1885</v>
      </c>
      <c r="M493" s="1">
        <v>0</v>
      </c>
      <c r="N493" s="1">
        <v>1</v>
      </c>
      <c r="O493" s="12">
        <v>0.85791700000000004</v>
      </c>
      <c r="P493" s="1">
        <v>8.2389000000000004E-2</v>
      </c>
      <c r="Q493" s="1">
        <v>0</v>
      </c>
      <c r="R493" s="1">
        <v>0</v>
      </c>
      <c r="S493" s="1">
        <f t="shared" si="81"/>
        <v>0</v>
      </c>
      <c r="T493" s="1">
        <f t="shared" si="82"/>
        <v>1</v>
      </c>
      <c r="U493" s="1">
        <f t="shared" si="83"/>
        <v>1</v>
      </c>
      <c r="V493" s="1">
        <f t="shared" si="84"/>
        <v>0</v>
      </c>
      <c r="W493" s="1">
        <f t="shared" si="85"/>
        <v>0</v>
      </c>
      <c r="X493" s="1">
        <f t="shared" si="86"/>
        <v>1</v>
      </c>
      <c r="Y493" s="1">
        <f t="shared" si="87"/>
        <v>1</v>
      </c>
      <c r="Z493" s="1">
        <f t="shared" si="88"/>
        <v>0</v>
      </c>
      <c r="AA493" s="1">
        <f t="shared" si="89"/>
        <v>0</v>
      </c>
      <c r="AB493" s="1">
        <f t="shared" si="90"/>
        <v>4</v>
      </c>
      <c r="AC493" s="1"/>
    </row>
    <row r="494" spans="1:29" ht="12.95" customHeight="1">
      <c r="A494" s="2" t="s">
        <v>551</v>
      </c>
      <c r="B494" s="1" t="s">
        <v>14</v>
      </c>
      <c r="C494" s="1" t="s">
        <v>552</v>
      </c>
      <c r="D494" s="1">
        <v>39.19</v>
      </c>
      <c r="E494" s="1">
        <v>-107.268333</v>
      </c>
      <c r="F494" s="3">
        <v>2</v>
      </c>
      <c r="G494" s="9" t="s">
        <v>2026</v>
      </c>
      <c r="H494" s="13">
        <v>63.517263999999997</v>
      </c>
      <c r="I494" s="14">
        <v>30.003843</v>
      </c>
      <c r="J494" s="12">
        <v>0</v>
      </c>
      <c r="K494" s="12">
        <v>0</v>
      </c>
      <c r="L494" s="12">
        <v>4.5399999999999996E-2</v>
      </c>
      <c r="M494" s="1">
        <v>0</v>
      </c>
      <c r="N494" s="1">
        <v>7</v>
      </c>
      <c r="O494" s="12">
        <v>1.0294779999999999</v>
      </c>
      <c r="P494" s="1">
        <v>9.4463000000000005E-2</v>
      </c>
      <c r="Q494" s="1">
        <v>2</v>
      </c>
      <c r="R494" s="1">
        <v>0</v>
      </c>
      <c r="S494" s="1">
        <f t="shared" si="81"/>
        <v>0</v>
      </c>
      <c r="T494" s="1">
        <f t="shared" si="82"/>
        <v>0</v>
      </c>
      <c r="U494" s="1">
        <f t="shared" si="83"/>
        <v>1</v>
      </c>
      <c r="V494" s="1">
        <f t="shared" si="84"/>
        <v>0</v>
      </c>
      <c r="W494" s="1">
        <f t="shared" si="85"/>
        <v>1</v>
      </c>
      <c r="X494" s="1">
        <f t="shared" si="86"/>
        <v>1</v>
      </c>
      <c r="Y494" s="1">
        <f t="shared" si="87"/>
        <v>1</v>
      </c>
      <c r="Z494" s="1">
        <f t="shared" si="88"/>
        <v>1</v>
      </c>
      <c r="AA494" s="1">
        <f t="shared" si="89"/>
        <v>0</v>
      </c>
      <c r="AB494" s="1">
        <f t="shared" si="90"/>
        <v>5</v>
      </c>
      <c r="AC494" s="1"/>
    </row>
    <row r="495" spans="1:29" ht="12.95" customHeight="1">
      <c r="A495" s="2" t="s">
        <v>553</v>
      </c>
      <c r="B495" s="1" t="s">
        <v>14</v>
      </c>
      <c r="C495" s="1" t="s">
        <v>554</v>
      </c>
      <c r="D495" s="1">
        <v>39.199832999999998</v>
      </c>
      <c r="E495" s="1">
        <v>-107.306</v>
      </c>
      <c r="F495" s="3">
        <v>2</v>
      </c>
      <c r="G495" s="9" t="s">
        <v>2026</v>
      </c>
      <c r="H495" s="13">
        <v>25.911387999999999</v>
      </c>
      <c r="I495" s="14">
        <v>16.931647999999999</v>
      </c>
      <c r="J495" s="12">
        <v>0</v>
      </c>
      <c r="K495" s="12">
        <v>0</v>
      </c>
      <c r="L495" s="12">
        <v>0</v>
      </c>
      <c r="M495" s="1">
        <v>0</v>
      </c>
      <c r="N495" s="1">
        <v>3</v>
      </c>
      <c r="O495" s="12">
        <v>0.788381</v>
      </c>
      <c r="P495" s="1">
        <v>7.7186000000000005E-2</v>
      </c>
      <c r="Q495" s="1">
        <v>2</v>
      </c>
      <c r="R495" s="1">
        <v>0</v>
      </c>
      <c r="S495" s="1">
        <f t="shared" si="81"/>
        <v>0</v>
      </c>
      <c r="T495" s="1">
        <f t="shared" si="82"/>
        <v>0</v>
      </c>
      <c r="U495" s="1">
        <f t="shared" si="83"/>
        <v>0</v>
      </c>
      <c r="V495" s="1">
        <f t="shared" si="84"/>
        <v>0</v>
      </c>
      <c r="W495" s="1">
        <f t="shared" si="85"/>
        <v>1</v>
      </c>
      <c r="X495" s="1">
        <f t="shared" si="86"/>
        <v>1</v>
      </c>
      <c r="Y495" s="1">
        <f t="shared" si="87"/>
        <v>1</v>
      </c>
      <c r="Z495" s="1">
        <f t="shared" si="88"/>
        <v>1</v>
      </c>
      <c r="AA495" s="1">
        <f t="shared" si="89"/>
        <v>0</v>
      </c>
      <c r="AB495" s="1">
        <f t="shared" si="90"/>
        <v>4</v>
      </c>
      <c r="AC495" s="1"/>
    </row>
    <row r="496" spans="1:29" ht="12.95" customHeight="1">
      <c r="A496" s="2" t="s">
        <v>564</v>
      </c>
      <c r="B496" s="1" t="s">
        <v>562</v>
      </c>
      <c r="C496" s="1" t="s">
        <v>565</v>
      </c>
      <c r="D496" s="1">
        <v>39.365380000000002</v>
      </c>
      <c r="E496" s="1">
        <v>-106.82617999999999</v>
      </c>
      <c r="F496" s="3">
        <v>2</v>
      </c>
      <c r="G496" s="9" t="s">
        <v>2026</v>
      </c>
      <c r="H496" s="13">
        <v>612.99733100000003</v>
      </c>
      <c r="I496" s="14">
        <v>41.033602000000002</v>
      </c>
      <c r="J496" s="12">
        <v>0</v>
      </c>
      <c r="K496" s="12">
        <v>1.26E-2</v>
      </c>
      <c r="L496" s="12">
        <v>2.8999999999999998E-3</v>
      </c>
      <c r="M496" s="1">
        <v>0</v>
      </c>
      <c r="N496" s="1">
        <v>17</v>
      </c>
      <c r="O496" s="12">
        <v>1.077156</v>
      </c>
      <c r="P496" s="1">
        <v>0</v>
      </c>
      <c r="Q496" s="1">
        <v>0</v>
      </c>
      <c r="R496" s="1">
        <v>0</v>
      </c>
      <c r="S496" s="1">
        <f t="shared" si="81"/>
        <v>0</v>
      </c>
      <c r="T496" s="1">
        <f t="shared" si="82"/>
        <v>1</v>
      </c>
      <c r="U496" s="1">
        <f t="shared" si="83"/>
        <v>1</v>
      </c>
      <c r="V496" s="1">
        <f t="shared" si="84"/>
        <v>0</v>
      </c>
      <c r="W496" s="1">
        <f t="shared" si="85"/>
        <v>1</v>
      </c>
      <c r="X496" s="1">
        <f t="shared" si="86"/>
        <v>1</v>
      </c>
      <c r="Y496" s="1">
        <f t="shared" si="87"/>
        <v>0</v>
      </c>
      <c r="Z496" s="1">
        <f t="shared" si="88"/>
        <v>0</v>
      </c>
      <c r="AA496" s="1">
        <f t="shared" si="89"/>
        <v>0</v>
      </c>
      <c r="AB496" s="1">
        <f t="shared" si="90"/>
        <v>4</v>
      </c>
      <c r="AC496" s="1"/>
    </row>
    <row r="497" spans="1:29" ht="12.95" customHeight="1">
      <c r="A497" s="2" t="s">
        <v>574</v>
      </c>
      <c r="B497" s="1" t="s">
        <v>572</v>
      </c>
      <c r="C497" s="1" t="s">
        <v>575</v>
      </c>
      <c r="D497" s="1">
        <v>39.246867000000002</v>
      </c>
      <c r="E497" s="1">
        <v>-106.593283</v>
      </c>
      <c r="F497" s="3">
        <v>2</v>
      </c>
      <c r="G497" s="9" t="s">
        <v>2026</v>
      </c>
      <c r="H497" s="13">
        <v>31.568407000000001</v>
      </c>
      <c r="I497" s="14">
        <v>15.275429000000001</v>
      </c>
      <c r="J497" s="12">
        <v>0</v>
      </c>
      <c r="K497" s="12">
        <v>0</v>
      </c>
      <c r="L497" s="12">
        <v>0</v>
      </c>
      <c r="M497" s="1">
        <v>0</v>
      </c>
      <c r="N497" s="1">
        <v>0</v>
      </c>
      <c r="O497" s="12">
        <v>0</v>
      </c>
      <c r="P497" s="1">
        <v>0</v>
      </c>
      <c r="Q497" s="1">
        <v>0</v>
      </c>
      <c r="R497" s="1">
        <v>0</v>
      </c>
      <c r="S497" s="1">
        <f t="shared" si="81"/>
        <v>0</v>
      </c>
      <c r="T497" s="1">
        <f t="shared" si="82"/>
        <v>0</v>
      </c>
      <c r="U497" s="1">
        <f t="shared" si="83"/>
        <v>0</v>
      </c>
      <c r="V497" s="1">
        <f t="shared" si="84"/>
        <v>0</v>
      </c>
      <c r="W497" s="1">
        <f t="shared" si="85"/>
        <v>0</v>
      </c>
      <c r="X497" s="1">
        <f t="shared" si="86"/>
        <v>0</v>
      </c>
      <c r="Y497" s="1">
        <f t="shared" si="87"/>
        <v>0</v>
      </c>
      <c r="Z497" s="1">
        <f t="shared" si="88"/>
        <v>0</v>
      </c>
      <c r="AA497" s="1">
        <f t="shared" si="89"/>
        <v>0</v>
      </c>
      <c r="AB497" s="1">
        <f t="shared" si="90"/>
        <v>0</v>
      </c>
      <c r="AC497" s="1"/>
    </row>
    <row r="498" spans="1:29" ht="12.95" customHeight="1">
      <c r="A498" s="2" t="s">
        <v>576</v>
      </c>
      <c r="B498" s="1" t="s">
        <v>572</v>
      </c>
      <c r="C498" s="1" t="s">
        <v>577</v>
      </c>
      <c r="D498" s="1">
        <v>39.253287</v>
      </c>
      <c r="E498" s="1">
        <v>-106.594785</v>
      </c>
      <c r="F498" s="3">
        <v>2</v>
      </c>
      <c r="G498" s="9" t="s">
        <v>2026</v>
      </c>
      <c r="H498" s="13">
        <v>33.769199</v>
      </c>
      <c r="I498" s="14">
        <v>14.747083</v>
      </c>
      <c r="J498" s="12">
        <v>0</v>
      </c>
      <c r="K498" s="12">
        <v>0</v>
      </c>
      <c r="L498" s="12">
        <v>0</v>
      </c>
      <c r="M498" s="1">
        <v>0</v>
      </c>
      <c r="N498" s="1">
        <v>0</v>
      </c>
      <c r="O498" s="12">
        <v>0</v>
      </c>
      <c r="P498" s="1">
        <v>0</v>
      </c>
      <c r="Q498" s="1">
        <v>0</v>
      </c>
      <c r="R498" s="1">
        <v>0</v>
      </c>
      <c r="S498" s="1">
        <f t="shared" si="81"/>
        <v>0</v>
      </c>
      <c r="T498" s="1">
        <f t="shared" si="82"/>
        <v>0</v>
      </c>
      <c r="U498" s="1">
        <f t="shared" si="83"/>
        <v>0</v>
      </c>
      <c r="V498" s="1">
        <f t="shared" si="84"/>
        <v>0</v>
      </c>
      <c r="W498" s="1">
        <f t="shared" si="85"/>
        <v>0</v>
      </c>
      <c r="X498" s="1">
        <f t="shared" si="86"/>
        <v>0</v>
      </c>
      <c r="Y498" s="1">
        <f t="shared" si="87"/>
        <v>0</v>
      </c>
      <c r="Z498" s="1">
        <f t="shared" si="88"/>
        <v>0</v>
      </c>
      <c r="AA498" s="1">
        <f t="shared" si="89"/>
        <v>0</v>
      </c>
      <c r="AB498" s="1">
        <f t="shared" si="90"/>
        <v>0</v>
      </c>
      <c r="AC498" s="1"/>
    </row>
    <row r="499" spans="1:29" ht="12.95" customHeight="1">
      <c r="A499" s="2" t="s">
        <v>578</v>
      </c>
      <c r="B499" s="1" t="s">
        <v>572</v>
      </c>
      <c r="C499" s="1" t="s">
        <v>579</v>
      </c>
      <c r="D499" s="1">
        <v>39.261265000000002</v>
      </c>
      <c r="E499" s="1">
        <v>-106.597238</v>
      </c>
      <c r="F499" s="3">
        <v>2</v>
      </c>
      <c r="G499" s="9" t="s">
        <v>2026</v>
      </c>
      <c r="H499" s="13">
        <v>35.512591999999998</v>
      </c>
      <c r="I499" s="14">
        <v>13.530462999999999</v>
      </c>
      <c r="J499" s="12">
        <v>0</v>
      </c>
      <c r="K499" s="12">
        <v>0</v>
      </c>
      <c r="L499" s="12">
        <v>0</v>
      </c>
      <c r="M499" s="1">
        <v>0</v>
      </c>
      <c r="N499" s="1">
        <v>0</v>
      </c>
      <c r="O499" s="12">
        <v>0</v>
      </c>
      <c r="P499" s="1">
        <v>0</v>
      </c>
      <c r="Q499" s="1">
        <v>0</v>
      </c>
      <c r="R499" s="1">
        <v>0</v>
      </c>
      <c r="S499" s="1">
        <f t="shared" si="81"/>
        <v>0</v>
      </c>
      <c r="T499" s="1">
        <f t="shared" si="82"/>
        <v>0</v>
      </c>
      <c r="U499" s="1">
        <f t="shared" si="83"/>
        <v>0</v>
      </c>
      <c r="V499" s="1">
        <f t="shared" si="84"/>
        <v>0</v>
      </c>
      <c r="W499" s="1">
        <f t="shared" si="85"/>
        <v>0</v>
      </c>
      <c r="X499" s="1">
        <f t="shared" si="86"/>
        <v>0</v>
      </c>
      <c r="Y499" s="1">
        <f t="shared" si="87"/>
        <v>0</v>
      </c>
      <c r="Z499" s="1">
        <f t="shared" si="88"/>
        <v>0</v>
      </c>
      <c r="AA499" s="1">
        <f t="shared" si="89"/>
        <v>0</v>
      </c>
      <c r="AB499" s="1">
        <f t="shared" si="90"/>
        <v>0</v>
      </c>
      <c r="AC499" s="1"/>
    </row>
    <row r="500" spans="1:29" ht="12.95" customHeight="1">
      <c r="A500" s="2" t="s">
        <v>580</v>
      </c>
      <c r="B500" s="1" t="s">
        <v>572</v>
      </c>
      <c r="C500" s="1" t="s">
        <v>581</v>
      </c>
      <c r="D500" s="1">
        <v>39.275776999999998</v>
      </c>
      <c r="E500" s="1">
        <v>-106.60979399999999</v>
      </c>
      <c r="F500" s="3">
        <v>2</v>
      </c>
      <c r="G500" s="9" t="s">
        <v>2026</v>
      </c>
      <c r="H500" s="13">
        <v>39.625081999999999</v>
      </c>
      <c r="I500" s="14">
        <v>12.231738</v>
      </c>
      <c r="J500" s="12">
        <v>0</v>
      </c>
      <c r="K500" s="12">
        <v>0</v>
      </c>
      <c r="L500" s="12">
        <v>0</v>
      </c>
      <c r="M500" s="1">
        <v>0</v>
      </c>
      <c r="N500" s="1">
        <v>0</v>
      </c>
      <c r="O500" s="12">
        <v>0</v>
      </c>
      <c r="P500" s="1">
        <v>0</v>
      </c>
      <c r="Q500" s="1">
        <v>0</v>
      </c>
      <c r="R500" s="1">
        <v>0</v>
      </c>
      <c r="S500" s="1">
        <f t="shared" si="81"/>
        <v>0</v>
      </c>
      <c r="T500" s="1">
        <f t="shared" si="82"/>
        <v>0</v>
      </c>
      <c r="U500" s="1">
        <f t="shared" si="83"/>
        <v>0</v>
      </c>
      <c r="V500" s="1">
        <f t="shared" si="84"/>
        <v>0</v>
      </c>
      <c r="W500" s="1">
        <f t="shared" si="85"/>
        <v>0</v>
      </c>
      <c r="X500" s="1">
        <f t="shared" si="86"/>
        <v>0</v>
      </c>
      <c r="Y500" s="1">
        <f t="shared" si="87"/>
        <v>0</v>
      </c>
      <c r="Z500" s="1">
        <f t="shared" si="88"/>
        <v>0</v>
      </c>
      <c r="AA500" s="1">
        <f t="shared" si="89"/>
        <v>0</v>
      </c>
      <c r="AB500" s="1">
        <f t="shared" si="90"/>
        <v>0</v>
      </c>
      <c r="AC500" s="1"/>
    </row>
    <row r="501" spans="1:29" ht="12.95" customHeight="1">
      <c r="A501" s="2" t="s">
        <v>582</v>
      </c>
      <c r="B501" s="1" t="s">
        <v>572</v>
      </c>
      <c r="C501" s="1" t="s">
        <v>133</v>
      </c>
      <c r="D501" s="1">
        <v>39.297016999999997</v>
      </c>
      <c r="E501" s="1">
        <v>-106.61151700000001</v>
      </c>
      <c r="F501" s="3">
        <v>2</v>
      </c>
      <c r="G501" s="9" t="s">
        <v>2026</v>
      </c>
      <c r="H501" s="13">
        <v>42.978149000000002</v>
      </c>
      <c r="I501" s="14">
        <v>8.6503440000000005</v>
      </c>
      <c r="J501" s="12">
        <v>0</v>
      </c>
      <c r="K501" s="12">
        <v>0</v>
      </c>
      <c r="L501" s="12">
        <v>0</v>
      </c>
      <c r="M501" s="1">
        <v>0</v>
      </c>
      <c r="N501" s="1">
        <v>1</v>
      </c>
      <c r="O501" s="12">
        <v>0</v>
      </c>
      <c r="P501" s="1">
        <v>0</v>
      </c>
      <c r="Q501" s="1">
        <v>0</v>
      </c>
      <c r="R501" s="1">
        <v>0</v>
      </c>
      <c r="S501" s="1">
        <f t="shared" si="81"/>
        <v>0</v>
      </c>
      <c r="T501" s="1">
        <f t="shared" si="82"/>
        <v>0</v>
      </c>
      <c r="U501" s="1">
        <f t="shared" si="83"/>
        <v>0</v>
      </c>
      <c r="V501" s="1">
        <f t="shared" si="84"/>
        <v>0</v>
      </c>
      <c r="W501" s="1">
        <f t="shared" si="85"/>
        <v>0</v>
      </c>
      <c r="X501" s="1">
        <f t="shared" si="86"/>
        <v>0</v>
      </c>
      <c r="Y501" s="1">
        <f t="shared" si="87"/>
        <v>0</v>
      </c>
      <c r="Z501" s="1">
        <f t="shared" si="88"/>
        <v>0</v>
      </c>
      <c r="AA501" s="1">
        <f t="shared" si="89"/>
        <v>0</v>
      </c>
      <c r="AB501" s="1">
        <f t="shared" si="90"/>
        <v>0</v>
      </c>
      <c r="AC501" s="1"/>
    </row>
    <row r="502" spans="1:29" ht="12.95" customHeight="1">
      <c r="A502" s="2" t="s">
        <v>586</v>
      </c>
      <c r="B502" s="1" t="s">
        <v>584</v>
      </c>
      <c r="C502" s="1" t="s">
        <v>587</v>
      </c>
      <c r="D502" s="1">
        <v>39.213999999999999</v>
      </c>
      <c r="E502" s="1">
        <v>-106.93899999999999</v>
      </c>
      <c r="F502" s="3">
        <v>1</v>
      </c>
      <c r="G502" s="9" t="s">
        <v>2026</v>
      </c>
      <c r="H502" s="13">
        <v>26.95411</v>
      </c>
      <c r="I502" s="14">
        <v>24.427337999999999</v>
      </c>
      <c r="J502" s="12">
        <v>0</v>
      </c>
      <c r="K502" s="12">
        <v>0</v>
      </c>
      <c r="L502" s="12">
        <v>6.5113000000000003</v>
      </c>
      <c r="M502" s="1">
        <v>5</v>
      </c>
      <c r="N502" s="1">
        <v>16</v>
      </c>
      <c r="O502" s="12">
        <v>4.9578069999999999</v>
      </c>
      <c r="P502" s="1">
        <v>0</v>
      </c>
      <c r="Q502" s="1">
        <v>0</v>
      </c>
      <c r="R502" s="1">
        <v>0</v>
      </c>
      <c r="S502" s="1">
        <f t="shared" si="81"/>
        <v>0</v>
      </c>
      <c r="T502" s="1">
        <f t="shared" si="82"/>
        <v>0</v>
      </c>
      <c r="U502" s="1">
        <f t="shared" si="83"/>
        <v>1</v>
      </c>
      <c r="V502" s="1">
        <f t="shared" si="84"/>
        <v>1</v>
      </c>
      <c r="W502" s="1">
        <f t="shared" si="85"/>
        <v>1</v>
      </c>
      <c r="X502" s="1">
        <f t="shared" si="86"/>
        <v>1</v>
      </c>
      <c r="Y502" s="1">
        <f t="shared" si="87"/>
        <v>0</v>
      </c>
      <c r="Z502" s="1">
        <f t="shared" si="88"/>
        <v>0</v>
      </c>
      <c r="AA502" s="1">
        <f t="shared" si="89"/>
        <v>0</v>
      </c>
      <c r="AB502" s="1">
        <f t="shared" si="90"/>
        <v>4</v>
      </c>
      <c r="AC502" s="1"/>
    </row>
    <row r="503" spans="1:29" ht="12.95" customHeight="1">
      <c r="A503" s="2" t="s">
        <v>588</v>
      </c>
      <c r="B503" s="1" t="s">
        <v>584</v>
      </c>
      <c r="C503" s="1" t="s">
        <v>589</v>
      </c>
      <c r="D503" s="1">
        <v>39.224699999999999</v>
      </c>
      <c r="E503" s="1">
        <v>-106.92100000000001</v>
      </c>
      <c r="F503" s="3">
        <v>1</v>
      </c>
      <c r="G503" s="9" t="s">
        <v>2026</v>
      </c>
      <c r="H503" s="13">
        <v>26.95411</v>
      </c>
      <c r="I503" s="14">
        <v>17.206631000000002</v>
      </c>
      <c r="J503" s="12">
        <v>0</v>
      </c>
      <c r="K503" s="12">
        <v>0</v>
      </c>
      <c r="L503" s="12">
        <v>6.5113000000000003</v>
      </c>
      <c r="M503" s="1">
        <v>5</v>
      </c>
      <c r="N503" s="1">
        <v>16</v>
      </c>
      <c r="O503" s="12">
        <v>5.7391459999999999</v>
      </c>
      <c r="P503" s="1">
        <v>0</v>
      </c>
      <c r="Q503" s="1">
        <v>0</v>
      </c>
      <c r="R503" s="1">
        <v>0</v>
      </c>
      <c r="S503" s="1">
        <f t="shared" si="81"/>
        <v>0</v>
      </c>
      <c r="T503" s="1">
        <f t="shared" si="82"/>
        <v>0</v>
      </c>
      <c r="U503" s="1">
        <f t="shared" si="83"/>
        <v>1</v>
      </c>
      <c r="V503" s="1">
        <f t="shared" si="84"/>
        <v>1</v>
      </c>
      <c r="W503" s="1">
        <f t="shared" si="85"/>
        <v>1</v>
      </c>
      <c r="X503" s="1">
        <f t="shared" si="86"/>
        <v>1</v>
      </c>
      <c r="Y503" s="1">
        <f t="shared" si="87"/>
        <v>0</v>
      </c>
      <c r="Z503" s="1">
        <f t="shared" si="88"/>
        <v>0</v>
      </c>
      <c r="AA503" s="1">
        <f t="shared" si="89"/>
        <v>0</v>
      </c>
      <c r="AB503" s="1">
        <f t="shared" si="90"/>
        <v>4</v>
      </c>
      <c r="AC503" s="1"/>
    </row>
    <row r="504" spans="1:29" ht="12.95" customHeight="1">
      <c r="A504" s="2" t="s">
        <v>590</v>
      </c>
      <c r="B504" s="1" t="s">
        <v>584</v>
      </c>
      <c r="C504" s="1" t="s">
        <v>591</v>
      </c>
      <c r="D504" s="1">
        <v>39.249279999999999</v>
      </c>
      <c r="E504" s="1">
        <v>-106.88621999999999</v>
      </c>
      <c r="F504" s="3">
        <v>1</v>
      </c>
      <c r="G504" s="9" t="s">
        <v>2026</v>
      </c>
      <c r="H504" s="13">
        <v>40.140089000000003</v>
      </c>
      <c r="I504" s="14">
        <v>14.477449</v>
      </c>
      <c r="J504" s="12">
        <v>0</v>
      </c>
      <c r="K504" s="12">
        <v>0.23089999999999999</v>
      </c>
      <c r="L504" s="12">
        <v>5.4102000000000006</v>
      </c>
      <c r="M504" s="1">
        <v>2</v>
      </c>
      <c r="N504" s="1">
        <v>17</v>
      </c>
      <c r="O504" s="12">
        <v>3.0403259999999999</v>
      </c>
      <c r="P504" s="1">
        <v>0</v>
      </c>
      <c r="Q504" s="1">
        <v>3</v>
      </c>
      <c r="R504" s="1">
        <v>0</v>
      </c>
      <c r="S504" s="1">
        <f t="shared" si="81"/>
        <v>0</v>
      </c>
      <c r="T504" s="1">
        <f t="shared" si="82"/>
        <v>1</v>
      </c>
      <c r="U504" s="1">
        <f t="shared" si="83"/>
        <v>1</v>
      </c>
      <c r="V504" s="1">
        <f t="shared" si="84"/>
        <v>1</v>
      </c>
      <c r="W504" s="1">
        <f t="shared" si="85"/>
        <v>1</v>
      </c>
      <c r="X504" s="1">
        <f t="shared" si="86"/>
        <v>1</v>
      </c>
      <c r="Y504" s="1">
        <f t="shared" si="87"/>
        <v>0</v>
      </c>
      <c r="Z504" s="1">
        <f t="shared" si="88"/>
        <v>1</v>
      </c>
      <c r="AA504" s="1">
        <f t="shared" si="89"/>
        <v>0</v>
      </c>
      <c r="AB504" s="1">
        <f t="shared" si="90"/>
        <v>6</v>
      </c>
      <c r="AC504" s="1"/>
    </row>
    <row r="505" spans="1:29" ht="12.95" customHeight="1">
      <c r="A505" s="2" t="s">
        <v>601</v>
      </c>
      <c r="B505" s="1" t="s">
        <v>602</v>
      </c>
      <c r="C505" s="1" t="s">
        <v>603</v>
      </c>
      <c r="D505" s="1">
        <v>39.129199999999997</v>
      </c>
      <c r="E505" s="1">
        <v>-106.61799999999999</v>
      </c>
      <c r="F505" s="3">
        <v>2</v>
      </c>
      <c r="G505" s="9" t="s">
        <v>2026</v>
      </c>
      <c r="H505" s="13">
        <v>23.574006000000001</v>
      </c>
      <c r="I505" s="14">
        <v>20.783127</v>
      </c>
      <c r="J505" s="12">
        <v>0</v>
      </c>
      <c r="K505" s="12">
        <v>0</v>
      </c>
      <c r="L505" s="12">
        <v>0</v>
      </c>
      <c r="M505" s="1">
        <v>0</v>
      </c>
      <c r="N505" s="1">
        <v>0</v>
      </c>
      <c r="O505" s="12">
        <v>0</v>
      </c>
      <c r="P505" s="1">
        <v>0</v>
      </c>
      <c r="Q505" s="1">
        <v>0</v>
      </c>
      <c r="R505" s="1">
        <v>0</v>
      </c>
      <c r="S505" s="1">
        <f t="shared" si="81"/>
        <v>0</v>
      </c>
      <c r="T505" s="1">
        <f t="shared" si="82"/>
        <v>0</v>
      </c>
      <c r="U505" s="1">
        <f t="shared" si="83"/>
        <v>0</v>
      </c>
      <c r="V505" s="1">
        <f t="shared" si="84"/>
        <v>0</v>
      </c>
      <c r="W505" s="1">
        <f t="shared" si="85"/>
        <v>0</v>
      </c>
      <c r="X505" s="1">
        <f t="shared" si="86"/>
        <v>0</v>
      </c>
      <c r="Y505" s="1">
        <f t="shared" si="87"/>
        <v>0</v>
      </c>
      <c r="Z505" s="1">
        <f t="shared" si="88"/>
        <v>0</v>
      </c>
      <c r="AA505" s="1">
        <f t="shared" si="89"/>
        <v>0</v>
      </c>
      <c r="AB505" s="1">
        <f t="shared" si="90"/>
        <v>0</v>
      </c>
      <c r="AC505" s="1"/>
    </row>
    <row r="506" spans="1:29" ht="12.95" customHeight="1">
      <c r="A506" s="2" t="s">
        <v>604</v>
      </c>
      <c r="B506" s="1" t="s">
        <v>602</v>
      </c>
      <c r="C506" s="1" t="s">
        <v>605</v>
      </c>
      <c r="D506" s="1">
        <v>39.125300000000003</v>
      </c>
      <c r="E506" s="1">
        <v>-106.621</v>
      </c>
      <c r="F506" s="3">
        <v>2</v>
      </c>
      <c r="G506" s="9" t="s">
        <v>2026</v>
      </c>
      <c r="H506" s="13">
        <v>25.709226000000001</v>
      </c>
      <c r="I506" s="14">
        <v>20.442927999999998</v>
      </c>
      <c r="J506" s="12">
        <v>0</v>
      </c>
      <c r="K506" s="12">
        <v>0</v>
      </c>
      <c r="L506" s="12">
        <v>0</v>
      </c>
      <c r="M506" s="1">
        <v>0</v>
      </c>
      <c r="N506" s="1">
        <v>2</v>
      </c>
      <c r="O506" s="12">
        <v>0</v>
      </c>
      <c r="P506" s="1">
        <v>0</v>
      </c>
      <c r="Q506" s="1">
        <v>0</v>
      </c>
      <c r="R506" s="1">
        <v>0</v>
      </c>
      <c r="S506" s="1">
        <f t="shared" si="81"/>
        <v>0</v>
      </c>
      <c r="T506" s="1">
        <f t="shared" si="82"/>
        <v>0</v>
      </c>
      <c r="U506" s="1">
        <f t="shared" si="83"/>
        <v>0</v>
      </c>
      <c r="V506" s="1">
        <f t="shared" si="84"/>
        <v>0</v>
      </c>
      <c r="W506" s="1">
        <f t="shared" si="85"/>
        <v>1</v>
      </c>
      <c r="X506" s="1">
        <f t="shared" si="86"/>
        <v>0</v>
      </c>
      <c r="Y506" s="1">
        <f t="shared" si="87"/>
        <v>0</v>
      </c>
      <c r="Z506" s="1">
        <f t="shared" si="88"/>
        <v>0</v>
      </c>
      <c r="AA506" s="1">
        <f t="shared" si="89"/>
        <v>0</v>
      </c>
      <c r="AB506" s="1">
        <f t="shared" si="90"/>
        <v>1</v>
      </c>
      <c r="AC506" s="1"/>
    </row>
    <row r="507" spans="1:29" ht="12.95" customHeight="1">
      <c r="A507" s="2" t="s">
        <v>607</v>
      </c>
      <c r="B507" s="1" t="s">
        <v>511</v>
      </c>
      <c r="C507" s="1" t="s">
        <v>608</v>
      </c>
      <c r="D507" s="1">
        <v>39.148200000000003</v>
      </c>
      <c r="E507" s="1">
        <v>-106.78279999999999</v>
      </c>
      <c r="F507" s="3">
        <v>2</v>
      </c>
      <c r="G507" s="9" t="s">
        <v>2026</v>
      </c>
      <c r="H507" s="13">
        <v>242.37326300000001</v>
      </c>
      <c r="I507" s="14">
        <v>30.118625000000002</v>
      </c>
      <c r="J507" s="12">
        <v>0</v>
      </c>
      <c r="K507" s="12">
        <v>0</v>
      </c>
      <c r="L507" s="12">
        <v>0.12870000000000001</v>
      </c>
      <c r="M507" s="1">
        <v>0</v>
      </c>
      <c r="N507" s="1">
        <v>7</v>
      </c>
      <c r="O507" s="12">
        <v>0.48488399999999998</v>
      </c>
      <c r="P507" s="1">
        <v>7.0139999999999994E-2</v>
      </c>
      <c r="Q507" s="1">
        <v>0</v>
      </c>
      <c r="R507" s="1">
        <v>0</v>
      </c>
      <c r="S507" s="1">
        <f t="shared" si="81"/>
        <v>0</v>
      </c>
      <c r="T507" s="1">
        <f t="shared" si="82"/>
        <v>0</v>
      </c>
      <c r="U507" s="1">
        <f t="shared" si="83"/>
        <v>1</v>
      </c>
      <c r="V507" s="1">
        <f t="shared" si="84"/>
        <v>0</v>
      </c>
      <c r="W507" s="1">
        <f t="shared" si="85"/>
        <v>1</v>
      </c>
      <c r="X507" s="1">
        <f t="shared" si="86"/>
        <v>0</v>
      </c>
      <c r="Y507" s="1">
        <f t="shared" si="87"/>
        <v>1</v>
      </c>
      <c r="Z507" s="1">
        <f t="shared" si="88"/>
        <v>0</v>
      </c>
      <c r="AA507" s="1">
        <f t="shared" si="89"/>
        <v>0</v>
      </c>
      <c r="AB507" s="1">
        <f t="shared" si="90"/>
        <v>3</v>
      </c>
      <c r="AC507" s="1"/>
    </row>
    <row r="508" spans="1:29" ht="12.95" customHeight="1">
      <c r="A508" s="2" t="s">
        <v>614</v>
      </c>
      <c r="B508" s="1" t="s">
        <v>615</v>
      </c>
      <c r="C508" s="1" t="s">
        <v>616</v>
      </c>
      <c r="D508" s="1">
        <v>39.298099999999998</v>
      </c>
      <c r="E508" s="1">
        <v>-107.11190000000001</v>
      </c>
      <c r="F508" s="3">
        <v>2</v>
      </c>
      <c r="G508" s="9" t="s">
        <v>2026</v>
      </c>
      <c r="H508" s="13">
        <v>12.461302999999999</v>
      </c>
      <c r="I508" s="14">
        <v>8.6401990000000009</v>
      </c>
      <c r="J508" s="12">
        <v>0</v>
      </c>
      <c r="K508" s="12">
        <v>0</v>
      </c>
      <c r="L508" s="12">
        <v>0</v>
      </c>
      <c r="M508" s="1">
        <v>0</v>
      </c>
      <c r="N508" s="1">
        <v>1</v>
      </c>
      <c r="O508" s="12">
        <v>0.83307299999999995</v>
      </c>
      <c r="P508" s="1">
        <v>0</v>
      </c>
      <c r="Q508" s="1">
        <v>0</v>
      </c>
      <c r="R508" s="1">
        <v>0</v>
      </c>
      <c r="S508" s="1">
        <f t="shared" si="81"/>
        <v>0</v>
      </c>
      <c r="T508" s="1">
        <f t="shared" si="82"/>
        <v>0</v>
      </c>
      <c r="U508" s="1">
        <f t="shared" si="83"/>
        <v>0</v>
      </c>
      <c r="V508" s="1">
        <f t="shared" si="84"/>
        <v>0</v>
      </c>
      <c r="W508" s="1">
        <f t="shared" si="85"/>
        <v>0</v>
      </c>
      <c r="X508" s="1">
        <f t="shared" si="86"/>
        <v>1</v>
      </c>
      <c r="Y508" s="1">
        <f t="shared" si="87"/>
        <v>0</v>
      </c>
      <c r="Z508" s="1">
        <f t="shared" si="88"/>
        <v>0</v>
      </c>
      <c r="AA508" s="1">
        <f t="shared" si="89"/>
        <v>0</v>
      </c>
      <c r="AB508" s="1">
        <f t="shared" si="90"/>
        <v>1</v>
      </c>
      <c r="AC508" s="1"/>
    </row>
    <row r="509" spans="1:29" ht="12.95" customHeight="1">
      <c r="A509" s="2" t="s">
        <v>617</v>
      </c>
      <c r="B509" s="1" t="s">
        <v>615</v>
      </c>
      <c r="C509" s="1" t="s">
        <v>618</v>
      </c>
      <c r="D509" s="1">
        <v>39.298099999999998</v>
      </c>
      <c r="E509" s="1">
        <v>-107.1117</v>
      </c>
      <c r="F509" s="3">
        <v>2</v>
      </c>
      <c r="G509" s="9" t="s">
        <v>2026</v>
      </c>
      <c r="H509" s="13">
        <v>12.461302999999999</v>
      </c>
      <c r="I509" s="14">
        <v>8.6279889999999995</v>
      </c>
      <c r="J509" s="12">
        <v>0</v>
      </c>
      <c r="K509" s="12">
        <v>0</v>
      </c>
      <c r="L509" s="12">
        <v>0</v>
      </c>
      <c r="M509" s="1">
        <v>0</v>
      </c>
      <c r="N509" s="1">
        <v>1</v>
      </c>
      <c r="O509" s="12">
        <v>0.83320899999999998</v>
      </c>
      <c r="P509" s="1">
        <v>0</v>
      </c>
      <c r="Q509" s="1">
        <v>0</v>
      </c>
      <c r="R509" s="1">
        <v>0</v>
      </c>
      <c r="S509" s="1">
        <f t="shared" si="81"/>
        <v>0</v>
      </c>
      <c r="T509" s="1">
        <f t="shared" si="82"/>
        <v>0</v>
      </c>
      <c r="U509" s="1">
        <f t="shared" si="83"/>
        <v>0</v>
      </c>
      <c r="V509" s="1">
        <f t="shared" si="84"/>
        <v>0</v>
      </c>
      <c r="W509" s="1">
        <f t="shared" si="85"/>
        <v>0</v>
      </c>
      <c r="X509" s="1">
        <f t="shared" si="86"/>
        <v>1</v>
      </c>
      <c r="Y509" s="1">
        <f t="shared" si="87"/>
        <v>0</v>
      </c>
      <c r="Z509" s="1">
        <f t="shared" si="88"/>
        <v>0</v>
      </c>
      <c r="AA509" s="1">
        <f t="shared" si="89"/>
        <v>0</v>
      </c>
      <c r="AB509" s="1">
        <f t="shared" si="90"/>
        <v>1</v>
      </c>
      <c r="AC509" s="1"/>
    </row>
    <row r="510" spans="1:29" ht="12.95" customHeight="1">
      <c r="A510" s="2" t="s">
        <v>629</v>
      </c>
      <c r="B510" s="1" t="s">
        <v>624</v>
      </c>
      <c r="C510" s="1" t="s">
        <v>630</v>
      </c>
      <c r="D510" s="1">
        <v>40.491509999999998</v>
      </c>
      <c r="E510" s="1">
        <v>-106.94801</v>
      </c>
      <c r="F510" s="3">
        <v>1</v>
      </c>
      <c r="G510" s="9" t="s">
        <v>2026</v>
      </c>
      <c r="H510" s="13">
        <v>716.83987500000001</v>
      </c>
      <c r="I510" s="14">
        <v>27.511945999999998</v>
      </c>
      <c r="J510" s="12">
        <v>3.1000000000000003E-3</v>
      </c>
      <c r="K510" s="12">
        <v>8.8628</v>
      </c>
      <c r="L510" s="12">
        <v>1.4481999999999999</v>
      </c>
      <c r="M510" s="1">
        <v>4</v>
      </c>
      <c r="N510" s="1">
        <v>12</v>
      </c>
      <c r="O510" s="12">
        <v>2.0395799999999999</v>
      </c>
      <c r="P510" s="1">
        <v>0</v>
      </c>
      <c r="Q510" s="1">
        <v>10</v>
      </c>
      <c r="R510" s="1">
        <v>0</v>
      </c>
      <c r="S510" s="1">
        <f t="shared" si="81"/>
        <v>1</v>
      </c>
      <c r="T510" s="1">
        <f t="shared" si="82"/>
        <v>1</v>
      </c>
      <c r="U510" s="1">
        <f t="shared" si="83"/>
        <v>1</v>
      </c>
      <c r="V510" s="1">
        <f t="shared" si="84"/>
        <v>1</v>
      </c>
      <c r="W510" s="1">
        <f t="shared" si="85"/>
        <v>1</v>
      </c>
      <c r="X510" s="1">
        <f t="shared" si="86"/>
        <v>1</v>
      </c>
      <c r="Y510" s="1">
        <f t="shared" si="87"/>
        <v>0</v>
      </c>
      <c r="Z510" s="1">
        <f t="shared" si="88"/>
        <v>1</v>
      </c>
      <c r="AA510" s="1">
        <f t="shared" si="89"/>
        <v>0</v>
      </c>
      <c r="AB510" s="1">
        <f t="shared" si="90"/>
        <v>7</v>
      </c>
      <c r="AC510" s="1"/>
    </row>
    <row r="511" spans="1:29" ht="12.95" customHeight="1">
      <c r="A511" s="2" t="s">
        <v>632</v>
      </c>
      <c r="B511" s="1" t="s">
        <v>624</v>
      </c>
      <c r="C511" s="1" t="s">
        <v>633</v>
      </c>
      <c r="D511" s="1">
        <v>40.483159999999998</v>
      </c>
      <c r="E511" s="1">
        <v>-106.83233</v>
      </c>
      <c r="F511" s="3">
        <v>1</v>
      </c>
      <c r="G511" s="9" t="s">
        <v>2026</v>
      </c>
      <c r="H511" s="13">
        <v>1466.5778660000001</v>
      </c>
      <c r="I511" s="14">
        <v>38.100991999999998</v>
      </c>
      <c r="J511" s="12">
        <v>1.5E-3</v>
      </c>
      <c r="K511" s="12">
        <v>6.72</v>
      </c>
      <c r="L511" s="12">
        <v>0.47550000000000003</v>
      </c>
      <c r="M511" s="1">
        <v>7</v>
      </c>
      <c r="N511" s="1">
        <v>44</v>
      </c>
      <c r="O511" s="12">
        <v>5.4927510000000002</v>
      </c>
      <c r="P511" s="1">
        <v>0</v>
      </c>
      <c r="Q511" s="1">
        <v>0</v>
      </c>
      <c r="R511" s="1">
        <v>0</v>
      </c>
      <c r="S511" s="1">
        <f t="shared" si="81"/>
        <v>1</v>
      </c>
      <c r="T511" s="1">
        <f t="shared" si="82"/>
        <v>1</v>
      </c>
      <c r="U511" s="1">
        <f t="shared" si="83"/>
        <v>1</v>
      </c>
      <c r="V511" s="1">
        <f t="shared" si="84"/>
        <v>1</v>
      </c>
      <c r="W511" s="1">
        <f t="shared" si="85"/>
        <v>1</v>
      </c>
      <c r="X511" s="1">
        <f t="shared" si="86"/>
        <v>1</v>
      </c>
      <c r="Y511" s="1">
        <f t="shared" si="87"/>
        <v>0</v>
      </c>
      <c r="Z511" s="1">
        <f t="shared" si="88"/>
        <v>0</v>
      </c>
      <c r="AA511" s="1">
        <f t="shared" si="89"/>
        <v>0</v>
      </c>
      <c r="AB511" s="1">
        <f t="shared" si="90"/>
        <v>6</v>
      </c>
      <c r="AC511" s="1"/>
    </row>
    <row r="512" spans="1:29" ht="12.95" customHeight="1">
      <c r="A512" s="2" t="s">
        <v>634</v>
      </c>
      <c r="B512" s="1" t="s">
        <v>624</v>
      </c>
      <c r="C512" s="1" t="s">
        <v>635</v>
      </c>
      <c r="D512" s="1">
        <v>40.375329999999998</v>
      </c>
      <c r="E512" s="1">
        <v>-106.825</v>
      </c>
      <c r="F512" s="3">
        <v>1</v>
      </c>
      <c r="G512" s="9" t="s">
        <v>2026</v>
      </c>
      <c r="H512" s="13">
        <v>1014.917959</v>
      </c>
      <c r="I512" s="14">
        <v>24.750843</v>
      </c>
      <c r="J512" s="12">
        <v>2.2000000000000001E-3</v>
      </c>
      <c r="K512" s="12">
        <v>5.5270000000000001</v>
      </c>
      <c r="L512" s="12">
        <v>6.4200000000000007E-2</v>
      </c>
      <c r="M512" s="1">
        <v>1</v>
      </c>
      <c r="N512" s="1">
        <v>20</v>
      </c>
      <c r="O512" s="12">
        <v>1.557034</v>
      </c>
      <c r="P512" s="1">
        <v>0</v>
      </c>
      <c r="Q512" s="1">
        <v>0</v>
      </c>
      <c r="R512" s="1">
        <v>0</v>
      </c>
      <c r="S512" s="1">
        <f t="shared" si="81"/>
        <v>1</v>
      </c>
      <c r="T512" s="1">
        <f t="shared" si="82"/>
        <v>1</v>
      </c>
      <c r="U512" s="1">
        <f t="shared" si="83"/>
        <v>1</v>
      </c>
      <c r="V512" s="1">
        <f t="shared" si="84"/>
        <v>1</v>
      </c>
      <c r="W512" s="1">
        <f t="shared" si="85"/>
        <v>1</v>
      </c>
      <c r="X512" s="1">
        <f t="shared" si="86"/>
        <v>1</v>
      </c>
      <c r="Y512" s="1">
        <f t="shared" si="87"/>
        <v>0</v>
      </c>
      <c r="Z512" s="1">
        <f t="shared" si="88"/>
        <v>0</v>
      </c>
      <c r="AA512" s="1">
        <f t="shared" si="89"/>
        <v>0</v>
      </c>
      <c r="AB512" s="1">
        <f t="shared" si="90"/>
        <v>6</v>
      </c>
      <c r="AC512" s="1"/>
    </row>
    <row r="513" spans="1:29" ht="12.95" customHeight="1">
      <c r="A513" s="2" t="s">
        <v>638</v>
      </c>
      <c r="B513" s="1" t="s">
        <v>624</v>
      </c>
      <c r="C513" s="1" t="s">
        <v>639</v>
      </c>
      <c r="D513" s="1">
        <v>40.287219999999998</v>
      </c>
      <c r="E513" s="1">
        <v>-106.82889</v>
      </c>
      <c r="F513" s="3">
        <v>1</v>
      </c>
      <c r="G513" s="9" t="s">
        <v>2026</v>
      </c>
      <c r="H513" s="13">
        <v>587.74138300000004</v>
      </c>
      <c r="I513" s="14">
        <v>33.896906999999999</v>
      </c>
      <c r="J513" s="12">
        <v>0</v>
      </c>
      <c r="K513" s="12">
        <v>7.8902999999999999</v>
      </c>
      <c r="L513" s="12">
        <v>7.6100000000000001E-2</v>
      </c>
      <c r="M513" s="1">
        <v>1</v>
      </c>
      <c r="N513" s="1">
        <v>6</v>
      </c>
      <c r="O513" s="12">
        <v>1.8351569999999999</v>
      </c>
      <c r="P513" s="1">
        <v>0</v>
      </c>
      <c r="Q513" s="1">
        <v>0</v>
      </c>
      <c r="R513" s="1">
        <v>0</v>
      </c>
      <c r="S513" s="1">
        <f t="shared" si="81"/>
        <v>0</v>
      </c>
      <c r="T513" s="1">
        <f t="shared" si="82"/>
        <v>1</v>
      </c>
      <c r="U513" s="1">
        <f t="shared" si="83"/>
        <v>1</v>
      </c>
      <c r="V513" s="1">
        <f t="shared" si="84"/>
        <v>1</v>
      </c>
      <c r="W513" s="1">
        <f t="shared" si="85"/>
        <v>1</v>
      </c>
      <c r="X513" s="1">
        <f t="shared" si="86"/>
        <v>1</v>
      </c>
      <c r="Y513" s="1">
        <f t="shared" si="87"/>
        <v>0</v>
      </c>
      <c r="Z513" s="1">
        <f t="shared" si="88"/>
        <v>0</v>
      </c>
      <c r="AA513" s="1">
        <f t="shared" si="89"/>
        <v>0</v>
      </c>
      <c r="AB513" s="1">
        <f t="shared" si="90"/>
        <v>5</v>
      </c>
      <c r="AC513" s="1"/>
    </row>
    <row r="514" spans="1:29" ht="12.95" customHeight="1">
      <c r="A514" s="2" t="s">
        <v>656</v>
      </c>
      <c r="B514" s="1" t="s">
        <v>650</v>
      </c>
      <c r="C514" s="1" t="s">
        <v>657</v>
      </c>
      <c r="D514" s="1">
        <v>40.67624</v>
      </c>
      <c r="E514" s="1">
        <v>-107.27145</v>
      </c>
      <c r="F514" s="3">
        <v>1</v>
      </c>
      <c r="G514" s="9" t="s">
        <v>2026</v>
      </c>
      <c r="H514" s="13">
        <v>173.18376599999999</v>
      </c>
      <c r="I514" s="14">
        <v>16.712461000000001</v>
      </c>
      <c r="J514" s="12">
        <v>0</v>
      </c>
      <c r="K514" s="12">
        <v>1.1475000000000002</v>
      </c>
      <c r="L514" s="12">
        <v>0</v>
      </c>
      <c r="M514" s="1">
        <v>0</v>
      </c>
      <c r="N514" s="1">
        <v>0</v>
      </c>
      <c r="O514" s="12">
        <v>0.43303700000000001</v>
      </c>
      <c r="P514" s="1">
        <v>0</v>
      </c>
      <c r="Q514" s="1">
        <v>0</v>
      </c>
      <c r="R514" s="1">
        <v>0</v>
      </c>
      <c r="S514" s="1">
        <f t="shared" si="81"/>
        <v>0</v>
      </c>
      <c r="T514" s="1">
        <f t="shared" si="82"/>
        <v>1</v>
      </c>
      <c r="U514" s="1">
        <f t="shared" si="83"/>
        <v>0</v>
      </c>
      <c r="V514" s="1">
        <f t="shared" si="84"/>
        <v>0</v>
      </c>
      <c r="W514" s="1">
        <f t="shared" si="85"/>
        <v>0</v>
      </c>
      <c r="X514" s="1">
        <f t="shared" si="86"/>
        <v>0</v>
      </c>
      <c r="Y514" s="1">
        <f t="shared" si="87"/>
        <v>0</v>
      </c>
      <c r="Z514" s="1">
        <f t="shared" si="88"/>
        <v>0</v>
      </c>
      <c r="AA514" s="1">
        <f t="shared" si="89"/>
        <v>0</v>
      </c>
      <c r="AB514" s="1">
        <f t="shared" si="90"/>
        <v>1</v>
      </c>
      <c r="AC514" s="1"/>
    </row>
    <row r="515" spans="1:29" ht="12.95" customHeight="1">
      <c r="A515" s="2" t="s">
        <v>660</v>
      </c>
      <c r="B515" s="1" t="s">
        <v>650</v>
      </c>
      <c r="C515" s="1" t="s">
        <v>661</v>
      </c>
      <c r="D515" s="1">
        <v>40.753970000000002</v>
      </c>
      <c r="E515" s="1">
        <v>-107.13545000000001</v>
      </c>
      <c r="F515" s="3">
        <v>2</v>
      </c>
      <c r="G515" s="9" t="s">
        <v>2026</v>
      </c>
      <c r="H515" s="13">
        <v>39.587552000000002</v>
      </c>
      <c r="I515" s="14">
        <v>29.593395000000001</v>
      </c>
      <c r="J515" s="12">
        <v>0</v>
      </c>
      <c r="K515" s="12">
        <v>0.67089999999999994</v>
      </c>
      <c r="L515" s="12">
        <v>0</v>
      </c>
      <c r="M515" s="1">
        <v>0</v>
      </c>
      <c r="N515" s="1">
        <v>0</v>
      </c>
      <c r="O515" s="12">
        <v>0.64387899999999998</v>
      </c>
      <c r="P515" s="1">
        <v>0</v>
      </c>
      <c r="Q515" s="1">
        <v>3</v>
      </c>
      <c r="R515" s="1">
        <v>0</v>
      </c>
      <c r="S515" s="1">
        <f t="shared" si="81"/>
        <v>0</v>
      </c>
      <c r="T515" s="1">
        <f t="shared" si="82"/>
        <v>1</v>
      </c>
      <c r="U515" s="1">
        <f t="shared" si="83"/>
        <v>0</v>
      </c>
      <c r="V515" s="1">
        <f t="shared" si="84"/>
        <v>0</v>
      </c>
      <c r="W515" s="1">
        <f t="shared" si="85"/>
        <v>0</v>
      </c>
      <c r="X515" s="1">
        <f t="shared" si="86"/>
        <v>1</v>
      </c>
      <c r="Y515" s="1">
        <f t="shared" si="87"/>
        <v>0</v>
      </c>
      <c r="Z515" s="1">
        <f t="shared" si="88"/>
        <v>1</v>
      </c>
      <c r="AA515" s="1">
        <f t="shared" si="89"/>
        <v>0</v>
      </c>
      <c r="AB515" s="1">
        <f t="shared" si="90"/>
        <v>3</v>
      </c>
      <c r="AC515" s="1"/>
    </row>
    <row r="516" spans="1:29" ht="12.95" customHeight="1">
      <c r="A516" s="2" t="s">
        <v>664</v>
      </c>
      <c r="B516" s="1" t="s">
        <v>662</v>
      </c>
      <c r="C516" s="1" t="s">
        <v>665</v>
      </c>
      <c r="D516" s="1">
        <v>40.4041</v>
      </c>
      <c r="E516" s="1">
        <v>-107.2242</v>
      </c>
      <c r="F516" s="3">
        <v>1</v>
      </c>
      <c r="G516" s="9" t="s">
        <v>2026</v>
      </c>
      <c r="H516" s="13">
        <v>21.749101</v>
      </c>
      <c r="I516" s="14">
        <v>15.634081999999999</v>
      </c>
      <c r="J516" s="12">
        <v>0</v>
      </c>
      <c r="K516" s="12">
        <v>2.7364999999999999</v>
      </c>
      <c r="L516" s="12">
        <v>0</v>
      </c>
      <c r="M516" s="1">
        <v>4</v>
      </c>
      <c r="N516" s="1">
        <v>0</v>
      </c>
      <c r="O516" s="12">
        <v>0.92927700000000002</v>
      </c>
      <c r="P516" s="1">
        <v>0</v>
      </c>
      <c r="Q516" s="1">
        <v>5</v>
      </c>
      <c r="R516" s="1">
        <v>0</v>
      </c>
      <c r="S516" s="1">
        <f t="shared" si="81"/>
        <v>0</v>
      </c>
      <c r="T516" s="1">
        <f t="shared" si="82"/>
        <v>1</v>
      </c>
      <c r="U516" s="1">
        <f t="shared" si="83"/>
        <v>0</v>
      </c>
      <c r="V516" s="1">
        <f t="shared" si="84"/>
        <v>1</v>
      </c>
      <c r="W516" s="1">
        <f t="shared" si="85"/>
        <v>0</v>
      </c>
      <c r="X516" s="1">
        <f t="shared" si="86"/>
        <v>1</v>
      </c>
      <c r="Y516" s="1">
        <f t="shared" si="87"/>
        <v>0</v>
      </c>
      <c r="Z516" s="1">
        <f t="shared" si="88"/>
        <v>1</v>
      </c>
      <c r="AA516" s="1">
        <f t="shared" si="89"/>
        <v>0</v>
      </c>
      <c r="AB516" s="1">
        <f t="shared" si="90"/>
        <v>4</v>
      </c>
      <c r="AC516" s="1"/>
    </row>
    <row r="517" spans="1:29" ht="12.95" customHeight="1">
      <c r="A517" s="2" t="s">
        <v>676</v>
      </c>
      <c r="B517" s="1" t="s">
        <v>677</v>
      </c>
      <c r="C517" s="1" t="s">
        <v>678</v>
      </c>
      <c r="D517" s="1">
        <v>40.822000000000003</v>
      </c>
      <c r="E517" s="1">
        <v>-106.777</v>
      </c>
      <c r="F517" s="3">
        <v>2</v>
      </c>
      <c r="G517" s="9" t="s">
        <v>2026</v>
      </c>
      <c r="H517" s="13">
        <v>77.145245000000003</v>
      </c>
      <c r="I517" s="14">
        <v>25.362746000000001</v>
      </c>
      <c r="J517" s="12">
        <v>0</v>
      </c>
      <c r="K517" s="12">
        <v>0</v>
      </c>
      <c r="L517" s="12">
        <v>0</v>
      </c>
      <c r="M517" s="1">
        <v>0</v>
      </c>
      <c r="N517" s="1">
        <v>3</v>
      </c>
      <c r="O517" s="12">
        <v>0.85809299999999999</v>
      </c>
      <c r="P517" s="1">
        <v>0</v>
      </c>
      <c r="Q517" s="1">
        <v>0</v>
      </c>
      <c r="R517" s="1">
        <v>0</v>
      </c>
      <c r="S517" s="1">
        <f t="shared" si="81"/>
        <v>0</v>
      </c>
      <c r="T517" s="1">
        <f t="shared" si="82"/>
        <v>0</v>
      </c>
      <c r="U517" s="1">
        <f t="shared" si="83"/>
        <v>0</v>
      </c>
      <c r="V517" s="1">
        <f t="shared" si="84"/>
        <v>0</v>
      </c>
      <c r="W517" s="1">
        <f t="shared" si="85"/>
        <v>1</v>
      </c>
      <c r="X517" s="1">
        <f t="shared" si="86"/>
        <v>1</v>
      </c>
      <c r="Y517" s="1">
        <f t="shared" si="87"/>
        <v>0</v>
      </c>
      <c r="Z517" s="1">
        <f t="shared" si="88"/>
        <v>0</v>
      </c>
      <c r="AA517" s="1">
        <f t="shared" si="89"/>
        <v>0</v>
      </c>
      <c r="AB517" s="1">
        <f t="shared" si="90"/>
        <v>2</v>
      </c>
      <c r="AC517" s="1"/>
    </row>
    <row r="518" spans="1:29" ht="12.95" customHeight="1">
      <c r="A518" s="2" t="s">
        <v>679</v>
      </c>
      <c r="B518" s="1" t="s">
        <v>680</v>
      </c>
      <c r="C518" s="1" t="s">
        <v>681</v>
      </c>
      <c r="D518" s="1">
        <v>40.796999999999997</v>
      </c>
      <c r="E518" s="1">
        <v>-106.69499999999999</v>
      </c>
      <c r="F518" s="3">
        <v>2</v>
      </c>
      <c r="G518" s="9" t="s">
        <v>2026</v>
      </c>
      <c r="H518" s="13">
        <v>9.8266639999999992</v>
      </c>
      <c r="I518" s="14">
        <v>9.8266650000000002</v>
      </c>
      <c r="J518" s="12">
        <v>0</v>
      </c>
      <c r="K518" s="12">
        <v>0</v>
      </c>
      <c r="L518" s="12">
        <v>0</v>
      </c>
      <c r="M518" s="1">
        <v>0</v>
      </c>
      <c r="N518" s="1">
        <v>0</v>
      </c>
      <c r="O518" s="12">
        <v>0</v>
      </c>
      <c r="P518" s="1">
        <v>0</v>
      </c>
      <c r="Q518" s="1">
        <v>0</v>
      </c>
      <c r="R518" s="1">
        <v>0</v>
      </c>
      <c r="S518" s="1">
        <f t="shared" si="81"/>
        <v>0</v>
      </c>
      <c r="T518" s="1">
        <f t="shared" si="82"/>
        <v>0</v>
      </c>
      <c r="U518" s="1">
        <f t="shared" si="83"/>
        <v>0</v>
      </c>
      <c r="V518" s="1">
        <f t="shared" si="84"/>
        <v>0</v>
      </c>
      <c r="W518" s="1">
        <f t="shared" si="85"/>
        <v>0</v>
      </c>
      <c r="X518" s="1">
        <f t="shared" si="86"/>
        <v>0</v>
      </c>
      <c r="Y518" s="1">
        <f t="shared" si="87"/>
        <v>0</v>
      </c>
      <c r="Z518" s="1">
        <f t="shared" si="88"/>
        <v>0</v>
      </c>
      <c r="AA518" s="1">
        <f t="shared" si="89"/>
        <v>0</v>
      </c>
      <c r="AB518" s="1">
        <f t="shared" si="90"/>
        <v>0</v>
      </c>
      <c r="AC518" s="1"/>
    </row>
    <row r="519" spans="1:29" ht="12.95" customHeight="1">
      <c r="A519" s="2" t="s">
        <v>682</v>
      </c>
      <c r="B519" s="1" t="s">
        <v>683</v>
      </c>
      <c r="C519" s="1" t="s">
        <v>684</v>
      </c>
      <c r="D519" s="1">
        <v>40.755516999999998</v>
      </c>
      <c r="E519" s="1">
        <v>-106.81358299999999</v>
      </c>
      <c r="F519" s="3">
        <v>2</v>
      </c>
      <c r="G519" s="9" t="s">
        <v>2026</v>
      </c>
      <c r="H519" s="13">
        <v>254.305575</v>
      </c>
      <c r="I519" s="14">
        <v>31.387032000000001</v>
      </c>
      <c r="J519" s="12">
        <v>0</v>
      </c>
      <c r="K519" s="12">
        <v>5.2700000000000004E-2</v>
      </c>
      <c r="L519" s="12">
        <v>0</v>
      </c>
      <c r="M519" s="1">
        <v>0</v>
      </c>
      <c r="N519" s="1">
        <v>0</v>
      </c>
      <c r="O519" s="12">
        <v>0.704704</v>
      </c>
      <c r="P519" s="1">
        <v>3.9319999999999997E-3</v>
      </c>
      <c r="Q519" s="1">
        <v>0</v>
      </c>
      <c r="R519" s="1">
        <v>0</v>
      </c>
      <c r="S519" s="1">
        <f t="shared" si="81"/>
        <v>0</v>
      </c>
      <c r="T519" s="1">
        <f t="shared" si="82"/>
        <v>1</v>
      </c>
      <c r="U519" s="1">
        <f t="shared" si="83"/>
        <v>0</v>
      </c>
      <c r="V519" s="1">
        <f t="shared" si="84"/>
        <v>0</v>
      </c>
      <c r="W519" s="1">
        <f t="shared" si="85"/>
        <v>0</v>
      </c>
      <c r="X519" s="1">
        <f t="shared" si="86"/>
        <v>1</v>
      </c>
      <c r="Y519" s="1">
        <f t="shared" si="87"/>
        <v>0</v>
      </c>
      <c r="Z519" s="1">
        <f t="shared" si="88"/>
        <v>0</v>
      </c>
      <c r="AA519" s="1">
        <f t="shared" si="89"/>
        <v>0</v>
      </c>
      <c r="AB519" s="1">
        <f t="shared" si="90"/>
        <v>2</v>
      </c>
      <c r="AC519" s="1"/>
    </row>
    <row r="520" spans="1:29" ht="12.95" customHeight="1">
      <c r="A520" s="2" t="s">
        <v>685</v>
      </c>
      <c r="B520" s="1" t="s">
        <v>670</v>
      </c>
      <c r="C520" s="1" t="s">
        <v>686</v>
      </c>
      <c r="D520" s="1">
        <v>40.766952000000003</v>
      </c>
      <c r="E520" s="1">
        <v>-106.781285</v>
      </c>
      <c r="F520" s="3">
        <v>2</v>
      </c>
      <c r="G520" s="9" t="s">
        <v>2026</v>
      </c>
      <c r="H520" s="13">
        <v>160.674837</v>
      </c>
      <c r="I520" s="14">
        <v>23.956638000000002</v>
      </c>
      <c r="J520" s="12">
        <v>0</v>
      </c>
      <c r="K520" s="12">
        <v>8.3999999999999995E-3</v>
      </c>
      <c r="L520" s="12">
        <v>0</v>
      </c>
      <c r="M520" s="1">
        <v>0</v>
      </c>
      <c r="N520" s="1">
        <v>0</v>
      </c>
      <c r="O520" s="12">
        <v>1.6933750000000001</v>
      </c>
      <c r="P520" s="1">
        <v>6.2240000000000004E-3</v>
      </c>
      <c r="Q520" s="1">
        <v>0</v>
      </c>
      <c r="R520" s="1">
        <v>0</v>
      </c>
      <c r="S520" s="1">
        <f t="shared" si="81"/>
        <v>0</v>
      </c>
      <c r="T520" s="1">
        <f t="shared" si="82"/>
        <v>1</v>
      </c>
      <c r="U520" s="1">
        <f t="shared" si="83"/>
        <v>0</v>
      </c>
      <c r="V520" s="1">
        <f t="shared" si="84"/>
        <v>0</v>
      </c>
      <c r="W520" s="1">
        <f t="shared" si="85"/>
        <v>0</v>
      </c>
      <c r="X520" s="1">
        <f t="shared" si="86"/>
        <v>1</v>
      </c>
      <c r="Y520" s="1">
        <f t="shared" si="87"/>
        <v>0</v>
      </c>
      <c r="Z520" s="1">
        <f t="shared" si="88"/>
        <v>0</v>
      </c>
      <c r="AA520" s="1">
        <f t="shared" si="89"/>
        <v>0</v>
      </c>
      <c r="AB520" s="1">
        <f t="shared" si="90"/>
        <v>2</v>
      </c>
      <c r="AC520" s="1"/>
    </row>
    <row r="521" spans="1:29" ht="12.95" customHeight="1">
      <c r="A521" s="2" t="s">
        <v>698</v>
      </c>
      <c r="B521" s="1" t="s">
        <v>644</v>
      </c>
      <c r="C521" s="1" t="s">
        <v>699</v>
      </c>
      <c r="D521" s="1">
        <v>40.149749999999997</v>
      </c>
      <c r="E521" s="1">
        <v>-106.90412000000001</v>
      </c>
      <c r="F521" s="3">
        <v>1</v>
      </c>
      <c r="G521" s="9" t="s">
        <v>2026</v>
      </c>
      <c r="H521" s="13">
        <v>132.74470099999999</v>
      </c>
      <c r="I521" s="14">
        <v>8.4830570000000005</v>
      </c>
      <c r="J521" s="12">
        <v>0</v>
      </c>
      <c r="K521" s="12">
        <v>3.5998000000000001</v>
      </c>
      <c r="L521" s="12">
        <v>0</v>
      </c>
      <c r="M521" s="1">
        <v>0</v>
      </c>
      <c r="N521" s="1">
        <v>36</v>
      </c>
      <c r="O521" s="12">
        <v>2.227125</v>
      </c>
      <c r="P521" s="1">
        <v>0</v>
      </c>
      <c r="Q521" s="1">
        <v>0</v>
      </c>
      <c r="R521" s="1">
        <v>0</v>
      </c>
      <c r="S521" s="1">
        <f t="shared" si="81"/>
        <v>0</v>
      </c>
      <c r="T521" s="1">
        <f t="shared" si="82"/>
        <v>1</v>
      </c>
      <c r="U521" s="1">
        <f t="shared" si="83"/>
        <v>0</v>
      </c>
      <c r="V521" s="1">
        <f t="shared" si="84"/>
        <v>0</v>
      </c>
      <c r="W521" s="1">
        <f t="shared" si="85"/>
        <v>1</v>
      </c>
      <c r="X521" s="1">
        <f t="shared" si="86"/>
        <v>1</v>
      </c>
      <c r="Y521" s="1">
        <f t="shared" si="87"/>
        <v>0</v>
      </c>
      <c r="Z521" s="1">
        <f t="shared" si="88"/>
        <v>0</v>
      </c>
      <c r="AA521" s="1">
        <f t="shared" si="89"/>
        <v>0</v>
      </c>
      <c r="AB521" s="1">
        <f t="shared" si="90"/>
        <v>3</v>
      </c>
      <c r="AC521" s="1"/>
    </row>
    <row r="522" spans="1:29" ht="12.95" customHeight="1">
      <c r="A522" s="2" t="s">
        <v>702</v>
      </c>
      <c r="B522" s="1" t="s">
        <v>700</v>
      </c>
      <c r="C522" s="1" t="s">
        <v>703</v>
      </c>
      <c r="D522" s="1">
        <v>40.952143</v>
      </c>
      <c r="E522" s="1">
        <v>-106.342045</v>
      </c>
      <c r="F522" s="3">
        <v>1</v>
      </c>
      <c r="G522" s="9" t="s">
        <v>2026</v>
      </c>
      <c r="H522" s="13">
        <v>3766.919175</v>
      </c>
      <c r="I522" s="14">
        <v>44.574748</v>
      </c>
      <c r="J522" s="12">
        <v>3.3999999999999998E-3</v>
      </c>
      <c r="K522" s="12">
        <v>7.6010999999999997</v>
      </c>
      <c r="L522" s="12">
        <v>5.4800000000000001E-2</v>
      </c>
      <c r="M522" s="1">
        <v>0</v>
      </c>
      <c r="N522" s="1">
        <v>2</v>
      </c>
      <c r="O522" s="12">
        <v>1.1730419999999999</v>
      </c>
      <c r="P522" s="1">
        <v>1.593E-3</v>
      </c>
      <c r="Q522" s="1">
        <v>0</v>
      </c>
      <c r="R522" s="1">
        <v>0</v>
      </c>
      <c r="S522" s="1">
        <f t="shared" si="81"/>
        <v>1</v>
      </c>
      <c r="T522" s="1">
        <f t="shared" si="82"/>
        <v>1</v>
      </c>
      <c r="U522" s="1">
        <f t="shared" si="83"/>
        <v>1</v>
      </c>
      <c r="V522" s="1">
        <f t="shared" si="84"/>
        <v>0</v>
      </c>
      <c r="W522" s="1">
        <f t="shared" si="85"/>
        <v>1</v>
      </c>
      <c r="X522" s="1">
        <f t="shared" si="86"/>
        <v>1</v>
      </c>
      <c r="Y522" s="1">
        <f t="shared" si="87"/>
        <v>0</v>
      </c>
      <c r="Z522" s="1">
        <f t="shared" si="88"/>
        <v>0</v>
      </c>
      <c r="AA522" s="1">
        <f t="shared" si="89"/>
        <v>0</v>
      </c>
      <c r="AB522" s="1">
        <f t="shared" si="90"/>
        <v>5</v>
      </c>
      <c r="AC522" s="1"/>
    </row>
    <row r="523" spans="1:29" ht="12.95" customHeight="1">
      <c r="A523" s="2" t="s">
        <v>704</v>
      </c>
      <c r="B523" s="1" t="s">
        <v>700</v>
      </c>
      <c r="C523" s="1" t="s">
        <v>705</v>
      </c>
      <c r="D523" s="1">
        <v>40.935679999999998</v>
      </c>
      <c r="E523" s="1">
        <v>-106.34087</v>
      </c>
      <c r="F523" s="3">
        <v>1</v>
      </c>
      <c r="G523" s="9" t="s">
        <v>2026</v>
      </c>
      <c r="H523" s="13">
        <v>3702.1589039999999</v>
      </c>
      <c r="I523" s="14">
        <v>34.684210999999998</v>
      </c>
      <c r="J523" s="12">
        <v>3.3999999999999998E-3</v>
      </c>
      <c r="K523" s="12">
        <v>7.7313000000000009</v>
      </c>
      <c r="L523" s="12">
        <v>5.4800000000000001E-2</v>
      </c>
      <c r="M523" s="1">
        <v>0</v>
      </c>
      <c r="N523" s="1">
        <v>11</v>
      </c>
      <c r="O523" s="12">
        <v>1.043992</v>
      </c>
      <c r="P523" s="1">
        <v>1.621E-3</v>
      </c>
      <c r="Q523" s="1">
        <v>0</v>
      </c>
      <c r="R523" s="1">
        <v>0</v>
      </c>
      <c r="S523" s="1">
        <f t="shared" si="81"/>
        <v>1</v>
      </c>
      <c r="T523" s="1">
        <f t="shared" si="82"/>
        <v>1</v>
      </c>
      <c r="U523" s="1">
        <f t="shared" si="83"/>
        <v>1</v>
      </c>
      <c r="V523" s="1">
        <f t="shared" si="84"/>
        <v>0</v>
      </c>
      <c r="W523" s="1">
        <f t="shared" si="85"/>
        <v>1</v>
      </c>
      <c r="X523" s="1">
        <f t="shared" si="86"/>
        <v>1</v>
      </c>
      <c r="Y523" s="1">
        <f t="shared" si="87"/>
        <v>0</v>
      </c>
      <c r="Z523" s="1">
        <f t="shared" si="88"/>
        <v>0</v>
      </c>
      <c r="AA523" s="1">
        <f t="shared" si="89"/>
        <v>0</v>
      </c>
      <c r="AB523" s="1">
        <f t="shared" si="90"/>
        <v>5</v>
      </c>
      <c r="AC523" s="1"/>
    </row>
    <row r="524" spans="1:29" ht="12.95" customHeight="1">
      <c r="A524" s="2" t="s">
        <v>711</v>
      </c>
      <c r="B524" s="1" t="s">
        <v>712</v>
      </c>
      <c r="C524" s="1" t="s">
        <v>713</v>
      </c>
      <c r="D524" s="1">
        <v>40.753169999999997</v>
      </c>
      <c r="E524" s="1">
        <v>-106.4717</v>
      </c>
      <c r="F524" s="3">
        <v>1</v>
      </c>
      <c r="G524" s="9" t="s">
        <v>2026</v>
      </c>
      <c r="H524" s="13">
        <v>210.56818899999999</v>
      </c>
      <c r="I524" s="14">
        <v>16.595345999999999</v>
      </c>
      <c r="J524" s="12">
        <v>0</v>
      </c>
      <c r="K524" s="12">
        <v>6.8052999999999999</v>
      </c>
      <c r="L524" s="12">
        <v>0</v>
      </c>
      <c r="M524" s="1">
        <v>0</v>
      </c>
      <c r="N524" s="1">
        <v>14</v>
      </c>
      <c r="O524" s="12">
        <v>1.4952369999999999</v>
      </c>
      <c r="P524" s="1">
        <v>0</v>
      </c>
      <c r="Q524" s="1">
        <v>3</v>
      </c>
      <c r="R524" s="1">
        <v>0</v>
      </c>
      <c r="S524" s="1">
        <f t="shared" si="81"/>
        <v>0</v>
      </c>
      <c r="T524" s="1">
        <f t="shared" si="82"/>
        <v>1</v>
      </c>
      <c r="U524" s="1">
        <f t="shared" si="83"/>
        <v>0</v>
      </c>
      <c r="V524" s="1">
        <f t="shared" si="84"/>
        <v>0</v>
      </c>
      <c r="W524" s="1">
        <f t="shared" si="85"/>
        <v>1</v>
      </c>
      <c r="X524" s="1">
        <f t="shared" si="86"/>
        <v>1</v>
      </c>
      <c r="Y524" s="1">
        <f t="shared" si="87"/>
        <v>0</v>
      </c>
      <c r="Z524" s="1">
        <f t="shared" si="88"/>
        <v>1</v>
      </c>
      <c r="AA524" s="1">
        <f t="shared" si="89"/>
        <v>0</v>
      </c>
      <c r="AB524" s="1">
        <f t="shared" si="90"/>
        <v>4</v>
      </c>
      <c r="AC524" s="1"/>
    </row>
    <row r="525" spans="1:29" ht="12.95" customHeight="1">
      <c r="A525" s="2" t="s">
        <v>717</v>
      </c>
      <c r="B525" s="1" t="s">
        <v>342</v>
      </c>
      <c r="C525" s="1" t="s">
        <v>718</v>
      </c>
      <c r="D525" s="1">
        <v>40.552779999999998</v>
      </c>
      <c r="E525" s="1">
        <v>-106.04167</v>
      </c>
      <c r="F525" s="3">
        <v>2</v>
      </c>
      <c r="G525" s="9" t="s">
        <v>2026</v>
      </c>
      <c r="H525" s="13">
        <v>153.24726000000001</v>
      </c>
      <c r="I525" s="14">
        <v>10.380981</v>
      </c>
      <c r="J525" s="12">
        <v>0</v>
      </c>
      <c r="K525" s="12">
        <v>0.26369999999999999</v>
      </c>
      <c r="L525" s="12">
        <v>6.9199999999999998E-2</v>
      </c>
      <c r="M525" s="1">
        <v>0</v>
      </c>
      <c r="N525" s="1">
        <v>14</v>
      </c>
      <c r="O525" s="12">
        <v>2.181915</v>
      </c>
      <c r="P525" s="1">
        <v>0</v>
      </c>
      <c r="Q525" s="1">
        <v>0</v>
      </c>
      <c r="R525" s="1">
        <v>0</v>
      </c>
      <c r="S525" s="1">
        <f t="shared" si="81"/>
        <v>0</v>
      </c>
      <c r="T525" s="1">
        <f t="shared" si="82"/>
        <v>1</v>
      </c>
      <c r="U525" s="1">
        <f t="shared" si="83"/>
        <v>1</v>
      </c>
      <c r="V525" s="1">
        <f t="shared" si="84"/>
        <v>0</v>
      </c>
      <c r="W525" s="1">
        <f t="shared" si="85"/>
        <v>1</v>
      </c>
      <c r="X525" s="1">
        <f t="shared" si="86"/>
        <v>1</v>
      </c>
      <c r="Y525" s="1">
        <f t="shared" si="87"/>
        <v>0</v>
      </c>
      <c r="Z525" s="1">
        <f t="shared" si="88"/>
        <v>0</v>
      </c>
      <c r="AA525" s="1">
        <f t="shared" si="89"/>
        <v>0</v>
      </c>
      <c r="AB525" s="1">
        <f t="shared" si="90"/>
        <v>4</v>
      </c>
      <c r="AC525" s="1"/>
    </row>
    <row r="526" spans="1:29" ht="12.95" customHeight="1">
      <c r="A526" s="2" t="s">
        <v>722</v>
      </c>
      <c r="B526" s="1" t="s">
        <v>720</v>
      </c>
      <c r="C526" s="1" t="s">
        <v>723</v>
      </c>
      <c r="D526" s="1">
        <v>40.43683</v>
      </c>
      <c r="E526" s="1">
        <v>-106.5035</v>
      </c>
      <c r="F526" s="3">
        <v>1</v>
      </c>
      <c r="G526" s="9" t="s">
        <v>2026</v>
      </c>
      <c r="H526" s="13">
        <v>67.341392999999997</v>
      </c>
      <c r="I526" s="14">
        <v>24.132928</v>
      </c>
      <c r="J526" s="12">
        <v>0</v>
      </c>
      <c r="K526" s="12">
        <v>0.60410000000000008</v>
      </c>
      <c r="L526" s="12">
        <v>8.2799999999999999E-2</v>
      </c>
      <c r="M526" s="1">
        <v>0</v>
      </c>
      <c r="N526" s="1">
        <v>0</v>
      </c>
      <c r="O526" s="12">
        <v>1.268878</v>
      </c>
      <c r="P526" s="1">
        <v>1.485E-2</v>
      </c>
      <c r="Q526" s="1">
        <v>0</v>
      </c>
      <c r="R526" s="1">
        <v>0</v>
      </c>
      <c r="S526" s="1">
        <f t="shared" si="81"/>
        <v>0</v>
      </c>
      <c r="T526" s="1">
        <f t="shared" si="82"/>
        <v>1</v>
      </c>
      <c r="U526" s="1">
        <f t="shared" si="83"/>
        <v>1</v>
      </c>
      <c r="V526" s="1">
        <f t="shared" si="84"/>
        <v>0</v>
      </c>
      <c r="W526" s="1">
        <f t="shared" si="85"/>
        <v>0</v>
      </c>
      <c r="X526" s="1">
        <f t="shared" si="86"/>
        <v>1</v>
      </c>
      <c r="Y526" s="1">
        <f t="shared" si="87"/>
        <v>0</v>
      </c>
      <c r="Z526" s="1">
        <f t="shared" si="88"/>
        <v>0</v>
      </c>
      <c r="AA526" s="1">
        <f t="shared" si="89"/>
        <v>0</v>
      </c>
      <c r="AB526" s="1">
        <f t="shared" si="90"/>
        <v>3</v>
      </c>
      <c r="AC526" s="1"/>
    </row>
    <row r="527" spans="1:29" ht="12.95" customHeight="1">
      <c r="A527" s="2" t="s">
        <v>735</v>
      </c>
      <c r="B527" s="1" t="s">
        <v>733</v>
      </c>
      <c r="C527" s="1" t="s">
        <v>736</v>
      </c>
      <c r="D527" s="1">
        <v>39.821232999999999</v>
      </c>
      <c r="E527" s="1">
        <v>-105.519716</v>
      </c>
      <c r="F527" s="3">
        <v>1</v>
      </c>
      <c r="G527" s="9" t="s">
        <v>2026</v>
      </c>
      <c r="H527" s="13">
        <v>47.024068999999997</v>
      </c>
      <c r="I527" s="14">
        <v>15.749587999999999</v>
      </c>
      <c r="J527" s="12">
        <v>0</v>
      </c>
      <c r="K527" s="12">
        <v>0</v>
      </c>
      <c r="L527" s="12">
        <v>0.11670000000000001</v>
      </c>
      <c r="M527" s="1">
        <v>0</v>
      </c>
      <c r="N527" s="1">
        <v>2</v>
      </c>
      <c r="O527" s="12">
        <v>2.1347179999999999</v>
      </c>
      <c r="P527" s="1">
        <v>0.14885999999999999</v>
      </c>
      <c r="Q527" s="1">
        <v>0</v>
      </c>
      <c r="R527" s="1">
        <v>0</v>
      </c>
      <c r="S527" s="1">
        <f t="shared" ref="S527:S590" si="91">IF(J527&gt;0,1,0)</f>
        <v>0</v>
      </c>
      <c r="T527" s="1">
        <f t="shared" ref="T527:T590" si="92">IF(K527&gt;0,1,0)</f>
        <v>0</v>
      </c>
      <c r="U527" s="1">
        <f t="shared" ref="U527:U590" si="93">IF(L527&gt;0,1,0)</f>
        <v>1</v>
      </c>
      <c r="V527" s="1">
        <f t="shared" ref="V527:V590" si="94">IF(M527&gt;0,1,0)</f>
        <v>0</v>
      </c>
      <c r="W527" s="1">
        <f t="shared" ref="W527:W590" si="95">IF(N527&gt;1,1,0)</f>
        <v>1</v>
      </c>
      <c r="X527" s="1">
        <f t="shared" ref="X527:X590" si="96">IF(O527&gt;0.6,1,0)</f>
        <v>1</v>
      </c>
      <c r="Y527" s="1">
        <f t="shared" ref="Y527:Y590" si="97">IF(P527&gt;0.03,1,0)</f>
        <v>1</v>
      </c>
      <c r="Z527" s="1">
        <f t="shared" ref="Z527:Z590" si="98">IF(Q527&gt;0,1,0)</f>
        <v>0</v>
      </c>
      <c r="AA527" s="1">
        <f t="shared" ref="AA527:AA590" si="99">IF(R527&gt;0,1,0)</f>
        <v>0</v>
      </c>
      <c r="AB527" s="1">
        <f t="shared" ref="AB527:AB590" si="100">SUM(S527:AA527)</f>
        <v>4</v>
      </c>
      <c r="AC527" s="1"/>
    </row>
    <row r="528" spans="1:29" ht="12.95" customHeight="1">
      <c r="A528" s="2" t="s">
        <v>737</v>
      </c>
      <c r="B528" s="1" t="s">
        <v>738</v>
      </c>
      <c r="C528" s="1" t="s">
        <v>739</v>
      </c>
      <c r="D528" s="1">
        <v>37.332532999999998</v>
      </c>
      <c r="E528" s="1">
        <v>-106.948617</v>
      </c>
      <c r="F528" s="3">
        <v>1</v>
      </c>
      <c r="G528" s="9" t="s">
        <v>2026</v>
      </c>
      <c r="H528" s="13">
        <v>593.569164</v>
      </c>
      <c r="I528" s="14">
        <v>38.124577000000002</v>
      </c>
      <c r="J528" s="12">
        <v>3.9699999999999999E-2</v>
      </c>
      <c r="K528" s="12">
        <v>0.64790000000000003</v>
      </c>
      <c r="L528" s="12">
        <v>0.17910000000000001</v>
      </c>
      <c r="M528" s="1">
        <v>0</v>
      </c>
      <c r="N528" s="1">
        <v>33</v>
      </c>
      <c r="O528" s="12">
        <v>1.4301870000000001</v>
      </c>
      <c r="P528" s="1">
        <v>1.6847000000000001E-2</v>
      </c>
      <c r="Q528" s="1">
        <v>2</v>
      </c>
      <c r="R528" s="1">
        <v>0</v>
      </c>
      <c r="S528" s="1">
        <f t="shared" si="91"/>
        <v>1</v>
      </c>
      <c r="T528" s="1">
        <f t="shared" si="92"/>
        <v>1</v>
      </c>
      <c r="U528" s="1">
        <f t="shared" si="93"/>
        <v>1</v>
      </c>
      <c r="V528" s="1">
        <f t="shared" si="94"/>
        <v>0</v>
      </c>
      <c r="W528" s="1">
        <f t="shared" si="95"/>
        <v>1</v>
      </c>
      <c r="X528" s="1">
        <f t="shared" si="96"/>
        <v>1</v>
      </c>
      <c r="Y528" s="1">
        <f t="shared" si="97"/>
        <v>0</v>
      </c>
      <c r="Z528" s="1">
        <f t="shared" si="98"/>
        <v>1</v>
      </c>
      <c r="AA528" s="1">
        <f t="shared" si="99"/>
        <v>0</v>
      </c>
      <c r="AB528" s="1">
        <f t="shared" si="100"/>
        <v>6</v>
      </c>
      <c r="AC528" s="1"/>
    </row>
    <row r="529" spans="1:29" ht="12.95" customHeight="1">
      <c r="A529" s="2" t="s">
        <v>740</v>
      </c>
      <c r="B529" s="1" t="s">
        <v>741</v>
      </c>
      <c r="C529" s="1" t="s">
        <v>742</v>
      </c>
      <c r="D529" s="1">
        <v>37.427700000000002</v>
      </c>
      <c r="E529" s="1">
        <v>-107.6752</v>
      </c>
      <c r="F529" s="3">
        <v>1</v>
      </c>
      <c r="G529" s="9" t="s">
        <v>2026</v>
      </c>
      <c r="H529" s="13">
        <v>136.02205799999999</v>
      </c>
      <c r="I529" s="14">
        <v>25.918309000000001</v>
      </c>
      <c r="J529" s="12">
        <v>0</v>
      </c>
      <c r="K529" s="12">
        <v>0.24410000000000001</v>
      </c>
      <c r="L529" s="12">
        <v>0</v>
      </c>
      <c r="M529" s="1">
        <v>0</v>
      </c>
      <c r="N529" s="1">
        <v>2</v>
      </c>
      <c r="O529" s="12">
        <v>1.839091</v>
      </c>
      <c r="P529" s="1">
        <v>0</v>
      </c>
      <c r="Q529" s="1">
        <v>0</v>
      </c>
      <c r="R529" s="1">
        <v>0</v>
      </c>
      <c r="S529" s="1">
        <f t="shared" si="91"/>
        <v>0</v>
      </c>
      <c r="T529" s="1">
        <f t="shared" si="92"/>
        <v>1</v>
      </c>
      <c r="U529" s="1">
        <f t="shared" si="93"/>
        <v>0</v>
      </c>
      <c r="V529" s="1">
        <f t="shared" si="94"/>
        <v>0</v>
      </c>
      <c r="W529" s="1">
        <f t="shared" si="95"/>
        <v>1</v>
      </c>
      <c r="X529" s="1">
        <f t="shared" si="96"/>
        <v>1</v>
      </c>
      <c r="Y529" s="1">
        <f t="shared" si="97"/>
        <v>0</v>
      </c>
      <c r="Z529" s="1">
        <f t="shared" si="98"/>
        <v>0</v>
      </c>
      <c r="AA529" s="1">
        <f t="shared" si="99"/>
        <v>0</v>
      </c>
      <c r="AB529" s="1">
        <f t="shared" si="100"/>
        <v>3</v>
      </c>
      <c r="AC529" s="1"/>
    </row>
    <row r="530" spans="1:29" ht="12.95" customHeight="1">
      <c r="A530" s="2" t="s">
        <v>760</v>
      </c>
      <c r="B530" s="1" t="s">
        <v>267</v>
      </c>
      <c r="C530" s="1" t="s">
        <v>761</v>
      </c>
      <c r="D530" s="1">
        <v>39.75665</v>
      </c>
      <c r="E530" s="1">
        <v>-105.22273300000001</v>
      </c>
      <c r="F530" s="3">
        <v>1</v>
      </c>
      <c r="G530" s="9" t="s">
        <v>2026</v>
      </c>
      <c r="H530" s="13">
        <v>1027.7632860000001</v>
      </c>
      <c r="I530" s="14">
        <v>17.734622000000002</v>
      </c>
      <c r="J530" s="12">
        <v>0</v>
      </c>
      <c r="K530" s="12">
        <v>3.6999999999999997E-3</v>
      </c>
      <c r="L530" s="12">
        <v>1.4536</v>
      </c>
      <c r="M530" s="1">
        <v>2</v>
      </c>
      <c r="N530" s="1">
        <v>99</v>
      </c>
      <c r="O530" s="12">
        <v>4.5063769999999996</v>
      </c>
      <c r="P530" s="1">
        <v>4.8648999999999998E-2</v>
      </c>
      <c r="Q530" s="1">
        <v>0</v>
      </c>
      <c r="R530" s="1">
        <v>0</v>
      </c>
      <c r="S530" s="1">
        <f t="shared" si="91"/>
        <v>0</v>
      </c>
      <c r="T530" s="1">
        <f t="shared" si="92"/>
        <v>1</v>
      </c>
      <c r="U530" s="1">
        <f t="shared" si="93"/>
        <v>1</v>
      </c>
      <c r="V530" s="1">
        <f t="shared" si="94"/>
        <v>1</v>
      </c>
      <c r="W530" s="1">
        <f t="shared" si="95"/>
        <v>1</v>
      </c>
      <c r="X530" s="1">
        <f t="shared" si="96"/>
        <v>1</v>
      </c>
      <c r="Y530" s="1">
        <f t="shared" si="97"/>
        <v>1</v>
      </c>
      <c r="Z530" s="1">
        <f t="shared" si="98"/>
        <v>0</v>
      </c>
      <c r="AA530" s="1">
        <f t="shared" si="99"/>
        <v>0</v>
      </c>
      <c r="AB530" s="1">
        <f t="shared" si="100"/>
        <v>6</v>
      </c>
      <c r="AC530" s="1"/>
    </row>
    <row r="531" spans="1:29" ht="12.95" customHeight="1">
      <c r="A531" s="2" t="s">
        <v>834</v>
      </c>
      <c r="B531" s="1" t="s">
        <v>832</v>
      </c>
      <c r="C531" s="1" t="s">
        <v>835</v>
      </c>
      <c r="D531" s="1">
        <v>40.877594999999999</v>
      </c>
      <c r="E531" s="1">
        <v>-105.338548</v>
      </c>
      <c r="F531" s="3">
        <v>1</v>
      </c>
      <c r="G531" s="9" t="s">
        <v>2026</v>
      </c>
      <c r="H531" s="13">
        <v>917.08199999999999</v>
      </c>
      <c r="I531" s="14">
        <v>37.471938000000002</v>
      </c>
      <c r="J531" s="12">
        <v>0</v>
      </c>
      <c r="K531" s="12">
        <v>0.14369999999999999</v>
      </c>
      <c r="L531" s="12">
        <v>0.12229999999999999</v>
      </c>
      <c r="M531" s="1">
        <v>0</v>
      </c>
      <c r="N531" s="1">
        <v>0</v>
      </c>
      <c r="O531" s="12">
        <v>1.491563</v>
      </c>
      <c r="P531" s="1">
        <v>0</v>
      </c>
      <c r="Q531" s="1">
        <v>0</v>
      </c>
      <c r="R531" s="1">
        <v>0</v>
      </c>
      <c r="S531" s="1">
        <f t="shared" si="91"/>
        <v>0</v>
      </c>
      <c r="T531" s="1">
        <f t="shared" si="92"/>
        <v>1</v>
      </c>
      <c r="U531" s="1">
        <f t="shared" si="93"/>
        <v>1</v>
      </c>
      <c r="V531" s="1">
        <f t="shared" si="94"/>
        <v>0</v>
      </c>
      <c r="W531" s="1">
        <f t="shared" si="95"/>
        <v>0</v>
      </c>
      <c r="X531" s="1">
        <f t="shared" si="96"/>
        <v>1</v>
      </c>
      <c r="Y531" s="1">
        <f t="shared" si="97"/>
        <v>0</v>
      </c>
      <c r="Z531" s="1">
        <f t="shared" si="98"/>
        <v>0</v>
      </c>
      <c r="AA531" s="1">
        <f t="shared" si="99"/>
        <v>0</v>
      </c>
      <c r="AB531" s="1">
        <f t="shared" si="100"/>
        <v>3</v>
      </c>
      <c r="AC531" s="1"/>
    </row>
    <row r="532" spans="1:29" ht="12.95" customHeight="1">
      <c r="A532" s="2" t="s">
        <v>865</v>
      </c>
      <c r="B532" s="1" t="s">
        <v>866</v>
      </c>
      <c r="C532" s="1" t="s">
        <v>867</v>
      </c>
      <c r="D532" s="1">
        <v>40.115499999999997</v>
      </c>
      <c r="E532" s="1">
        <v>-105.3882</v>
      </c>
      <c r="F532" s="3">
        <v>1</v>
      </c>
      <c r="G532" s="9" t="s">
        <v>2026</v>
      </c>
      <c r="H532" s="13">
        <v>31.747931000000001</v>
      </c>
      <c r="I532" s="14">
        <v>19.646325999999998</v>
      </c>
      <c r="J532" s="12">
        <v>0</v>
      </c>
      <c r="K532" s="12">
        <v>0</v>
      </c>
      <c r="L532" s="12">
        <v>0.15300000000000002</v>
      </c>
      <c r="M532" s="1">
        <v>4</v>
      </c>
      <c r="N532" s="1">
        <v>1</v>
      </c>
      <c r="O532" s="12">
        <v>1.4264749999999999</v>
      </c>
      <c r="P532" s="1">
        <v>9.4493999999999995E-2</v>
      </c>
      <c r="Q532" s="1">
        <v>0</v>
      </c>
      <c r="R532" s="1">
        <v>0</v>
      </c>
      <c r="S532" s="1">
        <f t="shared" si="91"/>
        <v>0</v>
      </c>
      <c r="T532" s="1">
        <f t="shared" si="92"/>
        <v>0</v>
      </c>
      <c r="U532" s="1">
        <f t="shared" si="93"/>
        <v>1</v>
      </c>
      <c r="V532" s="1">
        <f t="shared" si="94"/>
        <v>1</v>
      </c>
      <c r="W532" s="1">
        <f t="shared" si="95"/>
        <v>0</v>
      </c>
      <c r="X532" s="1">
        <f t="shared" si="96"/>
        <v>1</v>
      </c>
      <c r="Y532" s="1">
        <f t="shared" si="97"/>
        <v>1</v>
      </c>
      <c r="Z532" s="1">
        <f t="shared" si="98"/>
        <v>0</v>
      </c>
      <c r="AA532" s="1">
        <f t="shared" si="99"/>
        <v>0</v>
      </c>
      <c r="AB532" s="1">
        <f t="shared" si="100"/>
        <v>4</v>
      </c>
      <c r="AC532" s="1"/>
    </row>
    <row r="533" spans="1:29" ht="12.95" customHeight="1">
      <c r="A533" s="2" t="s">
        <v>868</v>
      </c>
      <c r="B533" s="1" t="s">
        <v>866</v>
      </c>
      <c r="C533" s="1" t="s">
        <v>869</v>
      </c>
      <c r="D533" s="1">
        <v>40.1158</v>
      </c>
      <c r="E533" s="1">
        <v>-105.39149999999999</v>
      </c>
      <c r="F533" s="3">
        <v>2</v>
      </c>
      <c r="G533" s="9" t="s">
        <v>2026</v>
      </c>
      <c r="H533" s="13">
        <v>23.602836</v>
      </c>
      <c r="I533" s="14">
        <v>12.100841000000001</v>
      </c>
      <c r="J533" s="12">
        <v>0</v>
      </c>
      <c r="K533" s="12">
        <v>0</v>
      </c>
      <c r="L533" s="12">
        <v>0.11050000000000001</v>
      </c>
      <c r="M533" s="1">
        <v>2</v>
      </c>
      <c r="N533" s="1">
        <v>1</v>
      </c>
      <c r="O533" s="12">
        <v>1.0516529999999999</v>
      </c>
      <c r="P533" s="1">
        <v>0</v>
      </c>
      <c r="Q533" s="1">
        <v>0</v>
      </c>
      <c r="R533" s="1">
        <v>0</v>
      </c>
      <c r="S533" s="1">
        <f t="shared" si="91"/>
        <v>0</v>
      </c>
      <c r="T533" s="1">
        <f t="shared" si="92"/>
        <v>0</v>
      </c>
      <c r="U533" s="1">
        <f t="shared" si="93"/>
        <v>1</v>
      </c>
      <c r="V533" s="1">
        <f t="shared" si="94"/>
        <v>1</v>
      </c>
      <c r="W533" s="1">
        <f t="shared" si="95"/>
        <v>0</v>
      </c>
      <c r="X533" s="1">
        <f t="shared" si="96"/>
        <v>1</v>
      </c>
      <c r="Y533" s="1">
        <f t="shared" si="97"/>
        <v>0</v>
      </c>
      <c r="Z533" s="1">
        <f t="shared" si="98"/>
        <v>0</v>
      </c>
      <c r="AA533" s="1">
        <f t="shared" si="99"/>
        <v>0</v>
      </c>
      <c r="AB533" s="1">
        <f t="shared" si="100"/>
        <v>3</v>
      </c>
      <c r="AC533" s="1"/>
    </row>
    <row r="534" spans="1:29" ht="12.95" customHeight="1">
      <c r="A534" s="2" t="s">
        <v>880</v>
      </c>
      <c r="B534" s="1" t="s">
        <v>878</v>
      </c>
      <c r="C534" s="1" t="s">
        <v>881</v>
      </c>
      <c r="D534" s="1">
        <v>39.990119999999997</v>
      </c>
      <c r="E534" s="1">
        <v>-105.42303</v>
      </c>
      <c r="F534" s="3">
        <v>1</v>
      </c>
      <c r="G534" s="9" t="s">
        <v>2026</v>
      </c>
      <c r="H534" s="13">
        <v>110.88697500000001</v>
      </c>
      <c r="I534" s="14">
        <v>9.5756019999999999</v>
      </c>
      <c r="J534" s="12">
        <v>0</v>
      </c>
      <c r="K534" s="12">
        <v>1.06E-2</v>
      </c>
      <c r="L534" s="12">
        <v>0.94929999999999992</v>
      </c>
      <c r="M534" s="1">
        <v>0</v>
      </c>
      <c r="N534" s="1">
        <v>0</v>
      </c>
      <c r="O534" s="12">
        <v>1.933881</v>
      </c>
      <c r="P534" s="1">
        <v>4.5090999999999999E-2</v>
      </c>
      <c r="Q534" s="1">
        <v>0</v>
      </c>
      <c r="R534" s="1">
        <v>0</v>
      </c>
      <c r="S534" s="1">
        <f t="shared" si="91"/>
        <v>0</v>
      </c>
      <c r="T534" s="1">
        <f t="shared" si="92"/>
        <v>1</v>
      </c>
      <c r="U534" s="1">
        <f t="shared" si="93"/>
        <v>1</v>
      </c>
      <c r="V534" s="1">
        <f t="shared" si="94"/>
        <v>0</v>
      </c>
      <c r="W534" s="1">
        <f t="shared" si="95"/>
        <v>0</v>
      </c>
      <c r="X534" s="1">
        <f t="shared" si="96"/>
        <v>1</v>
      </c>
      <c r="Y534" s="1">
        <f t="shared" si="97"/>
        <v>1</v>
      </c>
      <c r="Z534" s="1">
        <f t="shared" si="98"/>
        <v>0</v>
      </c>
      <c r="AA534" s="1">
        <f t="shared" si="99"/>
        <v>0</v>
      </c>
      <c r="AB534" s="1">
        <f t="shared" si="100"/>
        <v>4</v>
      </c>
      <c r="AC534" s="1"/>
    </row>
    <row r="535" spans="1:29" ht="12.95" customHeight="1">
      <c r="A535" s="2" t="s">
        <v>882</v>
      </c>
      <c r="B535" s="1" t="s">
        <v>870</v>
      </c>
      <c r="C535" s="1" t="s">
        <v>883</v>
      </c>
      <c r="D535" s="1">
        <v>40.001612000000002</v>
      </c>
      <c r="E535" s="1">
        <v>-105.37391700000001</v>
      </c>
      <c r="F535" s="3">
        <v>2</v>
      </c>
      <c r="G535" s="9" t="s">
        <v>2026</v>
      </c>
      <c r="H535" s="13">
        <v>236.78426300000001</v>
      </c>
      <c r="I535" s="14">
        <v>16.604016999999999</v>
      </c>
      <c r="J535" s="12">
        <v>0</v>
      </c>
      <c r="K535" s="12">
        <v>5.67E-2</v>
      </c>
      <c r="L535" s="12">
        <v>0.62769999999999992</v>
      </c>
      <c r="M535" s="1">
        <v>0</v>
      </c>
      <c r="N535" s="1">
        <v>0</v>
      </c>
      <c r="O535" s="12">
        <v>2.7357100000000001</v>
      </c>
      <c r="P535" s="1">
        <v>3.3785999999999997E-2</v>
      </c>
      <c r="Q535" s="1">
        <v>0</v>
      </c>
      <c r="R535" s="1">
        <v>0</v>
      </c>
      <c r="S535" s="1">
        <f t="shared" si="91"/>
        <v>0</v>
      </c>
      <c r="T535" s="1">
        <f t="shared" si="92"/>
        <v>1</v>
      </c>
      <c r="U535" s="1">
        <f t="shared" si="93"/>
        <v>1</v>
      </c>
      <c r="V535" s="1">
        <f t="shared" si="94"/>
        <v>0</v>
      </c>
      <c r="W535" s="1">
        <f t="shared" si="95"/>
        <v>0</v>
      </c>
      <c r="X535" s="1">
        <f t="shared" si="96"/>
        <v>1</v>
      </c>
      <c r="Y535" s="1">
        <f t="shared" si="97"/>
        <v>1</v>
      </c>
      <c r="Z535" s="1">
        <f t="shared" si="98"/>
        <v>0</v>
      </c>
      <c r="AA535" s="1">
        <f t="shared" si="99"/>
        <v>0</v>
      </c>
      <c r="AB535" s="1">
        <f t="shared" si="100"/>
        <v>4</v>
      </c>
      <c r="AC535" s="1"/>
    </row>
    <row r="536" spans="1:29" ht="12.95" customHeight="1">
      <c r="A536" s="2" t="s">
        <v>885</v>
      </c>
      <c r="B536" s="1" t="s">
        <v>878</v>
      </c>
      <c r="C536" s="1" t="s">
        <v>886</v>
      </c>
      <c r="D536" s="1">
        <v>39.966656999999998</v>
      </c>
      <c r="E536" s="1">
        <v>-105.48092699999999</v>
      </c>
      <c r="F536" s="3">
        <v>2</v>
      </c>
      <c r="G536" s="9" t="s">
        <v>2026</v>
      </c>
      <c r="H536" s="13">
        <v>98.71875</v>
      </c>
      <c r="I536" s="14">
        <v>12.995113999999999</v>
      </c>
      <c r="J536" s="12">
        <v>0</v>
      </c>
      <c r="K536" s="12">
        <v>1.1900000000000001E-2</v>
      </c>
      <c r="L536" s="12">
        <v>0.91199999999999992</v>
      </c>
      <c r="M536" s="1">
        <v>1</v>
      </c>
      <c r="N536" s="1">
        <v>2</v>
      </c>
      <c r="O536" s="12">
        <v>5.8355519999999999</v>
      </c>
      <c r="P536" s="1">
        <v>5.0649E-2</v>
      </c>
      <c r="Q536" s="1">
        <v>0</v>
      </c>
      <c r="R536" s="1">
        <v>0</v>
      </c>
      <c r="S536" s="1">
        <f t="shared" si="91"/>
        <v>0</v>
      </c>
      <c r="T536" s="1">
        <f t="shared" si="92"/>
        <v>1</v>
      </c>
      <c r="U536" s="1">
        <f t="shared" si="93"/>
        <v>1</v>
      </c>
      <c r="V536" s="1">
        <f t="shared" si="94"/>
        <v>1</v>
      </c>
      <c r="W536" s="1">
        <f t="shared" si="95"/>
        <v>1</v>
      </c>
      <c r="X536" s="1">
        <f t="shared" si="96"/>
        <v>1</v>
      </c>
      <c r="Y536" s="1">
        <f t="shared" si="97"/>
        <v>1</v>
      </c>
      <c r="Z536" s="1">
        <f t="shared" si="98"/>
        <v>0</v>
      </c>
      <c r="AA536" s="1">
        <f t="shared" si="99"/>
        <v>0</v>
      </c>
      <c r="AB536" s="1">
        <f t="shared" si="100"/>
        <v>6</v>
      </c>
      <c r="AC536" s="1"/>
    </row>
    <row r="537" spans="1:29" ht="12.95" customHeight="1">
      <c r="A537" s="2" t="s">
        <v>887</v>
      </c>
      <c r="B537" s="1" t="s">
        <v>878</v>
      </c>
      <c r="C537" s="1" t="s">
        <v>888</v>
      </c>
      <c r="D537" s="1">
        <v>39.971291000000001</v>
      </c>
      <c r="E537" s="1">
        <v>-105.475821</v>
      </c>
      <c r="F537" s="3">
        <v>1</v>
      </c>
      <c r="G537" s="9" t="s">
        <v>2026</v>
      </c>
      <c r="H537" s="13">
        <v>101.536537</v>
      </c>
      <c r="I537" s="14">
        <v>14.294788</v>
      </c>
      <c r="J537" s="12">
        <v>0</v>
      </c>
      <c r="K537" s="12">
        <v>1.15E-2</v>
      </c>
      <c r="L537" s="12">
        <v>0.92309999999999992</v>
      </c>
      <c r="M537" s="1">
        <v>1</v>
      </c>
      <c r="N537" s="1">
        <v>0</v>
      </c>
      <c r="O537" s="12">
        <v>5.5730089999999999</v>
      </c>
      <c r="P537" s="1">
        <v>4.9243000000000002E-2</v>
      </c>
      <c r="Q537" s="1">
        <v>0</v>
      </c>
      <c r="R537" s="1">
        <v>0</v>
      </c>
      <c r="S537" s="1">
        <f t="shared" si="91"/>
        <v>0</v>
      </c>
      <c r="T537" s="1">
        <f t="shared" si="92"/>
        <v>1</v>
      </c>
      <c r="U537" s="1">
        <f t="shared" si="93"/>
        <v>1</v>
      </c>
      <c r="V537" s="1">
        <f t="shared" si="94"/>
        <v>1</v>
      </c>
      <c r="W537" s="1">
        <f t="shared" si="95"/>
        <v>0</v>
      </c>
      <c r="X537" s="1">
        <f t="shared" si="96"/>
        <v>1</v>
      </c>
      <c r="Y537" s="1">
        <f t="shared" si="97"/>
        <v>1</v>
      </c>
      <c r="Z537" s="1">
        <f t="shared" si="98"/>
        <v>0</v>
      </c>
      <c r="AA537" s="1">
        <f t="shared" si="99"/>
        <v>0</v>
      </c>
      <c r="AB537" s="1">
        <f t="shared" si="100"/>
        <v>5</v>
      </c>
      <c r="AC537" s="1"/>
    </row>
    <row r="538" spans="1:29" ht="12.95" customHeight="1">
      <c r="A538" s="2" t="s">
        <v>889</v>
      </c>
      <c r="B538" s="1" t="s">
        <v>878</v>
      </c>
      <c r="C538" s="1" t="s">
        <v>890</v>
      </c>
      <c r="D538" s="1">
        <v>39.972329000000002</v>
      </c>
      <c r="E538" s="1">
        <v>-105.465039</v>
      </c>
      <c r="F538" s="3">
        <v>1</v>
      </c>
      <c r="G538" s="9" t="s">
        <v>2026</v>
      </c>
      <c r="H538" s="13">
        <v>103.147425</v>
      </c>
      <c r="I538" s="14">
        <v>13.204029999999999</v>
      </c>
      <c r="J538" s="12">
        <v>0</v>
      </c>
      <c r="K538" s="12">
        <v>1.1299999999999999E-2</v>
      </c>
      <c r="L538" s="12">
        <v>0.91740000000000022</v>
      </c>
      <c r="M538" s="1">
        <v>1</v>
      </c>
      <c r="N538" s="1">
        <v>0</v>
      </c>
      <c r="O538" s="12">
        <v>5.6825890000000001</v>
      </c>
      <c r="P538" s="1">
        <v>4.8474000000000003E-2</v>
      </c>
      <c r="Q538" s="1">
        <v>0</v>
      </c>
      <c r="R538" s="1">
        <v>0</v>
      </c>
      <c r="S538" s="1">
        <f t="shared" si="91"/>
        <v>0</v>
      </c>
      <c r="T538" s="1">
        <f t="shared" si="92"/>
        <v>1</v>
      </c>
      <c r="U538" s="1">
        <f t="shared" si="93"/>
        <v>1</v>
      </c>
      <c r="V538" s="1">
        <f t="shared" si="94"/>
        <v>1</v>
      </c>
      <c r="W538" s="1">
        <f t="shared" si="95"/>
        <v>0</v>
      </c>
      <c r="X538" s="1">
        <f t="shared" si="96"/>
        <v>1</v>
      </c>
      <c r="Y538" s="1">
        <f t="shared" si="97"/>
        <v>1</v>
      </c>
      <c r="Z538" s="1">
        <f t="shared" si="98"/>
        <v>0</v>
      </c>
      <c r="AA538" s="1">
        <f t="shared" si="99"/>
        <v>0</v>
      </c>
      <c r="AB538" s="1">
        <f t="shared" si="100"/>
        <v>5</v>
      </c>
      <c r="AC538" s="1"/>
    </row>
    <row r="539" spans="1:29" ht="12.95" customHeight="1">
      <c r="A539" s="2" t="s">
        <v>911</v>
      </c>
      <c r="B539" s="1" t="s">
        <v>267</v>
      </c>
      <c r="C539" s="1" t="s">
        <v>912</v>
      </c>
      <c r="D539" s="1">
        <v>39.695120000000003</v>
      </c>
      <c r="E539" s="1">
        <v>-105.72989</v>
      </c>
      <c r="F539" s="3">
        <v>2</v>
      </c>
      <c r="G539" s="9" t="s">
        <v>2026</v>
      </c>
      <c r="H539" s="13">
        <v>116.818264</v>
      </c>
      <c r="I539" s="14">
        <v>21.475569</v>
      </c>
      <c r="J539" s="12">
        <v>0</v>
      </c>
      <c r="K539" s="12">
        <v>0</v>
      </c>
      <c r="L539" s="12">
        <v>1.4824999999999999</v>
      </c>
      <c r="M539" s="1">
        <v>1</v>
      </c>
      <c r="N539" s="1">
        <v>3</v>
      </c>
      <c r="O539" s="12">
        <v>1.5727880000000001</v>
      </c>
      <c r="P539" s="1">
        <v>3.4241000000000001E-2</v>
      </c>
      <c r="Q539" s="1">
        <v>0</v>
      </c>
      <c r="R539" s="1">
        <v>0</v>
      </c>
      <c r="S539" s="1">
        <f t="shared" si="91"/>
        <v>0</v>
      </c>
      <c r="T539" s="1">
        <f t="shared" si="92"/>
        <v>0</v>
      </c>
      <c r="U539" s="1">
        <f t="shared" si="93"/>
        <v>1</v>
      </c>
      <c r="V539" s="1">
        <f t="shared" si="94"/>
        <v>1</v>
      </c>
      <c r="W539" s="1">
        <f t="shared" si="95"/>
        <v>1</v>
      </c>
      <c r="X539" s="1">
        <f t="shared" si="96"/>
        <v>1</v>
      </c>
      <c r="Y539" s="1">
        <f t="shared" si="97"/>
        <v>1</v>
      </c>
      <c r="Z539" s="1">
        <f t="shared" si="98"/>
        <v>0</v>
      </c>
      <c r="AA539" s="1">
        <f t="shared" si="99"/>
        <v>0</v>
      </c>
      <c r="AB539" s="1">
        <f t="shared" si="100"/>
        <v>5</v>
      </c>
      <c r="AC539" s="1"/>
    </row>
    <row r="540" spans="1:29" ht="12.95" customHeight="1">
      <c r="A540" s="2" t="s">
        <v>924</v>
      </c>
      <c r="B540" s="1" t="s">
        <v>412</v>
      </c>
      <c r="C540" s="1" t="s">
        <v>925</v>
      </c>
      <c r="D540" s="1">
        <v>39.653199999999998</v>
      </c>
      <c r="E540" s="1">
        <v>-105.1782</v>
      </c>
      <c r="F540" s="3">
        <v>1</v>
      </c>
      <c r="G540" s="9" t="s">
        <v>2026</v>
      </c>
      <c r="H540" s="13">
        <v>455.79395199999999</v>
      </c>
      <c r="I540" s="14">
        <v>23.790770999999999</v>
      </c>
      <c r="J540" s="12">
        <v>3.1999999999999997E-3</v>
      </c>
      <c r="K540" s="12">
        <v>0.31430000000000002</v>
      </c>
      <c r="L540" s="12">
        <v>1.3798000000000001</v>
      </c>
      <c r="M540" s="1">
        <v>4</v>
      </c>
      <c r="N540" s="1">
        <v>66</v>
      </c>
      <c r="O540" s="12">
        <v>2.3198319999999999</v>
      </c>
      <c r="P540" s="1">
        <v>0</v>
      </c>
      <c r="Q540" s="1">
        <v>0</v>
      </c>
      <c r="R540" s="1">
        <v>0</v>
      </c>
      <c r="S540" s="1">
        <f t="shared" si="91"/>
        <v>1</v>
      </c>
      <c r="T540" s="1">
        <f t="shared" si="92"/>
        <v>1</v>
      </c>
      <c r="U540" s="1">
        <f t="shared" si="93"/>
        <v>1</v>
      </c>
      <c r="V540" s="1">
        <f t="shared" si="94"/>
        <v>1</v>
      </c>
      <c r="W540" s="1">
        <f t="shared" si="95"/>
        <v>1</v>
      </c>
      <c r="X540" s="1">
        <f t="shared" si="96"/>
        <v>1</v>
      </c>
      <c r="Y540" s="1">
        <f t="shared" si="97"/>
        <v>0</v>
      </c>
      <c r="Z540" s="1">
        <f t="shared" si="98"/>
        <v>0</v>
      </c>
      <c r="AA540" s="1">
        <f t="shared" si="99"/>
        <v>0</v>
      </c>
      <c r="AB540" s="1">
        <f t="shared" si="100"/>
        <v>6</v>
      </c>
      <c r="AC540" s="1"/>
    </row>
    <row r="541" spans="1:29" ht="12.95" customHeight="1">
      <c r="A541" s="2" t="s">
        <v>926</v>
      </c>
      <c r="B541" s="1" t="s">
        <v>412</v>
      </c>
      <c r="C541" s="1" t="s">
        <v>927</v>
      </c>
      <c r="D541" s="1">
        <v>39.652222000000002</v>
      </c>
      <c r="E541" s="1">
        <v>-105.17305500000001</v>
      </c>
      <c r="F541" s="3">
        <v>1</v>
      </c>
      <c r="G541" s="9" t="s">
        <v>2026</v>
      </c>
      <c r="H541" s="13">
        <v>456.18249700000001</v>
      </c>
      <c r="I541" s="14">
        <v>20.840056000000001</v>
      </c>
      <c r="J541" s="12">
        <v>3.1999999999999997E-3</v>
      </c>
      <c r="K541" s="12">
        <v>0.31409999999999999</v>
      </c>
      <c r="L541" s="12">
        <v>1.3888999999999998</v>
      </c>
      <c r="M541" s="1">
        <v>4</v>
      </c>
      <c r="N541" s="1">
        <v>67</v>
      </c>
      <c r="O541" s="12">
        <v>2.6005229999999999</v>
      </c>
      <c r="P541" s="1">
        <v>0</v>
      </c>
      <c r="Q541" s="1">
        <v>0</v>
      </c>
      <c r="R541" s="1">
        <v>0</v>
      </c>
      <c r="S541" s="1">
        <f t="shared" si="91"/>
        <v>1</v>
      </c>
      <c r="T541" s="1">
        <f t="shared" si="92"/>
        <v>1</v>
      </c>
      <c r="U541" s="1">
        <f t="shared" si="93"/>
        <v>1</v>
      </c>
      <c r="V541" s="1">
        <f t="shared" si="94"/>
        <v>1</v>
      </c>
      <c r="W541" s="1">
        <f t="shared" si="95"/>
        <v>1</v>
      </c>
      <c r="X541" s="1">
        <f t="shared" si="96"/>
        <v>1</v>
      </c>
      <c r="Y541" s="1">
        <f t="shared" si="97"/>
        <v>0</v>
      </c>
      <c r="Z541" s="1">
        <f t="shared" si="98"/>
        <v>0</v>
      </c>
      <c r="AA541" s="1">
        <f t="shared" si="99"/>
        <v>0</v>
      </c>
      <c r="AB541" s="1">
        <f t="shared" si="100"/>
        <v>6</v>
      </c>
      <c r="AC541" s="1"/>
    </row>
    <row r="542" spans="1:29" ht="12.95" customHeight="1">
      <c r="A542" s="2" t="s">
        <v>928</v>
      </c>
      <c r="B542" s="1" t="s">
        <v>929</v>
      </c>
      <c r="C542" s="1" t="s">
        <v>930</v>
      </c>
      <c r="D542" s="1">
        <v>39.693600000000004</v>
      </c>
      <c r="E542" s="1">
        <v>-105.20574000000001</v>
      </c>
      <c r="F542" s="3">
        <v>1</v>
      </c>
      <c r="G542" s="9" t="s">
        <v>2026</v>
      </c>
      <c r="H542" s="13">
        <v>15.623257000000001</v>
      </c>
      <c r="I542" s="14">
        <v>9.6442580000000007</v>
      </c>
      <c r="J542" s="12">
        <v>0</v>
      </c>
      <c r="K542" s="12">
        <v>0</v>
      </c>
      <c r="L542" s="12">
        <v>10.487500000000001</v>
      </c>
      <c r="M542" s="1">
        <v>2</v>
      </c>
      <c r="N542" s="1">
        <v>0</v>
      </c>
      <c r="O542" s="12">
        <v>6.228485</v>
      </c>
      <c r="P542" s="1">
        <v>0</v>
      </c>
      <c r="Q542" s="1">
        <v>0</v>
      </c>
      <c r="R542" s="1">
        <v>0</v>
      </c>
      <c r="S542" s="1">
        <f t="shared" si="91"/>
        <v>0</v>
      </c>
      <c r="T542" s="1">
        <f t="shared" si="92"/>
        <v>0</v>
      </c>
      <c r="U542" s="1">
        <f t="shared" si="93"/>
        <v>1</v>
      </c>
      <c r="V542" s="1">
        <f t="shared" si="94"/>
        <v>1</v>
      </c>
      <c r="W542" s="1">
        <f t="shared" si="95"/>
        <v>0</v>
      </c>
      <c r="X542" s="1">
        <f t="shared" si="96"/>
        <v>1</v>
      </c>
      <c r="Y542" s="1">
        <f t="shared" si="97"/>
        <v>0</v>
      </c>
      <c r="Z542" s="1">
        <f t="shared" si="98"/>
        <v>0</v>
      </c>
      <c r="AA542" s="1">
        <f t="shared" si="99"/>
        <v>0</v>
      </c>
      <c r="AB542" s="1">
        <f t="shared" si="100"/>
        <v>3</v>
      </c>
      <c r="AC542" s="1"/>
    </row>
    <row r="543" spans="1:29" ht="12.95" customHeight="1">
      <c r="A543" s="2" t="s">
        <v>932</v>
      </c>
      <c r="B543" s="1" t="s">
        <v>931</v>
      </c>
      <c r="C543" s="1" t="s">
        <v>933</v>
      </c>
      <c r="D543" s="1">
        <v>39.614204999999998</v>
      </c>
      <c r="E543" s="1">
        <v>-105.330168</v>
      </c>
      <c r="F543" s="3">
        <v>1</v>
      </c>
      <c r="G543" s="9" t="s">
        <v>2026</v>
      </c>
      <c r="H543" s="13">
        <v>43.270200000000003</v>
      </c>
      <c r="I543" s="14">
        <v>13.894843</v>
      </c>
      <c r="J543" s="12">
        <v>0</v>
      </c>
      <c r="K543" s="12">
        <v>0</v>
      </c>
      <c r="L543" s="12">
        <v>0.78839999999999999</v>
      </c>
      <c r="M543" s="1">
        <v>0</v>
      </c>
      <c r="N543" s="1">
        <v>5</v>
      </c>
      <c r="O543" s="12">
        <v>5.1833650000000002</v>
      </c>
      <c r="P543" s="1">
        <v>0</v>
      </c>
      <c r="Q543" s="1">
        <v>0</v>
      </c>
      <c r="R543" s="1">
        <v>0</v>
      </c>
      <c r="S543" s="1">
        <f t="shared" si="91"/>
        <v>0</v>
      </c>
      <c r="T543" s="1">
        <f t="shared" si="92"/>
        <v>0</v>
      </c>
      <c r="U543" s="1">
        <f t="shared" si="93"/>
        <v>1</v>
      </c>
      <c r="V543" s="1">
        <f t="shared" si="94"/>
        <v>0</v>
      </c>
      <c r="W543" s="1">
        <f t="shared" si="95"/>
        <v>1</v>
      </c>
      <c r="X543" s="1">
        <f t="shared" si="96"/>
        <v>1</v>
      </c>
      <c r="Y543" s="1">
        <f t="shared" si="97"/>
        <v>0</v>
      </c>
      <c r="Z543" s="1">
        <f t="shared" si="98"/>
        <v>0</v>
      </c>
      <c r="AA543" s="1">
        <f t="shared" si="99"/>
        <v>0</v>
      </c>
      <c r="AB543" s="1">
        <f t="shared" si="100"/>
        <v>3</v>
      </c>
      <c r="AC543" s="1"/>
    </row>
    <row r="544" spans="1:29" ht="12.95" customHeight="1">
      <c r="A544" s="2" t="s">
        <v>934</v>
      </c>
      <c r="B544" s="1" t="s">
        <v>935</v>
      </c>
      <c r="C544" s="1" t="s">
        <v>936</v>
      </c>
      <c r="D544" s="1">
        <v>39.632199999999997</v>
      </c>
      <c r="E544" s="1">
        <v>-105.4558</v>
      </c>
      <c r="F544" s="3">
        <v>2</v>
      </c>
      <c r="G544" s="9" t="s">
        <v>2026</v>
      </c>
      <c r="H544" s="13">
        <v>71.269704000000004</v>
      </c>
      <c r="I544" s="14">
        <v>28.136289000000001</v>
      </c>
      <c r="J544" s="12">
        <v>0</v>
      </c>
      <c r="K544" s="12">
        <v>0.68700000000000006</v>
      </c>
      <c r="L544" s="12">
        <v>6.9499999999999992E-2</v>
      </c>
      <c r="M544" s="1">
        <v>0</v>
      </c>
      <c r="N544" s="1">
        <v>28</v>
      </c>
      <c r="O544" s="12">
        <v>1.871154</v>
      </c>
      <c r="P544" s="1">
        <v>0</v>
      </c>
      <c r="Q544" s="1">
        <v>0</v>
      </c>
      <c r="R544" s="1">
        <v>0</v>
      </c>
      <c r="S544" s="1">
        <f t="shared" si="91"/>
        <v>0</v>
      </c>
      <c r="T544" s="1">
        <f t="shared" si="92"/>
        <v>1</v>
      </c>
      <c r="U544" s="1">
        <f t="shared" si="93"/>
        <v>1</v>
      </c>
      <c r="V544" s="1">
        <f t="shared" si="94"/>
        <v>0</v>
      </c>
      <c r="W544" s="1">
        <f t="shared" si="95"/>
        <v>1</v>
      </c>
      <c r="X544" s="1">
        <f t="shared" si="96"/>
        <v>1</v>
      </c>
      <c r="Y544" s="1">
        <f t="shared" si="97"/>
        <v>0</v>
      </c>
      <c r="Z544" s="1">
        <f t="shared" si="98"/>
        <v>0</v>
      </c>
      <c r="AA544" s="1">
        <f t="shared" si="99"/>
        <v>0</v>
      </c>
      <c r="AB544" s="1">
        <f t="shared" si="100"/>
        <v>4</v>
      </c>
      <c r="AC544" s="1"/>
    </row>
    <row r="545" spans="1:29" ht="12.95" customHeight="1">
      <c r="A545" s="2" t="s">
        <v>943</v>
      </c>
      <c r="B545" s="1" t="s">
        <v>412</v>
      </c>
      <c r="C545" s="1" t="s">
        <v>944</v>
      </c>
      <c r="D545" s="1">
        <v>39.623399999999997</v>
      </c>
      <c r="E545" s="1">
        <v>-105.4451</v>
      </c>
      <c r="F545" s="3">
        <v>1</v>
      </c>
      <c r="G545" s="9" t="s">
        <v>2026</v>
      </c>
      <c r="H545" s="13">
        <v>114.947039</v>
      </c>
      <c r="I545" s="14">
        <v>14.208212</v>
      </c>
      <c r="J545" s="12">
        <v>0</v>
      </c>
      <c r="K545" s="12">
        <v>0.12689999999999999</v>
      </c>
      <c r="L545" s="12">
        <v>0</v>
      </c>
      <c r="M545" s="1">
        <v>0</v>
      </c>
      <c r="N545" s="1">
        <v>5</v>
      </c>
      <c r="O545" s="12">
        <v>1.6177680000000001</v>
      </c>
      <c r="P545" s="1">
        <v>0</v>
      </c>
      <c r="Q545" s="1">
        <v>0</v>
      </c>
      <c r="R545" s="1">
        <v>0</v>
      </c>
      <c r="S545" s="1">
        <f t="shared" si="91"/>
        <v>0</v>
      </c>
      <c r="T545" s="1">
        <f t="shared" si="92"/>
        <v>1</v>
      </c>
      <c r="U545" s="1">
        <f t="shared" si="93"/>
        <v>0</v>
      </c>
      <c r="V545" s="1">
        <f t="shared" si="94"/>
        <v>0</v>
      </c>
      <c r="W545" s="1">
        <f t="shared" si="95"/>
        <v>1</v>
      </c>
      <c r="X545" s="1">
        <f t="shared" si="96"/>
        <v>1</v>
      </c>
      <c r="Y545" s="1">
        <f t="shared" si="97"/>
        <v>0</v>
      </c>
      <c r="Z545" s="1">
        <f t="shared" si="98"/>
        <v>0</v>
      </c>
      <c r="AA545" s="1">
        <f t="shared" si="99"/>
        <v>0</v>
      </c>
      <c r="AB545" s="1">
        <f t="shared" si="100"/>
        <v>3</v>
      </c>
      <c r="AC545" s="1"/>
    </row>
    <row r="546" spans="1:29" ht="12.95" customHeight="1">
      <c r="A546" s="2" t="s">
        <v>945</v>
      </c>
      <c r="B546" s="1" t="s">
        <v>412</v>
      </c>
      <c r="C546" s="1" t="s">
        <v>946</v>
      </c>
      <c r="D546" s="1">
        <v>39.611358000000003</v>
      </c>
      <c r="E546" s="1">
        <v>-105.533367</v>
      </c>
      <c r="F546" s="3">
        <v>2</v>
      </c>
      <c r="G546" s="9" t="s">
        <v>2026</v>
      </c>
      <c r="H546" s="13">
        <v>52.535587</v>
      </c>
      <c r="I546" s="14">
        <v>20.583182999999998</v>
      </c>
      <c r="J546" s="12">
        <v>0</v>
      </c>
      <c r="K546" s="12">
        <v>0</v>
      </c>
      <c r="L546" s="12">
        <v>0</v>
      </c>
      <c r="M546" s="1">
        <v>0</v>
      </c>
      <c r="N546" s="1">
        <v>0</v>
      </c>
      <c r="O546" s="12">
        <v>1.4519999999999999E-3</v>
      </c>
      <c r="P546" s="1">
        <v>0</v>
      </c>
      <c r="Q546" s="1">
        <v>0</v>
      </c>
      <c r="R546" s="1">
        <v>0</v>
      </c>
      <c r="S546" s="1">
        <f t="shared" si="91"/>
        <v>0</v>
      </c>
      <c r="T546" s="1">
        <f t="shared" si="92"/>
        <v>0</v>
      </c>
      <c r="U546" s="1">
        <f t="shared" si="93"/>
        <v>0</v>
      </c>
      <c r="V546" s="1">
        <f t="shared" si="94"/>
        <v>0</v>
      </c>
      <c r="W546" s="1">
        <f t="shared" si="95"/>
        <v>0</v>
      </c>
      <c r="X546" s="1">
        <f t="shared" si="96"/>
        <v>0</v>
      </c>
      <c r="Y546" s="1">
        <f t="shared" si="97"/>
        <v>0</v>
      </c>
      <c r="Z546" s="1">
        <f t="shared" si="98"/>
        <v>0</v>
      </c>
      <c r="AA546" s="1">
        <f t="shared" si="99"/>
        <v>0</v>
      </c>
      <c r="AB546" s="1">
        <f t="shared" si="100"/>
        <v>0</v>
      </c>
      <c r="AC546" s="1"/>
    </row>
    <row r="547" spans="1:29" ht="12.95" customHeight="1">
      <c r="A547" s="2" t="s">
        <v>947</v>
      </c>
      <c r="B547" s="1" t="s">
        <v>412</v>
      </c>
      <c r="C547" s="1" t="s">
        <v>948</v>
      </c>
      <c r="D547" s="1">
        <v>39.611666999999997</v>
      </c>
      <c r="E547" s="1">
        <v>-105.480233</v>
      </c>
      <c r="F547" s="3">
        <v>1</v>
      </c>
      <c r="G547" s="9" t="s">
        <v>2026</v>
      </c>
      <c r="H547" s="13">
        <v>76.791499999999999</v>
      </c>
      <c r="I547" s="14">
        <v>11.693820000000001</v>
      </c>
      <c r="J547" s="12">
        <v>0</v>
      </c>
      <c r="K547" s="12">
        <v>0</v>
      </c>
      <c r="L547" s="12">
        <v>0</v>
      </c>
      <c r="M547" s="1">
        <v>0</v>
      </c>
      <c r="N547" s="1">
        <v>0</v>
      </c>
      <c r="O547" s="12">
        <v>1.205554</v>
      </c>
      <c r="P547" s="1">
        <v>0</v>
      </c>
      <c r="Q547" s="1">
        <v>0</v>
      </c>
      <c r="R547" s="1">
        <v>0</v>
      </c>
      <c r="S547" s="1">
        <f t="shared" si="91"/>
        <v>0</v>
      </c>
      <c r="T547" s="1">
        <f t="shared" si="92"/>
        <v>0</v>
      </c>
      <c r="U547" s="1">
        <f t="shared" si="93"/>
        <v>0</v>
      </c>
      <c r="V547" s="1">
        <f t="shared" si="94"/>
        <v>0</v>
      </c>
      <c r="W547" s="1">
        <f t="shared" si="95"/>
        <v>0</v>
      </c>
      <c r="X547" s="1">
        <f t="shared" si="96"/>
        <v>1</v>
      </c>
      <c r="Y547" s="1">
        <f t="shared" si="97"/>
        <v>0</v>
      </c>
      <c r="Z547" s="1">
        <f t="shared" si="98"/>
        <v>0</v>
      </c>
      <c r="AA547" s="1">
        <f t="shared" si="99"/>
        <v>0</v>
      </c>
      <c r="AB547" s="1">
        <f t="shared" si="100"/>
        <v>1</v>
      </c>
      <c r="AC547" s="1"/>
    </row>
    <row r="548" spans="1:29" ht="12.95" customHeight="1">
      <c r="A548" s="2" t="s">
        <v>949</v>
      </c>
      <c r="B548" s="1" t="s">
        <v>412</v>
      </c>
      <c r="C548" s="1" t="s">
        <v>950</v>
      </c>
      <c r="D548" s="1">
        <v>39.634039000000001</v>
      </c>
      <c r="E548" s="1">
        <v>-105.40260600000001</v>
      </c>
      <c r="F548" s="3">
        <v>1</v>
      </c>
      <c r="G548" s="9" t="s">
        <v>2026</v>
      </c>
      <c r="H548" s="13">
        <v>219.48291900000001</v>
      </c>
      <c r="I548" s="14">
        <v>23.487597999999998</v>
      </c>
      <c r="J548" s="12">
        <v>0</v>
      </c>
      <c r="K548" s="12">
        <v>0.36199999999999999</v>
      </c>
      <c r="L548" s="12">
        <v>0.02</v>
      </c>
      <c r="M548" s="1">
        <v>0</v>
      </c>
      <c r="N548" s="1">
        <v>18</v>
      </c>
      <c r="O548" s="12">
        <v>2.6784319999999999</v>
      </c>
      <c r="P548" s="1">
        <v>0</v>
      </c>
      <c r="Q548" s="1">
        <v>0</v>
      </c>
      <c r="R548" s="1">
        <v>0</v>
      </c>
      <c r="S548" s="1">
        <f t="shared" si="91"/>
        <v>0</v>
      </c>
      <c r="T548" s="1">
        <f t="shared" si="92"/>
        <v>1</v>
      </c>
      <c r="U548" s="1">
        <f t="shared" si="93"/>
        <v>1</v>
      </c>
      <c r="V548" s="1">
        <f t="shared" si="94"/>
        <v>0</v>
      </c>
      <c r="W548" s="1">
        <f t="shared" si="95"/>
        <v>1</v>
      </c>
      <c r="X548" s="1">
        <f t="shared" si="96"/>
        <v>1</v>
      </c>
      <c r="Y548" s="1">
        <f t="shared" si="97"/>
        <v>0</v>
      </c>
      <c r="Z548" s="1">
        <f t="shared" si="98"/>
        <v>0</v>
      </c>
      <c r="AA548" s="1">
        <f t="shared" si="99"/>
        <v>0</v>
      </c>
      <c r="AB548" s="1">
        <f t="shared" si="100"/>
        <v>4</v>
      </c>
      <c r="AC548" s="1"/>
    </row>
    <row r="549" spans="1:29" ht="12.95" customHeight="1">
      <c r="A549" s="2" t="s">
        <v>954</v>
      </c>
      <c r="B549" s="1" t="s">
        <v>955</v>
      </c>
      <c r="C549" s="1" t="s">
        <v>956</v>
      </c>
      <c r="D549" s="1">
        <v>39.355240000000002</v>
      </c>
      <c r="E549" s="1">
        <v>-105.02718</v>
      </c>
      <c r="F549" s="3">
        <v>1</v>
      </c>
      <c r="G549" s="9" t="s">
        <v>2026</v>
      </c>
      <c r="H549" s="13">
        <v>20.41948</v>
      </c>
      <c r="I549" s="14">
        <v>15.524628</v>
      </c>
      <c r="J549" s="12">
        <v>0</v>
      </c>
      <c r="K549" s="12">
        <v>0</v>
      </c>
      <c r="L549" s="12">
        <v>0.22039999999999998</v>
      </c>
      <c r="M549" s="1">
        <v>0</v>
      </c>
      <c r="N549" s="1">
        <v>2</v>
      </c>
      <c r="O549" s="12">
        <v>1.5286120000000001</v>
      </c>
      <c r="P549" s="1">
        <v>0</v>
      </c>
      <c r="Q549" s="1">
        <v>0</v>
      </c>
      <c r="R549" s="1">
        <v>0</v>
      </c>
      <c r="S549" s="1">
        <f t="shared" si="91"/>
        <v>0</v>
      </c>
      <c r="T549" s="1">
        <f t="shared" si="92"/>
        <v>0</v>
      </c>
      <c r="U549" s="1">
        <f t="shared" si="93"/>
        <v>1</v>
      </c>
      <c r="V549" s="1">
        <f t="shared" si="94"/>
        <v>0</v>
      </c>
      <c r="W549" s="1">
        <f t="shared" si="95"/>
        <v>1</v>
      </c>
      <c r="X549" s="1">
        <f t="shared" si="96"/>
        <v>1</v>
      </c>
      <c r="Y549" s="1">
        <f t="shared" si="97"/>
        <v>0</v>
      </c>
      <c r="Z549" s="1">
        <f t="shared" si="98"/>
        <v>0</v>
      </c>
      <c r="AA549" s="1">
        <f t="shared" si="99"/>
        <v>0</v>
      </c>
      <c r="AB549" s="40">
        <f t="shared" si="100"/>
        <v>3</v>
      </c>
      <c r="AC549" s="1" t="s">
        <v>2207</v>
      </c>
    </row>
    <row r="550" spans="1:29" ht="12.95" customHeight="1">
      <c r="A550" s="2" t="s">
        <v>963</v>
      </c>
      <c r="B550" s="1" t="s">
        <v>961</v>
      </c>
      <c r="C550" s="1" t="s">
        <v>964</v>
      </c>
      <c r="D550" s="1">
        <v>39.224580000000003</v>
      </c>
      <c r="E550" s="1">
        <v>-104.9742</v>
      </c>
      <c r="F550" s="3">
        <v>1</v>
      </c>
      <c r="G550" s="9" t="s">
        <v>2026</v>
      </c>
      <c r="H550" s="13">
        <v>17.71987</v>
      </c>
      <c r="I550" s="14">
        <v>12.132038</v>
      </c>
      <c r="J550" s="12">
        <v>0</v>
      </c>
      <c r="K550" s="12">
        <v>0</v>
      </c>
      <c r="L550" s="12">
        <v>5.1000000000000004E-3</v>
      </c>
      <c r="M550" s="1">
        <v>0</v>
      </c>
      <c r="N550" s="1">
        <v>1</v>
      </c>
      <c r="O550" s="12">
        <v>0.115874</v>
      </c>
      <c r="P550" s="1">
        <v>0</v>
      </c>
      <c r="Q550" s="1">
        <v>0</v>
      </c>
      <c r="R550" s="1">
        <v>0</v>
      </c>
      <c r="S550" s="1">
        <f t="shared" si="91"/>
        <v>0</v>
      </c>
      <c r="T550" s="1">
        <f t="shared" si="92"/>
        <v>0</v>
      </c>
      <c r="U550" s="1">
        <f t="shared" si="93"/>
        <v>1</v>
      </c>
      <c r="V550" s="1">
        <f t="shared" si="94"/>
        <v>0</v>
      </c>
      <c r="W550" s="1">
        <f t="shared" si="95"/>
        <v>0</v>
      </c>
      <c r="X550" s="1">
        <f t="shared" si="96"/>
        <v>0</v>
      </c>
      <c r="Y550" s="1">
        <f t="shared" si="97"/>
        <v>0</v>
      </c>
      <c r="Z550" s="1">
        <f t="shared" si="98"/>
        <v>0</v>
      </c>
      <c r="AA550" s="1">
        <f t="shared" si="99"/>
        <v>0</v>
      </c>
      <c r="AB550" s="1">
        <f t="shared" si="100"/>
        <v>1</v>
      </c>
      <c r="AC550" s="1"/>
    </row>
    <row r="551" spans="1:29" ht="12.95" customHeight="1">
      <c r="A551" s="2" t="s">
        <v>969</v>
      </c>
      <c r="B551" s="1" t="s">
        <v>967</v>
      </c>
      <c r="C551" s="1" t="s">
        <v>970</v>
      </c>
      <c r="D551" s="1">
        <v>39.184310000000004</v>
      </c>
      <c r="E551" s="1">
        <v>-104.93068</v>
      </c>
      <c r="F551" s="3">
        <v>2</v>
      </c>
      <c r="G551" s="9" t="s">
        <v>2026</v>
      </c>
      <c r="H551" s="13">
        <v>36.509492000000002</v>
      </c>
      <c r="I551" s="14">
        <v>13.61289</v>
      </c>
      <c r="J551" s="12">
        <v>0</v>
      </c>
      <c r="K551" s="12">
        <v>0</v>
      </c>
      <c r="L551" s="12">
        <v>0.1158</v>
      </c>
      <c r="M551" s="1">
        <v>0</v>
      </c>
      <c r="N551" s="1">
        <v>3</v>
      </c>
      <c r="O551" s="12">
        <v>1.169754</v>
      </c>
      <c r="P551" s="1">
        <v>0</v>
      </c>
      <c r="Q551" s="1">
        <v>0</v>
      </c>
      <c r="R551" s="1">
        <v>0</v>
      </c>
      <c r="S551" s="1">
        <f t="shared" si="91"/>
        <v>0</v>
      </c>
      <c r="T551" s="1">
        <f t="shared" si="92"/>
        <v>0</v>
      </c>
      <c r="U551" s="1">
        <f t="shared" si="93"/>
        <v>1</v>
      </c>
      <c r="V551" s="1">
        <f t="shared" si="94"/>
        <v>0</v>
      </c>
      <c r="W551" s="1">
        <f t="shared" si="95"/>
        <v>1</v>
      </c>
      <c r="X551" s="1">
        <f t="shared" si="96"/>
        <v>1</v>
      </c>
      <c r="Y551" s="1">
        <f t="shared" si="97"/>
        <v>0</v>
      </c>
      <c r="Z551" s="1">
        <f t="shared" si="98"/>
        <v>0</v>
      </c>
      <c r="AA551" s="1">
        <f t="shared" si="99"/>
        <v>0</v>
      </c>
      <c r="AB551" s="40">
        <f t="shared" si="100"/>
        <v>3</v>
      </c>
      <c r="AC551" s="1" t="s">
        <v>2207</v>
      </c>
    </row>
    <row r="552" spans="1:29" ht="12.95" customHeight="1">
      <c r="A552" s="2" t="s">
        <v>994</v>
      </c>
      <c r="B552" s="1" t="s">
        <v>731</v>
      </c>
      <c r="C552" s="1" t="s">
        <v>995</v>
      </c>
      <c r="D552" s="1">
        <v>38.916969999999999</v>
      </c>
      <c r="E552" s="1">
        <v>-105.44532</v>
      </c>
      <c r="F552" s="3">
        <v>1</v>
      </c>
      <c r="G552" s="9" t="s">
        <v>2026</v>
      </c>
      <c r="H552" s="13">
        <v>2492.0105629999998</v>
      </c>
      <c r="I552" s="14">
        <v>32.267386000000002</v>
      </c>
      <c r="J552" s="12">
        <v>2.5000000000000001E-3</v>
      </c>
      <c r="K552" s="12">
        <v>0.11889999999999999</v>
      </c>
      <c r="L552" s="12">
        <v>0.1593</v>
      </c>
      <c r="M552" s="1">
        <v>0</v>
      </c>
      <c r="N552" s="1">
        <v>0</v>
      </c>
      <c r="O552" s="12">
        <v>1.6268469999999999</v>
      </c>
      <c r="P552" s="1">
        <v>0.111557</v>
      </c>
      <c r="Q552" s="1">
        <v>0</v>
      </c>
      <c r="R552" s="1">
        <v>0</v>
      </c>
      <c r="S552" s="1">
        <f t="shared" si="91"/>
        <v>1</v>
      </c>
      <c r="T552" s="1">
        <f t="shared" si="92"/>
        <v>1</v>
      </c>
      <c r="U552" s="1">
        <f t="shared" si="93"/>
        <v>1</v>
      </c>
      <c r="V552" s="1">
        <f t="shared" si="94"/>
        <v>0</v>
      </c>
      <c r="W552" s="1">
        <f t="shared" si="95"/>
        <v>0</v>
      </c>
      <c r="X552" s="1">
        <f t="shared" si="96"/>
        <v>1</v>
      </c>
      <c r="Y552" s="1">
        <f t="shared" si="97"/>
        <v>1</v>
      </c>
      <c r="Z552" s="1">
        <f t="shared" si="98"/>
        <v>0</v>
      </c>
      <c r="AA552" s="1">
        <f t="shared" si="99"/>
        <v>0</v>
      </c>
      <c r="AB552" s="1">
        <f t="shared" si="100"/>
        <v>5</v>
      </c>
      <c r="AC552" s="1"/>
    </row>
    <row r="553" spans="1:29" ht="12.95" customHeight="1">
      <c r="A553" s="2" t="s">
        <v>996</v>
      </c>
      <c r="B553" s="1" t="s">
        <v>731</v>
      </c>
      <c r="C553" s="1" t="s">
        <v>997</v>
      </c>
      <c r="D553" s="1">
        <v>38.929560000000002</v>
      </c>
      <c r="E553" s="1">
        <v>-105.41522999999999</v>
      </c>
      <c r="F553" s="3">
        <v>1</v>
      </c>
      <c r="G553" s="9" t="s">
        <v>2026</v>
      </c>
      <c r="H553" s="13">
        <v>2531.6256370000001</v>
      </c>
      <c r="I553" s="14">
        <v>37.164059000000002</v>
      </c>
      <c r="J553" s="12">
        <v>2.5000000000000001E-3</v>
      </c>
      <c r="K553" s="12">
        <v>0.11869999999999999</v>
      </c>
      <c r="L553" s="12">
        <v>0.15670000000000001</v>
      </c>
      <c r="M553" s="1">
        <v>0</v>
      </c>
      <c r="N553" s="1">
        <v>0</v>
      </c>
      <c r="O553" s="12">
        <v>1.9333359999999999</v>
      </c>
      <c r="P553" s="1">
        <v>0.10981100000000001</v>
      </c>
      <c r="Q553" s="1">
        <v>0</v>
      </c>
      <c r="R553" s="1">
        <v>0</v>
      </c>
      <c r="S553" s="1">
        <f t="shared" si="91"/>
        <v>1</v>
      </c>
      <c r="T553" s="1">
        <f t="shared" si="92"/>
        <v>1</v>
      </c>
      <c r="U553" s="1">
        <f t="shared" si="93"/>
        <v>1</v>
      </c>
      <c r="V553" s="1">
        <f t="shared" si="94"/>
        <v>0</v>
      </c>
      <c r="W553" s="1">
        <f t="shared" si="95"/>
        <v>0</v>
      </c>
      <c r="X553" s="1">
        <f t="shared" si="96"/>
        <v>1</v>
      </c>
      <c r="Y553" s="1">
        <f t="shared" si="97"/>
        <v>1</v>
      </c>
      <c r="Z553" s="1">
        <f t="shared" si="98"/>
        <v>0</v>
      </c>
      <c r="AA553" s="1">
        <f t="shared" si="99"/>
        <v>0</v>
      </c>
      <c r="AB553" s="1">
        <f t="shared" si="100"/>
        <v>5</v>
      </c>
      <c r="AC553" s="1"/>
    </row>
    <row r="554" spans="1:29" ht="12.95" customHeight="1">
      <c r="A554" s="2" t="s">
        <v>1002</v>
      </c>
      <c r="B554" s="1" t="s">
        <v>731</v>
      </c>
      <c r="C554" s="1" t="s">
        <v>1003</v>
      </c>
      <c r="D554" s="1">
        <v>38.905419999999999</v>
      </c>
      <c r="E554" s="1">
        <v>-105.4729</v>
      </c>
      <c r="F554" s="3">
        <v>1</v>
      </c>
      <c r="G554" s="9" t="s">
        <v>2026</v>
      </c>
      <c r="H554" s="13">
        <v>2502.9682210000001</v>
      </c>
      <c r="I554" s="14">
        <v>49.251409000000002</v>
      </c>
      <c r="J554" s="12">
        <v>2.5000000000000001E-3</v>
      </c>
      <c r="K554" s="12">
        <v>0.11839999999999999</v>
      </c>
      <c r="L554" s="12">
        <v>0.15920000000000001</v>
      </c>
      <c r="M554" s="1">
        <v>0</v>
      </c>
      <c r="N554" s="1">
        <v>6</v>
      </c>
      <c r="O554" s="12">
        <v>1.6429210000000001</v>
      </c>
      <c r="P554" s="1">
        <v>0.111468</v>
      </c>
      <c r="Q554" s="1">
        <v>0</v>
      </c>
      <c r="R554" s="1">
        <v>0</v>
      </c>
      <c r="S554" s="1">
        <f t="shared" si="91"/>
        <v>1</v>
      </c>
      <c r="T554" s="1">
        <f t="shared" si="92"/>
        <v>1</v>
      </c>
      <c r="U554" s="1">
        <f t="shared" si="93"/>
        <v>1</v>
      </c>
      <c r="V554" s="1">
        <f t="shared" si="94"/>
        <v>0</v>
      </c>
      <c r="W554" s="1">
        <f t="shared" si="95"/>
        <v>1</v>
      </c>
      <c r="X554" s="1">
        <f t="shared" si="96"/>
        <v>1</v>
      </c>
      <c r="Y554" s="1">
        <f t="shared" si="97"/>
        <v>1</v>
      </c>
      <c r="Z554" s="1">
        <f t="shared" si="98"/>
        <v>0</v>
      </c>
      <c r="AA554" s="1">
        <f t="shared" si="99"/>
        <v>0</v>
      </c>
      <c r="AB554" s="1">
        <f t="shared" si="100"/>
        <v>6</v>
      </c>
      <c r="AC554" s="1"/>
    </row>
    <row r="555" spans="1:29" ht="12.95" customHeight="1">
      <c r="A555" s="2" t="s">
        <v>1013</v>
      </c>
      <c r="B555" s="1" t="s">
        <v>1014</v>
      </c>
      <c r="C555" s="1" t="s">
        <v>114</v>
      </c>
      <c r="D555" s="1">
        <v>39.253610999999999</v>
      </c>
      <c r="E555" s="1">
        <v>-105.226444</v>
      </c>
      <c r="F555" s="3">
        <v>1</v>
      </c>
      <c r="G555" s="9" t="s">
        <v>2026</v>
      </c>
      <c r="H555" s="13">
        <v>549.584249</v>
      </c>
      <c r="I555" s="14">
        <v>17.170252000000001</v>
      </c>
      <c r="J555" s="12">
        <v>0</v>
      </c>
      <c r="K555" s="12">
        <v>4.8799999999999996E-2</v>
      </c>
      <c r="L555" s="12">
        <v>0.51960000000000006</v>
      </c>
      <c r="M555" s="1">
        <v>0</v>
      </c>
      <c r="N555" s="1">
        <v>0</v>
      </c>
      <c r="O555" s="12">
        <v>0.70743900000000004</v>
      </c>
      <c r="P555" s="1">
        <v>0</v>
      </c>
      <c r="Q555" s="1">
        <v>0</v>
      </c>
      <c r="R555" s="1">
        <v>0</v>
      </c>
      <c r="S555" s="1">
        <f t="shared" si="91"/>
        <v>0</v>
      </c>
      <c r="T555" s="1">
        <f t="shared" si="92"/>
        <v>1</v>
      </c>
      <c r="U555" s="1">
        <f t="shared" si="93"/>
        <v>1</v>
      </c>
      <c r="V555" s="1">
        <f t="shared" si="94"/>
        <v>0</v>
      </c>
      <c r="W555" s="1">
        <f t="shared" si="95"/>
        <v>0</v>
      </c>
      <c r="X555" s="1">
        <f t="shared" si="96"/>
        <v>1</v>
      </c>
      <c r="Y555" s="1">
        <f t="shared" si="97"/>
        <v>0</v>
      </c>
      <c r="Z555" s="1">
        <f t="shared" si="98"/>
        <v>0</v>
      </c>
      <c r="AA555" s="1">
        <f t="shared" si="99"/>
        <v>0</v>
      </c>
      <c r="AB555" s="1">
        <f t="shared" si="100"/>
        <v>3</v>
      </c>
      <c r="AC555" s="1"/>
    </row>
    <row r="556" spans="1:29" ht="12.95" customHeight="1">
      <c r="A556" s="2" t="s">
        <v>1015</v>
      </c>
      <c r="B556" s="1" t="s">
        <v>687</v>
      </c>
      <c r="C556" s="1" t="s">
        <v>1016</v>
      </c>
      <c r="D556" s="1">
        <v>39.221609999999998</v>
      </c>
      <c r="E556" s="1">
        <v>-105.17707</v>
      </c>
      <c r="F556" s="3">
        <v>2</v>
      </c>
      <c r="G556" s="9" t="s">
        <v>2026</v>
      </c>
      <c r="H556" s="13">
        <v>348.29905300000001</v>
      </c>
      <c r="I556" s="14">
        <v>23.457446000000001</v>
      </c>
      <c r="J556" s="12">
        <v>0</v>
      </c>
      <c r="K556" s="12">
        <v>7.0800000000000002E-2</v>
      </c>
      <c r="L556" s="12">
        <v>0.80919999999999981</v>
      </c>
      <c r="M556" s="1">
        <v>0</v>
      </c>
      <c r="N556" s="1">
        <v>0</v>
      </c>
      <c r="O556" s="12">
        <v>0.37296800000000002</v>
      </c>
      <c r="P556" s="1">
        <v>0</v>
      </c>
      <c r="Q556" s="1">
        <v>0</v>
      </c>
      <c r="R556" s="1">
        <v>0</v>
      </c>
      <c r="S556" s="1">
        <f t="shared" si="91"/>
        <v>0</v>
      </c>
      <c r="T556" s="1">
        <f t="shared" si="92"/>
        <v>1</v>
      </c>
      <c r="U556" s="1">
        <f t="shared" si="93"/>
        <v>1</v>
      </c>
      <c r="V556" s="1">
        <f t="shared" si="94"/>
        <v>0</v>
      </c>
      <c r="W556" s="1">
        <f t="shared" si="95"/>
        <v>0</v>
      </c>
      <c r="X556" s="1">
        <f t="shared" si="96"/>
        <v>0</v>
      </c>
      <c r="Y556" s="1">
        <f t="shared" si="97"/>
        <v>0</v>
      </c>
      <c r="Z556" s="1">
        <f t="shared" si="98"/>
        <v>0</v>
      </c>
      <c r="AA556" s="1">
        <f t="shared" si="99"/>
        <v>0</v>
      </c>
      <c r="AB556" s="1">
        <f t="shared" si="100"/>
        <v>2</v>
      </c>
      <c r="AC556" s="1"/>
    </row>
    <row r="557" spans="1:29" ht="12.95" customHeight="1">
      <c r="A557" s="2" t="s">
        <v>1017</v>
      </c>
      <c r="B557" s="1" t="s">
        <v>687</v>
      </c>
      <c r="C557" s="1" t="s">
        <v>1018</v>
      </c>
      <c r="D557" s="1">
        <v>39.088082999999997</v>
      </c>
      <c r="E557" s="1">
        <v>-105.09694399999999</v>
      </c>
      <c r="F557" s="3">
        <v>1</v>
      </c>
      <c r="G557" s="9" t="s">
        <v>2026</v>
      </c>
      <c r="H557" s="13">
        <v>185.201426</v>
      </c>
      <c r="I557" s="14">
        <v>36.466064000000003</v>
      </c>
      <c r="J557" s="12">
        <v>0</v>
      </c>
      <c r="K557" s="12">
        <v>6.7100000000000007E-2</v>
      </c>
      <c r="L557" s="12">
        <v>1.3754</v>
      </c>
      <c r="M557" s="1">
        <v>0</v>
      </c>
      <c r="N557" s="1">
        <v>0</v>
      </c>
      <c r="O557" s="12">
        <v>2.2919700000000001</v>
      </c>
      <c r="P557" s="1">
        <v>0</v>
      </c>
      <c r="Q557" s="1">
        <v>0</v>
      </c>
      <c r="R557" s="1">
        <v>0</v>
      </c>
      <c r="S557" s="1">
        <f t="shared" si="91"/>
        <v>0</v>
      </c>
      <c r="T557" s="1">
        <f t="shared" si="92"/>
        <v>1</v>
      </c>
      <c r="U557" s="1">
        <f t="shared" si="93"/>
        <v>1</v>
      </c>
      <c r="V557" s="1">
        <f t="shared" si="94"/>
        <v>0</v>
      </c>
      <c r="W557" s="1">
        <f t="shared" si="95"/>
        <v>0</v>
      </c>
      <c r="X557" s="1">
        <f t="shared" si="96"/>
        <v>1</v>
      </c>
      <c r="Y557" s="1">
        <f t="shared" si="97"/>
        <v>0</v>
      </c>
      <c r="Z557" s="1">
        <f t="shared" si="98"/>
        <v>0</v>
      </c>
      <c r="AA557" s="1">
        <f t="shared" si="99"/>
        <v>0</v>
      </c>
      <c r="AB557" s="1">
        <f t="shared" si="100"/>
        <v>3</v>
      </c>
      <c r="AC557" s="1"/>
    </row>
    <row r="558" spans="1:29" ht="12.95" customHeight="1">
      <c r="A558" s="2" t="s">
        <v>1019</v>
      </c>
      <c r="B558" s="1" t="s">
        <v>687</v>
      </c>
      <c r="C558" s="1" t="s">
        <v>1020</v>
      </c>
      <c r="D558" s="1">
        <v>39.057333</v>
      </c>
      <c r="E558" s="1">
        <v>-105.09783299999999</v>
      </c>
      <c r="F558" s="3">
        <v>1</v>
      </c>
      <c r="G558" s="9" t="s">
        <v>2026</v>
      </c>
      <c r="H558" s="13">
        <v>131.02936</v>
      </c>
      <c r="I558" s="14">
        <v>24.206987000000002</v>
      </c>
      <c r="J558" s="12">
        <v>0</v>
      </c>
      <c r="K558" s="12">
        <v>7.6200000000000004E-2</v>
      </c>
      <c r="L558" s="12">
        <v>1.7919</v>
      </c>
      <c r="M558" s="1">
        <v>2</v>
      </c>
      <c r="N558" s="1">
        <v>2</v>
      </c>
      <c r="O558" s="12">
        <v>1.5546439999999999</v>
      </c>
      <c r="P558" s="1">
        <v>0</v>
      </c>
      <c r="Q558" s="1">
        <v>0</v>
      </c>
      <c r="R558" s="1">
        <v>0</v>
      </c>
      <c r="S558" s="1">
        <f t="shared" si="91"/>
        <v>0</v>
      </c>
      <c r="T558" s="1">
        <f t="shared" si="92"/>
        <v>1</v>
      </c>
      <c r="U558" s="1">
        <f t="shared" si="93"/>
        <v>1</v>
      </c>
      <c r="V558" s="1">
        <f t="shared" si="94"/>
        <v>1</v>
      </c>
      <c r="W558" s="1">
        <f t="shared" si="95"/>
        <v>1</v>
      </c>
      <c r="X558" s="1">
        <f t="shared" si="96"/>
        <v>1</v>
      </c>
      <c r="Y558" s="1">
        <f t="shared" si="97"/>
        <v>0</v>
      </c>
      <c r="Z558" s="1">
        <f t="shared" si="98"/>
        <v>0</v>
      </c>
      <c r="AA558" s="1">
        <f t="shared" si="99"/>
        <v>0</v>
      </c>
      <c r="AB558" s="1">
        <f t="shared" si="100"/>
        <v>5</v>
      </c>
      <c r="AC558" s="1"/>
    </row>
    <row r="559" spans="1:29" ht="12.95" customHeight="1">
      <c r="A559" s="2" t="s">
        <v>1021</v>
      </c>
      <c r="B559" s="1" t="s">
        <v>687</v>
      </c>
      <c r="C559" s="1" t="s">
        <v>1022</v>
      </c>
      <c r="D559" s="1">
        <v>39.043137999999999</v>
      </c>
      <c r="E559" s="1">
        <v>-105.088944</v>
      </c>
      <c r="F559" s="3">
        <v>2</v>
      </c>
      <c r="G559" s="9" t="s">
        <v>2026</v>
      </c>
      <c r="H559" s="13">
        <v>76.374215000000007</v>
      </c>
      <c r="I559" s="14">
        <v>24.10427</v>
      </c>
      <c r="J559" s="12">
        <v>0</v>
      </c>
      <c r="K559" s="12">
        <v>0.1308</v>
      </c>
      <c r="L559" s="12">
        <v>2.7508999999999997</v>
      </c>
      <c r="M559" s="1">
        <v>2</v>
      </c>
      <c r="N559" s="1">
        <v>2</v>
      </c>
      <c r="O559" s="12">
        <v>3.1882169999999999</v>
      </c>
      <c r="P559" s="1">
        <v>0</v>
      </c>
      <c r="Q559" s="1">
        <v>0</v>
      </c>
      <c r="R559" s="1">
        <v>0</v>
      </c>
      <c r="S559" s="1">
        <f t="shared" si="91"/>
        <v>0</v>
      </c>
      <c r="T559" s="1">
        <f t="shared" si="92"/>
        <v>1</v>
      </c>
      <c r="U559" s="1">
        <f t="shared" si="93"/>
        <v>1</v>
      </c>
      <c r="V559" s="1">
        <f t="shared" si="94"/>
        <v>1</v>
      </c>
      <c r="W559" s="1">
        <f t="shared" si="95"/>
        <v>1</v>
      </c>
      <c r="X559" s="1">
        <f t="shared" si="96"/>
        <v>1</v>
      </c>
      <c r="Y559" s="1">
        <f t="shared" si="97"/>
        <v>0</v>
      </c>
      <c r="Z559" s="1">
        <f t="shared" si="98"/>
        <v>0</v>
      </c>
      <c r="AA559" s="1">
        <f t="shared" si="99"/>
        <v>0</v>
      </c>
      <c r="AB559" s="1">
        <f t="shared" si="100"/>
        <v>5</v>
      </c>
      <c r="AC559" s="1"/>
    </row>
    <row r="560" spans="1:29" ht="12.95" customHeight="1">
      <c r="A560" s="2" t="s">
        <v>1023</v>
      </c>
      <c r="B560" s="1" t="s">
        <v>687</v>
      </c>
      <c r="C560" s="1" t="s">
        <v>1024</v>
      </c>
      <c r="D560" s="1">
        <v>39.155250000000002</v>
      </c>
      <c r="E560" s="1">
        <v>-105.1155</v>
      </c>
      <c r="F560" s="3">
        <v>1</v>
      </c>
      <c r="G560" s="9" t="s">
        <v>2026</v>
      </c>
      <c r="H560" s="13">
        <v>254.44974999999999</v>
      </c>
      <c r="I560" s="14">
        <v>27.536563999999998</v>
      </c>
      <c r="J560" s="12">
        <v>0</v>
      </c>
      <c r="K560" s="12">
        <v>9.69E-2</v>
      </c>
      <c r="L560" s="12">
        <v>1.0625</v>
      </c>
      <c r="M560" s="1">
        <v>0</v>
      </c>
      <c r="N560" s="1">
        <v>0</v>
      </c>
      <c r="O560" s="12">
        <v>1.3316349999999999</v>
      </c>
      <c r="P560" s="1">
        <v>0</v>
      </c>
      <c r="Q560" s="1">
        <v>0</v>
      </c>
      <c r="R560" s="1">
        <v>0</v>
      </c>
      <c r="S560" s="1">
        <f t="shared" si="91"/>
        <v>0</v>
      </c>
      <c r="T560" s="1">
        <f t="shared" si="92"/>
        <v>1</v>
      </c>
      <c r="U560" s="1">
        <f t="shared" si="93"/>
        <v>1</v>
      </c>
      <c r="V560" s="1">
        <f t="shared" si="94"/>
        <v>0</v>
      </c>
      <c r="W560" s="1">
        <f t="shared" si="95"/>
        <v>0</v>
      </c>
      <c r="X560" s="1">
        <f t="shared" si="96"/>
        <v>1</v>
      </c>
      <c r="Y560" s="1">
        <f t="shared" si="97"/>
        <v>0</v>
      </c>
      <c r="Z560" s="1">
        <f t="shared" si="98"/>
        <v>0</v>
      </c>
      <c r="AA560" s="1">
        <f t="shared" si="99"/>
        <v>0</v>
      </c>
      <c r="AB560" s="1">
        <f t="shared" si="100"/>
        <v>3</v>
      </c>
      <c r="AC560" s="1"/>
    </row>
    <row r="561" spans="1:29" ht="12.95" customHeight="1">
      <c r="A561" s="2" t="s">
        <v>1025</v>
      </c>
      <c r="B561" s="1" t="s">
        <v>1026</v>
      </c>
      <c r="C561" s="1" t="s">
        <v>1027</v>
      </c>
      <c r="D561" s="1">
        <v>39.047694</v>
      </c>
      <c r="E561" s="1">
        <v>-105.098333</v>
      </c>
      <c r="F561" s="3">
        <v>1</v>
      </c>
      <c r="G561" s="9" t="s">
        <v>2026</v>
      </c>
      <c r="H561" s="13">
        <v>51.194253000000003</v>
      </c>
      <c r="I561" s="14">
        <v>10.964128000000001</v>
      </c>
      <c r="J561" s="12">
        <v>0</v>
      </c>
      <c r="K561" s="12">
        <v>0</v>
      </c>
      <c r="L561" s="12">
        <v>0.45199999999999996</v>
      </c>
      <c r="M561" s="1">
        <v>0</v>
      </c>
      <c r="N561" s="1">
        <v>0</v>
      </c>
      <c r="O561" s="12">
        <v>0.22693099999999999</v>
      </c>
      <c r="P561" s="1">
        <v>0</v>
      </c>
      <c r="Q561" s="1">
        <v>0</v>
      </c>
      <c r="R561" s="1">
        <v>0</v>
      </c>
      <c r="S561" s="1">
        <f t="shared" si="91"/>
        <v>0</v>
      </c>
      <c r="T561" s="1">
        <f t="shared" si="92"/>
        <v>0</v>
      </c>
      <c r="U561" s="1">
        <f t="shared" si="93"/>
        <v>1</v>
      </c>
      <c r="V561" s="1">
        <f t="shared" si="94"/>
        <v>0</v>
      </c>
      <c r="W561" s="1">
        <f t="shared" si="95"/>
        <v>0</v>
      </c>
      <c r="X561" s="1">
        <f t="shared" si="96"/>
        <v>0</v>
      </c>
      <c r="Y561" s="1">
        <f t="shared" si="97"/>
        <v>0</v>
      </c>
      <c r="Z561" s="1">
        <f t="shared" si="98"/>
        <v>0</v>
      </c>
      <c r="AA561" s="1">
        <f t="shared" si="99"/>
        <v>0</v>
      </c>
      <c r="AB561" s="1">
        <f t="shared" si="100"/>
        <v>1</v>
      </c>
      <c r="AC561" s="1" t="s">
        <v>2207</v>
      </c>
    </row>
    <row r="562" spans="1:29" ht="12.95" customHeight="1">
      <c r="A562" s="2" t="s">
        <v>1028</v>
      </c>
      <c r="B562" s="1" t="s">
        <v>1029</v>
      </c>
      <c r="C562" s="1" t="s">
        <v>1030</v>
      </c>
      <c r="D562" s="1">
        <v>39.128219999999999</v>
      </c>
      <c r="E562" s="1">
        <v>-105.17449999999999</v>
      </c>
      <c r="F562" s="3">
        <v>1</v>
      </c>
      <c r="G562" s="9" t="s">
        <v>2026</v>
      </c>
      <c r="H562" s="13">
        <v>37.947602000000003</v>
      </c>
      <c r="I562" s="14">
        <v>12.889625000000001</v>
      </c>
      <c r="J562" s="12">
        <v>0</v>
      </c>
      <c r="K562" s="12">
        <v>2.8499999999999998E-2</v>
      </c>
      <c r="L562" s="12">
        <v>0</v>
      </c>
      <c r="M562" s="1">
        <v>0</v>
      </c>
      <c r="N562" s="1">
        <v>0</v>
      </c>
      <c r="O562" s="12">
        <v>1.2560249999999999</v>
      </c>
      <c r="P562" s="1">
        <v>0</v>
      </c>
      <c r="Q562" s="1">
        <v>0</v>
      </c>
      <c r="R562" s="1">
        <v>0</v>
      </c>
      <c r="S562" s="1">
        <f t="shared" si="91"/>
        <v>0</v>
      </c>
      <c r="T562" s="1">
        <f t="shared" si="92"/>
        <v>1</v>
      </c>
      <c r="U562" s="1">
        <f t="shared" si="93"/>
        <v>0</v>
      </c>
      <c r="V562" s="1">
        <f t="shared" si="94"/>
        <v>0</v>
      </c>
      <c r="W562" s="1">
        <f t="shared" si="95"/>
        <v>0</v>
      </c>
      <c r="X562" s="1">
        <f t="shared" si="96"/>
        <v>1</v>
      </c>
      <c r="Y562" s="1">
        <f t="shared" si="97"/>
        <v>0</v>
      </c>
      <c r="Z562" s="1">
        <f t="shared" si="98"/>
        <v>0</v>
      </c>
      <c r="AA562" s="1">
        <f t="shared" si="99"/>
        <v>0</v>
      </c>
      <c r="AB562" s="1">
        <f t="shared" si="100"/>
        <v>2</v>
      </c>
      <c r="AC562" s="1"/>
    </row>
    <row r="563" spans="1:29" ht="12.95" customHeight="1">
      <c r="A563" s="2" t="s">
        <v>1032</v>
      </c>
      <c r="B563" s="1" t="s">
        <v>41</v>
      </c>
      <c r="C563" s="1" t="s">
        <v>114</v>
      </c>
      <c r="D563" s="1">
        <v>39.357799999999997</v>
      </c>
      <c r="E563" s="1">
        <v>-105.16956500000001</v>
      </c>
      <c r="F563" s="3">
        <v>1</v>
      </c>
      <c r="G563" s="9" t="s">
        <v>2026</v>
      </c>
      <c r="H563" s="13">
        <v>35.031013999999999</v>
      </c>
      <c r="I563" s="14">
        <v>15.524094</v>
      </c>
      <c r="J563" s="12">
        <v>0</v>
      </c>
      <c r="K563" s="12">
        <v>0</v>
      </c>
      <c r="L563" s="12">
        <v>0.58329999999999993</v>
      </c>
      <c r="M563" s="1">
        <v>0</v>
      </c>
      <c r="N563" s="1">
        <v>0</v>
      </c>
      <c r="O563" s="12">
        <v>2.0225740000000001</v>
      </c>
      <c r="P563" s="1">
        <v>0</v>
      </c>
      <c r="Q563" s="1">
        <v>0</v>
      </c>
      <c r="R563" s="1">
        <v>0</v>
      </c>
      <c r="S563" s="1">
        <f t="shared" si="91"/>
        <v>0</v>
      </c>
      <c r="T563" s="1">
        <f t="shared" si="92"/>
        <v>0</v>
      </c>
      <c r="U563" s="1">
        <f t="shared" si="93"/>
        <v>1</v>
      </c>
      <c r="V563" s="1">
        <f t="shared" si="94"/>
        <v>0</v>
      </c>
      <c r="W563" s="1">
        <f t="shared" si="95"/>
        <v>0</v>
      </c>
      <c r="X563" s="1">
        <f t="shared" si="96"/>
        <v>1</v>
      </c>
      <c r="Y563" s="1">
        <f t="shared" si="97"/>
        <v>0</v>
      </c>
      <c r="Z563" s="1">
        <f t="shared" si="98"/>
        <v>0</v>
      </c>
      <c r="AA563" s="1">
        <f t="shared" si="99"/>
        <v>0</v>
      </c>
      <c r="AB563" s="1">
        <f t="shared" si="100"/>
        <v>2</v>
      </c>
      <c r="AC563" s="1"/>
    </row>
    <row r="564" spans="1:29" ht="12.95" customHeight="1">
      <c r="A564" s="2" t="s">
        <v>1037</v>
      </c>
      <c r="B564" s="1" t="s">
        <v>1038</v>
      </c>
      <c r="C564" s="1" t="s">
        <v>1039</v>
      </c>
      <c r="D564" s="1">
        <v>39.339733000000003</v>
      </c>
      <c r="E564" s="1">
        <v>-105.911833</v>
      </c>
      <c r="F564" s="3">
        <v>2</v>
      </c>
      <c r="G564" s="9" t="s">
        <v>2026</v>
      </c>
      <c r="H564" s="13">
        <v>61.743530999999997</v>
      </c>
      <c r="I564" s="14">
        <v>21.117111000000001</v>
      </c>
      <c r="J564" s="12">
        <v>0</v>
      </c>
      <c r="K564" s="12">
        <v>0</v>
      </c>
      <c r="L564" s="12">
        <v>4.4000000000000003E-3</v>
      </c>
      <c r="M564" s="1">
        <v>0</v>
      </c>
      <c r="N564" s="1">
        <v>2</v>
      </c>
      <c r="O564" s="12">
        <v>1.79</v>
      </c>
      <c r="P564" s="1">
        <v>0.37250899999999998</v>
      </c>
      <c r="Q564" s="1">
        <v>0</v>
      </c>
      <c r="R564" s="1">
        <v>0</v>
      </c>
      <c r="S564" s="1">
        <f t="shared" si="91"/>
        <v>0</v>
      </c>
      <c r="T564" s="1">
        <f t="shared" si="92"/>
        <v>0</v>
      </c>
      <c r="U564" s="1">
        <f t="shared" si="93"/>
        <v>1</v>
      </c>
      <c r="V564" s="1">
        <f t="shared" si="94"/>
        <v>0</v>
      </c>
      <c r="W564" s="1">
        <f t="shared" si="95"/>
        <v>1</v>
      </c>
      <c r="X564" s="1">
        <f t="shared" si="96"/>
        <v>1</v>
      </c>
      <c r="Y564" s="1">
        <f t="shared" si="97"/>
        <v>1</v>
      </c>
      <c r="Z564" s="1">
        <f t="shared" si="98"/>
        <v>0</v>
      </c>
      <c r="AA564" s="1">
        <f t="shared" si="99"/>
        <v>0</v>
      </c>
      <c r="AB564" s="1">
        <f t="shared" si="100"/>
        <v>4</v>
      </c>
      <c r="AC564" s="1"/>
    </row>
    <row r="565" spans="1:29" ht="12.95" customHeight="1">
      <c r="A565" s="2" t="s">
        <v>1040</v>
      </c>
      <c r="B565" s="1" t="s">
        <v>1038</v>
      </c>
      <c r="C565" s="1" t="s">
        <v>1041</v>
      </c>
      <c r="D565" s="1">
        <v>39.24915</v>
      </c>
      <c r="E565" s="1">
        <v>-105.66074999999999</v>
      </c>
      <c r="F565" s="3">
        <v>1</v>
      </c>
      <c r="G565" s="9" t="s">
        <v>2026</v>
      </c>
      <c r="H565" s="13">
        <v>667.08958700000005</v>
      </c>
      <c r="I565" s="14">
        <v>40.131563</v>
      </c>
      <c r="J565" s="12">
        <v>0</v>
      </c>
      <c r="K565" s="12">
        <v>0.97289999999999999</v>
      </c>
      <c r="L565" s="12">
        <v>6.7199999999999996E-2</v>
      </c>
      <c r="M565" s="1">
        <v>0</v>
      </c>
      <c r="N565" s="1">
        <v>5</v>
      </c>
      <c r="O565" s="12">
        <v>1.776764</v>
      </c>
      <c r="P565" s="1">
        <v>3.5977000000000002E-2</v>
      </c>
      <c r="Q565" s="1">
        <v>0</v>
      </c>
      <c r="R565" s="1">
        <v>0</v>
      </c>
      <c r="S565" s="1">
        <f t="shared" si="91"/>
        <v>0</v>
      </c>
      <c r="T565" s="1">
        <f t="shared" si="92"/>
        <v>1</v>
      </c>
      <c r="U565" s="1">
        <f t="shared" si="93"/>
        <v>1</v>
      </c>
      <c r="V565" s="1">
        <f t="shared" si="94"/>
        <v>0</v>
      </c>
      <c r="W565" s="1">
        <f t="shared" si="95"/>
        <v>1</v>
      </c>
      <c r="X565" s="1">
        <f t="shared" si="96"/>
        <v>1</v>
      </c>
      <c r="Y565" s="1">
        <f t="shared" si="97"/>
        <v>1</v>
      </c>
      <c r="Z565" s="1">
        <f t="shared" si="98"/>
        <v>0</v>
      </c>
      <c r="AA565" s="1">
        <f t="shared" si="99"/>
        <v>0</v>
      </c>
      <c r="AB565" s="1">
        <f t="shared" si="100"/>
        <v>5</v>
      </c>
      <c r="AC565" s="1"/>
    </row>
    <row r="566" spans="1:29" ht="12.95" customHeight="1">
      <c r="A566" s="2" t="s">
        <v>1042</v>
      </c>
      <c r="B566" s="1" t="s">
        <v>1038</v>
      </c>
      <c r="C566" s="1" t="s">
        <v>1043</v>
      </c>
      <c r="D566" s="1">
        <v>39.222732999999998</v>
      </c>
      <c r="E566" s="1">
        <v>-105.603233</v>
      </c>
      <c r="F566" s="3">
        <v>2</v>
      </c>
      <c r="G566" s="9" t="s">
        <v>2026</v>
      </c>
      <c r="H566" s="13">
        <v>858.54775800000004</v>
      </c>
      <c r="I566" s="14">
        <v>56.995241999999998</v>
      </c>
      <c r="J566" s="12">
        <v>0</v>
      </c>
      <c r="K566" s="12">
        <v>0.87049999999999994</v>
      </c>
      <c r="L566" s="12">
        <v>6.0500000000000005E-2</v>
      </c>
      <c r="M566" s="1">
        <v>0</v>
      </c>
      <c r="N566" s="1">
        <v>11</v>
      </c>
      <c r="O566" s="12">
        <v>1.750545</v>
      </c>
      <c r="P566" s="1">
        <v>2.7954E-2</v>
      </c>
      <c r="Q566" s="1">
        <v>0</v>
      </c>
      <c r="R566" s="1">
        <v>0</v>
      </c>
      <c r="S566" s="1">
        <f t="shared" si="91"/>
        <v>0</v>
      </c>
      <c r="T566" s="1">
        <f t="shared" si="92"/>
        <v>1</v>
      </c>
      <c r="U566" s="1">
        <f t="shared" si="93"/>
        <v>1</v>
      </c>
      <c r="V566" s="1">
        <f t="shared" si="94"/>
        <v>0</v>
      </c>
      <c r="W566" s="1">
        <f t="shared" si="95"/>
        <v>1</v>
      </c>
      <c r="X566" s="1">
        <f t="shared" si="96"/>
        <v>1</v>
      </c>
      <c r="Y566" s="1">
        <f t="shared" si="97"/>
        <v>0</v>
      </c>
      <c r="Z566" s="1">
        <f t="shared" si="98"/>
        <v>0</v>
      </c>
      <c r="AA566" s="1">
        <f t="shared" si="99"/>
        <v>0</v>
      </c>
      <c r="AB566" s="1">
        <f t="shared" si="100"/>
        <v>4</v>
      </c>
      <c r="AC566" s="1"/>
    </row>
    <row r="567" spans="1:29" ht="12.95" customHeight="1">
      <c r="A567" s="2" t="s">
        <v>1044</v>
      </c>
      <c r="B567" s="1" t="s">
        <v>1038</v>
      </c>
      <c r="C567" s="1" t="s">
        <v>1045</v>
      </c>
      <c r="D567" s="1">
        <v>39.162550000000003</v>
      </c>
      <c r="E567" s="1">
        <v>-105.49211699999999</v>
      </c>
      <c r="F567" s="3">
        <v>2</v>
      </c>
      <c r="G567" s="9" t="s">
        <v>2026</v>
      </c>
      <c r="H567" s="13">
        <v>952.74134200000003</v>
      </c>
      <c r="I567" s="14">
        <v>29.554431999999998</v>
      </c>
      <c r="J567" s="12">
        <v>0</v>
      </c>
      <c r="K567" s="12">
        <v>0.86739999999999995</v>
      </c>
      <c r="L567" s="12">
        <v>5.6899999999999992E-2</v>
      </c>
      <c r="M567" s="1">
        <v>0</v>
      </c>
      <c r="N567" s="1">
        <v>6</v>
      </c>
      <c r="O567" s="12">
        <v>0.84831800000000002</v>
      </c>
      <c r="P567" s="1">
        <v>2.5190000000000001E-2</v>
      </c>
      <c r="Q567" s="1">
        <v>0</v>
      </c>
      <c r="R567" s="1">
        <v>0</v>
      </c>
      <c r="S567" s="1">
        <f t="shared" si="91"/>
        <v>0</v>
      </c>
      <c r="T567" s="1">
        <f t="shared" si="92"/>
        <v>1</v>
      </c>
      <c r="U567" s="1">
        <f t="shared" si="93"/>
        <v>1</v>
      </c>
      <c r="V567" s="1">
        <f t="shared" si="94"/>
        <v>0</v>
      </c>
      <c r="W567" s="1">
        <f t="shared" si="95"/>
        <v>1</v>
      </c>
      <c r="X567" s="1">
        <f t="shared" si="96"/>
        <v>1</v>
      </c>
      <c r="Y567" s="1">
        <f t="shared" si="97"/>
        <v>0</v>
      </c>
      <c r="Z567" s="1">
        <f t="shared" si="98"/>
        <v>0</v>
      </c>
      <c r="AA567" s="1">
        <f t="shared" si="99"/>
        <v>0</v>
      </c>
      <c r="AB567" s="1">
        <f t="shared" si="100"/>
        <v>4</v>
      </c>
      <c r="AC567" s="1"/>
    </row>
    <row r="568" spans="1:29" ht="12.95" customHeight="1">
      <c r="A568" s="2" t="s">
        <v>1049</v>
      </c>
      <c r="B568" s="1" t="s">
        <v>1048</v>
      </c>
      <c r="C568" s="1" t="s">
        <v>1050</v>
      </c>
      <c r="D568" s="1">
        <v>39.275669999999998</v>
      </c>
      <c r="E568" s="1">
        <v>-106.09893</v>
      </c>
      <c r="F568" s="3">
        <v>1</v>
      </c>
      <c r="G568" s="9" t="s">
        <v>2026</v>
      </c>
      <c r="H568" s="13">
        <v>41.845945999999998</v>
      </c>
      <c r="I568" s="14">
        <v>23.239135999999998</v>
      </c>
      <c r="J568" s="12">
        <v>0</v>
      </c>
      <c r="K568" s="12">
        <v>0</v>
      </c>
      <c r="L568" s="12">
        <v>0</v>
      </c>
      <c r="M568" s="1">
        <v>4</v>
      </c>
      <c r="N568" s="1">
        <v>3</v>
      </c>
      <c r="O568" s="12">
        <v>3.3888410000000002</v>
      </c>
      <c r="P568" s="1">
        <v>2.2224370000000002</v>
      </c>
      <c r="Q568" s="1">
        <v>0</v>
      </c>
      <c r="R568" s="1">
        <v>0</v>
      </c>
      <c r="S568" s="1">
        <f t="shared" si="91"/>
        <v>0</v>
      </c>
      <c r="T568" s="1">
        <f t="shared" si="92"/>
        <v>0</v>
      </c>
      <c r="U568" s="1">
        <f t="shared" si="93"/>
        <v>0</v>
      </c>
      <c r="V568" s="1">
        <f t="shared" si="94"/>
        <v>1</v>
      </c>
      <c r="W568" s="1">
        <f t="shared" si="95"/>
        <v>1</v>
      </c>
      <c r="X568" s="1">
        <f t="shared" si="96"/>
        <v>1</v>
      </c>
      <c r="Y568" s="1">
        <f t="shared" si="97"/>
        <v>1</v>
      </c>
      <c r="Z568" s="1">
        <f t="shared" si="98"/>
        <v>0</v>
      </c>
      <c r="AA568" s="1">
        <f t="shared" si="99"/>
        <v>0</v>
      </c>
      <c r="AB568" s="1">
        <f t="shared" si="100"/>
        <v>4</v>
      </c>
      <c r="AC568" s="1"/>
    </row>
    <row r="569" spans="1:29" ht="12.95" customHeight="1">
      <c r="A569" s="2" t="s">
        <v>1051</v>
      </c>
      <c r="B569" s="1" t="s">
        <v>1048</v>
      </c>
      <c r="C569" s="1" t="s">
        <v>1052</v>
      </c>
      <c r="D569" s="1">
        <v>39.271329999999999</v>
      </c>
      <c r="E569" s="1">
        <v>-106.10666999999999</v>
      </c>
      <c r="F569" s="3">
        <v>1</v>
      </c>
      <c r="G569" s="9" t="s">
        <v>2026</v>
      </c>
      <c r="H569" s="13">
        <v>41.845945999999998</v>
      </c>
      <c r="I569" s="14">
        <v>26.150997</v>
      </c>
      <c r="J569" s="12">
        <v>0</v>
      </c>
      <c r="K569" s="12">
        <v>0</v>
      </c>
      <c r="L569" s="12">
        <v>0</v>
      </c>
      <c r="M569" s="1">
        <v>4</v>
      </c>
      <c r="N569" s="1">
        <v>3</v>
      </c>
      <c r="O569" s="12">
        <v>3.121416</v>
      </c>
      <c r="P569" s="1">
        <v>2.2224370000000002</v>
      </c>
      <c r="Q569" s="1">
        <v>0</v>
      </c>
      <c r="R569" s="1">
        <v>0</v>
      </c>
      <c r="S569" s="1">
        <f t="shared" si="91"/>
        <v>0</v>
      </c>
      <c r="T569" s="1">
        <f t="shared" si="92"/>
        <v>0</v>
      </c>
      <c r="U569" s="1">
        <f t="shared" si="93"/>
        <v>0</v>
      </c>
      <c r="V569" s="1">
        <f t="shared" si="94"/>
        <v>1</v>
      </c>
      <c r="W569" s="1">
        <f t="shared" si="95"/>
        <v>1</v>
      </c>
      <c r="X569" s="1">
        <f t="shared" si="96"/>
        <v>1</v>
      </c>
      <c r="Y569" s="1">
        <f t="shared" si="97"/>
        <v>1</v>
      </c>
      <c r="Z569" s="1">
        <f t="shared" si="98"/>
        <v>0</v>
      </c>
      <c r="AA569" s="1">
        <f t="shared" si="99"/>
        <v>0</v>
      </c>
      <c r="AB569" s="1">
        <f t="shared" si="100"/>
        <v>4</v>
      </c>
      <c r="AC569" s="1"/>
    </row>
    <row r="570" spans="1:29" ht="12.95" customHeight="1">
      <c r="A570" s="2" t="s">
        <v>1053</v>
      </c>
      <c r="B570" s="1" t="s">
        <v>1054</v>
      </c>
      <c r="C570" s="1" t="s">
        <v>1055</v>
      </c>
      <c r="D570" s="1">
        <v>39.272300000000001</v>
      </c>
      <c r="E570" s="1">
        <v>-106.146</v>
      </c>
      <c r="F570" s="3">
        <v>2</v>
      </c>
      <c r="G570" s="9" t="s">
        <v>2026</v>
      </c>
      <c r="H570" s="13">
        <v>42.143338999999997</v>
      </c>
      <c r="I570" s="14">
        <v>35.922269</v>
      </c>
      <c r="J570" s="12">
        <v>0</v>
      </c>
      <c r="K570" s="12">
        <v>0</v>
      </c>
      <c r="L570" s="12">
        <v>0</v>
      </c>
      <c r="M570" s="1">
        <v>4</v>
      </c>
      <c r="N570" s="1">
        <v>4</v>
      </c>
      <c r="O570" s="12">
        <v>1.6754039999999999</v>
      </c>
      <c r="P570" s="1">
        <v>2.2067540000000001</v>
      </c>
      <c r="Q570" s="1">
        <v>0</v>
      </c>
      <c r="R570" s="1">
        <v>0</v>
      </c>
      <c r="S570" s="1">
        <f t="shared" si="91"/>
        <v>0</v>
      </c>
      <c r="T570" s="1">
        <f t="shared" si="92"/>
        <v>0</v>
      </c>
      <c r="U570" s="1">
        <f t="shared" si="93"/>
        <v>0</v>
      </c>
      <c r="V570" s="1">
        <f t="shared" si="94"/>
        <v>1</v>
      </c>
      <c r="W570" s="1">
        <f t="shared" si="95"/>
        <v>1</v>
      </c>
      <c r="X570" s="1">
        <f t="shared" si="96"/>
        <v>1</v>
      </c>
      <c r="Y570" s="1">
        <f t="shared" si="97"/>
        <v>1</v>
      </c>
      <c r="Z570" s="1">
        <f t="shared" si="98"/>
        <v>0</v>
      </c>
      <c r="AA570" s="1">
        <f t="shared" si="99"/>
        <v>0</v>
      </c>
      <c r="AB570" s="1">
        <f t="shared" si="100"/>
        <v>4</v>
      </c>
      <c r="AC570" s="1"/>
    </row>
    <row r="571" spans="1:29" ht="12.95" customHeight="1">
      <c r="A571" s="2" t="s">
        <v>1080</v>
      </c>
      <c r="B571" s="1" t="s">
        <v>1077</v>
      </c>
      <c r="C571" s="1" t="s">
        <v>1081</v>
      </c>
      <c r="D571" s="1">
        <v>38.169069999999998</v>
      </c>
      <c r="E571" s="1">
        <v>-105.4962</v>
      </c>
      <c r="F571" s="3">
        <v>1</v>
      </c>
      <c r="G571" s="9" t="s">
        <v>2026</v>
      </c>
      <c r="H571" s="13">
        <v>715.21360400000003</v>
      </c>
      <c r="I571" s="14">
        <v>19.135356999999999</v>
      </c>
      <c r="J571" s="12">
        <v>0.1178</v>
      </c>
      <c r="K571" s="12">
        <v>6.2966999999999995</v>
      </c>
      <c r="L571" s="12">
        <v>0.15660000000000002</v>
      </c>
      <c r="M571" s="1">
        <v>0</v>
      </c>
      <c r="N571" s="1">
        <v>11</v>
      </c>
      <c r="O571" s="12">
        <v>3.6143040000000002</v>
      </c>
      <c r="P571" s="1">
        <v>1.3979999999999999E-3</v>
      </c>
      <c r="Q571" s="1">
        <v>0</v>
      </c>
      <c r="R571" s="1">
        <v>0</v>
      </c>
      <c r="S571" s="1">
        <f t="shared" si="91"/>
        <v>1</v>
      </c>
      <c r="T571" s="1">
        <f t="shared" si="92"/>
        <v>1</v>
      </c>
      <c r="U571" s="1">
        <f t="shared" si="93"/>
        <v>1</v>
      </c>
      <c r="V571" s="1">
        <f t="shared" si="94"/>
        <v>0</v>
      </c>
      <c r="W571" s="1">
        <f t="shared" si="95"/>
        <v>1</v>
      </c>
      <c r="X571" s="1">
        <f t="shared" si="96"/>
        <v>1</v>
      </c>
      <c r="Y571" s="1">
        <f t="shared" si="97"/>
        <v>0</v>
      </c>
      <c r="Z571" s="1">
        <f t="shared" si="98"/>
        <v>0</v>
      </c>
      <c r="AA571" s="1">
        <f t="shared" si="99"/>
        <v>0</v>
      </c>
      <c r="AB571" s="1">
        <f t="shared" si="100"/>
        <v>5</v>
      </c>
      <c r="AC571" s="1"/>
    </row>
    <row r="572" spans="1:29" ht="12.95" customHeight="1">
      <c r="A572" s="2" t="s">
        <v>1082</v>
      </c>
      <c r="B572" s="1" t="s">
        <v>1077</v>
      </c>
      <c r="C572" s="1" t="s">
        <v>1083</v>
      </c>
      <c r="D572" s="1">
        <v>38.131231999999997</v>
      </c>
      <c r="E572" s="1">
        <v>-105.473052</v>
      </c>
      <c r="F572" s="3">
        <v>1</v>
      </c>
      <c r="G572" s="9" t="s">
        <v>2026</v>
      </c>
      <c r="H572" s="13">
        <v>650.11410000000001</v>
      </c>
      <c r="I572" s="14">
        <v>28.138074</v>
      </c>
      <c r="J572" s="12">
        <v>0.1166</v>
      </c>
      <c r="K572" s="12">
        <v>5.2241999999999997</v>
      </c>
      <c r="L572" s="12">
        <v>8.0299999999999996E-2</v>
      </c>
      <c r="M572" s="1">
        <v>0</v>
      </c>
      <c r="N572" s="1">
        <v>9</v>
      </c>
      <c r="O572" s="12">
        <v>2.128876</v>
      </c>
      <c r="P572" s="1">
        <v>1.5380000000000001E-3</v>
      </c>
      <c r="Q572" s="1">
        <v>0</v>
      </c>
      <c r="R572" s="1">
        <v>0</v>
      </c>
      <c r="S572" s="1">
        <f t="shared" si="91"/>
        <v>1</v>
      </c>
      <c r="T572" s="1">
        <f t="shared" si="92"/>
        <v>1</v>
      </c>
      <c r="U572" s="1">
        <f t="shared" si="93"/>
        <v>1</v>
      </c>
      <c r="V572" s="1">
        <f t="shared" si="94"/>
        <v>0</v>
      </c>
      <c r="W572" s="1">
        <f t="shared" si="95"/>
        <v>1</v>
      </c>
      <c r="X572" s="1">
        <f t="shared" si="96"/>
        <v>1</v>
      </c>
      <c r="Y572" s="1">
        <f t="shared" si="97"/>
        <v>0</v>
      </c>
      <c r="Z572" s="1">
        <f t="shared" si="98"/>
        <v>0</v>
      </c>
      <c r="AA572" s="1">
        <f t="shared" si="99"/>
        <v>0</v>
      </c>
      <c r="AB572" s="1">
        <f t="shared" si="100"/>
        <v>5</v>
      </c>
      <c r="AC572" s="1"/>
    </row>
    <row r="573" spans="1:29" ht="12.95" customHeight="1">
      <c r="A573" s="2" t="s">
        <v>1084</v>
      </c>
      <c r="B573" s="1" t="s">
        <v>1077</v>
      </c>
      <c r="C573" s="1" t="s">
        <v>1085</v>
      </c>
      <c r="D573" s="1">
        <v>37.92989</v>
      </c>
      <c r="E573" s="1">
        <v>-105.456</v>
      </c>
      <c r="F573" s="3">
        <v>2</v>
      </c>
      <c r="G573" s="9" t="s">
        <v>2026</v>
      </c>
      <c r="H573" s="13">
        <v>6.6813459999999996</v>
      </c>
      <c r="I573" s="14">
        <v>6.6813459999999996</v>
      </c>
      <c r="J573" s="12">
        <v>0</v>
      </c>
      <c r="K573" s="12">
        <v>0</v>
      </c>
      <c r="L573" s="12">
        <v>0</v>
      </c>
      <c r="M573" s="1">
        <v>0</v>
      </c>
      <c r="N573" s="1">
        <v>0</v>
      </c>
      <c r="O573" s="12">
        <v>4.8993000000000002E-2</v>
      </c>
      <c r="P573" s="1">
        <v>0</v>
      </c>
      <c r="Q573" s="1">
        <v>0</v>
      </c>
      <c r="R573" s="1">
        <v>0</v>
      </c>
      <c r="S573" s="1">
        <f t="shared" si="91"/>
        <v>0</v>
      </c>
      <c r="T573" s="1">
        <f t="shared" si="92"/>
        <v>0</v>
      </c>
      <c r="U573" s="1">
        <f t="shared" si="93"/>
        <v>0</v>
      </c>
      <c r="V573" s="1">
        <f t="shared" si="94"/>
        <v>0</v>
      </c>
      <c r="W573" s="1">
        <f t="shared" si="95"/>
        <v>0</v>
      </c>
      <c r="X573" s="1">
        <f t="shared" si="96"/>
        <v>0</v>
      </c>
      <c r="Y573" s="1">
        <f t="shared" si="97"/>
        <v>0</v>
      </c>
      <c r="Z573" s="1">
        <f t="shared" si="98"/>
        <v>0</v>
      </c>
      <c r="AA573" s="1">
        <f t="shared" si="99"/>
        <v>0</v>
      </c>
      <c r="AB573" s="1">
        <f t="shared" si="100"/>
        <v>0</v>
      </c>
      <c r="AC573" s="1"/>
    </row>
    <row r="574" spans="1:29" ht="12.95" customHeight="1">
      <c r="A574" s="2" t="s">
        <v>1109</v>
      </c>
      <c r="B574" s="1" t="s">
        <v>1110</v>
      </c>
      <c r="C574" s="1" t="s">
        <v>1111</v>
      </c>
      <c r="D574" s="1">
        <v>38.715800000000002</v>
      </c>
      <c r="E574" s="1">
        <v>-106.255583</v>
      </c>
      <c r="F574" s="3">
        <v>2</v>
      </c>
      <c r="G574" s="9" t="s">
        <v>2026</v>
      </c>
      <c r="H574" s="13">
        <v>171.69204400000001</v>
      </c>
      <c r="I574" s="14">
        <v>38.357241000000002</v>
      </c>
      <c r="J574" s="12">
        <v>0</v>
      </c>
      <c r="K574" s="12">
        <v>0</v>
      </c>
      <c r="L574" s="12">
        <v>0</v>
      </c>
      <c r="M574" s="1">
        <v>0</v>
      </c>
      <c r="N574" s="1">
        <v>6</v>
      </c>
      <c r="O574" s="12">
        <v>1.0513479999999999</v>
      </c>
      <c r="P574" s="1">
        <v>0.54749199999999998</v>
      </c>
      <c r="Q574" s="1">
        <v>0</v>
      </c>
      <c r="R574" s="1">
        <v>0</v>
      </c>
      <c r="S574" s="1">
        <f t="shared" si="91"/>
        <v>0</v>
      </c>
      <c r="T574" s="1">
        <f t="shared" si="92"/>
        <v>0</v>
      </c>
      <c r="U574" s="1">
        <f t="shared" si="93"/>
        <v>0</v>
      </c>
      <c r="V574" s="1">
        <f t="shared" si="94"/>
        <v>0</v>
      </c>
      <c r="W574" s="1">
        <f t="shared" si="95"/>
        <v>1</v>
      </c>
      <c r="X574" s="1">
        <f t="shared" si="96"/>
        <v>1</v>
      </c>
      <c r="Y574" s="1">
        <f t="shared" si="97"/>
        <v>1</v>
      </c>
      <c r="Z574" s="1">
        <f t="shared" si="98"/>
        <v>0</v>
      </c>
      <c r="AA574" s="1">
        <f t="shared" si="99"/>
        <v>0</v>
      </c>
      <c r="AB574" s="1">
        <f t="shared" si="100"/>
        <v>3</v>
      </c>
      <c r="AC574" s="1"/>
    </row>
    <row r="575" spans="1:29" ht="12.95" customHeight="1">
      <c r="A575" s="2" t="s">
        <v>1121</v>
      </c>
      <c r="B575" s="1" t="s">
        <v>747</v>
      </c>
      <c r="C575" s="1" t="s">
        <v>1122</v>
      </c>
      <c r="D575" s="1">
        <v>39.20243</v>
      </c>
      <c r="E575" s="1">
        <v>-106.35302</v>
      </c>
      <c r="F575" s="3">
        <v>1</v>
      </c>
      <c r="G575" s="9" t="s">
        <v>2026</v>
      </c>
      <c r="H575" s="13">
        <v>293.491128</v>
      </c>
      <c r="I575" s="14">
        <v>11.170469000000001</v>
      </c>
      <c r="J575" s="12">
        <v>0</v>
      </c>
      <c r="K575" s="12">
        <v>3.1000000000000003E-3</v>
      </c>
      <c r="L575" s="12">
        <v>1.3537999999999999</v>
      </c>
      <c r="M575" s="1">
        <v>4</v>
      </c>
      <c r="N575" s="1">
        <v>7</v>
      </c>
      <c r="O575" s="12">
        <v>3.1276350000000002</v>
      </c>
      <c r="P575" s="1">
        <v>8.8589000000000001E-2</v>
      </c>
      <c r="Q575" s="1">
        <v>0</v>
      </c>
      <c r="R575" s="1">
        <v>0</v>
      </c>
      <c r="S575" s="1">
        <f t="shared" si="91"/>
        <v>0</v>
      </c>
      <c r="T575" s="1">
        <f t="shared" si="92"/>
        <v>1</v>
      </c>
      <c r="U575" s="1">
        <f t="shared" si="93"/>
        <v>1</v>
      </c>
      <c r="V575" s="1">
        <f t="shared" si="94"/>
        <v>1</v>
      </c>
      <c r="W575" s="1">
        <f t="shared" si="95"/>
        <v>1</v>
      </c>
      <c r="X575" s="1">
        <f t="shared" si="96"/>
        <v>1</v>
      </c>
      <c r="Y575" s="1">
        <f t="shared" si="97"/>
        <v>1</v>
      </c>
      <c r="Z575" s="1">
        <f t="shared" si="98"/>
        <v>0</v>
      </c>
      <c r="AA575" s="1">
        <f t="shared" si="99"/>
        <v>0</v>
      </c>
      <c r="AB575" s="1">
        <f t="shared" si="100"/>
        <v>6</v>
      </c>
      <c r="AC575" s="1"/>
    </row>
    <row r="576" spans="1:29" ht="12.95" customHeight="1">
      <c r="A576" s="2" t="s">
        <v>1125</v>
      </c>
      <c r="B576" s="1" t="s">
        <v>1123</v>
      </c>
      <c r="C576" s="1" t="s">
        <v>1126</v>
      </c>
      <c r="D576" s="1">
        <v>39.207680000000003</v>
      </c>
      <c r="E576" s="1">
        <v>-106.36136999999999</v>
      </c>
      <c r="F576" s="3">
        <v>1</v>
      </c>
      <c r="G576" s="9" t="s">
        <v>2026</v>
      </c>
      <c r="H576" s="13">
        <v>162.369257</v>
      </c>
      <c r="I576" s="14">
        <v>29.180077000000001</v>
      </c>
      <c r="J576" s="12">
        <v>0</v>
      </c>
      <c r="K576" s="12">
        <v>2.5999999999999999E-2</v>
      </c>
      <c r="L576" s="12">
        <v>0</v>
      </c>
      <c r="M576" s="1">
        <v>0</v>
      </c>
      <c r="N576" s="1">
        <v>20</v>
      </c>
      <c r="O576" s="12">
        <v>1.6333059999999999</v>
      </c>
      <c r="P576" s="1">
        <v>0.17244599999999999</v>
      </c>
      <c r="Q576" s="1">
        <v>0</v>
      </c>
      <c r="R576" s="1">
        <v>0</v>
      </c>
      <c r="S576" s="1">
        <f t="shared" si="91"/>
        <v>0</v>
      </c>
      <c r="T576" s="1">
        <f t="shared" si="92"/>
        <v>1</v>
      </c>
      <c r="U576" s="1">
        <f t="shared" si="93"/>
        <v>0</v>
      </c>
      <c r="V576" s="1">
        <f t="shared" si="94"/>
        <v>0</v>
      </c>
      <c r="W576" s="1">
        <f t="shared" si="95"/>
        <v>1</v>
      </c>
      <c r="X576" s="1">
        <f t="shared" si="96"/>
        <v>1</v>
      </c>
      <c r="Y576" s="1">
        <f t="shared" si="97"/>
        <v>1</v>
      </c>
      <c r="Z576" s="1">
        <f t="shared" si="98"/>
        <v>0</v>
      </c>
      <c r="AA576" s="1">
        <f t="shared" si="99"/>
        <v>0</v>
      </c>
      <c r="AB576" s="1">
        <f t="shared" si="100"/>
        <v>4</v>
      </c>
      <c r="AC576" s="1"/>
    </row>
    <row r="577" spans="1:29" ht="12.95" customHeight="1">
      <c r="A577" s="2" t="s">
        <v>1127</v>
      </c>
      <c r="B577" s="1" t="s">
        <v>1123</v>
      </c>
      <c r="C577" s="1" t="s">
        <v>1128</v>
      </c>
      <c r="D577" s="1">
        <v>39.221899999999998</v>
      </c>
      <c r="E577" s="1">
        <v>-106.37953</v>
      </c>
      <c r="F577" s="3">
        <v>1</v>
      </c>
      <c r="G577" s="9" t="s">
        <v>2026</v>
      </c>
      <c r="H577" s="13">
        <v>94.116104000000007</v>
      </c>
      <c r="I577" s="14">
        <v>23.129875999999999</v>
      </c>
      <c r="J577" s="12">
        <v>0</v>
      </c>
      <c r="K577" s="12">
        <v>2.87E-2</v>
      </c>
      <c r="L577" s="12">
        <v>0</v>
      </c>
      <c r="M577" s="1">
        <v>0</v>
      </c>
      <c r="N577" s="1">
        <v>8</v>
      </c>
      <c r="O577" s="12">
        <v>2.4521579999999998</v>
      </c>
      <c r="P577" s="1">
        <v>0.29750500000000002</v>
      </c>
      <c r="Q577" s="1">
        <v>0</v>
      </c>
      <c r="R577" s="1">
        <v>0</v>
      </c>
      <c r="S577" s="1">
        <f t="shared" si="91"/>
        <v>0</v>
      </c>
      <c r="T577" s="1">
        <f t="shared" si="92"/>
        <v>1</v>
      </c>
      <c r="U577" s="1">
        <f t="shared" si="93"/>
        <v>0</v>
      </c>
      <c r="V577" s="1">
        <f t="shared" si="94"/>
        <v>0</v>
      </c>
      <c r="W577" s="1">
        <f t="shared" si="95"/>
        <v>1</v>
      </c>
      <c r="X577" s="1">
        <f t="shared" si="96"/>
        <v>1</v>
      </c>
      <c r="Y577" s="1">
        <f t="shared" si="97"/>
        <v>1</v>
      </c>
      <c r="Z577" s="1">
        <f t="shared" si="98"/>
        <v>0</v>
      </c>
      <c r="AA577" s="1">
        <f t="shared" si="99"/>
        <v>0</v>
      </c>
      <c r="AB577" s="1">
        <f t="shared" si="100"/>
        <v>4</v>
      </c>
      <c r="AC577" s="1"/>
    </row>
    <row r="578" spans="1:29" ht="12.95" customHeight="1">
      <c r="A578" s="2" t="s">
        <v>1129</v>
      </c>
      <c r="B578" s="1" t="s">
        <v>1123</v>
      </c>
      <c r="C578" s="1" t="s">
        <v>1130</v>
      </c>
      <c r="D578" s="1">
        <v>39.235010000000003</v>
      </c>
      <c r="E578" s="1">
        <v>-106.38137999999999</v>
      </c>
      <c r="F578" s="3">
        <v>2</v>
      </c>
      <c r="G578" s="9" t="s">
        <v>2026</v>
      </c>
      <c r="H578" s="13">
        <v>85.414091999999997</v>
      </c>
      <c r="I578" s="14">
        <v>25.251987</v>
      </c>
      <c r="J578" s="12">
        <v>0</v>
      </c>
      <c r="K578" s="12">
        <v>0</v>
      </c>
      <c r="L578" s="12">
        <v>0</v>
      </c>
      <c r="M578" s="1">
        <v>0</v>
      </c>
      <c r="N578" s="1">
        <v>6</v>
      </c>
      <c r="O578" s="12">
        <v>2.2834340000000002</v>
      </c>
      <c r="P578" s="1">
        <v>0.32781500000000002</v>
      </c>
      <c r="Q578" s="1">
        <v>0</v>
      </c>
      <c r="R578" s="1">
        <v>0</v>
      </c>
      <c r="S578" s="1">
        <f t="shared" si="91"/>
        <v>0</v>
      </c>
      <c r="T578" s="1">
        <f t="shared" si="92"/>
        <v>0</v>
      </c>
      <c r="U578" s="1">
        <f t="shared" si="93"/>
        <v>0</v>
      </c>
      <c r="V578" s="1">
        <f t="shared" si="94"/>
        <v>0</v>
      </c>
      <c r="W578" s="1">
        <f t="shared" si="95"/>
        <v>1</v>
      </c>
      <c r="X578" s="1">
        <f t="shared" si="96"/>
        <v>1</v>
      </c>
      <c r="Y578" s="1">
        <f t="shared" si="97"/>
        <v>1</v>
      </c>
      <c r="Z578" s="1">
        <f t="shared" si="98"/>
        <v>0</v>
      </c>
      <c r="AA578" s="1">
        <f t="shared" si="99"/>
        <v>0</v>
      </c>
      <c r="AB578" s="1">
        <f t="shared" si="100"/>
        <v>3</v>
      </c>
      <c r="AC578" s="1"/>
    </row>
    <row r="579" spans="1:29" ht="12.95" customHeight="1">
      <c r="A579" s="2" t="s">
        <v>1131</v>
      </c>
      <c r="B579" s="1" t="s">
        <v>1123</v>
      </c>
      <c r="C579" s="1" t="s">
        <v>1132</v>
      </c>
      <c r="D579" s="1">
        <v>39.241970000000002</v>
      </c>
      <c r="E579" s="1">
        <v>-106.38153</v>
      </c>
      <c r="F579" s="3">
        <v>2</v>
      </c>
      <c r="G579" s="9" t="s">
        <v>2026</v>
      </c>
      <c r="H579" s="13">
        <v>76.920635000000004</v>
      </c>
      <c r="I579" s="14">
        <v>21.163062</v>
      </c>
      <c r="J579" s="12">
        <v>0</v>
      </c>
      <c r="K579" s="12">
        <v>0</v>
      </c>
      <c r="L579" s="12">
        <v>0</v>
      </c>
      <c r="M579" s="1">
        <v>0</v>
      </c>
      <c r="N579" s="1">
        <v>5</v>
      </c>
      <c r="O579" s="12">
        <v>2.747169</v>
      </c>
      <c r="P579" s="1">
        <v>0.364012</v>
      </c>
      <c r="Q579" s="1">
        <v>0</v>
      </c>
      <c r="R579" s="1">
        <v>0</v>
      </c>
      <c r="S579" s="1">
        <f t="shared" si="91"/>
        <v>0</v>
      </c>
      <c r="T579" s="1">
        <f t="shared" si="92"/>
        <v>0</v>
      </c>
      <c r="U579" s="1">
        <f t="shared" si="93"/>
        <v>0</v>
      </c>
      <c r="V579" s="1">
        <f t="shared" si="94"/>
        <v>0</v>
      </c>
      <c r="W579" s="1">
        <f t="shared" si="95"/>
        <v>1</v>
      </c>
      <c r="X579" s="1">
        <f t="shared" si="96"/>
        <v>1</v>
      </c>
      <c r="Y579" s="1">
        <f t="shared" si="97"/>
        <v>1</v>
      </c>
      <c r="Z579" s="1">
        <f t="shared" si="98"/>
        <v>0</v>
      </c>
      <c r="AA579" s="1">
        <f t="shared" si="99"/>
        <v>0</v>
      </c>
      <c r="AB579" s="1">
        <f t="shared" si="100"/>
        <v>3</v>
      </c>
      <c r="AC579" s="1"/>
    </row>
    <row r="580" spans="1:29" ht="12.95" customHeight="1">
      <c r="A580" s="2" t="s">
        <v>1133</v>
      </c>
      <c r="B580" s="1" t="s">
        <v>1123</v>
      </c>
      <c r="C580" s="1" t="s">
        <v>1134</v>
      </c>
      <c r="D580" s="1">
        <v>39.245869999999996</v>
      </c>
      <c r="E580" s="1">
        <v>-106.37992</v>
      </c>
      <c r="F580" s="3">
        <v>2</v>
      </c>
      <c r="G580" s="9" t="s">
        <v>2026</v>
      </c>
      <c r="H580" s="13">
        <v>75.542090000000002</v>
      </c>
      <c r="I580" s="14">
        <v>21.237850000000002</v>
      </c>
      <c r="J580" s="12">
        <v>0</v>
      </c>
      <c r="K580" s="12">
        <v>0</v>
      </c>
      <c r="L580" s="12">
        <v>0</v>
      </c>
      <c r="M580" s="1">
        <v>0</v>
      </c>
      <c r="N580" s="1">
        <v>5</v>
      </c>
      <c r="O580" s="12">
        <v>2.667754</v>
      </c>
      <c r="P580" s="1">
        <v>0.37065399999999998</v>
      </c>
      <c r="Q580" s="1">
        <v>0</v>
      </c>
      <c r="R580" s="1">
        <v>0</v>
      </c>
      <c r="S580" s="1">
        <f t="shared" si="91"/>
        <v>0</v>
      </c>
      <c r="T580" s="1">
        <f t="shared" si="92"/>
        <v>0</v>
      </c>
      <c r="U580" s="1">
        <f t="shared" si="93"/>
        <v>0</v>
      </c>
      <c r="V580" s="1">
        <f t="shared" si="94"/>
        <v>0</v>
      </c>
      <c r="W580" s="1">
        <f t="shared" si="95"/>
        <v>1</v>
      </c>
      <c r="X580" s="1">
        <f t="shared" si="96"/>
        <v>1</v>
      </c>
      <c r="Y580" s="1">
        <f t="shared" si="97"/>
        <v>1</v>
      </c>
      <c r="Z580" s="1">
        <f t="shared" si="98"/>
        <v>0</v>
      </c>
      <c r="AA580" s="1">
        <f t="shared" si="99"/>
        <v>0</v>
      </c>
      <c r="AB580" s="1">
        <f t="shared" si="100"/>
        <v>3</v>
      </c>
      <c r="AC580" s="1"/>
    </row>
    <row r="581" spans="1:29" ht="12.95" customHeight="1">
      <c r="A581" s="2" t="s">
        <v>1135</v>
      </c>
      <c r="B581" s="1" t="s">
        <v>1123</v>
      </c>
      <c r="C581" s="1" t="s">
        <v>1136</v>
      </c>
      <c r="D581" s="1">
        <v>39.247999999999998</v>
      </c>
      <c r="E581" s="1">
        <v>-106.37842999999999</v>
      </c>
      <c r="F581" s="3">
        <v>2</v>
      </c>
      <c r="G581" s="9" t="s">
        <v>2026</v>
      </c>
      <c r="H581" s="13">
        <v>75.449599000000006</v>
      </c>
      <c r="I581" s="14">
        <v>21.551793</v>
      </c>
      <c r="J581" s="12">
        <v>0</v>
      </c>
      <c r="K581" s="12">
        <v>0</v>
      </c>
      <c r="L581" s="12">
        <v>0</v>
      </c>
      <c r="M581" s="1">
        <v>0</v>
      </c>
      <c r="N581" s="1">
        <v>5</v>
      </c>
      <c r="O581" s="12">
        <v>2.6386310000000002</v>
      </c>
      <c r="P581" s="1">
        <v>0.37110900000000002</v>
      </c>
      <c r="Q581" s="1">
        <v>0</v>
      </c>
      <c r="R581" s="1">
        <v>0</v>
      </c>
      <c r="S581" s="1">
        <f t="shared" si="91"/>
        <v>0</v>
      </c>
      <c r="T581" s="1">
        <f t="shared" si="92"/>
        <v>0</v>
      </c>
      <c r="U581" s="1">
        <f t="shared" si="93"/>
        <v>0</v>
      </c>
      <c r="V581" s="1">
        <f t="shared" si="94"/>
        <v>0</v>
      </c>
      <c r="W581" s="1">
        <f t="shared" si="95"/>
        <v>1</v>
      </c>
      <c r="X581" s="1">
        <f t="shared" si="96"/>
        <v>1</v>
      </c>
      <c r="Y581" s="1">
        <f t="shared" si="97"/>
        <v>1</v>
      </c>
      <c r="Z581" s="1">
        <f t="shared" si="98"/>
        <v>0</v>
      </c>
      <c r="AA581" s="1">
        <f t="shared" si="99"/>
        <v>0</v>
      </c>
      <c r="AB581" s="1">
        <f t="shared" si="100"/>
        <v>3</v>
      </c>
      <c r="AC581" s="1"/>
    </row>
    <row r="582" spans="1:29" ht="12.95" customHeight="1">
      <c r="A582" s="2" t="s">
        <v>1137</v>
      </c>
      <c r="B582" s="1" t="s">
        <v>1123</v>
      </c>
      <c r="C582" s="1" t="s">
        <v>1138</v>
      </c>
      <c r="D582" s="1">
        <v>39.251150000000003</v>
      </c>
      <c r="E582" s="1">
        <v>-106.37537</v>
      </c>
      <c r="F582" s="3">
        <v>2</v>
      </c>
      <c r="G582" s="9" t="s">
        <v>2026</v>
      </c>
      <c r="H582" s="13">
        <v>73.704357999999999</v>
      </c>
      <c r="I582" s="14">
        <v>19.816579000000001</v>
      </c>
      <c r="J582" s="12">
        <v>0</v>
      </c>
      <c r="K582" s="12">
        <v>0</v>
      </c>
      <c r="L582" s="12">
        <v>0</v>
      </c>
      <c r="M582" s="1">
        <v>0</v>
      </c>
      <c r="N582" s="1">
        <v>2</v>
      </c>
      <c r="O582" s="12">
        <v>2.5653069999999998</v>
      </c>
      <c r="P582" s="1">
        <v>0.37989600000000001</v>
      </c>
      <c r="Q582" s="1">
        <v>0</v>
      </c>
      <c r="R582" s="1">
        <v>0</v>
      </c>
      <c r="S582" s="1">
        <f t="shared" si="91"/>
        <v>0</v>
      </c>
      <c r="T582" s="1">
        <f t="shared" si="92"/>
        <v>0</v>
      </c>
      <c r="U582" s="1">
        <f t="shared" si="93"/>
        <v>0</v>
      </c>
      <c r="V582" s="1">
        <f t="shared" si="94"/>
        <v>0</v>
      </c>
      <c r="W582" s="1">
        <f t="shared" si="95"/>
        <v>1</v>
      </c>
      <c r="X582" s="1">
        <f t="shared" si="96"/>
        <v>1</v>
      </c>
      <c r="Y582" s="1">
        <f t="shared" si="97"/>
        <v>1</v>
      </c>
      <c r="Z582" s="1">
        <f t="shared" si="98"/>
        <v>0</v>
      </c>
      <c r="AA582" s="1">
        <f t="shared" si="99"/>
        <v>0</v>
      </c>
      <c r="AB582" s="1">
        <f t="shared" si="100"/>
        <v>3</v>
      </c>
      <c r="AC582" s="1"/>
    </row>
    <row r="583" spans="1:29" ht="12.95" customHeight="1">
      <c r="A583" s="2" t="s">
        <v>1150</v>
      </c>
      <c r="B583" s="1" t="s">
        <v>1151</v>
      </c>
      <c r="C583" s="1" t="s">
        <v>1152</v>
      </c>
      <c r="D583" s="1">
        <v>38.181652999999997</v>
      </c>
      <c r="E583" s="1">
        <v>-105.108327</v>
      </c>
      <c r="F583" s="3">
        <v>1</v>
      </c>
      <c r="G583" s="9" t="s">
        <v>2026</v>
      </c>
      <c r="H583" s="13">
        <v>118.603238</v>
      </c>
      <c r="I583" s="14">
        <v>14.980853</v>
      </c>
      <c r="J583" s="12">
        <v>0</v>
      </c>
      <c r="K583" s="12">
        <v>9.4100000000000003E-2</v>
      </c>
      <c r="L583" s="12">
        <v>0.252</v>
      </c>
      <c r="M583" s="1">
        <v>0</v>
      </c>
      <c r="N583" s="1">
        <v>0</v>
      </c>
      <c r="O583" s="12">
        <v>0.966171</v>
      </c>
      <c r="P583" s="1">
        <v>0</v>
      </c>
      <c r="Q583" s="1">
        <v>0</v>
      </c>
      <c r="R583" s="1">
        <v>0</v>
      </c>
      <c r="S583" s="1">
        <f t="shared" si="91"/>
        <v>0</v>
      </c>
      <c r="T583" s="1">
        <f t="shared" si="92"/>
        <v>1</v>
      </c>
      <c r="U583" s="1">
        <f t="shared" si="93"/>
        <v>1</v>
      </c>
      <c r="V583" s="1">
        <f t="shared" si="94"/>
        <v>0</v>
      </c>
      <c r="W583" s="1">
        <f t="shared" si="95"/>
        <v>0</v>
      </c>
      <c r="X583" s="1">
        <f t="shared" si="96"/>
        <v>1</v>
      </c>
      <c r="Y583" s="1">
        <f t="shared" si="97"/>
        <v>0</v>
      </c>
      <c r="Z583" s="1">
        <f t="shared" si="98"/>
        <v>0</v>
      </c>
      <c r="AA583" s="1">
        <f t="shared" si="99"/>
        <v>0</v>
      </c>
      <c r="AB583" s="1">
        <f t="shared" si="100"/>
        <v>3</v>
      </c>
      <c r="AC583" s="1"/>
    </row>
    <row r="584" spans="1:29" ht="12.95" customHeight="1">
      <c r="A584" s="2" t="s">
        <v>1153</v>
      </c>
      <c r="B584" s="1" t="s">
        <v>1151</v>
      </c>
      <c r="C584" s="1" t="s">
        <v>1154</v>
      </c>
      <c r="D584" s="1">
        <v>38.167592999999997</v>
      </c>
      <c r="E584" s="1">
        <v>-105.18862</v>
      </c>
      <c r="F584" s="3">
        <v>1</v>
      </c>
      <c r="G584" s="9" t="s">
        <v>2026</v>
      </c>
      <c r="H584" s="13">
        <v>90.635963000000004</v>
      </c>
      <c r="I584" s="14">
        <v>35.694805000000002</v>
      </c>
      <c r="J584" s="12">
        <v>0</v>
      </c>
      <c r="K584" s="12">
        <v>0.12310000000000001</v>
      </c>
      <c r="L584" s="12">
        <v>0.17580000000000001</v>
      </c>
      <c r="M584" s="1">
        <v>0</v>
      </c>
      <c r="N584" s="1">
        <v>0</v>
      </c>
      <c r="O584" s="12">
        <v>1.6453519999999999</v>
      </c>
      <c r="P584" s="1">
        <v>0</v>
      </c>
      <c r="Q584" s="1">
        <v>0</v>
      </c>
      <c r="R584" s="1">
        <v>0</v>
      </c>
      <c r="S584" s="1">
        <f t="shared" si="91"/>
        <v>0</v>
      </c>
      <c r="T584" s="1">
        <f t="shared" si="92"/>
        <v>1</v>
      </c>
      <c r="U584" s="1">
        <f t="shared" si="93"/>
        <v>1</v>
      </c>
      <c r="V584" s="1">
        <f t="shared" si="94"/>
        <v>0</v>
      </c>
      <c r="W584" s="1">
        <f t="shared" si="95"/>
        <v>0</v>
      </c>
      <c r="X584" s="1">
        <f t="shared" si="96"/>
        <v>1</v>
      </c>
      <c r="Y584" s="1">
        <f t="shared" si="97"/>
        <v>0</v>
      </c>
      <c r="Z584" s="1">
        <f t="shared" si="98"/>
        <v>0</v>
      </c>
      <c r="AA584" s="1">
        <f t="shared" si="99"/>
        <v>0</v>
      </c>
      <c r="AB584" s="1">
        <f t="shared" si="100"/>
        <v>3</v>
      </c>
      <c r="AC584" s="1"/>
    </row>
    <row r="585" spans="1:29" ht="12.95" customHeight="1">
      <c r="A585" s="2" t="s">
        <v>1160</v>
      </c>
      <c r="B585" s="1" t="s">
        <v>1158</v>
      </c>
      <c r="C585" s="1" t="s">
        <v>1161</v>
      </c>
      <c r="D585" s="1">
        <v>37.985660000000003</v>
      </c>
      <c r="E585" s="1">
        <v>-105.04900000000001</v>
      </c>
      <c r="F585" s="3">
        <v>2</v>
      </c>
      <c r="G585" s="9" t="s">
        <v>2026</v>
      </c>
      <c r="H585" s="13">
        <v>52.237585000000003</v>
      </c>
      <c r="I585" s="14">
        <v>25.208365000000001</v>
      </c>
      <c r="J585" s="12">
        <v>0</v>
      </c>
      <c r="K585" s="12">
        <v>0</v>
      </c>
      <c r="L585" s="12">
        <v>3.44E-2</v>
      </c>
      <c r="M585" s="1">
        <v>0</v>
      </c>
      <c r="N585" s="1">
        <v>0</v>
      </c>
      <c r="O585" s="12">
        <v>0.957731</v>
      </c>
      <c r="P585" s="1">
        <v>3.8287000000000002E-2</v>
      </c>
      <c r="Q585" s="1">
        <v>0</v>
      </c>
      <c r="R585" s="1">
        <v>0</v>
      </c>
      <c r="S585" s="1">
        <f t="shared" si="91"/>
        <v>0</v>
      </c>
      <c r="T585" s="1">
        <f t="shared" si="92"/>
        <v>0</v>
      </c>
      <c r="U585" s="1">
        <f t="shared" si="93"/>
        <v>1</v>
      </c>
      <c r="V585" s="1">
        <f t="shared" si="94"/>
        <v>0</v>
      </c>
      <c r="W585" s="1">
        <f t="shared" si="95"/>
        <v>0</v>
      </c>
      <c r="X585" s="1">
        <f t="shared" si="96"/>
        <v>1</v>
      </c>
      <c r="Y585" s="1">
        <f t="shared" si="97"/>
        <v>1</v>
      </c>
      <c r="Z585" s="1">
        <f t="shared" si="98"/>
        <v>0</v>
      </c>
      <c r="AA585" s="1">
        <f t="shared" si="99"/>
        <v>0</v>
      </c>
      <c r="AB585" s="1">
        <f t="shared" si="100"/>
        <v>3</v>
      </c>
      <c r="AC585" s="1"/>
    </row>
    <row r="586" spans="1:29" ht="12.95" customHeight="1">
      <c r="A586" s="2" t="s">
        <v>1226</v>
      </c>
      <c r="B586" s="1" t="s">
        <v>1224</v>
      </c>
      <c r="C586" s="1" t="s">
        <v>1227</v>
      </c>
      <c r="D586" s="1">
        <v>37.131900000000002</v>
      </c>
      <c r="E586" s="1">
        <v>-104.84739999999999</v>
      </c>
      <c r="F586" s="3">
        <v>1</v>
      </c>
      <c r="G586" s="9" t="s">
        <v>2026</v>
      </c>
      <c r="H586" s="13">
        <v>448.31416400000001</v>
      </c>
      <c r="I586" s="14">
        <v>8.9406339999999993</v>
      </c>
      <c r="J586" s="12">
        <v>5.8600000000000006E-2</v>
      </c>
      <c r="K586" s="12">
        <v>2.7757000000000001</v>
      </c>
      <c r="L586" s="12">
        <v>3.7499999999999999E-2</v>
      </c>
      <c r="M586" s="1">
        <v>13</v>
      </c>
      <c r="N586" s="1">
        <v>2</v>
      </c>
      <c r="O586" s="12">
        <v>1.522837</v>
      </c>
      <c r="P586" s="1">
        <v>0</v>
      </c>
      <c r="Q586" s="1">
        <v>44</v>
      </c>
      <c r="R586" s="1">
        <v>0</v>
      </c>
      <c r="S586" s="1">
        <f t="shared" si="91"/>
        <v>1</v>
      </c>
      <c r="T586" s="1">
        <f t="shared" si="92"/>
        <v>1</v>
      </c>
      <c r="U586" s="1">
        <f t="shared" si="93"/>
        <v>1</v>
      </c>
      <c r="V586" s="1">
        <f t="shared" si="94"/>
        <v>1</v>
      </c>
      <c r="W586" s="1">
        <f t="shared" si="95"/>
        <v>1</v>
      </c>
      <c r="X586" s="1">
        <f t="shared" si="96"/>
        <v>1</v>
      </c>
      <c r="Y586" s="1">
        <f t="shared" si="97"/>
        <v>0</v>
      </c>
      <c r="Z586" s="1">
        <f t="shared" si="98"/>
        <v>1</v>
      </c>
      <c r="AA586" s="1">
        <f t="shared" si="99"/>
        <v>0</v>
      </c>
      <c r="AB586" s="1">
        <f t="shared" si="100"/>
        <v>7</v>
      </c>
      <c r="AC586" s="1"/>
    </row>
    <row r="587" spans="1:29" ht="12.95" customHeight="1">
      <c r="A587" s="2" t="s">
        <v>1284</v>
      </c>
      <c r="B587" s="1" t="s">
        <v>43</v>
      </c>
      <c r="C587" s="1" t="s">
        <v>1285</v>
      </c>
      <c r="D587" s="1">
        <v>37.82255</v>
      </c>
      <c r="E587" s="1">
        <v>-106.91061999999999</v>
      </c>
      <c r="F587" s="3">
        <v>1</v>
      </c>
      <c r="G587" s="9" t="s">
        <v>2026</v>
      </c>
      <c r="H587" s="13">
        <v>56.953125</v>
      </c>
      <c r="I587" s="14">
        <v>11.155668</v>
      </c>
      <c r="J587" s="12">
        <v>0</v>
      </c>
      <c r="K587" s="12">
        <v>0</v>
      </c>
      <c r="L587" s="12">
        <v>0.69379999999999997</v>
      </c>
      <c r="M587" s="1">
        <v>2</v>
      </c>
      <c r="N587" s="1">
        <v>3</v>
      </c>
      <c r="O587" s="12">
        <v>4.0277620000000001</v>
      </c>
      <c r="P587" s="1">
        <v>0.52674900000000002</v>
      </c>
      <c r="Q587" s="1">
        <v>0</v>
      </c>
      <c r="R587" s="1">
        <v>0</v>
      </c>
      <c r="S587" s="1">
        <f t="shared" si="91"/>
        <v>0</v>
      </c>
      <c r="T587" s="1">
        <f t="shared" si="92"/>
        <v>0</v>
      </c>
      <c r="U587" s="1">
        <f t="shared" si="93"/>
        <v>1</v>
      </c>
      <c r="V587" s="1">
        <f t="shared" si="94"/>
        <v>1</v>
      </c>
      <c r="W587" s="1">
        <f t="shared" si="95"/>
        <v>1</v>
      </c>
      <c r="X587" s="1">
        <f t="shared" si="96"/>
        <v>1</v>
      </c>
      <c r="Y587" s="1">
        <f t="shared" si="97"/>
        <v>1</v>
      </c>
      <c r="Z587" s="1">
        <f t="shared" si="98"/>
        <v>0</v>
      </c>
      <c r="AA587" s="1">
        <f t="shared" si="99"/>
        <v>0</v>
      </c>
      <c r="AB587" s="1">
        <f t="shared" si="100"/>
        <v>5</v>
      </c>
      <c r="AC587" s="1"/>
    </row>
    <row r="588" spans="1:29" ht="12.95" customHeight="1">
      <c r="A588" s="2" t="s">
        <v>1286</v>
      </c>
      <c r="B588" s="1" t="s">
        <v>43</v>
      </c>
      <c r="C588" s="1" t="s">
        <v>1287</v>
      </c>
      <c r="D588" s="1">
        <v>37.841619999999999</v>
      </c>
      <c r="E588" s="1">
        <v>-106.92429</v>
      </c>
      <c r="F588" s="3">
        <v>1</v>
      </c>
      <c r="G588" s="9" t="s">
        <v>2026</v>
      </c>
      <c r="H588" s="13">
        <v>52.127549999999999</v>
      </c>
      <c r="I588" s="14">
        <v>15.410603999999999</v>
      </c>
      <c r="J588" s="12">
        <v>0</v>
      </c>
      <c r="K588" s="12">
        <v>0</v>
      </c>
      <c r="L588" s="12">
        <v>0.55619999999999992</v>
      </c>
      <c r="M588" s="1">
        <v>0</v>
      </c>
      <c r="N588" s="1">
        <v>2</v>
      </c>
      <c r="O588" s="12">
        <v>3.5874769999999998</v>
      </c>
      <c r="P588" s="1">
        <v>0.57551099999999999</v>
      </c>
      <c r="Q588" s="1">
        <v>0</v>
      </c>
      <c r="R588" s="1">
        <v>0</v>
      </c>
      <c r="S588" s="1">
        <f t="shared" si="91"/>
        <v>0</v>
      </c>
      <c r="T588" s="1">
        <f t="shared" si="92"/>
        <v>0</v>
      </c>
      <c r="U588" s="1">
        <f t="shared" si="93"/>
        <v>1</v>
      </c>
      <c r="V588" s="1">
        <f t="shared" si="94"/>
        <v>0</v>
      </c>
      <c r="W588" s="1">
        <f t="shared" si="95"/>
        <v>1</v>
      </c>
      <c r="X588" s="1">
        <f t="shared" si="96"/>
        <v>1</v>
      </c>
      <c r="Y588" s="1">
        <f t="shared" si="97"/>
        <v>1</v>
      </c>
      <c r="Z588" s="1">
        <f t="shared" si="98"/>
        <v>0</v>
      </c>
      <c r="AA588" s="1">
        <f t="shared" si="99"/>
        <v>0</v>
      </c>
      <c r="AB588" s="1">
        <f t="shared" si="100"/>
        <v>4</v>
      </c>
      <c r="AC588" s="1"/>
    </row>
    <row r="589" spans="1:29" ht="12.95" customHeight="1">
      <c r="A589" s="2" t="s">
        <v>1293</v>
      </c>
      <c r="B589" s="1" t="s">
        <v>1294</v>
      </c>
      <c r="C589" s="1" t="s">
        <v>1295</v>
      </c>
      <c r="D589" s="1">
        <v>37.652715000000001</v>
      </c>
      <c r="E589" s="1">
        <v>-106.65445</v>
      </c>
      <c r="F589" s="3">
        <v>1</v>
      </c>
      <c r="G589" s="9" t="s">
        <v>2026</v>
      </c>
      <c r="H589" s="13">
        <v>479.02519000000001</v>
      </c>
      <c r="I589" s="14">
        <v>18.285817999999999</v>
      </c>
      <c r="J589" s="12">
        <v>0</v>
      </c>
      <c r="K589" s="12">
        <v>2.5500000000000002E-2</v>
      </c>
      <c r="L589" s="12">
        <v>0.2258</v>
      </c>
      <c r="M589" s="1">
        <v>0</v>
      </c>
      <c r="N589" s="1">
        <v>2</v>
      </c>
      <c r="O589" s="12">
        <v>2.2713480000000001</v>
      </c>
      <c r="P589" s="1">
        <v>6.2630000000000003E-3</v>
      </c>
      <c r="Q589" s="1">
        <v>0</v>
      </c>
      <c r="R589" s="1">
        <v>0</v>
      </c>
      <c r="S589" s="1">
        <f t="shared" si="91"/>
        <v>0</v>
      </c>
      <c r="T589" s="1">
        <f t="shared" si="92"/>
        <v>1</v>
      </c>
      <c r="U589" s="1">
        <f t="shared" si="93"/>
        <v>1</v>
      </c>
      <c r="V589" s="1">
        <f t="shared" si="94"/>
        <v>0</v>
      </c>
      <c r="W589" s="1">
        <f t="shared" si="95"/>
        <v>1</v>
      </c>
      <c r="X589" s="1">
        <f t="shared" si="96"/>
        <v>1</v>
      </c>
      <c r="Y589" s="1">
        <f t="shared" si="97"/>
        <v>0</v>
      </c>
      <c r="Z589" s="1">
        <f t="shared" si="98"/>
        <v>0</v>
      </c>
      <c r="AA589" s="1">
        <f t="shared" si="99"/>
        <v>0</v>
      </c>
      <c r="AB589" s="1">
        <f t="shared" si="100"/>
        <v>4</v>
      </c>
      <c r="AC589" s="1"/>
    </row>
    <row r="590" spans="1:29" ht="12.95" customHeight="1">
      <c r="A590" s="2" t="s">
        <v>1298</v>
      </c>
      <c r="B590" s="1" t="s">
        <v>1299</v>
      </c>
      <c r="C590" s="1" t="s">
        <v>1300</v>
      </c>
      <c r="D590" s="1">
        <v>37.474159999999998</v>
      </c>
      <c r="E590" s="1">
        <v>-106.78360000000001</v>
      </c>
      <c r="F590" s="3">
        <v>2</v>
      </c>
      <c r="G590" s="9" t="s">
        <v>2026</v>
      </c>
      <c r="H590" s="13">
        <v>4.1086090000000004</v>
      </c>
      <c r="I590" s="14">
        <v>4.1086099999999997</v>
      </c>
      <c r="J590" s="12">
        <v>0</v>
      </c>
      <c r="K590" s="12">
        <v>0</v>
      </c>
      <c r="L590" s="12">
        <v>1.1392</v>
      </c>
      <c r="M590" s="1">
        <v>1</v>
      </c>
      <c r="N590" s="1">
        <v>2</v>
      </c>
      <c r="O590" s="12">
        <v>2.2843279999999999</v>
      </c>
      <c r="P590" s="1">
        <v>0</v>
      </c>
      <c r="Q590" s="1">
        <v>0</v>
      </c>
      <c r="R590" s="1">
        <v>0</v>
      </c>
      <c r="S590" s="1">
        <f t="shared" si="91"/>
        <v>0</v>
      </c>
      <c r="T590" s="1">
        <f t="shared" si="92"/>
        <v>0</v>
      </c>
      <c r="U590" s="1">
        <f t="shared" si="93"/>
        <v>1</v>
      </c>
      <c r="V590" s="1">
        <f t="shared" si="94"/>
        <v>1</v>
      </c>
      <c r="W590" s="1">
        <f t="shared" si="95"/>
        <v>1</v>
      </c>
      <c r="X590" s="1">
        <f t="shared" si="96"/>
        <v>1</v>
      </c>
      <c r="Y590" s="1">
        <f t="shared" si="97"/>
        <v>0</v>
      </c>
      <c r="Z590" s="1">
        <f t="shared" si="98"/>
        <v>0</v>
      </c>
      <c r="AA590" s="1">
        <f t="shared" si="99"/>
        <v>0</v>
      </c>
      <c r="AB590" s="1">
        <f t="shared" si="100"/>
        <v>4</v>
      </c>
      <c r="AC590" s="1"/>
    </row>
    <row r="591" spans="1:29" ht="12.95" customHeight="1">
      <c r="A591" s="2" t="s">
        <v>1301</v>
      </c>
      <c r="B591" s="1" t="s">
        <v>1299</v>
      </c>
      <c r="C591" s="1" t="s">
        <v>1302</v>
      </c>
      <c r="D591" s="1">
        <v>37.473280000000003</v>
      </c>
      <c r="E591" s="1">
        <v>-106.7861</v>
      </c>
      <c r="F591" s="3">
        <v>2</v>
      </c>
      <c r="G591" s="9" t="s">
        <v>2026</v>
      </c>
      <c r="H591" s="13">
        <v>3.7826970000000002</v>
      </c>
      <c r="I591" s="14">
        <v>3.7826970000000002</v>
      </c>
      <c r="J591" s="12">
        <v>0</v>
      </c>
      <c r="K591" s="12">
        <v>0</v>
      </c>
      <c r="L591" s="12">
        <v>1.1416999999999999</v>
      </c>
      <c r="M591" s="1">
        <v>1</v>
      </c>
      <c r="N591" s="1">
        <v>2</v>
      </c>
      <c r="O591" s="12">
        <v>2.4170400000000001</v>
      </c>
      <c r="P591" s="1">
        <v>0</v>
      </c>
      <c r="Q591" s="1">
        <v>0</v>
      </c>
      <c r="R591" s="1">
        <v>0</v>
      </c>
      <c r="S591" s="1">
        <f t="shared" ref="S591:S654" si="101">IF(J591&gt;0,1,0)</f>
        <v>0</v>
      </c>
      <c r="T591" s="1">
        <f t="shared" ref="T591:T654" si="102">IF(K591&gt;0,1,0)</f>
        <v>0</v>
      </c>
      <c r="U591" s="1">
        <f t="shared" ref="U591:U654" si="103">IF(L591&gt;0,1,0)</f>
        <v>1</v>
      </c>
      <c r="V591" s="1">
        <f t="shared" ref="V591:V654" si="104">IF(M591&gt;0,1,0)</f>
        <v>1</v>
      </c>
      <c r="W591" s="1">
        <f t="shared" ref="W591:W654" si="105">IF(N591&gt;1,1,0)</f>
        <v>1</v>
      </c>
      <c r="X591" s="1">
        <f t="shared" ref="X591:X654" si="106">IF(O591&gt;0.6,1,0)</f>
        <v>1</v>
      </c>
      <c r="Y591" s="1">
        <f t="shared" ref="Y591:Y654" si="107">IF(P591&gt;0.03,1,0)</f>
        <v>0</v>
      </c>
      <c r="Z591" s="1">
        <f t="shared" ref="Z591:Z654" si="108">IF(Q591&gt;0,1,0)</f>
        <v>0</v>
      </c>
      <c r="AA591" s="1">
        <f t="shared" ref="AA591:AA654" si="109">IF(R591&gt;0,1,0)</f>
        <v>0</v>
      </c>
      <c r="AB591" s="1">
        <f t="shared" ref="AB591:AB654" si="110">SUM(S591:AA591)</f>
        <v>4</v>
      </c>
      <c r="AC591" s="1"/>
    </row>
    <row r="592" spans="1:29" ht="12.95" customHeight="1">
      <c r="A592" s="2" t="s">
        <v>1303</v>
      </c>
      <c r="B592" s="1" t="s">
        <v>1299</v>
      </c>
      <c r="C592" s="1" t="s">
        <v>1304</v>
      </c>
      <c r="D592" s="1">
        <v>37.47486</v>
      </c>
      <c r="E592" s="1">
        <v>-106.7886</v>
      </c>
      <c r="F592" s="3">
        <v>2</v>
      </c>
      <c r="G592" s="9" t="s">
        <v>2026</v>
      </c>
      <c r="H592" s="13">
        <v>2.0312770000000002</v>
      </c>
      <c r="I592" s="14">
        <v>2.0312770000000002</v>
      </c>
      <c r="J592" s="12">
        <v>0</v>
      </c>
      <c r="K592" s="12">
        <v>0</v>
      </c>
      <c r="L592" s="12">
        <v>1.9052</v>
      </c>
      <c r="M592" s="1">
        <v>0</v>
      </c>
      <c r="N592" s="1">
        <v>2</v>
      </c>
      <c r="O592" s="12">
        <v>3.4564080000000001</v>
      </c>
      <c r="P592" s="1">
        <v>0</v>
      </c>
      <c r="Q592" s="1">
        <v>0</v>
      </c>
      <c r="R592" s="1">
        <v>0</v>
      </c>
      <c r="S592" s="1">
        <f t="shared" si="101"/>
        <v>0</v>
      </c>
      <c r="T592" s="1">
        <f t="shared" si="102"/>
        <v>0</v>
      </c>
      <c r="U592" s="1">
        <f t="shared" si="103"/>
        <v>1</v>
      </c>
      <c r="V592" s="1">
        <f t="shared" si="104"/>
        <v>0</v>
      </c>
      <c r="W592" s="1">
        <f t="shared" si="105"/>
        <v>1</v>
      </c>
      <c r="X592" s="1">
        <f t="shared" si="106"/>
        <v>1</v>
      </c>
      <c r="Y592" s="1">
        <f t="shared" si="107"/>
        <v>0</v>
      </c>
      <c r="Z592" s="1">
        <f t="shared" si="108"/>
        <v>0</v>
      </c>
      <c r="AA592" s="1">
        <f t="shared" si="109"/>
        <v>0</v>
      </c>
      <c r="AB592" s="1">
        <f t="shared" si="110"/>
        <v>3</v>
      </c>
      <c r="AC592" s="1"/>
    </row>
    <row r="593" spans="1:29" ht="12.95" customHeight="1">
      <c r="A593" s="2" t="s">
        <v>1324</v>
      </c>
      <c r="B593" s="1" t="s">
        <v>1322</v>
      </c>
      <c r="C593" s="1" t="s">
        <v>1325</v>
      </c>
      <c r="D593" s="1">
        <v>37.404949999999999</v>
      </c>
      <c r="E593" s="1">
        <v>-106.30519</v>
      </c>
      <c r="F593" s="3">
        <v>1</v>
      </c>
      <c r="G593" s="9" t="s">
        <v>2026</v>
      </c>
      <c r="H593" s="13">
        <v>19.7883</v>
      </c>
      <c r="I593" s="14">
        <v>12.150854000000001</v>
      </c>
      <c r="J593" s="12">
        <v>0</v>
      </c>
      <c r="K593" s="12">
        <v>0</v>
      </c>
      <c r="L593" s="12">
        <v>0</v>
      </c>
      <c r="M593" s="1">
        <v>0</v>
      </c>
      <c r="N593" s="1">
        <v>0</v>
      </c>
      <c r="O593" s="12">
        <v>0</v>
      </c>
      <c r="P593" s="1">
        <v>0</v>
      </c>
      <c r="Q593" s="1">
        <v>0</v>
      </c>
      <c r="R593" s="1">
        <v>0</v>
      </c>
      <c r="S593" s="1">
        <f t="shared" si="101"/>
        <v>0</v>
      </c>
      <c r="T593" s="1">
        <f t="shared" si="102"/>
        <v>0</v>
      </c>
      <c r="U593" s="1">
        <f t="shared" si="103"/>
        <v>0</v>
      </c>
      <c r="V593" s="1">
        <f t="shared" si="104"/>
        <v>0</v>
      </c>
      <c r="W593" s="1">
        <f t="shared" si="105"/>
        <v>0</v>
      </c>
      <c r="X593" s="1">
        <f t="shared" si="106"/>
        <v>0</v>
      </c>
      <c r="Y593" s="1">
        <f t="shared" si="107"/>
        <v>0</v>
      </c>
      <c r="Z593" s="1">
        <f t="shared" si="108"/>
        <v>0</v>
      </c>
      <c r="AA593" s="1">
        <f t="shared" si="109"/>
        <v>0</v>
      </c>
      <c r="AB593" s="1">
        <f t="shared" si="110"/>
        <v>0</v>
      </c>
      <c r="AC593" s="1"/>
    </row>
    <row r="594" spans="1:29" ht="12.95" customHeight="1">
      <c r="A594" s="2" t="s">
        <v>1356</v>
      </c>
      <c r="B594" s="1" t="s">
        <v>1354</v>
      </c>
      <c r="C594" s="1" t="s">
        <v>1357</v>
      </c>
      <c r="D594" s="1">
        <v>37.128500000000003</v>
      </c>
      <c r="E594" s="1">
        <v>-106.35705</v>
      </c>
      <c r="F594" s="3">
        <v>2</v>
      </c>
      <c r="G594" s="9" t="s">
        <v>2026</v>
      </c>
      <c r="H594" s="13">
        <v>532.263013</v>
      </c>
      <c r="I594" s="14">
        <v>29.840722</v>
      </c>
      <c r="J594" s="12">
        <v>0</v>
      </c>
      <c r="K594" s="12">
        <v>0.10349999999999999</v>
      </c>
      <c r="L594" s="12">
        <v>9.3300000000000008E-2</v>
      </c>
      <c r="M594" s="1">
        <v>0</v>
      </c>
      <c r="N594" s="1">
        <v>0</v>
      </c>
      <c r="O594" s="12">
        <v>0.98624100000000003</v>
      </c>
      <c r="P594" s="1">
        <v>2.2544999999999999E-2</v>
      </c>
      <c r="Q594" s="1">
        <v>0</v>
      </c>
      <c r="R594" s="1">
        <v>0</v>
      </c>
      <c r="S594" s="1">
        <f t="shared" si="101"/>
        <v>0</v>
      </c>
      <c r="T594" s="1">
        <f t="shared" si="102"/>
        <v>1</v>
      </c>
      <c r="U594" s="1">
        <f t="shared" si="103"/>
        <v>1</v>
      </c>
      <c r="V594" s="1">
        <f t="shared" si="104"/>
        <v>0</v>
      </c>
      <c r="W594" s="1">
        <f t="shared" si="105"/>
        <v>0</v>
      </c>
      <c r="X594" s="1">
        <f t="shared" si="106"/>
        <v>1</v>
      </c>
      <c r="Y594" s="1">
        <f t="shared" si="107"/>
        <v>0</v>
      </c>
      <c r="Z594" s="1">
        <f t="shared" si="108"/>
        <v>0</v>
      </c>
      <c r="AA594" s="1">
        <f t="shared" si="109"/>
        <v>0</v>
      </c>
      <c r="AB594" s="1">
        <f t="shared" si="110"/>
        <v>3</v>
      </c>
      <c r="AC594" s="1"/>
    </row>
    <row r="595" spans="1:29" ht="12.95" customHeight="1">
      <c r="A595" s="2" t="s">
        <v>1374</v>
      </c>
      <c r="B595" s="1" t="s">
        <v>1375</v>
      </c>
      <c r="C595" s="1" t="s">
        <v>1376</v>
      </c>
      <c r="D595" s="1">
        <v>37.289250000000003</v>
      </c>
      <c r="E595" s="1">
        <v>-107.02453300000001</v>
      </c>
      <c r="F595" s="3">
        <v>1</v>
      </c>
      <c r="G595" s="9" t="s">
        <v>2026</v>
      </c>
      <c r="H595" s="13">
        <v>36.319839999999999</v>
      </c>
      <c r="I595" s="14">
        <v>16.801691999999999</v>
      </c>
      <c r="J595" s="12">
        <v>0</v>
      </c>
      <c r="K595" s="12">
        <v>9.0551000000000013</v>
      </c>
      <c r="L595" s="12">
        <v>5.0000000000000001E-3</v>
      </c>
      <c r="M595" s="1">
        <v>0</v>
      </c>
      <c r="N595" s="1">
        <v>8</v>
      </c>
      <c r="O595" s="12">
        <v>1.9270719999999999</v>
      </c>
      <c r="P595" s="1">
        <v>0</v>
      </c>
      <c r="Q595" s="1">
        <v>3</v>
      </c>
      <c r="R595" s="1">
        <v>0</v>
      </c>
      <c r="S595" s="1">
        <f t="shared" si="101"/>
        <v>0</v>
      </c>
      <c r="T595" s="1">
        <f t="shared" si="102"/>
        <v>1</v>
      </c>
      <c r="U595" s="1">
        <f t="shared" si="103"/>
        <v>1</v>
      </c>
      <c r="V595" s="1">
        <f t="shared" si="104"/>
        <v>0</v>
      </c>
      <c r="W595" s="1">
        <f t="shared" si="105"/>
        <v>1</v>
      </c>
      <c r="X595" s="1">
        <f t="shared" si="106"/>
        <v>1</v>
      </c>
      <c r="Y595" s="1">
        <f t="shared" si="107"/>
        <v>0</v>
      </c>
      <c r="Z595" s="1">
        <f t="shared" si="108"/>
        <v>1</v>
      </c>
      <c r="AA595" s="1">
        <f t="shared" si="109"/>
        <v>0</v>
      </c>
      <c r="AB595" s="1">
        <f t="shared" si="110"/>
        <v>5</v>
      </c>
      <c r="AC595" s="1"/>
    </row>
    <row r="596" spans="1:29" ht="12.95" customHeight="1">
      <c r="A596" s="2" t="s">
        <v>1436</v>
      </c>
      <c r="B596" s="1" t="s">
        <v>1437</v>
      </c>
      <c r="C596" s="1" t="s">
        <v>1438</v>
      </c>
      <c r="D596" s="1">
        <v>37.448887999999997</v>
      </c>
      <c r="E596" s="1">
        <v>-108.20777699999999</v>
      </c>
      <c r="F596" s="3">
        <v>2</v>
      </c>
      <c r="G596" s="9" t="s">
        <v>2026</v>
      </c>
      <c r="H596" s="13">
        <v>6.5120760000000004</v>
      </c>
      <c r="I596" s="14">
        <v>6.5120760000000004</v>
      </c>
      <c r="J596" s="12">
        <v>0</v>
      </c>
      <c r="K596" s="12">
        <v>0</v>
      </c>
      <c r="L596" s="12">
        <v>0</v>
      </c>
      <c r="M596" s="1">
        <v>0</v>
      </c>
      <c r="N596" s="1">
        <v>0</v>
      </c>
      <c r="O596" s="12">
        <v>0.58479899999999996</v>
      </c>
      <c r="P596" s="1">
        <v>0</v>
      </c>
      <c r="Q596" s="1">
        <v>0</v>
      </c>
      <c r="R596" s="1">
        <v>0</v>
      </c>
      <c r="S596" s="1">
        <f t="shared" si="101"/>
        <v>0</v>
      </c>
      <c r="T596" s="1">
        <f t="shared" si="102"/>
        <v>0</v>
      </c>
      <c r="U596" s="1">
        <f t="shared" si="103"/>
        <v>0</v>
      </c>
      <c r="V596" s="1">
        <f t="shared" si="104"/>
        <v>0</v>
      </c>
      <c r="W596" s="1">
        <f t="shared" si="105"/>
        <v>0</v>
      </c>
      <c r="X596" s="1">
        <f t="shared" si="106"/>
        <v>0</v>
      </c>
      <c r="Y596" s="1">
        <f t="shared" si="107"/>
        <v>0</v>
      </c>
      <c r="Z596" s="1">
        <f t="shared" si="108"/>
        <v>0</v>
      </c>
      <c r="AA596" s="1">
        <f t="shared" si="109"/>
        <v>0</v>
      </c>
      <c r="AB596" s="1">
        <f t="shared" si="110"/>
        <v>0</v>
      </c>
      <c r="AC596" s="1"/>
    </row>
    <row r="597" spans="1:29" ht="12.95" customHeight="1">
      <c r="A597" s="2" t="s">
        <v>1439</v>
      </c>
      <c r="B597" s="1" t="s">
        <v>1437</v>
      </c>
      <c r="C597" s="1" t="s">
        <v>1440</v>
      </c>
      <c r="D597" s="1">
        <v>37.451110999999997</v>
      </c>
      <c r="E597" s="1">
        <v>-108.19916600000001</v>
      </c>
      <c r="F597" s="3">
        <v>2</v>
      </c>
      <c r="G597" s="9" t="s">
        <v>2026</v>
      </c>
      <c r="H597" s="13">
        <v>4.3267160000000002</v>
      </c>
      <c r="I597" s="14">
        <v>4.3267160000000002</v>
      </c>
      <c r="J597" s="12">
        <v>0</v>
      </c>
      <c r="K597" s="12">
        <v>0</v>
      </c>
      <c r="L597" s="12">
        <v>0</v>
      </c>
      <c r="M597" s="1">
        <v>0</v>
      </c>
      <c r="N597" s="1">
        <v>0</v>
      </c>
      <c r="O597" s="12">
        <v>0.88017299999999998</v>
      </c>
      <c r="P597" s="1">
        <v>0</v>
      </c>
      <c r="Q597" s="1">
        <v>0</v>
      </c>
      <c r="R597" s="1">
        <v>0</v>
      </c>
      <c r="S597" s="1">
        <f t="shared" si="101"/>
        <v>0</v>
      </c>
      <c r="T597" s="1">
        <f t="shared" si="102"/>
        <v>0</v>
      </c>
      <c r="U597" s="1">
        <f t="shared" si="103"/>
        <v>0</v>
      </c>
      <c r="V597" s="1">
        <f t="shared" si="104"/>
        <v>0</v>
      </c>
      <c r="W597" s="1">
        <f t="shared" si="105"/>
        <v>0</v>
      </c>
      <c r="X597" s="1">
        <f t="shared" si="106"/>
        <v>1</v>
      </c>
      <c r="Y597" s="1">
        <f t="shared" si="107"/>
        <v>0</v>
      </c>
      <c r="Z597" s="1">
        <f t="shared" si="108"/>
        <v>0</v>
      </c>
      <c r="AA597" s="1">
        <f t="shared" si="109"/>
        <v>0</v>
      </c>
      <c r="AB597" s="1">
        <f t="shared" si="110"/>
        <v>1</v>
      </c>
      <c r="AC597" s="1"/>
    </row>
    <row r="598" spans="1:29" ht="12.95" customHeight="1">
      <c r="A598" s="2" t="s">
        <v>1441</v>
      </c>
      <c r="B598" s="1" t="s">
        <v>1437</v>
      </c>
      <c r="C598" s="1" t="s">
        <v>1442</v>
      </c>
      <c r="D598" s="1">
        <v>37.448332999999998</v>
      </c>
      <c r="E598" s="1">
        <v>-108.181944</v>
      </c>
      <c r="F598" s="3">
        <v>2</v>
      </c>
      <c r="G598" s="9" t="s">
        <v>2026</v>
      </c>
      <c r="H598" s="13">
        <v>1.952977</v>
      </c>
      <c r="I598" s="14">
        <v>1.952977</v>
      </c>
      <c r="J598" s="12">
        <v>0</v>
      </c>
      <c r="K598" s="12">
        <v>0</v>
      </c>
      <c r="L598" s="12">
        <v>0</v>
      </c>
      <c r="M598" s="1">
        <v>0</v>
      </c>
      <c r="N598" s="1">
        <v>0</v>
      </c>
      <c r="O598" s="12">
        <v>1.4717229999999999</v>
      </c>
      <c r="P598" s="1">
        <v>0</v>
      </c>
      <c r="Q598" s="1">
        <v>0</v>
      </c>
      <c r="R598" s="1">
        <v>0</v>
      </c>
      <c r="S598" s="1">
        <f t="shared" si="101"/>
        <v>0</v>
      </c>
      <c r="T598" s="1">
        <f t="shared" si="102"/>
        <v>0</v>
      </c>
      <c r="U598" s="1">
        <f t="shared" si="103"/>
        <v>0</v>
      </c>
      <c r="V598" s="1">
        <f t="shared" si="104"/>
        <v>0</v>
      </c>
      <c r="W598" s="1">
        <f t="shared" si="105"/>
        <v>0</v>
      </c>
      <c r="X598" s="1">
        <f t="shared" si="106"/>
        <v>1</v>
      </c>
      <c r="Y598" s="1">
        <f t="shared" si="107"/>
        <v>0</v>
      </c>
      <c r="Z598" s="1">
        <f t="shared" si="108"/>
        <v>0</v>
      </c>
      <c r="AA598" s="1">
        <f t="shared" si="109"/>
        <v>0</v>
      </c>
      <c r="AB598" s="1">
        <f t="shared" si="110"/>
        <v>1</v>
      </c>
      <c r="AC598" s="1"/>
    </row>
    <row r="599" spans="1:29" ht="12.95" customHeight="1">
      <c r="A599" s="2" t="s">
        <v>1443</v>
      </c>
      <c r="B599" s="1" t="s">
        <v>1437</v>
      </c>
      <c r="C599" s="1" t="s">
        <v>1444</v>
      </c>
      <c r="D599" s="1">
        <v>37.442222000000001</v>
      </c>
      <c r="E599" s="1">
        <v>-108.17444399999999</v>
      </c>
      <c r="F599" s="3">
        <v>2</v>
      </c>
      <c r="G599" s="9" t="s">
        <v>2026</v>
      </c>
      <c r="H599" s="13">
        <v>1.2204790000000001</v>
      </c>
      <c r="I599" s="14">
        <v>1.2204790000000001</v>
      </c>
      <c r="J599" s="12">
        <v>0</v>
      </c>
      <c r="K599" s="12">
        <v>0</v>
      </c>
      <c r="L599" s="12">
        <v>0</v>
      </c>
      <c r="M599" s="1">
        <v>0</v>
      </c>
      <c r="N599" s="1">
        <v>0</v>
      </c>
      <c r="O599" s="12">
        <v>1.1732229999999999</v>
      </c>
      <c r="P599" s="1">
        <v>0</v>
      </c>
      <c r="Q599" s="1">
        <v>0</v>
      </c>
      <c r="R599" s="1">
        <v>0</v>
      </c>
      <c r="S599" s="1">
        <f t="shared" si="101"/>
        <v>0</v>
      </c>
      <c r="T599" s="1">
        <f t="shared" si="102"/>
        <v>0</v>
      </c>
      <c r="U599" s="1">
        <f t="shared" si="103"/>
        <v>0</v>
      </c>
      <c r="V599" s="1">
        <f t="shared" si="104"/>
        <v>0</v>
      </c>
      <c r="W599" s="1">
        <f t="shared" si="105"/>
        <v>0</v>
      </c>
      <c r="X599" s="1">
        <f t="shared" si="106"/>
        <v>1</v>
      </c>
      <c r="Y599" s="1">
        <f t="shared" si="107"/>
        <v>0</v>
      </c>
      <c r="Z599" s="1">
        <f t="shared" si="108"/>
        <v>0</v>
      </c>
      <c r="AA599" s="1">
        <f t="shared" si="109"/>
        <v>0</v>
      </c>
      <c r="AB599" s="1">
        <f t="shared" si="110"/>
        <v>1</v>
      </c>
      <c r="AC599" s="1"/>
    </row>
    <row r="600" spans="1:29" ht="12.95" customHeight="1">
      <c r="A600" s="2" t="s">
        <v>1491</v>
      </c>
      <c r="B600" s="1" t="s">
        <v>267</v>
      </c>
      <c r="C600" s="1" t="s">
        <v>1492</v>
      </c>
      <c r="D600" s="1">
        <v>39.735166999999997</v>
      </c>
      <c r="E600" s="1">
        <v>-105.38463299999999</v>
      </c>
      <c r="F600" s="3">
        <v>2</v>
      </c>
      <c r="G600" s="9" t="s">
        <v>2026</v>
      </c>
      <c r="H600" s="13">
        <v>855.19698700000004</v>
      </c>
      <c r="I600" s="14">
        <v>26.588146999999999</v>
      </c>
      <c r="J600" s="12">
        <v>0</v>
      </c>
      <c r="K600" s="12">
        <v>3.1999999999999997E-3</v>
      </c>
      <c r="L600" s="12">
        <v>1.2061999999999999</v>
      </c>
      <c r="M600" s="1">
        <v>7</v>
      </c>
      <c r="N600" s="1">
        <v>3</v>
      </c>
      <c r="O600" s="12">
        <v>3.3277939999999999</v>
      </c>
      <c r="P600" s="1">
        <v>5.8465999999999997E-2</v>
      </c>
      <c r="Q600" s="1">
        <v>0</v>
      </c>
      <c r="R600" s="1">
        <v>0</v>
      </c>
      <c r="S600" s="1">
        <f t="shared" si="101"/>
        <v>0</v>
      </c>
      <c r="T600" s="1">
        <f t="shared" si="102"/>
        <v>1</v>
      </c>
      <c r="U600" s="1">
        <f t="shared" si="103"/>
        <v>1</v>
      </c>
      <c r="V600" s="1">
        <f t="shared" si="104"/>
        <v>1</v>
      </c>
      <c r="W600" s="1">
        <f t="shared" si="105"/>
        <v>1</v>
      </c>
      <c r="X600" s="1">
        <f t="shared" si="106"/>
        <v>1</v>
      </c>
      <c r="Y600" s="1">
        <f t="shared" si="107"/>
        <v>1</v>
      </c>
      <c r="Z600" s="1">
        <f t="shared" si="108"/>
        <v>0</v>
      </c>
      <c r="AA600" s="1">
        <f t="shared" si="109"/>
        <v>0</v>
      </c>
      <c r="AB600" s="1">
        <f t="shared" si="110"/>
        <v>6</v>
      </c>
      <c r="AC600" s="1"/>
    </row>
    <row r="601" spans="1:29" ht="12.95" customHeight="1">
      <c r="A601" s="2" t="s">
        <v>1493</v>
      </c>
      <c r="B601" s="1" t="s">
        <v>267</v>
      </c>
      <c r="C601" s="1" t="s">
        <v>1494</v>
      </c>
      <c r="D601" s="1">
        <v>39.742882999999999</v>
      </c>
      <c r="E601" s="1">
        <v>-105.509883</v>
      </c>
      <c r="F601" s="3">
        <v>1</v>
      </c>
      <c r="G601" s="9" t="s">
        <v>2026</v>
      </c>
      <c r="H601" s="13">
        <v>620.575425</v>
      </c>
      <c r="I601" s="14">
        <v>22.720102000000001</v>
      </c>
      <c r="J601" s="12">
        <v>0</v>
      </c>
      <c r="K601" s="12">
        <v>4.4000000000000003E-3</v>
      </c>
      <c r="L601" s="12">
        <v>1.1470999999999998</v>
      </c>
      <c r="M601" s="1">
        <v>5</v>
      </c>
      <c r="N601" s="1">
        <v>10</v>
      </c>
      <c r="O601" s="12">
        <v>4.9047039999999997</v>
      </c>
      <c r="P601" s="1">
        <v>5.4788000000000003E-2</v>
      </c>
      <c r="Q601" s="1">
        <v>0</v>
      </c>
      <c r="R601" s="1">
        <v>0</v>
      </c>
      <c r="S601" s="1">
        <f t="shared" si="101"/>
        <v>0</v>
      </c>
      <c r="T601" s="1">
        <f t="shared" si="102"/>
        <v>1</v>
      </c>
      <c r="U601" s="1">
        <f t="shared" si="103"/>
        <v>1</v>
      </c>
      <c r="V601" s="1">
        <f t="shared" si="104"/>
        <v>1</v>
      </c>
      <c r="W601" s="1">
        <f t="shared" si="105"/>
        <v>1</v>
      </c>
      <c r="X601" s="1">
        <f t="shared" si="106"/>
        <v>1</v>
      </c>
      <c r="Y601" s="1">
        <f t="shared" si="107"/>
        <v>1</v>
      </c>
      <c r="Z601" s="1">
        <f t="shared" si="108"/>
        <v>0</v>
      </c>
      <c r="AA601" s="1">
        <f t="shared" si="109"/>
        <v>0</v>
      </c>
      <c r="AB601" s="1">
        <f t="shared" si="110"/>
        <v>6</v>
      </c>
      <c r="AC601" s="1"/>
    </row>
    <row r="602" spans="1:29" ht="12.95" customHeight="1">
      <c r="A602" s="2" t="s">
        <v>1495</v>
      </c>
      <c r="B602" s="1" t="s">
        <v>267</v>
      </c>
      <c r="C602" s="1" t="s">
        <v>1496</v>
      </c>
      <c r="D602" s="1">
        <v>39.761617000000001</v>
      </c>
      <c r="E602" s="1">
        <v>-105.5772</v>
      </c>
      <c r="F602" s="3">
        <v>1</v>
      </c>
      <c r="G602" s="9" t="s">
        <v>2026</v>
      </c>
      <c r="H602" s="13">
        <v>414.09832499999999</v>
      </c>
      <c r="I602" s="14">
        <v>21.582972000000002</v>
      </c>
      <c r="J602" s="12">
        <v>0</v>
      </c>
      <c r="K602" s="12">
        <v>6.4999999999999997E-3</v>
      </c>
      <c r="L602" s="12">
        <v>1.4024000000000001</v>
      </c>
      <c r="M602" s="1">
        <v>2</v>
      </c>
      <c r="N602" s="1">
        <v>6</v>
      </c>
      <c r="O602" s="12">
        <v>3.852395</v>
      </c>
      <c r="P602" s="1">
        <v>6.0372000000000002E-2</v>
      </c>
      <c r="Q602" s="1">
        <v>0</v>
      </c>
      <c r="R602" s="1">
        <v>0</v>
      </c>
      <c r="S602" s="1">
        <f t="shared" si="101"/>
        <v>0</v>
      </c>
      <c r="T602" s="1">
        <f t="shared" si="102"/>
        <v>1</v>
      </c>
      <c r="U602" s="1">
        <f t="shared" si="103"/>
        <v>1</v>
      </c>
      <c r="V602" s="1">
        <f t="shared" si="104"/>
        <v>1</v>
      </c>
      <c r="W602" s="1">
        <f t="shared" si="105"/>
        <v>1</v>
      </c>
      <c r="X602" s="1">
        <f t="shared" si="106"/>
        <v>1</v>
      </c>
      <c r="Y602" s="1">
        <f t="shared" si="107"/>
        <v>1</v>
      </c>
      <c r="Z602" s="1">
        <f t="shared" si="108"/>
        <v>0</v>
      </c>
      <c r="AA602" s="1">
        <f t="shared" si="109"/>
        <v>0</v>
      </c>
      <c r="AB602" s="1">
        <f t="shared" si="110"/>
        <v>6</v>
      </c>
      <c r="AC602" s="1"/>
    </row>
    <row r="603" spans="1:29" ht="12.95" customHeight="1">
      <c r="A603" s="2" t="s">
        <v>1497</v>
      </c>
      <c r="B603" s="1" t="s">
        <v>267</v>
      </c>
      <c r="C603" s="1" t="s">
        <v>1498</v>
      </c>
      <c r="D603" s="1">
        <v>39.763632999999999</v>
      </c>
      <c r="E603" s="1">
        <v>-105.63378299999999</v>
      </c>
      <c r="F603" s="3">
        <v>2</v>
      </c>
      <c r="G603" s="9" t="s">
        <v>2026</v>
      </c>
      <c r="H603" s="13">
        <v>371.61281300000002</v>
      </c>
      <c r="I603" s="14">
        <v>25.206914000000001</v>
      </c>
      <c r="J603" s="12">
        <v>0</v>
      </c>
      <c r="K603" s="12">
        <v>7.3000000000000001E-3</v>
      </c>
      <c r="L603" s="12">
        <v>1.4399</v>
      </c>
      <c r="M603" s="1">
        <v>3</v>
      </c>
      <c r="N603" s="1">
        <v>10</v>
      </c>
      <c r="O603" s="12">
        <v>3.9470689999999999</v>
      </c>
      <c r="P603" s="1">
        <v>6.7274E-2</v>
      </c>
      <c r="Q603" s="1">
        <v>0</v>
      </c>
      <c r="R603" s="1">
        <v>0</v>
      </c>
      <c r="S603" s="1">
        <f t="shared" si="101"/>
        <v>0</v>
      </c>
      <c r="T603" s="1">
        <f t="shared" si="102"/>
        <v>1</v>
      </c>
      <c r="U603" s="1">
        <f t="shared" si="103"/>
        <v>1</v>
      </c>
      <c r="V603" s="1">
        <f t="shared" si="104"/>
        <v>1</v>
      </c>
      <c r="W603" s="1">
        <f t="shared" si="105"/>
        <v>1</v>
      </c>
      <c r="X603" s="1">
        <f t="shared" si="106"/>
        <v>1</v>
      </c>
      <c r="Y603" s="1">
        <f t="shared" si="107"/>
        <v>1</v>
      </c>
      <c r="Z603" s="1">
        <f t="shared" si="108"/>
        <v>0</v>
      </c>
      <c r="AA603" s="1">
        <f t="shared" si="109"/>
        <v>0</v>
      </c>
      <c r="AB603" s="1">
        <f t="shared" si="110"/>
        <v>6</v>
      </c>
      <c r="AC603" s="1"/>
    </row>
    <row r="604" spans="1:29" ht="12.95" customHeight="1">
      <c r="A604" s="2" t="s">
        <v>1499</v>
      </c>
      <c r="B604" s="1" t="s">
        <v>908</v>
      </c>
      <c r="C604" s="1" t="s">
        <v>1500</v>
      </c>
      <c r="D604" s="1">
        <v>39.758583000000002</v>
      </c>
      <c r="E604" s="1">
        <v>-105.660667</v>
      </c>
      <c r="F604" s="3">
        <v>2</v>
      </c>
      <c r="G604" s="9" t="s">
        <v>2026</v>
      </c>
      <c r="H604" s="13">
        <v>146.408513</v>
      </c>
      <c r="I604" s="14">
        <v>24.921887000000002</v>
      </c>
      <c r="J604" s="12">
        <v>0</v>
      </c>
      <c r="K604" s="12">
        <v>1.11E-2</v>
      </c>
      <c r="L604" s="12">
        <v>1.1497999999999999</v>
      </c>
      <c r="M604" s="1">
        <v>2</v>
      </c>
      <c r="N604" s="1">
        <v>43</v>
      </c>
      <c r="O604" s="12">
        <v>3.417224</v>
      </c>
      <c r="P604" s="1">
        <v>8.8792999999999997E-2</v>
      </c>
      <c r="Q604" s="1">
        <v>0</v>
      </c>
      <c r="R604" s="1">
        <v>0</v>
      </c>
      <c r="S604" s="1">
        <f t="shared" si="101"/>
        <v>0</v>
      </c>
      <c r="T604" s="1">
        <f t="shared" si="102"/>
        <v>1</v>
      </c>
      <c r="U604" s="1">
        <f t="shared" si="103"/>
        <v>1</v>
      </c>
      <c r="V604" s="1">
        <f t="shared" si="104"/>
        <v>1</v>
      </c>
      <c r="W604" s="1">
        <f t="shared" si="105"/>
        <v>1</v>
      </c>
      <c r="X604" s="1">
        <f t="shared" si="106"/>
        <v>1</v>
      </c>
      <c r="Y604" s="1">
        <f t="shared" si="107"/>
        <v>1</v>
      </c>
      <c r="Z604" s="1">
        <f t="shared" si="108"/>
        <v>0</v>
      </c>
      <c r="AA604" s="1">
        <f t="shared" si="109"/>
        <v>0</v>
      </c>
      <c r="AB604" s="1">
        <f t="shared" si="110"/>
        <v>6</v>
      </c>
      <c r="AC604" s="1"/>
    </row>
    <row r="605" spans="1:29" ht="12.95" customHeight="1">
      <c r="A605" s="2" t="s">
        <v>1501</v>
      </c>
      <c r="B605" s="1" t="s">
        <v>267</v>
      </c>
      <c r="C605" s="1" t="s">
        <v>1502</v>
      </c>
      <c r="D605" s="1">
        <v>39.738033000000001</v>
      </c>
      <c r="E605" s="1">
        <v>-105.6848</v>
      </c>
      <c r="F605" s="3">
        <v>2</v>
      </c>
      <c r="G605" s="9" t="s">
        <v>2026</v>
      </c>
      <c r="H605" s="13">
        <v>211.50416300000001</v>
      </c>
      <c r="I605" s="14">
        <v>19.746099999999998</v>
      </c>
      <c r="J605" s="12">
        <v>0</v>
      </c>
      <c r="K605" s="12">
        <v>0</v>
      </c>
      <c r="L605" s="12">
        <v>1.4500999999999999</v>
      </c>
      <c r="M605" s="1">
        <v>0</v>
      </c>
      <c r="N605" s="1">
        <v>2</v>
      </c>
      <c r="O605" s="12">
        <v>3.6215799999999998</v>
      </c>
      <c r="P605" s="1">
        <v>5.6736000000000002E-2</v>
      </c>
      <c r="Q605" s="1">
        <v>0</v>
      </c>
      <c r="R605" s="1">
        <v>0</v>
      </c>
      <c r="S605" s="1">
        <f t="shared" si="101"/>
        <v>0</v>
      </c>
      <c r="T605" s="1">
        <f t="shared" si="102"/>
        <v>0</v>
      </c>
      <c r="U605" s="1">
        <f t="shared" si="103"/>
        <v>1</v>
      </c>
      <c r="V605" s="1">
        <f t="shared" si="104"/>
        <v>0</v>
      </c>
      <c r="W605" s="1">
        <f t="shared" si="105"/>
        <v>1</v>
      </c>
      <c r="X605" s="1">
        <f t="shared" si="106"/>
        <v>1</v>
      </c>
      <c r="Y605" s="1">
        <f t="shared" si="107"/>
        <v>1</v>
      </c>
      <c r="Z605" s="1">
        <f t="shared" si="108"/>
        <v>0</v>
      </c>
      <c r="AA605" s="1">
        <f t="shared" si="109"/>
        <v>0</v>
      </c>
      <c r="AB605" s="1">
        <f t="shared" si="110"/>
        <v>4</v>
      </c>
      <c r="AC605" s="1"/>
    </row>
    <row r="606" spans="1:29" ht="12.95" customHeight="1">
      <c r="A606" s="2" t="s">
        <v>1503</v>
      </c>
      <c r="B606" s="1" t="s">
        <v>1504</v>
      </c>
      <c r="C606" s="1" t="s">
        <v>1505</v>
      </c>
      <c r="D606" s="1">
        <v>39.684814000000003</v>
      </c>
      <c r="E606" s="1">
        <v>-105.699927</v>
      </c>
      <c r="F606" s="3">
        <v>2</v>
      </c>
      <c r="G606" s="9" t="s">
        <v>2026</v>
      </c>
      <c r="H606" s="13">
        <v>39.238746999999996</v>
      </c>
      <c r="I606" s="14">
        <v>11.101037</v>
      </c>
      <c r="J606" s="12">
        <v>0</v>
      </c>
      <c r="K606" s="12">
        <v>0</v>
      </c>
      <c r="L606" s="12">
        <v>0</v>
      </c>
      <c r="M606" s="1">
        <v>0</v>
      </c>
      <c r="N606" s="1">
        <v>1</v>
      </c>
      <c r="O606" s="12">
        <v>2.0872830000000002</v>
      </c>
      <c r="P606" s="1">
        <v>0</v>
      </c>
      <c r="Q606" s="1">
        <v>0</v>
      </c>
      <c r="R606" s="1">
        <v>0</v>
      </c>
      <c r="S606" s="1">
        <f t="shared" si="101"/>
        <v>0</v>
      </c>
      <c r="T606" s="1">
        <f t="shared" si="102"/>
        <v>0</v>
      </c>
      <c r="U606" s="1">
        <f t="shared" si="103"/>
        <v>0</v>
      </c>
      <c r="V606" s="1">
        <f t="shared" si="104"/>
        <v>0</v>
      </c>
      <c r="W606" s="1">
        <f t="shared" si="105"/>
        <v>0</v>
      </c>
      <c r="X606" s="1">
        <f t="shared" si="106"/>
        <v>1</v>
      </c>
      <c r="Y606" s="1">
        <f t="shared" si="107"/>
        <v>0</v>
      </c>
      <c r="Z606" s="1">
        <f t="shared" si="108"/>
        <v>0</v>
      </c>
      <c r="AA606" s="1">
        <f t="shared" si="109"/>
        <v>0</v>
      </c>
      <c r="AB606" s="1">
        <f t="shared" si="110"/>
        <v>1</v>
      </c>
      <c r="AC606" s="1"/>
    </row>
    <row r="607" spans="1:29" ht="12.95" customHeight="1">
      <c r="A607" s="2" t="s">
        <v>1506</v>
      </c>
      <c r="B607" s="1" t="s">
        <v>1507</v>
      </c>
      <c r="C607" s="1" t="s">
        <v>1508</v>
      </c>
      <c r="D607" s="1">
        <v>39.686624000000002</v>
      </c>
      <c r="E607" s="1">
        <v>-105.70034</v>
      </c>
      <c r="F607" s="3">
        <v>2</v>
      </c>
      <c r="G607" s="9" t="s">
        <v>2026</v>
      </c>
      <c r="H607" s="13">
        <v>30.871848</v>
      </c>
      <c r="I607" s="14">
        <v>10.24525</v>
      </c>
      <c r="J607" s="12">
        <v>0</v>
      </c>
      <c r="K607" s="12">
        <v>0</v>
      </c>
      <c r="L607" s="12">
        <v>0</v>
      </c>
      <c r="M607" s="1">
        <v>0</v>
      </c>
      <c r="N607" s="1">
        <v>6</v>
      </c>
      <c r="O607" s="12">
        <v>3.2791269999999999</v>
      </c>
      <c r="P607" s="1">
        <v>0.16195999999999999</v>
      </c>
      <c r="Q607" s="1">
        <v>0</v>
      </c>
      <c r="R607" s="1">
        <v>0</v>
      </c>
      <c r="S607" s="1">
        <f t="shared" si="101"/>
        <v>0</v>
      </c>
      <c r="T607" s="1">
        <f t="shared" si="102"/>
        <v>0</v>
      </c>
      <c r="U607" s="1">
        <f t="shared" si="103"/>
        <v>0</v>
      </c>
      <c r="V607" s="1">
        <f t="shared" si="104"/>
        <v>0</v>
      </c>
      <c r="W607" s="1">
        <f t="shared" si="105"/>
        <v>1</v>
      </c>
      <c r="X607" s="1">
        <f t="shared" si="106"/>
        <v>1</v>
      </c>
      <c r="Y607" s="1">
        <f t="shared" si="107"/>
        <v>1</v>
      </c>
      <c r="Z607" s="1">
        <f t="shared" si="108"/>
        <v>0</v>
      </c>
      <c r="AA607" s="1">
        <f t="shared" si="109"/>
        <v>0</v>
      </c>
      <c r="AB607" s="1">
        <f t="shared" si="110"/>
        <v>3</v>
      </c>
      <c r="AC607" s="1"/>
    </row>
    <row r="608" spans="1:29" ht="12.95" customHeight="1">
      <c r="A608" s="2" t="s">
        <v>1509</v>
      </c>
      <c r="B608" s="1" t="s">
        <v>727</v>
      </c>
      <c r="C608" s="1" t="s">
        <v>1510</v>
      </c>
      <c r="D608" s="1">
        <v>39.351388999999998</v>
      </c>
      <c r="E608" s="1">
        <v>-105.772778</v>
      </c>
      <c r="F608" s="3">
        <v>1</v>
      </c>
      <c r="G608" s="9" t="s">
        <v>2026</v>
      </c>
      <c r="H608" s="13">
        <v>53.391478999999997</v>
      </c>
      <c r="I608" s="14">
        <v>20.586659000000001</v>
      </c>
      <c r="J608" s="12">
        <v>0</v>
      </c>
      <c r="K608" s="12">
        <v>0.93710000000000004</v>
      </c>
      <c r="L608" s="12">
        <v>9.9500000000000005E-2</v>
      </c>
      <c r="M608" s="1">
        <v>0</v>
      </c>
      <c r="N608" s="1">
        <v>6</v>
      </c>
      <c r="O608" s="12">
        <v>1.344644</v>
      </c>
      <c r="P608" s="1">
        <v>0</v>
      </c>
      <c r="Q608" s="1">
        <v>0</v>
      </c>
      <c r="R608" s="1">
        <v>0</v>
      </c>
      <c r="S608" s="1">
        <f t="shared" si="101"/>
        <v>0</v>
      </c>
      <c r="T608" s="1">
        <f t="shared" si="102"/>
        <v>1</v>
      </c>
      <c r="U608" s="1">
        <f t="shared" si="103"/>
        <v>1</v>
      </c>
      <c r="V608" s="1">
        <f t="shared" si="104"/>
        <v>0</v>
      </c>
      <c r="W608" s="1">
        <f t="shared" si="105"/>
        <v>1</v>
      </c>
      <c r="X608" s="1">
        <f t="shared" si="106"/>
        <v>1</v>
      </c>
      <c r="Y608" s="1">
        <f t="shared" si="107"/>
        <v>0</v>
      </c>
      <c r="Z608" s="1">
        <f t="shared" si="108"/>
        <v>0</v>
      </c>
      <c r="AA608" s="1">
        <f t="shared" si="109"/>
        <v>0</v>
      </c>
      <c r="AB608" s="1">
        <f t="shared" si="110"/>
        <v>4</v>
      </c>
      <c r="AC608" s="1"/>
    </row>
    <row r="609" spans="1:29" ht="12.95" customHeight="1">
      <c r="A609" s="2" t="s">
        <v>1511</v>
      </c>
      <c r="B609" s="1" t="s">
        <v>1005</v>
      </c>
      <c r="C609" s="1" t="s">
        <v>1510</v>
      </c>
      <c r="D609" s="1">
        <v>39.308056000000001</v>
      </c>
      <c r="E609" s="1">
        <v>-106.06222200000001</v>
      </c>
      <c r="F609" s="3">
        <v>1</v>
      </c>
      <c r="G609" s="9" t="s">
        <v>2026</v>
      </c>
      <c r="H609" s="13">
        <v>47.212080999999998</v>
      </c>
      <c r="I609" s="14">
        <v>21.123217</v>
      </c>
      <c r="J609" s="12">
        <v>0</v>
      </c>
      <c r="K609" s="12">
        <v>0</v>
      </c>
      <c r="L609" s="12">
        <v>0.35449999999999998</v>
      </c>
      <c r="M609" s="1">
        <v>0</v>
      </c>
      <c r="N609" s="1">
        <v>2</v>
      </c>
      <c r="O609" s="12">
        <v>3.159621</v>
      </c>
      <c r="P609" s="1">
        <v>1.186137</v>
      </c>
      <c r="Q609" s="1">
        <v>0</v>
      </c>
      <c r="R609" s="1">
        <v>0</v>
      </c>
      <c r="S609" s="1">
        <f t="shared" si="101"/>
        <v>0</v>
      </c>
      <c r="T609" s="1">
        <f t="shared" si="102"/>
        <v>0</v>
      </c>
      <c r="U609" s="1">
        <f t="shared" si="103"/>
        <v>1</v>
      </c>
      <c r="V609" s="1">
        <f t="shared" si="104"/>
        <v>0</v>
      </c>
      <c r="W609" s="1">
        <f t="shared" si="105"/>
        <v>1</v>
      </c>
      <c r="X609" s="1">
        <f t="shared" si="106"/>
        <v>1</v>
      </c>
      <c r="Y609" s="1">
        <f t="shared" si="107"/>
        <v>1</v>
      </c>
      <c r="Z609" s="1">
        <f t="shared" si="108"/>
        <v>0</v>
      </c>
      <c r="AA609" s="1">
        <f t="shared" si="109"/>
        <v>0</v>
      </c>
      <c r="AB609" s="1">
        <f t="shared" si="110"/>
        <v>4</v>
      </c>
      <c r="AC609" s="1"/>
    </row>
    <row r="610" spans="1:29" ht="12.95" customHeight="1">
      <c r="A610" s="2" t="s">
        <v>1512</v>
      </c>
      <c r="B610" s="1" t="s">
        <v>1038</v>
      </c>
      <c r="C610" s="1" t="s">
        <v>1510</v>
      </c>
      <c r="D610" s="1">
        <v>39.177778000000004</v>
      </c>
      <c r="E610" s="1">
        <v>-105.523611</v>
      </c>
      <c r="F610" s="3">
        <v>2</v>
      </c>
      <c r="G610" s="9" t="s">
        <v>2026</v>
      </c>
      <c r="H610" s="13">
        <v>907.238921</v>
      </c>
      <c r="I610" s="14">
        <v>29.519863999999998</v>
      </c>
      <c r="J610" s="12">
        <v>0</v>
      </c>
      <c r="K610" s="12">
        <v>0.88600000000000001</v>
      </c>
      <c r="L610" s="12">
        <v>5.9299999999999999E-2</v>
      </c>
      <c r="M610" s="1">
        <v>0</v>
      </c>
      <c r="N610" s="1">
        <v>3</v>
      </c>
      <c r="O610" s="12">
        <v>0.39488800000000002</v>
      </c>
      <c r="P610" s="1">
        <v>2.6453999999999998E-2</v>
      </c>
      <c r="Q610" s="1">
        <v>0</v>
      </c>
      <c r="R610" s="1">
        <v>0</v>
      </c>
      <c r="S610" s="1">
        <f t="shared" si="101"/>
        <v>0</v>
      </c>
      <c r="T610" s="1">
        <f t="shared" si="102"/>
        <v>1</v>
      </c>
      <c r="U610" s="1">
        <f t="shared" si="103"/>
        <v>1</v>
      </c>
      <c r="V610" s="1">
        <f t="shared" si="104"/>
        <v>0</v>
      </c>
      <c r="W610" s="1">
        <f t="shared" si="105"/>
        <v>1</v>
      </c>
      <c r="X610" s="1">
        <f t="shared" si="106"/>
        <v>0</v>
      </c>
      <c r="Y610" s="1">
        <f t="shared" si="107"/>
        <v>0</v>
      </c>
      <c r="Z610" s="1">
        <f t="shared" si="108"/>
        <v>0</v>
      </c>
      <c r="AA610" s="1">
        <f t="shared" si="109"/>
        <v>0</v>
      </c>
      <c r="AB610" s="1">
        <f t="shared" si="110"/>
        <v>3</v>
      </c>
      <c r="AC610" s="1"/>
    </row>
    <row r="611" spans="1:29" ht="12.95" customHeight="1">
      <c r="A611" s="2" t="s">
        <v>1513</v>
      </c>
      <c r="B611" s="1" t="s">
        <v>1005</v>
      </c>
      <c r="C611" s="1" t="s">
        <v>1510</v>
      </c>
      <c r="D611" s="1">
        <v>39.079721999999997</v>
      </c>
      <c r="E611" s="1">
        <v>-105.858056</v>
      </c>
      <c r="F611" s="3">
        <v>2</v>
      </c>
      <c r="G611" s="9" t="s">
        <v>2026</v>
      </c>
      <c r="H611" s="13">
        <v>410.95749699999999</v>
      </c>
      <c r="I611" s="14">
        <v>6.6444049999999999</v>
      </c>
      <c r="J611" s="12">
        <v>0</v>
      </c>
      <c r="K611" s="12">
        <v>9.8100000000000007E-2</v>
      </c>
      <c r="L611" s="12">
        <v>0.42639999999999995</v>
      </c>
      <c r="M611" s="1">
        <v>0</v>
      </c>
      <c r="N611" s="1">
        <v>2</v>
      </c>
      <c r="O611" s="12">
        <v>1.4639120000000001</v>
      </c>
      <c r="P611" s="1">
        <v>0.666736</v>
      </c>
      <c r="Q611" s="1">
        <v>0</v>
      </c>
      <c r="R611" s="1">
        <v>0</v>
      </c>
      <c r="S611" s="1">
        <f t="shared" si="101"/>
        <v>0</v>
      </c>
      <c r="T611" s="1">
        <f t="shared" si="102"/>
        <v>1</v>
      </c>
      <c r="U611" s="1">
        <f t="shared" si="103"/>
        <v>1</v>
      </c>
      <c r="V611" s="1">
        <f t="shared" si="104"/>
        <v>0</v>
      </c>
      <c r="W611" s="1">
        <f t="shared" si="105"/>
        <v>1</v>
      </c>
      <c r="X611" s="1">
        <f t="shared" si="106"/>
        <v>1</v>
      </c>
      <c r="Y611" s="1">
        <f t="shared" si="107"/>
        <v>1</v>
      </c>
      <c r="Z611" s="1">
        <f t="shared" si="108"/>
        <v>0</v>
      </c>
      <c r="AA611" s="1">
        <f t="shared" si="109"/>
        <v>0</v>
      </c>
      <c r="AB611" s="1">
        <f t="shared" si="110"/>
        <v>5</v>
      </c>
      <c r="AC611" s="1"/>
    </row>
    <row r="612" spans="1:29" ht="12.95" customHeight="1">
      <c r="A612" s="2" t="s">
        <v>1514</v>
      </c>
      <c r="B612" s="1" t="s">
        <v>1077</v>
      </c>
      <c r="C612" s="1" t="s">
        <v>1510</v>
      </c>
      <c r="D612" s="1">
        <v>38.913888999999998</v>
      </c>
      <c r="E612" s="1">
        <v>-105.277778</v>
      </c>
      <c r="F612" s="3">
        <v>1</v>
      </c>
      <c r="G612" s="9" t="s">
        <v>2026</v>
      </c>
      <c r="H612" s="13">
        <v>30.714950999999999</v>
      </c>
      <c r="I612" s="14">
        <v>26.897314000000001</v>
      </c>
      <c r="J612" s="12">
        <v>0</v>
      </c>
      <c r="K612" s="12">
        <v>4.1000000000000002E-2</v>
      </c>
      <c r="L612" s="12">
        <v>1.17E-2</v>
      </c>
      <c r="M612" s="1">
        <v>0</v>
      </c>
      <c r="N612" s="1">
        <v>1</v>
      </c>
      <c r="O612" s="12">
        <v>3.1692719999999999</v>
      </c>
      <c r="P612" s="1">
        <v>0</v>
      </c>
      <c r="Q612" s="1">
        <v>0</v>
      </c>
      <c r="R612" s="1">
        <v>0</v>
      </c>
      <c r="S612" s="1">
        <f t="shared" si="101"/>
        <v>0</v>
      </c>
      <c r="T612" s="1">
        <f t="shared" si="102"/>
        <v>1</v>
      </c>
      <c r="U612" s="1">
        <f t="shared" si="103"/>
        <v>1</v>
      </c>
      <c r="V612" s="1">
        <f t="shared" si="104"/>
        <v>0</v>
      </c>
      <c r="W612" s="1">
        <f t="shared" si="105"/>
        <v>0</v>
      </c>
      <c r="X612" s="1">
        <f t="shared" si="106"/>
        <v>1</v>
      </c>
      <c r="Y612" s="1">
        <f t="shared" si="107"/>
        <v>0</v>
      </c>
      <c r="Z612" s="1">
        <f t="shared" si="108"/>
        <v>0</v>
      </c>
      <c r="AA612" s="1">
        <f t="shared" si="109"/>
        <v>0</v>
      </c>
      <c r="AB612" s="1">
        <f t="shared" si="110"/>
        <v>3</v>
      </c>
      <c r="AC612" s="1"/>
    </row>
    <row r="613" spans="1:29" ht="12.95" customHeight="1">
      <c r="A613" s="2" t="s">
        <v>1515</v>
      </c>
      <c r="B613" s="1" t="s">
        <v>405</v>
      </c>
      <c r="C613" s="1" t="s">
        <v>1510</v>
      </c>
      <c r="D613" s="1">
        <v>39.511111</v>
      </c>
      <c r="E613" s="1">
        <v>-105.523056</v>
      </c>
      <c r="F613" s="3">
        <v>1</v>
      </c>
      <c r="G613" s="9" t="s">
        <v>2026</v>
      </c>
      <c r="H613" s="13">
        <v>16.345768</v>
      </c>
      <c r="I613" s="14">
        <v>13.44027</v>
      </c>
      <c r="J613" s="12">
        <v>0</v>
      </c>
      <c r="K613" s="12">
        <v>0</v>
      </c>
      <c r="L613" s="12">
        <v>0</v>
      </c>
      <c r="M613" s="1">
        <v>0</v>
      </c>
      <c r="N613" s="1">
        <v>1</v>
      </c>
      <c r="O613" s="12">
        <v>1.031336</v>
      </c>
      <c r="P613" s="1">
        <v>0</v>
      </c>
      <c r="Q613" s="1">
        <v>0</v>
      </c>
      <c r="R613" s="1">
        <v>0</v>
      </c>
      <c r="S613" s="1">
        <f t="shared" si="101"/>
        <v>0</v>
      </c>
      <c r="T613" s="1">
        <f t="shared" si="102"/>
        <v>0</v>
      </c>
      <c r="U613" s="1">
        <f t="shared" si="103"/>
        <v>0</v>
      </c>
      <c r="V613" s="1">
        <f t="shared" si="104"/>
        <v>0</v>
      </c>
      <c r="W613" s="1">
        <f t="shared" si="105"/>
        <v>0</v>
      </c>
      <c r="X613" s="1">
        <f t="shared" si="106"/>
        <v>1</v>
      </c>
      <c r="Y613" s="1">
        <f t="shared" si="107"/>
        <v>0</v>
      </c>
      <c r="Z613" s="1">
        <f t="shared" si="108"/>
        <v>0</v>
      </c>
      <c r="AA613" s="1">
        <f t="shared" si="109"/>
        <v>0</v>
      </c>
      <c r="AB613" s="1">
        <f t="shared" si="110"/>
        <v>1</v>
      </c>
      <c r="AC613" s="1"/>
    </row>
    <row r="614" spans="1:29" ht="12.95" customHeight="1">
      <c r="A614" s="2" t="s">
        <v>1516</v>
      </c>
      <c r="B614" s="1" t="s">
        <v>1517</v>
      </c>
      <c r="C614" s="1" t="s">
        <v>1510</v>
      </c>
      <c r="D614" s="1">
        <v>39.172221999999998</v>
      </c>
      <c r="E614" s="1">
        <v>-105.367778</v>
      </c>
      <c r="F614" s="3">
        <v>2</v>
      </c>
      <c r="G614" s="9" t="s">
        <v>2026</v>
      </c>
      <c r="H614" s="13">
        <v>199.08596</v>
      </c>
      <c r="I614" s="14">
        <v>28.902401999999999</v>
      </c>
      <c r="J614" s="12">
        <v>0</v>
      </c>
      <c r="K614" s="12">
        <v>0</v>
      </c>
      <c r="L614" s="12">
        <v>0</v>
      </c>
      <c r="M614" s="1">
        <v>0</v>
      </c>
      <c r="N614" s="1">
        <v>0</v>
      </c>
      <c r="O614" s="12">
        <v>0.161607</v>
      </c>
      <c r="P614" s="1">
        <v>0</v>
      </c>
      <c r="Q614" s="1">
        <v>0</v>
      </c>
      <c r="R614" s="1">
        <v>0</v>
      </c>
      <c r="S614" s="1">
        <f t="shared" si="101"/>
        <v>0</v>
      </c>
      <c r="T614" s="1">
        <f t="shared" si="102"/>
        <v>0</v>
      </c>
      <c r="U614" s="1">
        <f t="shared" si="103"/>
        <v>0</v>
      </c>
      <c r="V614" s="1">
        <f t="shared" si="104"/>
        <v>0</v>
      </c>
      <c r="W614" s="1">
        <f t="shared" si="105"/>
        <v>0</v>
      </c>
      <c r="X614" s="1">
        <f t="shared" si="106"/>
        <v>0</v>
      </c>
      <c r="Y614" s="1">
        <f t="shared" si="107"/>
        <v>0</v>
      </c>
      <c r="Z614" s="1">
        <f t="shared" si="108"/>
        <v>0</v>
      </c>
      <c r="AA614" s="1">
        <f t="shared" si="109"/>
        <v>0</v>
      </c>
      <c r="AB614" s="1">
        <f t="shared" si="110"/>
        <v>0</v>
      </c>
      <c r="AC614" s="1"/>
    </row>
    <row r="615" spans="1:29" ht="12.95" customHeight="1">
      <c r="A615" s="2" t="s">
        <v>1518</v>
      </c>
      <c r="B615" s="1" t="s">
        <v>267</v>
      </c>
      <c r="C615" s="1" t="s">
        <v>1510</v>
      </c>
      <c r="D615" s="1">
        <v>39.744166999999997</v>
      </c>
      <c r="E615" s="1">
        <v>-105.484722</v>
      </c>
      <c r="F615" s="3">
        <v>2</v>
      </c>
      <c r="G615" s="9" t="s">
        <v>2026</v>
      </c>
      <c r="H615" s="13">
        <v>678.74352099999999</v>
      </c>
      <c r="I615" s="14">
        <v>33.418213999999999</v>
      </c>
      <c r="J615" s="12">
        <v>0</v>
      </c>
      <c r="K615" s="12">
        <v>4.0000000000000001E-3</v>
      </c>
      <c r="L615" s="12">
        <v>1.1247</v>
      </c>
      <c r="M615" s="1">
        <v>5</v>
      </c>
      <c r="N615" s="1">
        <v>13</v>
      </c>
      <c r="O615" s="12">
        <v>5.1796870000000004</v>
      </c>
      <c r="P615" s="1">
        <v>5.7459000000000003E-2</v>
      </c>
      <c r="Q615" s="1">
        <v>0</v>
      </c>
      <c r="R615" s="1">
        <v>0</v>
      </c>
      <c r="S615" s="1">
        <f t="shared" si="101"/>
        <v>0</v>
      </c>
      <c r="T615" s="1">
        <f t="shared" si="102"/>
        <v>1</v>
      </c>
      <c r="U615" s="1">
        <f t="shared" si="103"/>
        <v>1</v>
      </c>
      <c r="V615" s="1">
        <f t="shared" si="104"/>
        <v>1</v>
      </c>
      <c r="W615" s="1">
        <f t="shared" si="105"/>
        <v>1</v>
      </c>
      <c r="X615" s="1">
        <f t="shared" si="106"/>
        <v>1</v>
      </c>
      <c r="Y615" s="1">
        <f t="shared" si="107"/>
        <v>1</v>
      </c>
      <c r="Z615" s="1">
        <f t="shared" si="108"/>
        <v>0</v>
      </c>
      <c r="AA615" s="1">
        <f t="shared" si="109"/>
        <v>0</v>
      </c>
      <c r="AB615" s="1">
        <f t="shared" si="110"/>
        <v>6</v>
      </c>
      <c r="AC615" s="1"/>
    </row>
    <row r="616" spans="1:29" ht="12.95" customHeight="1">
      <c r="A616" s="2" t="s">
        <v>1519</v>
      </c>
      <c r="B616" s="1" t="s">
        <v>747</v>
      </c>
      <c r="C616" s="1" t="s">
        <v>1510</v>
      </c>
      <c r="D616" s="1">
        <v>39.129167000000002</v>
      </c>
      <c r="E616" s="1">
        <v>-106.311667</v>
      </c>
      <c r="F616" s="3">
        <v>1</v>
      </c>
      <c r="G616" s="9" t="s">
        <v>2026</v>
      </c>
      <c r="H616" s="13">
        <v>678.76857099999995</v>
      </c>
      <c r="I616" s="14">
        <v>20.398054999999999</v>
      </c>
      <c r="J616" s="12">
        <v>0</v>
      </c>
      <c r="K616" s="12">
        <v>1.95E-2</v>
      </c>
      <c r="L616" s="12">
        <v>0.62350000000000005</v>
      </c>
      <c r="M616" s="1">
        <v>0</v>
      </c>
      <c r="N616" s="1">
        <v>8</v>
      </c>
      <c r="O616" s="12">
        <v>3.7297630000000002</v>
      </c>
      <c r="P616" s="1">
        <v>8.2502000000000006E-2</v>
      </c>
      <c r="Q616" s="1">
        <v>0</v>
      </c>
      <c r="R616" s="1">
        <v>0</v>
      </c>
      <c r="S616" s="1">
        <f t="shared" si="101"/>
        <v>0</v>
      </c>
      <c r="T616" s="1">
        <f t="shared" si="102"/>
        <v>1</v>
      </c>
      <c r="U616" s="1">
        <f t="shared" si="103"/>
        <v>1</v>
      </c>
      <c r="V616" s="1">
        <f t="shared" si="104"/>
        <v>0</v>
      </c>
      <c r="W616" s="1">
        <f t="shared" si="105"/>
        <v>1</v>
      </c>
      <c r="X616" s="1">
        <f t="shared" si="106"/>
        <v>1</v>
      </c>
      <c r="Y616" s="1">
        <f t="shared" si="107"/>
        <v>1</v>
      </c>
      <c r="Z616" s="1">
        <f t="shared" si="108"/>
        <v>0</v>
      </c>
      <c r="AA616" s="1">
        <f t="shared" si="109"/>
        <v>0</v>
      </c>
      <c r="AB616" s="1">
        <f t="shared" si="110"/>
        <v>5</v>
      </c>
      <c r="AC616" s="1"/>
    </row>
    <row r="617" spans="1:29" ht="12.95" customHeight="1">
      <c r="A617" s="2" t="s">
        <v>1520</v>
      </c>
      <c r="B617" s="1" t="s">
        <v>203</v>
      </c>
      <c r="C617" s="1" t="s">
        <v>1510</v>
      </c>
      <c r="D617" s="1">
        <v>38.818888999999999</v>
      </c>
      <c r="E617" s="1">
        <v>-106.195278</v>
      </c>
      <c r="F617" s="3">
        <v>1</v>
      </c>
      <c r="G617" s="9" t="s">
        <v>2026</v>
      </c>
      <c r="H617" s="13">
        <v>184.87321299999999</v>
      </c>
      <c r="I617" s="14">
        <v>11.665808999999999</v>
      </c>
      <c r="J617" s="12">
        <v>0</v>
      </c>
      <c r="K617" s="12">
        <v>0</v>
      </c>
      <c r="L617" s="12">
        <v>0.28820000000000001</v>
      </c>
      <c r="M617" s="1">
        <v>0</v>
      </c>
      <c r="N617" s="1">
        <v>11</v>
      </c>
      <c r="O617" s="12">
        <v>2.0824959999999999</v>
      </c>
      <c r="P617" s="1">
        <v>0</v>
      </c>
      <c r="Q617" s="1">
        <v>0</v>
      </c>
      <c r="R617" s="1">
        <v>0</v>
      </c>
      <c r="S617" s="1">
        <f t="shared" si="101"/>
        <v>0</v>
      </c>
      <c r="T617" s="1">
        <f t="shared" si="102"/>
        <v>0</v>
      </c>
      <c r="U617" s="1">
        <f t="shared" si="103"/>
        <v>1</v>
      </c>
      <c r="V617" s="1">
        <f t="shared" si="104"/>
        <v>0</v>
      </c>
      <c r="W617" s="1">
        <f t="shared" si="105"/>
        <v>1</v>
      </c>
      <c r="X617" s="1">
        <f t="shared" si="106"/>
        <v>1</v>
      </c>
      <c r="Y617" s="1">
        <f t="shared" si="107"/>
        <v>0</v>
      </c>
      <c r="Z617" s="1">
        <f t="shared" si="108"/>
        <v>0</v>
      </c>
      <c r="AA617" s="1">
        <f t="shared" si="109"/>
        <v>0</v>
      </c>
      <c r="AB617" s="1">
        <f t="shared" si="110"/>
        <v>3</v>
      </c>
      <c r="AC617" s="1"/>
    </row>
    <row r="618" spans="1:29" ht="12.95" customHeight="1">
      <c r="A618" s="2" t="s">
        <v>1521</v>
      </c>
      <c r="B618" s="1" t="s">
        <v>1522</v>
      </c>
      <c r="C618" s="1" t="s">
        <v>1523</v>
      </c>
      <c r="D618" s="1">
        <v>40.167499999999997</v>
      </c>
      <c r="E618" s="1">
        <v>-105.3964</v>
      </c>
      <c r="F618" s="3">
        <v>2</v>
      </c>
      <c r="G618" s="9" t="s">
        <v>2026</v>
      </c>
      <c r="H618" s="13">
        <v>173.17949899999999</v>
      </c>
      <c r="I618" s="14">
        <v>19.271923000000001</v>
      </c>
      <c r="J618" s="12">
        <v>0</v>
      </c>
      <c r="K618" s="12">
        <v>1.46E-2</v>
      </c>
      <c r="L618" s="12">
        <v>0.30359999999999998</v>
      </c>
      <c r="M618" s="1">
        <v>0</v>
      </c>
      <c r="N618" s="1">
        <v>0</v>
      </c>
      <c r="O618" s="12">
        <v>1.722202</v>
      </c>
      <c r="P618" s="1">
        <v>0</v>
      </c>
      <c r="Q618" s="1">
        <v>0</v>
      </c>
      <c r="R618" s="1">
        <v>0</v>
      </c>
      <c r="S618" s="1">
        <f t="shared" si="101"/>
        <v>0</v>
      </c>
      <c r="T618" s="1">
        <f t="shared" si="102"/>
        <v>1</v>
      </c>
      <c r="U618" s="1">
        <f t="shared" si="103"/>
        <v>1</v>
      </c>
      <c r="V618" s="1">
        <f t="shared" si="104"/>
        <v>0</v>
      </c>
      <c r="W618" s="1">
        <f t="shared" si="105"/>
        <v>0</v>
      </c>
      <c r="X618" s="1">
        <f t="shared" si="106"/>
        <v>1</v>
      </c>
      <c r="Y618" s="1">
        <f t="shared" si="107"/>
        <v>0</v>
      </c>
      <c r="Z618" s="1">
        <f t="shared" si="108"/>
        <v>0</v>
      </c>
      <c r="AA618" s="1">
        <f t="shared" si="109"/>
        <v>0</v>
      </c>
      <c r="AB618" s="1">
        <f t="shared" si="110"/>
        <v>3</v>
      </c>
      <c r="AC618" s="1"/>
    </row>
    <row r="619" spans="1:29" ht="12.95" customHeight="1">
      <c r="A619" s="2" t="s">
        <v>1524</v>
      </c>
      <c r="B619" s="1" t="s">
        <v>28</v>
      </c>
      <c r="C619" s="1" t="s">
        <v>1510</v>
      </c>
      <c r="D619" s="1">
        <v>38.222499999999997</v>
      </c>
      <c r="E619" s="1">
        <v>-105.552778</v>
      </c>
      <c r="F619" s="3">
        <v>1</v>
      </c>
      <c r="G619" s="9" t="s">
        <v>2026</v>
      </c>
      <c r="H619" s="13">
        <v>37.109592999999997</v>
      </c>
      <c r="I619" s="14">
        <v>13.505677</v>
      </c>
      <c r="J619" s="12">
        <v>0</v>
      </c>
      <c r="K619" s="12">
        <v>3.798</v>
      </c>
      <c r="L619" s="12">
        <v>2.9100000000000001E-2</v>
      </c>
      <c r="M619" s="1">
        <v>0</v>
      </c>
      <c r="N619" s="1">
        <v>22</v>
      </c>
      <c r="O619" s="12">
        <v>1.6811160000000001</v>
      </c>
      <c r="P619" s="1">
        <v>0</v>
      </c>
      <c r="Q619" s="1">
        <v>0</v>
      </c>
      <c r="R619" s="1">
        <v>0</v>
      </c>
      <c r="S619" s="1">
        <f t="shared" si="101"/>
        <v>0</v>
      </c>
      <c r="T619" s="1">
        <f t="shared" si="102"/>
        <v>1</v>
      </c>
      <c r="U619" s="1">
        <f t="shared" si="103"/>
        <v>1</v>
      </c>
      <c r="V619" s="1">
        <f t="shared" si="104"/>
        <v>0</v>
      </c>
      <c r="W619" s="1">
        <f t="shared" si="105"/>
        <v>1</v>
      </c>
      <c r="X619" s="1">
        <f t="shared" si="106"/>
        <v>1</v>
      </c>
      <c r="Y619" s="1">
        <f t="shared" si="107"/>
        <v>0</v>
      </c>
      <c r="Z619" s="1">
        <f t="shared" si="108"/>
        <v>0</v>
      </c>
      <c r="AA619" s="1">
        <f t="shared" si="109"/>
        <v>0</v>
      </c>
      <c r="AB619" s="1">
        <f t="shared" si="110"/>
        <v>4</v>
      </c>
      <c r="AC619" s="1"/>
    </row>
    <row r="620" spans="1:29" ht="12.95" customHeight="1">
      <c r="A620" s="2" t="s">
        <v>1525</v>
      </c>
      <c r="B620" s="1" t="s">
        <v>1086</v>
      </c>
      <c r="C620" s="1" t="s">
        <v>1510</v>
      </c>
      <c r="D620" s="1">
        <v>38.168610999999999</v>
      </c>
      <c r="E620" s="1">
        <v>-105.570556</v>
      </c>
      <c r="F620" s="3">
        <v>1</v>
      </c>
      <c r="G620" s="9" t="s">
        <v>2026</v>
      </c>
      <c r="H620" s="13">
        <v>13.594989</v>
      </c>
      <c r="I620" s="14">
        <v>3.0903589999999999</v>
      </c>
      <c r="J620" s="12">
        <v>0</v>
      </c>
      <c r="K620" s="12">
        <v>0</v>
      </c>
      <c r="L620" s="12">
        <v>0</v>
      </c>
      <c r="M620" s="1">
        <v>0</v>
      </c>
      <c r="N620" s="1">
        <v>2</v>
      </c>
      <c r="O620" s="12">
        <v>0.74999300000000002</v>
      </c>
      <c r="P620" s="1">
        <v>0</v>
      </c>
      <c r="Q620" s="1">
        <v>0</v>
      </c>
      <c r="R620" s="1">
        <v>0</v>
      </c>
      <c r="S620" s="1">
        <f t="shared" si="101"/>
        <v>0</v>
      </c>
      <c r="T620" s="1">
        <f t="shared" si="102"/>
        <v>0</v>
      </c>
      <c r="U620" s="1">
        <f t="shared" si="103"/>
        <v>0</v>
      </c>
      <c r="V620" s="1">
        <f t="shared" si="104"/>
        <v>0</v>
      </c>
      <c r="W620" s="1">
        <f t="shared" si="105"/>
        <v>1</v>
      </c>
      <c r="X620" s="1">
        <f t="shared" si="106"/>
        <v>1</v>
      </c>
      <c r="Y620" s="1">
        <f t="shared" si="107"/>
        <v>0</v>
      </c>
      <c r="Z620" s="1">
        <f t="shared" si="108"/>
        <v>0</v>
      </c>
      <c r="AA620" s="1">
        <f t="shared" si="109"/>
        <v>0</v>
      </c>
      <c r="AB620" s="1">
        <f t="shared" si="110"/>
        <v>2</v>
      </c>
      <c r="AC620" s="1"/>
    </row>
    <row r="621" spans="1:29" ht="12.95" customHeight="1">
      <c r="A621" s="2" t="s">
        <v>1526</v>
      </c>
      <c r="B621" s="1" t="s">
        <v>1527</v>
      </c>
      <c r="C621" s="1" t="s">
        <v>1510</v>
      </c>
      <c r="D621" s="1">
        <v>38.627222000000003</v>
      </c>
      <c r="E621" s="1">
        <v>-105.120833</v>
      </c>
      <c r="F621" s="3">
        <v>1</v>
      </c>
      <c r="G621" s="9" t="s">
        <v>2026</v>
      </c>
      <c r="H621" s="13">
        <v>29.341397000000001</v>
      </c>
      <c r="I621" s="14">
        <v>13.026465999999999</v>
      </c>
      <c r="J621" s="12">
        <v>0</v>
      </c>
      <c r="K621" s="12">
        <v>0</v>
      </c>
      <c r="L621" s="12">
        <v>0.2117</v>
      </c>
      <c r="M621" s="1">
        <v>0</v>
      </c>
      <c r="N621" s="1">
        <v>0</v>
      </c>
      <c r="O621" s="12">
        <v>2.2352560000000001</v>
      </c>
      <c r="P621" s="1">
        <v>0</v>
      </c>
      <c r="Q621" s="1">
        <v>0</v>
      </c>
      <c r="R621" s="1">
        <v>0</v>
      </c>
      <c r="S621" s="1">
        <f t="shared" si="101"/>
        <v>0</v>
      </c>
      <c r="T621" s="1">
        <f t="shared" si="102"/>
        <v>0</v>
      </c>
      <c r="U621" s="1">
        <f t="shared" si="103"/>
        <v>1</v>
      </c>
      <c r="V621" s="1">
        <f t="shared" si="104"/>
        <v>0</v>
      </c>
      <c r="W621" s="1">
        <f t="shared" si="105"/>
        <v>0</v>
      </c>
      <c r="X621" s="1">
        <f t="shared" si="106"/>
        <v>1</v>
      </c>
      <c r="Y621" s="1">
        <f t="shared" si="107"/>
        <v>0</v>
      </c>
      <c r="Z621" s="1">
        <f t="shared" si="108"/>
        <v>0</v>
      </c>
      <c r="AA621" s="1">
        <f t="shared" si="109"/>
        <v>0</v>
      </c>
      <c r="AB621" s="1">
        <f t="shared" si="110"/>
        <v>2</v>
      </c>
      <c r="AC621" s="1"/>
    </row>
    <row r="622" spans="1:29" ht="12.95" customHeight="1">
      <c r="A622" s="2" t="s">
        <v>1528</v>
      </c>
      <c r="B622" s="1" t="s">
        <v>1305</v>
      </c>
      <c r="C622" s="1" t="s">
        <v>1510</v>
      </c>
      <c r="D622" s="1">
        <v>39.569960000000002</v>
      </c>
      <c r="E622" s="1">
        <v>-106.4075</v>
      </c>
      <c r="F622" s="3">
        <v>2</v>
      </c>
      <c r="G622" s="9" t="s">
        <v>2026</v>
      </c>
      <c r="H622" s="13">
        <v>91.105530000000002</v>
      </c>
      <c r="I622" s="14">
        <v>8.6071329999999993</v>
      </c>
      <c r="J622" s="12">
        <v>0</v>
      </c>
      <c r="K622" s="12">
        <v>1.2799999999999999E-2</v>
      </c>
      <c r="L622" s="12">
        <v>0.1847</v>
      </c>
      <c r="M622" s="1">
        <v>0</v>
      </c>
      <c r="N622" s="1">
        <v>14</v>
      </c>
      <c r="O622" s="12">
        <v>1.1308510000000001</v>
      </c>
      <c r="P622" s="1">
        <v>0</v>
      </c>
      <c r="Q622" s="1">
        <v>0</v>
      </c>
      <c r="R622" s="1">
        <v>0</v>
      </c>
      <c r="S622" s="1">
        <f t="shared" si="101"/>
        <v>0</v>
      </c>
      <c r="T622" s="1">
        <f t="shared" si="102"/>
        <v>1</v>
      </c>
      <c r="U622" s="1">
        <f t="shared" si="103"/>
        <v>1</v>
      </c>
      <c r="V622" s="1">
        <f t="shared" si="104"/>
        <v>0</v>
      </c>
      <c r="W622" s="1">
        <f t="shared" si="105"/>
        <v>1</v>
      </c>
      <c r="X622" s="1">
        <f t="shared" si="106"/>
        <v>1</v>
      </c>
      <c r="Y622" s="1">
        <f t="shared" si="107"/>
        <v>0</v>
      </c>
      <c r="Z622" s="1">
        <f t="shared" si="108"/>
        <v>0</v>
      </c>
      <c r="AA622" s="1">
        <f t="shared" si="109"/>
        <v>0</v>
      </c>
      <c r="AB622" s="1">
        <f t="shared" si="110"/>
        <v>4</v>
      </c>
      <c r="AC622" s="1"/>
    </row>
    <row r="623" spans="1:29" ht="12.95" customHeight="1">
      <c r="A623" s="2" t="s">
        <v>1529</v>
      </c>
      <c r="B623" s="1" t="s">
        <v>360</v>
      </c>
      <c r="C623" s="1" t="s">
        <v>1510</v>
      </c>
      <c r="D623" s="1">
        <v>37.788055999999997</v>
      </c>
      <c r="E623" s="1">
        <v>-107.177222</v>
      </c>
      <c r="F623" s="3">
        <v>2</v>
      </c>
      <c r="G623" s="9" t="s">
        <v>2026</v>
      </c>
      <c r="H623" s="13">
        <v>35.455179000000001</v>
      </c>
      <c r="I623" s="14">
        <v>18.049793000000001</v>
      </c>
      <c r="J623" s="12">
        <v>0</v>
      </c>
      <c r="K623" s="12">
        <v>4.5699999999999998E-2</v>
      </c>
      <c r="L623" s="12">
        <v>0</v>
      </c>
      <c r="M623" s="1">
        <v>0</v>
      </c>
      <c r="N623" s="1">
        <v>0</v>
      </c>
      <c r="O623" s="12">
        <v>1.3677680000000001</v>
      </c>
      <c r="P623" s="1">
        <v>0</v>
      </c>
      <c r="Q623" s="1">
        <v>0</v>
      </c>
      <c r="R623" s="1">
        <v>0</v>
      </c>
      <c r="S623" s="1">
        <f t="shared" si="101"/>
        <v>0</v>
      </c>
      <c r="T623" s="1">
        <f t="shared" si="102"/>
        <v>1</v>
      </c>
      <c r="U623" s="1">
        <f t="shared" si="103"/>
        <v>0</v>
      </c>
      <c r="V623" s="1">
        <f t="shared" si="104"/>
        <v>0</v>
      </c>
      <c r="W623" s="1">
        <f t="shared" si="105"/>
        <v>0</v>
      </c>
      <c r="X623" s="1">
        <f t="shared" si="106"/>
        <v>1</v>
      </c>
      <c r="Y623" s="1">
        <f t="shared" si="107"/>
        <v>0</v>
      </c>
      <c r="Z623" s="1">
        <f t="shared" si="108"/>
        <v>0</v>
      </c>
      <c r="AA623" s="1">
        <f t="shared" si="109"/>
        <v>0</v>
      </c>
      <c r="AB623" s="1">
        <f t="shared" si="110"/>
        <v>2</v>
      </c>
      <c r="AC623" s="1"/>
    </row>
    <row r="624" spans="1:29" ht="12.95" customHeight="1">
      <c r="A624" s="2" t="s">
        <v>1530</v>
      </c>
      <c r="B624" s="1" t="s">
        <v>1251</v>
      </c>
      <c r="C624" s="1" t="s">
        <v>1510</v>
      </c>
      <c r="D624" s="1">
        <v>37.550556</v>
      </c>
      <c r="E624" s="1">
        <v>-106.776111</v>
      </c>
      <c r="F624" s="3">
        <v>2</v>
      </c>
      <c r="G624" s="9" t="s">
        <v>2026</v>
      </c>
      <c r="H624" s="13">
        <v>56.911448</v>
      </c>
      <c r="I624" s="14">
        <v>15.07446</v>
      </c>
      <c r="J624" s="12">
        <v>0</v>
      </c>
      <c r="K624" s="12">
        <v>0</v>
      </c>
      <c r="L624" s="12">
        <v>0.29249999999999998</v>
      </c>
      <c r="M624" s="1">
        <v>0</v>
      </c>
      <c r="N624" s="1">
        <v>0</v>
      </c>
      <c r="O624" s="12">
        <v>1.7942499999999999</v>
      </c>
      <c r="P624" s="1">
        <v>0</v>
      </c>
      <c r="Q624" s="1">
        <v>0</v>
      </c>
      <c r="R624" s="1">
        <v>0</v>
      </c>
      <c r="S624" s="1">
        <f t="shared" si="101"/>
        <v>0</v>
      </c>
      <c r="T624" s="1">
        <f t="shared" si="102"/>
        <v>0</v>
      </c>
      <c r="U624" s="1">
        <f t="shared" si="103"/>
        <v>1</v>
      </c>
      <c r="V624" s="1">
        <f t="shared" si="104"/>
        <v>0</v>
      </c>
      <c r="W624" s="1">
        <f t="shared" si="105"/>
        <v>0</v>
      </c>
      <c r="X624" s="1">
        <f t="shared" si="106"/>
        <v>1</v>
      </c>
      <c r="Y624" s="1">
        <f t="shared" si="107"/>
        <v>0</v>
      </c>
      <c r="Z624" s="1">
        <f t="shared" si="108"/>
        <v>0</v>
      </c>
      <c r="AA624" s="1">
        <f t="shared" si="109"/>
        <v>0</v>
      </c>
      <c r="AB624" s="1">
        <f t="shared" si="110"/>
        <v>2</v>
      </c>
      <c r="AC624" s="1"/>
    </row>
    <row r="625" spans="1:29" ht="12.95" customHeight="1">
      <c r="A625" s="2" t="s">
        <v>1532</v>
      </c>
      <c r="B625" s="1" t="s">
        <v>1533</v>
      </c>
      <c r="C625" s="1" t="s">
        <v>1510</v>
      </c>
      <c r="D625" s="1">
        <v>38.036110999999998</v>
      </c>
      <c r="E625" s="1">
        <v>-105.6425</v>
      </c>
      <c r="F625" s="3">
        <v>2</v>
      </c>
      <c r="G625" s="9" t="s">
        <v>2026</v>
      </c>
      <c r="H625" s="13">
        <v>5.0056839999999996</v>
      </c>
      <c r="I625" s="14">
        <v>5.0056839999999996</v>
      </c>
      <c r="J625" s="12">
        <v>0</v>
      </c>
      <c r="K625" s="12">
        <v>0</v>
      </c>
      <c r="L625" s="12">
        <v>0</v>
      </c>
      <c r="M625" s="1">
        <v>0</v>
      </c>
      <c r="N625" s="1">
        <v>0</v>
      </c>
      <c r="O625" s="12">
        <v>0</v>
      </c>
      <c r="P625" s="1">
        <v>0</v>
      </c>
      <c r="Q625" s="1">
        <v>0</v>
      </c>
      <c r="R625" s="1">
        <v>0</v>
      </c>
      <c r="S625" s="1">
        <f t="shared" si="101"/>
        <v>0</v>
      </c>
      <c r="T625" s="1">
        <f t="shared" si="102"/>
        <v>0</v>
      </c>
      <c r="U625" s="1">
        <f t="shared" si="103"/>
        <v>0</v>
      </c>
      <c r="V625" s="1">
        <f t="shared" si="104"/>
        <v>0</v>
      </c>
      <c r="W625" s="1">
        <f t="shared" si="105"/>
        <v>0</v>
      </c>
      <c r="X625" s="1">
        <f t="shared" si="106"/>
        <v>0</v>
      </c>
      <c r="Y625" s="1">
        <f t="shared" si="107"/>
        <v>0</v>
      </c>
      <c r="Z625" s="1">
        <f t="shared" si="108"/>
        <v>0</v>
      </c>
      <c r="AA625" s="1">
        <f t="shared" si="109"/>
        <v>0</v>
      </c>
      <c r="AB625" s="1">
        <f t="shared" si="110"/>
        <v>0</v>
      </c>
      <c r="AC625" s="1"/>
    </row>
    <row r="626" spans="1:29" ht="12.95" customHeight="1">
      <c r="A626" s="2" t="s">
        <v>1534</v>
      </c>
      <c r="B626" s="1" t="s">
        <v>1535</v>
      </c>
      <c r="C626" s="1" t="s">
        <v>1510</v>
      </c>
      <c r="D626" s="1">
        <v>37.553055999999998</v>
      </c>
      <c r="E626" s="1">
        <v>-106.802222</v>
      </c>
      <c r="F626" s="3">
        <v>2</v>
      </c>
      <c r="G626" s="9" t="s">
        <v>2026</v>
      </c>
      <c r="H626" s="13">
        <v>22.642050999999999</v>
      </c>
      <c r="I626" s="14">
        <v>13.878114</v>
      </c>
      <c r="J626" s="12">
        <v>0</v>
      </c>
      <c r="K626" s="12">
        <v>0</v>
      </c>
      <c r="L626" s="12">
        <v>0</v>
      </c>
      <c r="M626" s="1">
        <v>0</v>
      </c>
      <c r="N626" s="1">
        <v>0</v>
      </c>
      <c r="O626" s="12">
        <v>3.0088E-2</v>
      </c>
      <c r="P626" s="1">
        <v>0</v>
      </c>
      <c r="Q626" s="1">
        <v>0</v>
      </c>
      <c r="R626" s="1">
        <v>0</v>
      </c>
      <c r="S626" s="1">
        <f t="shared" si="101"/>
        <v>0</v>
      </c>
      <c r="T626" s="1">
        <f t="shared" si="102"/>
        <v>0</v>
      </c>
      <c r="U626" s="1">
        <f t="shared" si="103"/>
        <v>0</v>
      </c>
      <c r="V626" s="1">
        <f t="shared" si="104"/>
        <v>0</v>
      </c>
      <c r="W626" s="1">
        <f t="shared" si="105"/>
        <v>0</v>
      </c>
      <c r="X626" s="1">
        <f t="shared" si="106"/>
        <v>0</v>
      </c>
      <c r="Y626" s="1">
        <f t="shared" si="107"/>
        <v>0</v>
      </c>
      <c r="Z626" s="1">
        <f t="shared" si="108"/>
        <v>0</v>
      </c>
      <c r="AA626" s="1">
        <f t="shared" si="109"/>
        <v>0</v>
      </c>
      <c r="AB626" s="1">
        <f t="shared" si="110"/>
        <v>0</v>
      </c>
      <c r="AC626" s="1"/>
    </row>
    <row r="627" spans="1:29" ht="12.95" customHeight="1">
      <c r="A627" s="2" t="s">
        <v>1536</v>
      </c>
      <c r="B627" s="1" t="s">
        <v>1411</v>
      </c>
      <c r="C627" s="1" t="s">
        <v>1510</v>
      </c>
      <c r="D627" s="1">
        <v>37.855832999999997</v>
      </c>
      <c r="E627" s="1">
        <v>-107.57472199999999</v>
      </c>
      <c r="F627" s="3">
        <v>2</v>
      </c>
      <c r="G627" s="9" t="s">
        <v>2026</v>
      </c>
      <c r="H627" s="13">
        <v>101.875124</v>
      </c>
      <c r="I627" s="14">
        <v>50.205314000000001</v>
      </c>
      <c r="J627" s="12">
        <v>0</v>
      </c>
      <c r="K627" s="12">
        <v>0</v>
      </c>
      <c r="L627" s="12">
        <v>0.16880000000000001</v>
      </c>
      <c r="M627" s="1">
        <v>0</v>
      </c>
      <c r="N627" s="1">
        <v>3</v>
      </c>
      <c r="O627" s="12">
        <v>0.74228499999999997</v>
      </c>
      <c r="P627" s="1">
        <v>0</v>
      </c>
      <c r="Q627" s="1">
        <v>0</v>
      </c>
      <c r="R627" s="1">
        <v>0</v>
      </c>
      <c r="S627" s="1">
        <f t="shared" si="101"/>
        <v>0</v>
      </c>
      <c r="T627" s="1">
        <f t="shared" si="102"/>
        <v>0</v>
      </c>
      <c r="U627" s="1">
        <f t="shared" si="103"/>
        <v>1</v>
      </c>
      <c r="V627" s="1">
        <f t="shared" si="104"/>
        <v>0</v>
      </c>
      <c r="W627" s="1">
        <f t="shared" si="105"/>
        <v>1</v>
      </c>
      <c r="X627" s="1">
        <f t="shared" si="106"/>
        <v>1</v>
      </c>
      <c r="Y627" s="1">
        <f t="shared" si="107"/>
        <v>0</v>
      </c>
      <c r="Z627" s="1">
        <f t="shared" si="108"/>
        <v>0</v>
      </c>
      <c r="AA627" s="1">
        <f t="shared" si="109"/>
        <v>0</v>
      </c>
      <c r="AB627" s="1">
        <f t="shared" si="110"/>
        <v>3</v>
      </c>
      <c r="AC627" s="1"/>
    </row>
    <row r="628" spans="1:29" ht="12.95" customHeight="1">
      <c r="A628" s="2" t="s">
        <v>1537</v>
      </c>
      <c r="B628" s="1" t="s">
        <v>1538</v>
      </c>
      <c r="C628" s="1" t="s">
        <v>1510</v>
      </c>
      <c r="D628" s="1">
        <v>37.997777999999997</v>
      </c>
      <c r="E628" s="1">
        <v>-106.644167</v>
      </c>
      <c r="F628" s="3">
        <v>1</v>
      </c>
      <c r="G628" s="9" t="s">
        <v>2026</v>
      </c>
      <c r="H628" s="13">
        <v>36.002994999999999</v>
      </c>
      <c r="I628" s="14">
        <v>17.666297</v>
      </c>
      <c r="J628" s="12">
        <v>0</v>
      </c>
      <c r="K628" s="12">
        <v>0</v>
      </c>
      <c r="L628" s="12">
        <v>0</v>
      </c>
      <c r="M628" s="1">
        <v>0</v>
      </c>
      <c r="N628" s="1">
        <v>0</v>
      </c>
      <c r="O628" s="12">
        <v>0.76850600000000002</v>
      </c>
      <c r="P628" s="1">
        <v>0</v>
      </c>
      <c r="Q628" s="1">
        <v>0</v>
      </c>
      <c r="R628" s="1">
        <v>0</v>
      </c>
      <c r="S628" s="1">
        <f t="shared" si="101"/>
        <v>0</v>
      </c>
      <c r="T628" s="1">
        <f t="shared" si="102"/>
        <v>0</v>
      </c>
      <c r="U628" s="1">
        <f t="shared" si="103"/>
        <v>0</v>
      </c>
      <c r="V628" s="1">
        <f t="shared" si="104"/>
        <v>0</v>
      </c>
      <c r="W628" s="1">
        <f t="shared" si="105"/>
        <v>0</v>
      </c>
      <c r="X628" s="1">
        <f t="shared" si="106"/>
        <v>1</v>
      </c>
      <c r="Y628" s="1">
        <f t="shared" si="107"/>
        <v>0</v>
      </c>
      <c r="Z628" s="1">
        <f t="shared" si="108"/>
        <v>0</v>
      </c>
      <c r="AA628" s="1">
        <f t="shared" si="109"/>
        <v>0</v>
      </c>
      <c r="AB628" s="1">
        <f t="shared" si="110"/>
        <v>1</v>
      </c>
      <c r="AC628" s="1"/>
    </row>
    <row r="629" spans="1:29" ht="12.95" customHeight="1">
      <c r="A629" s="2" t="s">
        <v>1539</v>
      </c>
      <c r="B629" s="1" t="s">
        <v>1540</v>
      </c>
      <c r="C629" s="1" t="s">
        <v>1510</v>
      </c>
      <c r="D629" s="1">
        <v>39.530278000000003</v>
      </c>
      <c r="E629" s="1">
        <v>-106.55583300000001</v>
      </c>
      <c r="F629" s="3">
        <v>2</v>
      </c>
      <c r="G629" s="9" t="s">
        <v>2026</v>
      </c>
      <c r="H629" s="13">
        <v>38.620710000000003</v>
      </c>
      <c r="I629" s="14">
        <v>18.475512999999999</v>
      </c>
      <c r="J629" s="12">
        <v>0</v>
      </c>
      <c r="K629" s="12">
        <v>0</v>
      </c>
      <c r="L629" s="12">
        <v>0</v>
      </c>
      <c r="M629" s="1">
        <v>0</v>
      </c>
      <c r="N629" s="1">
        <v>0</v>
      </c>
      <c r="O629" s="12">
        <v>0</v>
      </c>
      <c r="P629" s="1">
        <v>0.155357</v>
      </c>
      <c r="Q629" s="1">
        <v>0</v>
      </c>
      <c r="R629" s="1">
        <v>0</v>
      </c>
      <c r="S629" s="1">
        <f t="shared" si="101"/>
        <v>0</v>
      </c>
      <c r="T629" s="1">
        <f t="shared" si="102"/>
        <v>0</v>
      </c>
      <c r="U629" s="1">
        <f t="shared" si="103"/>
        <v>0</v>
      </c>
      <c r="V629" s="1">
        <f t="shared" si="104"/>
        <v>0</v>
      </c>
      <c r="W629" s="1">
        <f t="shared" si="105"/>
        <v>0</v>
      </c>
      <c r="X629" s="1">
        <f t="shared" si="106"/>
        <v>0</v>
      </c>
      <c r="Y629" s="1">
        <f t="shared" si="107"/>
        <v>1</v>
      </c>
      <c r="Z629" s="1">
        <f t="shared" si="108"/>
        <v>0</v>
      </c>
      <c r="AA629" s="1">
        <f t="shared" si="109"/>
        <v>0</v>
      </c>
      <c r="AB629" s="1">
        <f t="shared" si="110"/>
        <v>1</v>
      </c>
      <c r="AC629" s="1"/>
    </row>
    <row r="630" spans="1:29" ht="12.95" customHeight="1">
      <c r="A630" s="2" t="s">
        <v>1541</v>
      </c>
      <c r="B630" s="1" t="s">
        <v>562</v>
      </c>
      <c r="C630" s="1" t="s">
        <v>1510</v>
      </c>
      <c r="D630" s="1">
        <v>39.353889000000002</v>
      </c>
      <c r="E630" s="1">
        <v>-106.692222</v>
      </c>
      <c r="F630" s="3">
        <v>2</v>
      </c>
      <c r="G630" s="9" t="s">
        <v>2026</v>
      </c>
      <c r="H630" s="13">
        <v>349.38878099999999</v>
      </c>
      <c r="I630" s="14">
        <v>23.265253000000001</v>
      </c>
      <c r="J630" s="12">
        <v>0</v>
      </c>
      <c r="K630" s="12">
        <v>0</v>
      </c>
      <c r="L630" s="12">
        <v>1.3000000000000002E-3</v>
      </c>
      <c r="M630" s="1">
        <v>0</v>
      </c>
      <c r="N630" s="1">
        <v>3</v>
      </c>
      <c r="O630" s="12">
        <v>1.4202619999999999</v>
      </c>
      <c r="P630" s="1">
        <v>0</v>
      </c>
      <c r="Q630" s="1">
        <v>0</v>
      </c>
      <c r="R630" s="1">
        <v>0</v>
      </c>
      <c r="S630" s="1">
        <f t="shared" si="101"/>
        <v>0</v>
      </c>
      <c r="T630" s="1">
        <f t="shared" si="102"/>
        <v>0</v>
      </c>
      <c r="U630" s="1">
        <f t="shared" si="103"/>
        <v>1</v>
      </c>
      <c r="V630" s="1">
        <f t="shared" si="104"/>
        <v>0</v>
      </c>
      <c r="W630" s="1">
        <f t="shared" si="105"/>
        <v>1</v>
      </c>
      <c r="X630" s="1">
        <f t="shared" si="106"/>
        <v>1</v>
      </c>
      <c r="Y630" s="1">
        <f t="shared" si="107"/>
        <v>0</v>
      </c>
      <c r="Z630" s="1">
        <f t="shared" si="108"/>
        <v>0</v>
      </c>
      <c r="AA630" s="1">
        <f t="shared" si="109"/>
        <v>0</v>
      </c>
      <c r="AB630" s="1">
        <f t="shared" si="110"/>
        <v>3</v>
      </c>
      <c r="AC630" s="1"/>
    </row>
    <row r="631" spans="1:29" ht="12.95" customHeight="1">
      <c r="A631" s="2" t="s">
        <v>1542</v>
      </c>
      <c r="B631" s="1" t="s">
        <v>14</v>
      </c>
      <c r="C631" s="1" t="s">
        <v>1510</v>
      </c>
      <c r="D631" s="1">
        <v>39.186667</v>
      </c>
      <c r="E631" s="1">
        <v>-107.24555599999999</v>
      </c>
      <c r="F631" s="3">
        <v>2</v>
      </c>
      <c r="G631" s="9" t="s">
        <v>2026</v>
      </c>
      <c r="H631" s="13">
        <v>68.604527000000004</v>
      </c>
      <c r="I631" s="14">
        <v>21.334527000000001</v>
      </c>
      <c r="J631" s="12">
        <v>0</v>
      </c>
      <c r="K631" s="12">
        <v>0</v>
      </c>
      <c r="L631" s="12">
        <v>4.2000000000000003E-2</v>
      </c>
      <c r="M631" s="1">
        <v>0</v>
      </c>
      <c r="N631" s="1">
        <v>5</v>
      </c>
      <c r="O631" s="12">
        <v>0.542041</v>
      </c>
      <c r="P631" s="1">
        <v>8.7457999999999994E-2</v>
      </c>
      <c r="Q631" s="1">
        <v>0</v>
      </c>
      <c r="R631" s="1">
        <v>0</v>
      </c>
      <c r="S631" s="1">
        <f t="shared" si="101"/>
        <v>0</v>
      </c>
      <c r="T631" s="1">
        <f t="shared" si="102"/>
        <v>0</v>
      </c>
      <c r="U631" s="1">
        <f t="shared" si="103"/>
        <v>1</v>
      </c>
      <c r="V631" s="1">
        <f t="shared" si="104"/>
        <v>0</v>
      </c>
      <c r="W631" s="1">
        <f t="shared" si="105"/>
        <v>1</v>
      </c>
      <c r="X631" s="1">
        <f t="shared" si="106"/>
        <v>0</v>
      </c>
      <c r="Y631" s="1">
        <f t="shared" si="107"/>
        <v>1</v>
      </c>
      <c r="Z631" s="1">
        <f t="shared" si="108"/>
        <v>0</v>
      </c>
      <c r="AA631" s="1">
        <f t="shared" si="109"/>
        <v>0</v>
      </c>
      <c r="AB631" s="1">
        <f t="shared" si="110"/>
        <v>3</v>
      </c>
      <c r="AC631" s="1"/>
    </row>
    <row r="632" spans="1:29" ht="12.95" customHeight="1">
      <c r="A632" s="2" t="s">
        <v>1543</v>
      </c>
      <c r="B632" s="1" t="s">
        <v>511</v>
      </c>
      <c r="C632" s="1" t="s">
        <v>1510</v>
      </c>
      <c r="D632" s="1">
        <v>39.169722</v>
      </c>
      <c r="E632" s="1">
        <v>-106.79083300000001</v>
      </c>
      <c r="F632" s="3">
        <v>2</v>
      </c>
      <c r="G632" s="9" t="s">
        <v>2026</v>
      </c>
      <c r="H632" s="13">
        <v>267.01756</v>
      </c>
      <c r="I632" s="14">
        <v>29.977692000000001</v>
      </c>
      <c r="J632" s="12">
        <v>0</v>
      </c>
      <c r="K632" s="12">
        <v>5.5300000000000002E-2</v>
      </c>
      <c r="L632" s="12">
        <v>0.1358</v>
      </c>
      <c r="M632" s="1">
        <v>0</v>
      </c>
      <c r="N632" s="1">
        <v>16</v>
      </c>
      <c r="O632" s="12">
        <v>0.81253200000000003</v>
      </c>
      <c r="P632" s="1">
        <v>6.7410999999999999E-2</v>
      </c>
      <c r="Q632" s="1">
        <v>0</v>
      </c>
      <c r="R632" s="1">
        <v>0</v>
      </c>
      <c r="S632" s="1">
        <f t="shared" si="101"/>
        <v>0</v>
      </c>
      <c r="T632" s="1">
        <f t="shared" si="102"/>
        <v>1</v>
      </c>
      <c r="U632" s="1">
        <f t="shared" si="103"/>
        <v>1</v>
      </c>
      <c r="V632" s="1">
        <f t="shared" si="104"/>
        <v>0</v>
      </c>
      <c r="W632" s="1">
        <f t="shared" si="105"/>
        <v>1</v>
      </c>
      <c r="X632" s="1">
        <f t="shared" si="106"/>
        <v>1</v>
      </c>
      <c r="Y632" s="1">
        <f t="shared" si="107"/>
        <v>1</v>
      </c>
      <c r="Z632" s="1">
        <f t="shared" si="108"/>
        <v>0</v>
      </c>
      <c r="AA632" s="1">
        <f t="shared" si="109"/>
        <v>0</v>
      </c>
      <c r="AB632" s="1">
        <f t="shared" si="110"/>
        <v>5</v>
      </c>
      <c r="AC632" s="1"/>
    </row>
    <row r="633" spans="1:29" ht="12.95" customHeight="1">
      <c r="A633" s="2" t="s">
        <v>1544</v>
      </c>
      <c r="B633" s="1" t="s">
        <v>531</v>
      </c>
      <c r="C633" s="1" t="s">
        <v>1510</v>
      </c>
      <c r="D633" s="1">
        <v>39.077500000000001</v>
      </c>
      <c r="E633" s="1">
        <v>-106.80111100000001</v>
      </c>
      <c r="F633" s="3">
        <v>2</v>
      </c>
      <c r="G633" s="9" t="s">
        <v>2026</v>
      </c>
      <c r="H633" s="13">
        <v>73.796728000000002</v>
      </c>
      <c r="I633" s="14">
        <v>23.467336</v>
      </c>
      <c r="J633" s="12">
        <v>0</v>
      </c>
      <c r="K633" s="12">
        <v>0</v>
      </c>
      <c r="L633" s="12">
        <v>0</v>
      </c>
      <c r="M633" s="1">
        <v>0</v>
      </c>
      <c r="N633" s="1">
        <v>3</v>
      </c>
      <c r="O633" s="12">
        <v>0.74363500000000005</v>
      </c>
      <c r="P633" s="1">
        <v>0.24391299999999999</v>
      </c>
      <c r="Q633" s="1">
        <v>0</v>
      </c>
      <c r="R633" s="1">
        <v>0</v>
      </c>
      <c r="S633" s="1">
        <f t="shared" si="101"/>
        <v>0</v>
      </c>
      <c r="T633" s="1">
        <f t="shared" si="102"/>
        <v>0</v>
      </c>
      <c r="U633" s="1">
        <f t="shared" si="103"/>
        <v>0</v>
      </c>
      <c r="V633" s="1">
        <f t="shared" si="104"/>
        <v>0</v>
      </c>
      <c r="W633" s="1">
        <f t="shared" si="105"/>
        <v>1</v>
      </c>
      <c r="X633" s="1">
        <f t="shared" si="106"/>
        <v>1</v>
      </c>
      <c r="Y633" s="1">
        <f t="shared" si="107"/>
        <v>1</v>
      </c>
      <c r="Z633" s="1">
        <f t="shared" si="108"/>
        <v>0</v>
      </c>
      <c r="AA633" s="1">
        <f t="shared" si="109"/>
        <v>0</v>
      </c>
      <c r="AB633" s="1">
        <f t="shared" si="110"/>
        <v>3</v>
      </c>
      <c r="AC633" s="1"/>
    </row>
    <row r="634" spans="1:29" ht="12.95" customHeight="1">
      <c r="A634" s="2" t="s">
        <v>1545</v>
      </c>
      <c r="B634" s="1" t="s">
        <v>1546</v>
      </c>
      <c r="C634" s="1" t="s">
        <v>1510</v>
      </c>
      <c r="D634" s="1">
        <v>38.21</v>
      </c>
      <c r="E634" s="1">
        <v>-107.463611</v>
      </c>
      <c r="F634" s="3">
        <v>2</v>
      </c>
      <c r="G634" s="9" t="s">
        <v>2026</v>
      </c>
      <c r="H634" s="13">
        <v>26.529554000000001</v>
      </c>
      <c r="I634" s="14">
        <v>12.472799999999999</v>
      </c>
      <c r="J634" s="12">
        <v>0</v>
      </c>
      <c r="K634" s="12">
        <v>0</v>
      </c>
      <c r="L634" s="12">
        <v>0</v>
      </c>
      <c r="M634" s="1">
        <v>0</v>
      </c>
      <c r="N634" s="1">
        <v>0</v>
      </c>
      <c r="O634" s="12">
        <v>0</v>
      </c>
      <c r="P634" s="1">
        <v>0</v>
      </c>
      <c r="Q634" s="1">
        <v>0</v>
      </c>
      <c r="R634" s="1">
        <v>0</v>
      </c>
      <c r="S634" s="1">
        <f t="shared" si="101"/>
        <v>0</v>
      </c>
      <c r="T634" s="1">
        <f t="shared" si="102"/>
        <v>0</v>
      </c>
      <c r="U634" s="1">
        <f t="shared" si="103"/>
        <v>0</v>
      </c>
      <c r="V634" s="1">
        <f t="shared" si="104"/>
        <v>0</v>
      </c>
      <c r="W634" s="1">
        <f t="shared" si="105"/>
        <v>0</v>
      </c>
      <c r="X634" s="1">
        <f t="shared" si="106"/>
        <v>0</v>
      </c>
      <c r="Y634" s="1">
        <f t="shared" si="107"/>
        <v>0</v>
      </c>
      <c r="Z634" s="1">
        <f t="shared" si="108"/>
        <v>0</v>
      </c>
      <c r="AA634" s="1">
        <f t="shared" si="109"/>
        <v>0</v>
      </c>
      <c r="AB634" s="1">
        <f t="shared" si="110"/>
        <v>0</v>
      </c>
      <c r="AC634" s="1"/>
    </row>
    <row r="635" spans="1:29" ht="12.95" customHeight="1">
      <c r="A635" s="2" t="s">
        <v>1547</v>
      </c>
      <c r="B635" s="1" t="s">
        <v>1548</v>
      </c>
      <c r="C635" s="1" t="s">
        <v>1510</v>
      </c>
      <c r="D635" s="1">
        <v>37.872222000000001</v>
      </c>
      <c r="E635" s="1">
        <v>-106.916944</v>
      </c>
      <c r="F635" s="3">
        <v>2</v>
      </c>
      <c r="G635" s="9" t="s">
        <v>2026</v>
      </c>
      <c r="H635" s="13">
        <v>52.459727999999998</v>
      </c>
      <c r="I635" s="14">
        <v>16.833418999999999</v>
      </c>
      <c r="J635" s="12">
        <v>0</v>
      </c>
      <c r="K635" s="12">
        <v>0</v>
      </c>
      <c r="L635" s="12">
        <v>0</v>
      </c>
      <c r="M635" s="1">
        <v>0</v>
      </c>
      <c r="N635" s="1">
        <v>0</v>
      </c>
      <c r="O635" s="12">
        <v>0.88076399999999999</v>
      </c>
      <c r="P635" s="1">
        <v>0.30499599999999999</v>
      </c>
      <c r="Q635" s="1">
        <v>0</v>
      </c>
      <c r="R635" s="1">
        <v>0</v>
      </c>
      <c r="S635" s="1">
        <f t="shared" si="101"/>
        <v>0</v>
      </c>
      <c r="T635" s="1">
        <f t="shared" si="102"/>
        <v>0</v>
      </c>
      <c r="U635" s="1">
        <f t="shared" si="103"/>
        <v>0</v>
      </c>
      <c r="V635" s="1">
        <f t="shared" si="104"/>
        <v>0</v>
      </c>
      <c r="W635" s="1">
        <f t="shared" si="105"/>
        <v>0</v>
      </c>
      <c r="X635" s="1">
        <f t="shared" si="106"/>
        <v>1</v>
      </c>
      <c r="Y635" s="1">
        <f t="shared" si="107"/>
        <v>1</v>
      </c>
      <c r="Z635" s="1">
        <f t="shared" si="108"/>
        <v>0</v>
      </c>
      <c r="AA635" s="1">
        <f t="shared" si="109"/>
        <v>0</v>
      </c>
      <c r="AB635" s="1">
        <f t="shared" si="110"/>
        <v>2</v>
      </c>
      <c r="AC635" s="1"/>
    </row>
    <row r="636" spans="1:29" ht="12.95" customHeight="1">
      <c r="A636" s="2" t="s">
        <v>1549</v>
      </c>
      <c r="B636" s="1" t="s">
        <v>1550</v>
      </c>
      <c r="C636" s="1" t="s">
        <v>1510</v>
      </c>
      <c r="D636" s="1">
        <v>38.783056000000002</v>
      </c>
      <c r="E636" s="1">
        <v>-106.48222199999999</v>
      </c>
      <c r="F636" s="3">
        <v>1</v>
      </c>
      <c r="G636" s="9" t="s">
        <v>2026</v>
      </c>
      <c r="H636" s="13">
        <v>10.070489999999999</v>
      </c>
      <c r="I636" s="14">
        <v>10.070489999999999</v>
      </c>
      <c r="J636" s="12">
        <v>0</v>
      </c>
      <c r="K636" s="12">
        <v>0</v>
      </c>
      <c r="L636" s="12">
        <v>0</v>
      </c>
      <c r="M636" s="1">
        <v>0</v>
      </c>
      <c r="N636" s="1">
        <v>1</v>
      </c>
      <c r="O636" s="12">
        <v>1.0108760000000001</v>
      </c>
      <c r="P636" s="1">
        <v>9.9299999999999999E-2</v>
      </c>
      <c r="Q636" s="1">
        <v>0</v>
      </c>
      <c r="R636" s="1">
        <v>0</v>
      </c>
      <c r="S636" s="1">
        <f t="shared" si="101"/>
        <v>0</v>
      </c>
      <c r="T636" s="1">
        <f t="shared" si="102"/>
        <v>0</v>
      </c>
      <c r="U636" s="1">
        <f t="shared" si="103"/>
        <v>0</v>
      </c>
      <c r="V636" s="1">
        <f t="shared" si="104"/>
        <v>0</v>
      </c>
      <c r="W636" s="1">
        <f t="shared" si="105"/>
        <v>0</v>
      </c>
      <c r="X636" s="1">
        <f t="shared" si="106"/>
        <v>1</v>
      </c>
      <c r="Y636" s="1">
        <f t="shared" si="107"/>
        <v>1</v>
      </c>
      <c r="Z636" s="1">
        <f t="shared" si="108"/>
        <v>0</v>
      </c>
      <c r="AA636" s="1">
        <f t="shared" si="109"/>
        <v>0</v>
      </c>
      <c r="AB636" s="1">
        <f t="shared" si="110"/>
        <v>2</v>
      </c>
      <c r="AC636" s="1"/>
    </row>
    <row r="637" spans="1:29" ht="12.95" customHeight="1">
      <c r="A637" s="2" t="s">
        <v>1551</v>
      </c>
      <c r="B637" s="1" t="s">
        <v>1552</v>
      </c>
      <c r="C637" s="1" t="s">
        <v>1510</v>
      </c>
      <c r="D637" s="1">
        <v>38.772500000000001</v>
      </c>
      <c r="E637" s="1">
        <v>-106.6225</v>
      </c>
      <c r="F637" s="3">
        <v>2</v>
      </c>
      <c r="G637" s="9" t="s">
        <v>2026</v>
      </c>
      <c r="H637" s="13">
        <v>107.53243999999999</v>
      </c>
      <c r="I637" s="14">
        <v>33.826891000000003</v>
      </c>
      <c r="J637" s="12">
        <v>0</v>
      </c>
      <c r="K637" s="12">
        <v>0</v>
      </c>
      <c r="L637" s="12">
        <v>0</v>
      </c>
      <c r="M637" s="1">
        <v>0</v>
      </c>
      <c r="N637" s="1">
        <v>0</v>
      </c>
      <c r="O637" s="12">
        <v>0.40849299999999999</v>
      </c>
      <c r="P637" s="1">
        <v>0</v>
      </c>
      <c r="Q637" s="1">
        <v>0</v>
      </c>
      <c r="R637" s="1">
        <v>0</v>
      </c>
      <c r="S637" s="1">
        <f t="shared" si="101"/>
        <v>0</v>
      </c>
      <c r="T637" s="1">
        <f t="shared" si="102"/>
        <v>0</v>
      </c>
      <c r="U637" s="1">
        <f t="shared" si="103"/>
        <v>0</v>
      </c>
      <c r="V637" s="1">
        <f t="shared" si="104"/>
        <v>0</v>
      </c>
      <c r="W637" s="1">
        <f t="shared" si="105"/>
        <v>0</v>
      </c>
      <c r="X637" s="1">
        <f t="shared" si="106"/>
        <v>0</v>
      </c>
      <c r="Y637" s="1">
        <f t="shared" si="107"/>
        <v>0</v>
      </c>
      <c r="Z637" s="1">
        <f t="shared" si="108"/>
        <v>0</v>
      </c>
      <c r="AA637" s="1">
        <f t="shared" si="109"/>
        <v>0</v>
      </c>
      <c r="AB637" s="1">
        <f t="shared" si="110"/>
        <v>0</v>
      </c>
      <c r="AC637" s="1"/>
    </row>
    <row r="638" spans="1:29" ht="12.95" customHeight="1">
      <c r="A638" s="2" t="s">
        <v>1553</v>
      </c>
      <c r="B638" s="1" t="s">
        <v>1554</v>
      </c>
      <c r="C638" s="1" t="s">
        <v>1510</v>
      </c>
      <c r="D638" s="1">
        <v>38.288333000000002</v>
      </c>
      <c r="E638" s="1">
        <v>-107.114722</v>
      </c>
      <c r="F638" s="3">
        <v>1</v>
      </c>
      <c r="G638" s="9" t="s">
        <v>2026</v>
      </c>
      <c r="H638" s="13">
        <v>142.285214</v>
      </c>
      <c r="I638" s="14">
        <v>24.287182999999999</v>
      </c>
      <c r="J638" s="12">
        <v>0</v>
      </c>
      <c r="K638" s="12">
        <v>1.1943000000000001</v>
      </c>
      <c r="L638" s="12">
        <v>8.2900000000000001E-2</v>
      </c>
      <c r="M638" s="1">
        <v>0</v>
      </c>
      <c r="N638" s="1">
        <v>19</v>
      </c>
      <c r="O638" s="12">
        <v>2.495689</v>
      </c>
      <c r="P638" s="1">
        <v>0</v>
      </c>
      <c r="Q638" s="1">
        <v>0</v>
      </c>
      <c r="R638" s="1">
        <v>0</v>
      </c>
      <c r="S638" s="1">
        <f t="shared" si="101"/>
        <v>0</v>
      </c>
      <c r="T638" s="1">
        <f t="shared" si="102"/>
        <v>1</v>
      </c>
      <c r="U638" s="1">
        <f t="shared" si="103"/>
        <v>1</v>
      </c>
      <c r="V638" s="1">
        <f t="shared" si="104"/>
        <v>0</v>
      </c>
      <c r="W638" s="1">
        <f t="shared" si="105"/>
        <v>1</v>
      </c>
      <c r="X638" s="1">
        <f t="shared" si="106"/>
        <v>1</v>
      </c>
      <c r="Y638" s="1">
        <f t="shared" si="107"/>
        <v>0</v>
      </c>
      <c r="Z638" s="1">
        <f t="shared" si="108"/>
        <v>0</v>
      </c>
      <c r="AA638" s="1">
        <f t="shared" si="109"/>
        <v>0</v>
      </c>
      <c r="AB638" s="1">
        <f t="shared" si="110"/>
        <v>4</v>
      </c>
      <c r="AC638" s="1"/>
    </row>
    <row r="639" spans="1:29" ht="12.95" customHeight="1">
      <c r="A639" s="2" t="s">
        <v>1555</v>
      </c>
      <c r="B639" s="1" t="s">
        <v>378</v>
      </c>
      <c r="C639" s="1" t="s">
        <v>1510</v>
      </c>
      <c r="D639" s="1">
        <v>38.130833000000003</v>
      </c>
      <c r="E639" s="1">
        <v>-107.01222199999999</v>
      </c>
      <c r="F639" s="3">
        <v>1</v>
      </c>
      <c r="G639" s="9" t="s">
        <v>2026</v>
      </c>
      <c r="H639" s="13">
        <v>97.518980999999997</v>
      </c>
      <c r="I639" s="14">
        <v>26.183446</v>
      </c>
      <c r="J639" s="12">
        <v>0</v>
      </c>
      <c r="K639" s="12">
        <v>0</v>
      </c>
      <c r="L639" s="12">
        <v>0</v>
      </c>
      <c r="M639" s="1">
        <v>0</v>
      </c>
      <c r="N639" s="1">
        <v>0</v>
      </c>
      <c r="O639" s="12">
        <v>0.92654800000000004</v>
      </c>
      <c r="P639" s="1">
        <v>0</v>
      </c>
      <c r="Q639" s="1">
        <v>0</v>
      </c>
      <c r="R639" s="1">
        <v>0</v>
      </c>
      <c r="S639" s="1">
        <f t="shared" si="101"/>
        <v>0</v>
      </c>
      <c r="T639" s="1">
        <f t="shared" si="102"/>
        <v>0</v>
      </c>
      <c r="U639" s="1">
        <f t="shared" si="103"/>
        <v>0</v>
      </c>
      <c r="V639" s="1">
        <f t="shared" si="104"/>
        <v>0</v>
      </c>
      <c r="W639" s="1">
        <f t="shared" si="105"/>
        <v>0</v>
      </c>
      <c r="X639" s="1">
        <f t="shared" si="106"/>
        <v>1</v>
      </c>
      <c r="Y639" s="1">
        <f t="shared" si="107"/>
        <v>0</v>
      </c>
      <c r="Z639" s="1">
        <f t="shared" si="108"/>
        <v>0</v>
      </c>
      <c r="AA639" s="1">
        <f t="shared" si="109"/>
        <v>0</v>
      </c>
      <c r="AB639" s="1">
        <f t="shared" si="110"/>
        <v>1</v>
      </c>
      <c r="AC639" s="1"/>
    </row>
    <row r="640" spans="1:29" ht="12.95" customHeight="1">
      <c r="A640" s="2" t="s">
        <v>1556</v>
      </c>
      <c r="B640" s="1" t="s">
        <v>103</v>
      </c>
      <c r="C640" s="1" t="s">
        <v>1510</v>
      </c>
      <c r="D640" s="1">
        <v>38.526944</v>
      </c>
      <c r="E640" s="1">
        <v>-106.664444</v>
      </c>
      <c r="F640" s="3">
        <v>1</v>
      </c>
      <c r="G640" s="9" t="s">
        <v>2026</v>
      </c>
      <c r="H640" s="13">
        <v>298.42399799999998</v>
      </c>
      <c r="I640" s="14">
        <v>19.366309000000001</v>
      </c>
      <c r="J640" s="12">
        <v>0</v>
      </c>
      <c r="K640" s="12">
        <v>0.93699999999999994</v>
      </c>
      <c r="L640" s="12">
        <v>3.7699999999999997E-2</v>
      </c>
      <c r="M640" s="1">
        <v>0</v>
      </c>
      <c r="N640" s="1">
        <v>16</v>
      </c>
      <c r="O640" s="12">
        <v>1.59599</v>
      </c>
      <c r="P640" s="1">
        <v>4.0210999999999997E-2</v>
      </c>
      <c r="Q640" s="1">
        <v>0</v>
      </c>
      <c r="R640" s="1">
        <v>0</v>
      </c>
      <c r="S640" s="1">
        <f t="shared" si="101"/>
        <v>0</v>
      </c>
      <c r="T640" s="1">
        <f t="shared" si="102"/>
        <v>1</v>
      </c>
      <c r="U640" s="1">
        <f t="shared" si="103"/>
        <v>1</v>
      </c>
      <c r="V640" s="1">
        <f t="shared" si="104"/>
        <v>0</v>
      </c>
      <c r="W640" s="1">
        <f t="shared" si="105"/>
        <v>1</v>
      </c>
      <c r="X640" s="1">
        <f t="shared" si="106"/>
        <v>1</v>
      </c>
      <c r="Y640" s="1">
        <f t="shared" si="107"/>
        <v>1</v>
      </c>
      <c r="Z640" s="1">
        <f t="shared" si="108"/>
        <v>0</v>
      </c>
      <c r="AA640" s="1">
        <f t="shared" si="109"/>
        <v>0</v>
      </c>
      <c r="AB640" s="1">
        <f t="shared" si="110"/>
        <v>5</v>
      </c>
      <c r="AC640" s="1"/>
    </row>
    <row r="641" spans="1:29" ht="12.95" customHeight="1">
      <c r="A641" s="2" t="s">
        <v>1557</v>
      </c>
      <c r="B641" s="1" t="s">
        <v>1117</v>
      </c>
      <c r="C641" s="1" t="s">
        <v>1510</v>
      </c>
      <c r="D641" s="1">
        <v>39.183889000000001</v>
      </c>
      <c r="E641" s="1">
        <v>-106.381111</v>
      </c>
      <c r="F641" s="3">
        <v>2</v>
      </c>
      <c r="G641" s="9" t="s">
        <v>2026</v>
      </c>
      <c r="H641" s="13">
        <v>63.496563000000002</v>
      </c>
      <c r="I641" s="14">
        <v>8.1076049999999995</v>
      </c>
      <c r="J641" s="12">
        <v>0</v>
      </c>
      <c r="K641" s="12">
        <v>0</v>
      </c>
      <c r="L641" s="12">
        <v>0</v>
      </c>
      <c r="M641" s="1">
        <v>0</v>
      </c>
      <c r="N641" s="1">
        <v>0</v>
      </c>
      <c r="O641" s="12">
        <v>1.7021759999999999</v>
      </c>
      <c r="P641" s="1">
        <v>3.1497999999999998E-2</v>
      </c>
      <c r="Q641" s="1">
        <v>0</v>
      </c>
      <c r="R641" s="1">
        <v>0</v>
      </c>
      <c r="S641" s="1">
        <f t="shared" si="101"/>
        <v>0</v>
      </c>
      <c r="T641" s="1">
        <f t="shared" si="102"/>
        <v>0</v>
      </c>
      <c r="U641" s="1">
        <f t="shared" si="103"/>
        <v>0</v>
      </c>
      <c r="V641" s="1">
        <f t="shared" si="104"/>
        <v>0</v>
      </c>
      <c r="W641" s="1">
        <f t="shared" si="105"/>
        <v>0</v>
      </c>
      <c r="X641" s="1">
        <f t="shared" si="106"/>
        <v>1</v>
      </c>
      <c r="Y641" s="1">
        <f t="shared" si="107"/>
        <v>1</v>
      </c>
      <c r="Z641" s="1">
        <f t="shared" si="108"/>
        <v>0</v>
      </c>
      <c r="AA641" s="1">
        <f t="shared" si="109"/>
        <v>0</v>
      </c>
      <c r="AB641" s="1">
        <f t="shared" si="110"/>
        <v>2</v>
      </c>
      <c r="AC641" s="1"/>
    </row>
    <row r="642" spans="1:29" ht="12.95" customHeight="1">
      <c r="A642" s="2" t="s">
        <v>1558</v>
      </c>
      <c r="B642" s="1" t="s">
        <v>1305</v>
      </c>
      <c r="C642" s="1" t="s">
        <v>1510</v>
      </c>
      <c r="D642" s="1">
        <v>39.570278000000002</v>
      </c>
      <c r="E642" s="1">
        <v>-106.4075</v>
      </c>
      <c r="F642" s="3">
        <v>2</v>
      </c>
      <c r="G642" s="9" t="s">
        <v>2026</v>
      </c>
      <c r="H642" s="13">
        <v>90.886484999999993</v>
      </c>
      <c r="I642" s="14">
        <v>8.5015319999999992</v>
      </c>
      <c r="J642" s="12">
        <v>0</v>
      </c>
      <c r="K642" s="12">
        <v>1.2899999999999998E-2</v>
      </c>
      <c r="L642" s="12">
        <v>0.11689999999999999</v>
      </c>
      <c r="M642" s="1">
        <v>0</v>
      </c>
      <c r="N642" s="1">
        <v>14</v>
      </c>
      <c r="O642" s="12">
        <v>1.2279770000000001</v>
      </c>
      <c r="P642" s="1">
        <v>0</v>
      </c>
      <c r="Q642" s="1">
        <v>0</v>
      </c>
      <c r="R642" s="1">
        <v>0</v>
      </c>
      <c r="S642" s="1">
        <f t="shared" si="101"/>
        <v>0</v>
      </c>
      <c r="T642" s="1">
        <f t="shared" si="102"/>
        <v>1</v>
      </c>
      <c r="U642" s="1">
        <f t="shared" si="103"/>
        <v>1</v>
      </c>
      <c r="V642" s="1">
        <f t="shared" si="104"/>
        <v>0</v>
      </c>
      <c r="W642" s="1">
        <f t="shared" si="105"/>
        <v>1</v>
      </c>
      <c r="X642" s="1">
        <f t="shared" si="106"/>
        <v>1</v>
      </c>
      <c r="Y642" s="1">
        <f t="shared" si="107"/>
        <v>0</v>
      </c>
      <c r="Z642" s="1">
        <f t="shared" si="108"/>
        <v>0</v>
      </c>
      <c r="AA642" s="1">
        <f t="shared" si="109"/>
        <v>0</v>
      </c>
      <c r="AB642" s="1">
        <f t="shared" si="110"/>
        <v>4</v>
      </c>
      <c r="AC642" s="1"/>
    </row>
    <row r="643" spans="1:29" ht="12.95" customHeight="1">
      <c r="A643" s="2" t="s">
        <v>1559</v>
      </c>
      <c r="B643" s="1" t="s">
        <v>358</v>
      </c>
      <c r="C643" s="1" t="s">
        <v>1510</v>
      </c>
      <c r="D643" s="1">
        <v>38.998610999999997</v>
      </c>
      <c r="E643" s="1">
        <v>-107.356667</v>
      </c>
      <c r="F643" s="3">
        <v>1</v>
      </c>
      <c r="G643" s="9" t="s">
        <v>2026</v>
      </c>
      <c r="H643" s="13">
        <v>605.12344499999995</v>
      </c>
      <c r="I643" s="14">
        <v>42.690286999999998</v>
      </c>
      <c r="J643" s="12">
        <v>0</v>
      </c>
      <c r="K643" s="12">
        <v>2.0592999999999999</v>
      </c>
      <c r="L643" s="12">
        <v>7.1000000000000008E-2</v>
      </c>
      <c r="M643" s="1">
        <v>0</v>
      </c>
      <c r="N643" s="1">
        <v>20</v>
      </c>
      <c r="O643" s="12">
        <v>0.64482700000000004</v>
      </c>
      <c r="P643" s="1">
        <v>0</v>
      </c>
      <c r="Q643" s="1">
        <v>30</v>
      </c>
      <c r="R643" s="1">
        <v>0</v>
      </c>
      <c r="S643" s="1">
        <f t="shared" si="101"/>
        <v>0</v>
      </c>
      <c r="T643" s="1">
        <f t="shared" si="102"/>
        <v>1</v>
      </c>
      <c r="U643" s="1">
        <f t="shared" si="103"/>
        <v>1</v>
      </c>
      <c r="V643" s="1">
        <f t="shared" si="104"/>
        <v>0</v>
      </c>
      <c r="W643" s="1">
        <f t="shared" si="105"/>
        <v>1</v>
      </c>
      <c r="X643" s="1">
        <f t="shared" si="106"/>
        <v>1</v>
      </c>
      <c r="Y643" s="1">
        <f t="shared" si="107"/>
        <v>0</v>
      </c>
      <c r="Z643" s="1">
        <f t="shared" si="108"/>
        <v>1</v>
      </c>
      <c r="AA643" s="1">
        <f t="shared" si="109"/>
        <v>0</v>
      </c>
      <c r="AB643" s="1">
        <f t="shared" si="110"/>
        <v>5</v>
      </c>
      <c r="AC643" s="1"/>
    </row>
    <row r="644" spans="1:29" ht="12.95" customHeight="1">
      <c r="A644" s="2" t="s">
        <v>1560</v>
      </c>
      <c r="B644" s="1" t="s">
        <v>1561</v>
      </c>
      <c r="C644" s="1" t="s">
        <v>1510</v>
      </c>
      <c r="D644" s="1">
        <v>38.952500000000001</v>
      </c>
      <c r="E644" s="1">
        <v>-107.17749999999999</v>
      </c>
      <c r="F644" s="3">
        <v>2</v>
      </c>
      <c r="G644" s="9" t="s">
        <v>2026</v>
      </c>
      <c r="H644" s="13">
        <v>22.065058000000001</v>
      </c>
      <c r="I644" s="14">
        <v>13.396934</v>
      </c>
      <c r="J644" s="12">
        <v>0</v>
      </c>
      <c r="K644" s="12">
        <v>0</v>
      </c>
      <c r="L644" s="12">
        <v>0</v>
      </c>
      <c r="M644" s="1">
        <v>0</v>
      </c>
      <c r="N644" s="1">
        <v>0</v>
      </c>
      <c r="O644" s="12">
        <v>0</v>
      </c>
      <c r="P644" s="1">
        <v>0.86109000000000002</v>
      </c>
      <c r="Q644" s="1">
        <v>0</v>
      </c>
      <c r="R644" s="1">
        <v>0</v>
      </c>
      <c r="S644" s="1">
        <f t="shared" si="101"/>
        <v>0</v>
      </c>
      <c r="T644" s="1">
        <f t="shared" si="102"/>
        <v>0</v>
      </c>
      <c r="U644" s="1">
        <f t="shared" si="103"/>
        <v>0</v>
      </c>
      <c r="V644" s="1">
        <f t="shared" si="104"/>
        <v>0</v>
      </c>
      <c r="W644" s="1">
        <f t="shared" si="105"/>
        <v>0</v>
      </c>
      <c r="X644" s="1">
        <f t="shared" si="106"/>
        <v>0</v>
      </c>
      <c r="Y644" s="1">
        <f t="shared" si="107"/>
        <v>1</v>
      </c>
      <c r="Z644" s="1">
        <f t="shared" si="108"/>
        <v>0</v>
      </c>
      <c r="AA644" s="1">
        <f t="shared" si="109"/>
        <v>0</v>
      </c>
      <c r="AB644" s="1">
        <f t="shared" si="110"/>
        <v>1</v>
      </c>
      <c r="AC644" s="1"/>
    </row>
    <row r="645" spans="1:29" ht="12.95" customHeight="1">
      <c r="A645" s="2" t="s">
        <v>1562</v>
      </c>
      <c r="B645" s="1" t="s">
        <v>1563</v>
      </c>
      <c r="C645" s="1" t="s">
        <v>1510</v>
      </c>
      <c r="D645" s="1">
        <v>38.101388999999998</v>
      </c>
      <c r="E645" s="1">
        <v>-107.81611100000001</v>
      </c>
      <c r="F645" s="3">
        <v>1</v>
      </c>
      <c r="G645" s="9" t="s">
        <v>2026</v>
      </c>
      <c r="H645" s="13">
        <v>44.636991000000002</v>
      </c>
      <c r="I645" s="14">
        <v>6.5178159999999998</v>
      </c>
      <c r="J645" s="12">
        <v>0</v>
      </c>
      <c r="K645" s="12">
        <v>3.4299999999999997E-2</v>
      </c>
      <c r="L645" s="12">
        <v>0</v>
      </c>
      <c r="M645" s="1">
        <v>0</v>
      </c>
      <c r="N645" s="1">
        <v>11</v>
      </c>
      <c r="O645" s="12">
        <v>4.564127</v>
      </c>
      <c r="P645" s="1">
        <v>0.112015</v>
      </c>
      <c r="Q645" s="1">
        <v>0</v>
      </c>
      <c r="R645" s="1">
        <v>0</v>
      </c>
      <c r="S645" s="1">
        <f t="shared" si="101"/>
        <v>0</v>
      </c>
      <c r="T645" s="1">
        <f t="shared" si="102"/>
        <v>1</v>
      </c>
      <c r="U645" s="1">
        <f t="shared" si="103"/>
        <v>0</v>
      </c>
      <c r="V645" s="1">
        <f t="shared" si="104"/>
        <v>0</v>
      </c>
      <c r="W645" s="1">
        <f t="shared" si="105"/>
        <v>1</v>
      </c>
      <c r="X645" s="1">
        <f t="shared" si="106"/>
        <v>1</v>
      </c>
      <c r="Y645" s="1">
        <f t="shared" si="107"/>
        <v>1</v>
      </c>
      <c r="Z645" s="1">
        <f t="shared" si="108"/>
        <v>0</v>
      </c>
      <c r="AA645" s="1">
        <f t="shared" si="109"/>
        <v>0</v>
      </c>
      <c r="AB645" s="1">
        <f t="shared" si="110"/>
        <v>4</v>
      </c>
      <c r="AC645" s="1"/>
    </row>
    <row r="646" spans="1:29" ht="12.95" customHeight="1">
      <c r="A646" s="2" t="s">
        <v>1564</v>
      </c>
      <c r="B646" s="1" t="s">
        <v>1565</v>
      </c>
      <c r="C646" s="1" t="s">
        <v>1510</v>
      </c>
      <c r="D646" s="1">
        <v>37.64</v>
      </c>
      <c r="E646" s="1">
        <v>-107.331667</v>
      </c>
      <c r="F646" s="3">
        <v>2</v>
      </c>
      <c r="G646" s="9" t="s">
        <v>2026</v>
      </c>
      <c r="H646" s="13">
        <v>64.565213999999997</v>
      </c>
      <c r="I646" s="14">
        <v>44.49118</v>
      </c>
      <c r="J646" s="12">
        <v>0</v>
      </c>
      <c r="K646" s="12">
        <v>0</v>
      </c>
      <c r="L646" s="12">
        <v>0</v>
      </c>
      <c r="M646" s="1">
        <v>0</v>
      </c>
      <c r="N646" s="1">
        <v>7</v>
      </c>
      <c r="O646" s="12">
        <v>0</v>
      </c>
      <c r="P646" s="1">
        <v>0</v>
      </c>
      <c r="Q646" s="1">
        <v>0</v>
      </c>
      <c r="R646" s="1">
        <v>0</v>
      </c>
      <c r="S646" s="1">
        <f t="shared" si="101"/>
        <v>0</v>
      </c>
      <c r="T646" s="1">
        <f t="shared" si="102"/>
        <v>0</v>
      </c>
      <c r="U646" s="1">
        <f t="shared" si="103"/>
        <v>0</v>
      </c>
      <c r="V646" s="1">
        <f t="shared" si="104"/>
        <v>0</v>
      </c>
      <c r="W646" s="1">
        <f t="shared" si="105"/>
        <v>1</v>
      </c>
      <c r="X646" s="1">
        <f t="shared" si="106"/>
        <v>0</v>
      </c>
      <c r="Y646" s="1">
        <f t="shared" si="107"/>
        <v>0</v>
      </c>
      <c r="Z646" s="1">
        <f t="shared" si="108"/>
        <v>0</v>
      </c>
      <c r="AA646" s="1">
        <f t="shared" si="109"/>
        <v>0</v>
      </c>
      <c r="AB646" s="1">
        <f t="shared" si="110"/>
        <v>1</v>
      </c>
      <c r="AC646" s="1"/>
    </row>
    <row r="647" spans="1:29" ht="12.95" customHeight="1">
      <c r="A647" s="2" t="s">
        <v>1566</v>
      </c>
      <c r="B647" s="1" t="s">
        <v>185</v>
      </c>
      <c r="C647" s="1" t="s">
        <v>1510</v>
      </c>
      <c r="D647" s="1">
        <v>37.428888999999998</v>
      </c>
      <c r="E647" s="1">
        <v>-106.758889</v>
      </c>
      <c r="F647" s="3">
        <v>2</v>
      </c>
      <c r="G647" s="9" t="s">
        <v>2026</v>
      </c>
      <c r="H647" s="13">
        <v>14.317064999999999</v>
      </c>
      <c r="I647" s="14">
        <v>14.317066000000001</v>
      </c>
      <c r="J647" s="12">
        <v>0</v>
      </c>
      <c r="K647" s="12">
        <v>0</v>
      </c>
      <c r="L647" s="12">
        <v>0</v>
      </c>
      <c r="M647" s="1">
        <v>0</v>
      </c>
      <c r="N647" s="1">
        <v>0</v>
      </c>
      <c r="O647" s="12">
        <v>0</v>
      </c>
      <c r="P647" s="1">
        <v>0</v>
      </c>
      <c r="Q647" s="1">
        <v>0</v>
      </c>
      <c r="R647" s="1">
        <v>0</v>
      </c>
      <c r="S647" s="1">
        <f t="shared" si="101"/>
        <v>0</v>
      </c>
      <c r="T647" s="1">
        <f t="shared" si="102"/>
        <v>0</v>
      </c>
      <c r="U647" s="1">
        <f t="shared" si="103"/>
        <v>0</v>
      </c>
      <c r="V647" s="1">
        <f t="shared" si="104"/>
        <v>0</v>
      </c>
      <c r="W647" s="1">
        <f t="shared" si="105"/>
        <v>0</v>
      </c>
      <c r="X647" s="1">
        <f t="shared" si="106"/>
        <v>0</v>
      </c>
      <c r="Y647" s="1">
        <f t="shared" si="107"/>
        <v>0</v>
      </c>
      <c r="Z647" s="1">
        <f t="shared" si="108"/>
        <v>0</v>
      </c>
      <c r="AA647" s="1">
        <f t="shared" si="109"/>
        <v>0</v>
      </c>
      <c r="AB647" s="1">
        <f t="shared" si="110"/>
        <v>0</v>
      </c>
      <c r="AC647" s="1"/>
    </row>
    <row r="648" spans="1:29" ht="12.95" customHeight="1">
      <c r="A648" s="2" t="s">
        <v>1567</v>
      </c>
      <c r="B648" s="1" t="s">
        <v>1568</v>
      </c>
      <c r="C648" s="1" t="s">
        <v>1510</v>
      </c>
      <c r="D648" s="1">
        <v>37.766388999999997</v>
      </c>
      <c r="E648" s="1">
        <v>-107.572778</v>
      </c>
      <c r="F648" s="3">
        <v>2</v>
      </c>
      <c r="G648" s="9" t="s">
        <v>2026</v>
      </c>
      <c r="H648" s="13">
        <v>3.201438</v>
      </c>
      <c r="I648" s="14">
        <v>3.201438</v>
      </c>
      <c r="J648" s="12">
        <v>0</v>
      </c>
      <c r="K648" s="12">
        <v>0</v>
      </c>
      <c r="L648" s="12">
        <v>0</v>
      </c>
      <c r="M648" s="1">
        <v>0</v>
      </c>
      <c r="N648" s="1">
        <v>0</v>
      </c>
      <c r="O648" s="12">
        <v>0</v>
      </c>
      <c r="P648" s="1">
        <v>0</v>
      </c>
      <c r="Q648" s="1">
        <v>0</v>
      </c>
      <c r="R648" s="1">
        <v>0</v>
      </c>
      <c r="S648" s="1">
        <f t="shared" si="101"/>
        <v>0</v>
      </c>
      <c r="T648" s="1">
        <f t="shared" si="102"/>
        <v>0</v>
      </c>
      <c r="U648" s="1">
        <f t="shared" si="103"/>
        <v>0</v>
      </c>
      <c r="V648" s="1">
        <f t="shared" si="104"/>
        <v>0</v>
      </c>
      <c r="W648" s="1">
        <f t="shared" si="105"/>
        <v>0</v>
      </c>
      <c r="X648" s="1">
        <f t="shared" si="106"/>
        <v>0</v>
      </c>
      <c r="Y648" s="1">
        <f t="shared" si="107"/>
        <v>0</v>
      </c>
      <c r="Z648" s="1">
        <f t="shared" si="108"/>
        <v>0</v>
      </c>
      <c r="AA648" s="1">
        <f t="shared" si="109"/>
        <v>0</v>
      </c>
      <c r="AB648" s="1">
        <f t="shared" si="110"/>
        <v>0</v>
      </c>
      <c r="AC648" s="1"/>
    </row>
    <row r="649" spans="1:29" ht="12.95" customHeight="1">
      <c r="A649" s="2" t="s">
        <v>1569</v>
      </c>
      <c r="B649" s="1" t="s">
        <v>1570</v>
      </c>
      <c r="C649" s="1" t="s">
        <v>1510</v>
      </c>
      <c r="D649" s="1">
        <v>37.818333000000003</v>
      </c>
      <c r="E649" s="1">
        <v>-107.719444</v>
      </c>
      <c r="F649" s="3">
        <v>2</v>
      </c>
      <c r="G649" s="9" t="s">
        <v>2026</v>
      </c>
      <c r="H649" s="13">
        <v>57.142294</v>
      </c>
      <c r="I649" s="14">
        <v>18.625668999999998</v>
      </c>
      <c r="J649" s="12">
        <v>0</v>
      </c>
      <c r="K649" s="12">
        <v>0</v>
      </c>
      <c r="L649" s="12">
        <v>0</v>
      </c>
      <c r="M649" s="1">
        <v>0</v>
      </c>
      <c r="N649" s="1">
        <v>0</v>
      </c>
      <c r="O649" s="12">
        <v>0.81628699999999998</v>
      </c>
      <c r="P649" s="1">
        <v>0.437504</v>
      </c>
      <c r="Q649" s="1">
        <v>0</v>
      </c>
      <c r="R649" s="1">
        <v>0</v>
      </c>
      <c r="S649" s="1">
        <f t="shared" si="101"/>
        <v>0</v>
      </c>
      <c r="T649" s="1">
        <f t="shared" si="102"/>
        <v>0</v>
      </c>
      <c r="U649" s="1">
        <f t="shared" si="103"/>
        <v>0</v>
      </c>
      <c r="V649" s="1">
        <f t="shared" si="104"/>
        <v>0</v>
      </c>
      <c r="W649" s="1">
        <f t="shared" si="105"/>
        <v>0</v>
      </c>
      <c r="X649" s="1">
        <f t="shared" si="106"/>
        <v>1</v>
      </c>
      <c r="Y649" s="1">
        <f t="shared" si="107"/>
        <v>1</v>
      </c>
      <c r="Z649" s="1">
        <f t="shared" si="108"/>
        <v>0</v>
      </c>
      <c r="AA649" s="1">
        <f t="shared" si="109"/>
        <v>0</v>
      </c>
      <c r="AB649" s="1">
        <f t="shared" si="110"/>
        <v>2</v>
      </c>
      <c r="AC649" s="1"/>
    </row>
    <row r="650" spans="1:29" ht="12.95" customHeight="1">
      <c r="A650" s="2" t="s">
        <v>1571</v>
      </c>
      <c r="B650" s="1" t="s">
        <v>1307</v>
      </c>
      <c r="C650" s="1" t="s">
        <v>1510</v>
      </c>
      <c r="D650" s="1">
        <v>37.677</v>
      </c>
      <c r="E650" s="1">
        <v>-107.7509</v>
      </c>
      <c r="F650" s="3">
        <v>2</v>
      </c>
      <c r="G650" s="9" t="s">
        <v>2026</v>
      </c>
      <c r="H650" s="13">
        <v>84.073087999999998</v>
      </c>
      <c r="I650" s="14">
        <v>32.812587999999998</v>
      </c>
      <c r="J650" s="12">
        <v>0</v>
      </c>
      <c r="K650" s="12">
        <v>0</v>
      </c>
      <c r="L650" s="12">
        <v>0.30729999999999996</v>
      </c>
      <c r="M650" s="1">
        <v>0</v>
      </c>
      <c r="N650" s="1">
        <v>0</v>
      </c>
      <c r="O650" s="12">
        <v>0.58426400000000001</v>
      </c>
      <c r="P650" s="1">
        <v>0</v>
      </c>
      <c r="Q650" s="1">
        <v>0</v>
      </c>
      <c r="R650" s="1">
        <v>0</v>
      </c>
      <c r="S650" s="1">
        <f t="shared" si="101"/>
        <v>0</v>
      </c>
      <c r="T650" s="1">
        <f t="shared" si="102"/>
        <v>0</v>
      </c>
      <c r="U650" s="1">
        <f t="shared" si="103"/>
        <v>1</v>
      </c>
      <c r="V650" s="1">
        <f t="shared" si="104"/>
        <v>0</v>
      </c>
      <c r="W650" s="1">
        <f t="shared" si="105"/>
        <v>0</v>
      </c>
      <c r="X650" s="1">
        <f t="shared" si="106"/>
        <v>0</v>
      </c>
      <c r="Y650" s="1">
        <f t="shared" si="107"/>
        <v>0</v>
      </c>
      <c r="Z650" s="1">
        <f t="shared" si="108"/>
        <v>0</v>
      </c>
      <c r="AA650" s="1">
        <f t="shared" si="109"/>
        <v>0</v>
      </c>
      <c r="AB650" s="1">
        <f t="shared" si="110"/>
        <v>1</v>
      </c>
      <c r="AC650" s="1" t="s">
        <v>2207</v>
      </c>
    </row>
    <row r="651" spans="1:29" ht="12.95" customHeight="1">
      <c r="A651" s="2" t="s">
        <v>1572</v>
      </c>
      <c r="B651" s="1" t="s">
        <v>1416</v>
      </c>
      <c r="C651" s="1" t="s">
        <v>1573</v>
      </c>
      <c r="D651" s="1">
        <v>37.333610999999998</v>
      </c>
      <c r="E651" s="1">
        <v>-107.90944399999999</v>
      </c>
      <c r="F651" s="3">
        <v>1</v>
      </c>
      <c r="G651" s="9" t="s">
        <v>2026</v>
      </c>
      <c r="H651" s="13">
        <v>66.504290999999995</v>
      </c>
      <c r="I651" s="14">
        <v>11.706113999999999</v>
      </c>
      <c r="J651" s="12">
        <v>0</v>
      </c>
      <c r="K651" s="12">
        <v>0</v>
      </c>
      <c r="L651" s="12">
        <v>0</v>
      </c>
      <c r="M651" s="1">
        <v>0</v>
      </c>
      <c r="N651" s="1">
        <v>0</v>
      </c>
      <c r="O651" s="12">
        <v>2.3083</v>
      </c>
      <c r="P651" s="1">
        <v>7.5183E-2</v>
      </c>
      <c r="Q651" s="1">
        <v>0</v>
      </c>
      <c r="R651" s="1">
        <v>0</v>
      </c>
      <c r="S651" s="1">
        <f t="shared" si="101"/>
        <v>0</v>
      </c>
      <c r="T651" s="1">
        <f t="shared" si="102"/>
        <v>0</v>
      </c>
      <c r="U651" s="1">
        <f t="shared" si="103"/>
        <v>0</v>
      </c>
      <c r="V651" s="1">
        <f t="shared" si="104"/>
        <v>0</v>
      </c>
      <c r="W651" s="1">
        <f t="shared" si="105"/>
        <v>0</v>
      </c>
      <c r="X651" s="1">
        <f t="shared" si="106"/>
        <v>1</v>
      </c>
      <c r="Y651" s="1">
        <f t="shared" si="107"/>
        <v>1</v>
      </c>
      <c r="Z651" s="1">
        <f t="shared" si="108"/>
        <v>0</v>
      </c>
      <c r="AA651" s="1">
        <f t="shared" si="109"/>
        <v>0</v>
      </c>
      <c r="AB651" s="1">
        <f t="shared" si="110"/>
        <v>2</v>
      </c>
      <c r="AC651" s="1" t="s">
        <v>2207</v>
      </c>
    </row>
    <row r="652" spans="1:29" ht="12.95" customHeight="1">
      <c r="A652" s="2" t="s">
        <v>1574</v>
      </c>
      <c r="B652" s="1" t="s">
        <v>1110</v>
      </c>
      <c r="C652" s="1" t="s">
        <v>1510</v>
      </c>
      <c r="D652" s="1">
        <v>38.683889000000001</v>
      </c>
      <c r="E652" s="1">
        <v>-106.358333</v>
      </c>
      <c r="F652" s="3">
        <v>2</v>
      </c>
      <c r="G652" s="9" t="s">
        <v>2026</v>
      </c>
      <c r="H652" s="13">
        <v>47.087353999999998</v>
      </c>
      <c r="I652" s="14">
        <v>26.997544999999999</v>
      </c>
      <c r="J652" s="12">
        <v>0</v>
      </c>
      <c r="K652" s="12">
        <v>0</v>
      </c>
      <c r="L652" s="12">
        <v>0</v>
      </c>
      <c r="M652" s="1">
        <v>0</v>
      </c>
      <c r="N652" s="1">
        <v>1</v>
      </c>
      <c r="O652" s="12">
        <v>0.54258600000000001</v>
      </c>
      <c r="P652" s="1">
        <v>0.976908</v>
      </c>
      <c r="Q652" s="1">
        <v>0</v>
      </c>
      <c r="R652" s="1">
        <v>0</v>
      </c>
      <c r="S652" s="1">
        <f t="shared" si="101"/>
        <v>0</v>
      </c>
      <c r="T652" s="1">
        <f t="shared" si="102"/>
        <v>0</v>
      </c>
      <c r="U652" s="1">
        <f t="shared" si="103"/>
        <v>0</v>
      </c>
      <c r="V652" s="1">
        <f t="shared" si="104"/>
        <v>0</v>
      </c>
      <c r="W652" s="1">
        <f t="shared" si="105"/>
        <v>0</v>
      </c>
      <c r="X652" s="1">
        <f t="shared" si="106"/>
        <v>0</v>
      </c>
      <c r="Y652" s="1">
        <f t="shared" si="107"/>
        <v>1</v>
      </c>
      <c r="Z652" s="1">
        <f t="shared" si="108"/>
        <v>0</v>
      </c>
      <c r="AA652" s="1">
        <f t="shared" si="109"/>
        <v>0</v>
      </c>
      <c r="AB652" s="1">
        <f t="shared" si="110"/>
        <v>1</v>
      </c>
      <c r="AC652" s="1"/>
    </row>
    <row r="653" spans="1:29" ht="12.95" customHeight="1">
      <c r="A653" s="2" t="s">
        <v>1575</v>
      </c>
      <c r="B653" s="1" t="s">
        <v>1576</v>
      </c>
      <c r="C653" s="1" t="s">
        <v>1510</v>
      </c>
      <c r="D653" s="1">
        <v>39.960833000000001</v>
      </c>
      <c r="E653" s="1">
        <v>-105.51388900000001</v>
      </c>
      <c r="F653" s="3">
        <v>2</v>
      </c>
      <c r="G653" s="9" t="s">
        <v>2026</v>
      </c>
      <c r="H653" s="13">
        <v>78.616264000000001</v>
      </c>
      <c r="I653" s="14">
        <v>7.9095880000000003</v>
      </c>
      <c r="J653" s="12">
        <v>0</v>
      </c>
      <c r="K653" s="12">
        <v>0</v>
      </c>
      <c r="L653" s="12">
        <v>7.0900000000000005E-2</v>
      </c>
      <c r="M653" s="1">
        <v>0</v>
      </c>
      <c r="N653" s="1">
        <v>4</v>
      </c>
      <c r="O653" s="12">
        <v>3.1877390000000001</v>
      </c>
      <c r="P653" s="1">
        <v>6.3600000000000004E-2</v>
      </c>
      <c r="Q653" s="1">
        <v>0</v>
      </c>
      <c r="R653" s="1">
        <v>0</v>
      </c>
      <c r="S653" s="1">
        <f t="shared" si="101"/>
        <v>0</v>
      </c>
      <c r="T653" s="1">
        <f t="shared" si="102"/>
        <v>0</v>
      </c>
      <c r="U653" s="1">
        <f t="shared" si="103"/>
        <v>1</v>
      </c>
      <c r="V653" s="1">
        <f t="shared" si="104"/>
        <v>0</v>
      </c>
      <c r="W653" s="1">
        <f t="shared" si="105"/>
        <v>1</v>
      </c>
      <c r="X653" s="1">
        <f t="shared" si="106"/>
        <v>1</v>
      </c>
      <c r="Y653" s="1">
        <f t="shared" si="107"/>
        <v>1</v>
      </c>
      <c r="Z653" s="1">
        <f t="shared" si="108"/>
        <v>0</v>
      </c>
      <c r="AA653" s="1">
        <f t="shared" si="109"/>
        <v>0</v>
      </c>
      <c r="AB653" s="1">
        <f t="shared" si="110"/>
        <v>4</v>
      </c>
      <c r="AC653" s="1"/>
    </row>
    <row r="654" spans="1:29" ht="12.95" customHeight="1">
      <c r="A654" s="2" t="s">
        <v>1577</v>
      </c>
      <c r="B654" s="1" t="s">
        <v>870</v>
      </c>
      <c r="C654" s="1" t="s">
        <v>1510</v>
      </c>
      <c r="D654" s="1">
        <v>40.013610999999997</v>
      </c>
      <c r="E654" s="1">
        <v>-105.317778</v>
      </c>
      <c r="F654" s="3">
        <v>2</v>
      </c>
      <c r="G654" s="9" t="s">
        <v>2026</v>
      </c>
      <c r="H654" s="13">
        <v>335.057636</v>
      </c>
      <c r="I654" s="14">
        <v>34.593699000000001</v>
      </c>
      <c r="J654" s="12">
        <v>0</v>
      </c>
      <c r="K654" s="12">
        <v>6.2299999999999994E-2</v>
      </c>
      <c r="L654" s="12">
        <v>0.56300000000000006</v>
      </c>
      <c r="M654" s="1">
        <v>6</v>
      </c>
      <c r="N654" s="1">
        <v>1</v>
      </c>
      <c r="O654" s="12">
        <v>2.848859</v>
      </c>
      <c r="P654" s="1">
        <v>3.8799E-2</v>
      </c>
      <c r="Q654" s="1">
        <v>0</v>
      </c>
      <c r="R654" s="1">
        <v>0</v>
      </c>
      <c r="S654" s="1">
        <f t="shared" si="101"/>
        <v>0</v>
      </c>
      <c r="T654" s="1">
        <f t="shared" si="102"/>
        <v>1</v>
      </c>
      <c r="U654" s="1">
        <f t="shared" si="103"/>
        <v>1</v>
      </c>
      <c r="V654" s="1">
        <f t="shared" si="104"/>
        <v>1</v>
      </c>
      <c r="W654" s="1">
        <f t="shared" si="105"/>
        <v>0</v>
      </c>
      <c r="X654" s="1">
        <f t="shared" si="106"/>
        <v>1</v>
      </c>
      <c r="Y654" s="1">
        <f t="shared" si="107"/>
        <v>1</v>
      </c>
      <c r="Z654" s="1">
        <f t="shared" si="108"/>
        <v>0</v>
      </c>
      <c r="AA654" s="1">
        <f t="shared" si="109"/>
        <v>0</v>
      </c>
      <c r="AB654" s="1">
        <f t="shared" si="110"/>
        <v>5</v>
      </c>
      <c r="AC654" s="1"/>
    </row>
    <row r="655" spans="1:29" ht="12.95" customHeight="1">
      <c r="A655" s="2" t="s">
        <v>1578</v>
      </c>
      <c r="B655" s="1" t="s">
        <v>360</v>
      </c>
      <c r="C655" s="1" t="s">
        <v>1510</v>
      </c>
      <c r="D655" s="1">
        <v>39.974443999999998</v>
      </c>
      <c r="E655" s="1">
        <v>-105.845556</v>
      </c>
      <c r="F655" s="3">
        <v>1</v>
      </c>
      <c r="G655" s="9" t="s">
        <v>2026</v>
      </c>
      <c r="H655" s="13">
        <v>41.674000999999997</v>
      </c>
      <c r="I655" s="14">
        <v>10.386759</v>
      </c>
      <c r="J655" s="12">
        <v>0</v>
      </c>
      <c r="K655" s="12">
        <v>0.56589999999999996</v>
      </c>
      <c r="L655" s="12">
        <v>1.7299999999999996E-2</v>
      </c>
      <c r="M655" s="1">
        <v>2</v>
      </c>
      <c r="N655" s="1">
        <v>10</v>
      </c>
      <c r="O655" s="12">
        <v>1.981001</v>
      </c>
      <c r="P655" s="1">
        <v>0</v>
      </c>
      <c r="Q655" s="1">
        <v>0</v>
      </c>
      <c r="R655" s="1">
        <v>0</v>
      </c>
      <c r="S655" s="1">
        <f t="shared" ref="S655:S718" si="111">IF(J655&gt;0,1,0)</f>
        <v>0</v>
      </c>
      <c r="T655" s="1">
        <f t="shared" ref="T655:T718" si="112">IF(K655&gt;0,1,0)</f>
        <v>1</v>
      </c>
      <c r="U655" s="1">
        <f t="shared" ref="U655:U718" si="113">IF(L655&gt;0,1,0)</f>
        <v>1</v>
      </c>
      <c r="V655" s="1">
        <f t="shared" ref="V655:V718" si="114">IF(M655&gt;0,1,0)</f>
        <v>1</v>
      </c>
      <c r="W655" s="1">
        <f t="shared" ref="W655:W718" si="115">IF(N655&gt;1,1,0)</f>
        <v>1</v>
      </c>
      <c r="X655" s="1">
        <f t="shared" ref="X655:X718" si="116">IF(O655&gt;0.6,1,0)</f>
        <v>1</v>
      </c>
      <c r="Y655" s="1">
        <f t="shared" ref="Y655:Y718" si="117">IF(P655&gt;0.03,1,0)</f>
        <v>0</v>
      </c>
      <c r="Z655" s="1">
        <f t="shared" ref="Z655:Z718" si="118">IF(Q655&gt;0,1,0)</f>
        <v>0</v>
      </c>
      <c r="AA655" s="1">
        <f t="shared" ref="AA655:AA718" si="119">IF(R655&gt;0,1,0)</f>
        <v>0</v>
      </c>
      <c r="AB655" s="1">
        <f t="shared" ref="AB655:AB718" si="120">SUM(S655:AA655)</f>
        <v>5</v>
      </c>
      <c r="AC655" s="1"/>
    </row>
    <row r="656" spans="1:29" ht="12.95" customHeight="1">
      <c r="A656" s="2" t="s">
        <v>1579</v>
      </c>
      <c r="B656" s="1" t="s">
        <v>267</v>
      </c>
      <c r="C656" s="1" t="s">
        <v>1510</v>
      </c>
      <c r="D656" s="1">
        <v>39.747500000000002</v>
      </c>
      <c r="E656" s="1">
        <v>-105.670556</v>
      </c>
      <c r="F656" s="3">
        <v>2</v>
      </c>
      <c r="G656" s="9" t="s">
        <v>2026</v>
      </c>
      <c r="H656" s="13">
        <v>218.50418099999999</v>
      </c>
      <c r="I656" s="14">
        <v>15.049423000000001</v>
      </c>
      <c r="J656" s="12">
        <v>0</v>
      </c>
      <c r="K656" s="12">
        <v>0</v>
      </c>
      <c r="L656" s="12">
        <v>1.4630000000000001</v>
      </c>
      <c r="M656" s="1">
        <v>0</v>
      </c>
      <c r="N656" s="1">
        <v>3</v>
      </c>
      <c r="O656" s="12">
        <v>3.916534</v>
      </c>
      <c r="P656" s="1">
        <v>5.4919000000000003E-2</v>
      </c>
      <c r="Q656" s="1">
        <v>0</v>
      </c>
      <c r="R656" s="1">
        <v>0</v>
      </c>
      <c r="S656" s="1">
        <f t="shared" si="111"/>
        <v>0</v>
      </c>
      <c r="T656" s="1">
        <f t="shared" si="112"/>
        <v>0</v>
      </c>
      <c r="U656" s="1">
        <f t="shared" si="113"/>
        <v>1</v>
      </c>
      <c r="V656" s="1">
        <f t="shared" si="114"/>
        <v>0</v>
      </c>
      <c r="W656" s="1">
        <f t="shared" si="115"/>
        <v>1</v>
      </c>
      <c r="X656" s="1">
        <f t="shared" si="116"/>
        <v>1</v>
      </c>
      <c r="Y656" s="1">
        <f t="shared" si="117"/>
        <v>1</v>
      </c>
      <c r="Z656" s="1">
        <f t="shared" si="118"/>
        <v>0</v>
      </c>
      <c r="AA656" s="1">
        <f t="shared" si="119"/>
        <v>0</v>
      </c>
      <c r="AB656" s="1">
        <f t="shared" si="120"/>
        <v>4</v>
      </c>
      <c r="AC656" s="1"/>
    </row>
    <row r="657" spans="1:29" ht="12.95" customHeight="1">
      <c r="A657" s="2" t="s">
        <v>1580</v>
      </c>
      <c r="B657" s="1" t="s">
        <v>1581</v>
      </c>
      <c r="C657" s="1" t="s">
        <v>1510</v>
      </c>
      <c r="D657" s="1">
        <v>39.357500000000002</v>
      </c>
      <c r="E657" s="1">
        <v>-106.57305599999999</v>
      </c>
      <c r="F657" s="3">
        <v>2</v>
      </c>
      <c r="G657" s="9" t="s">
        <v>2026</v>
      </c>
      <c r="H657" s="13">
        <v>30.577418999999999</v>
      </c>
      <c r="I657" s="14">
        <v>22.222041000000001</v>
      </c>
      <c r="J657" s="12">
        <v>0</v>
      </c>
      <c r="K657" s="12">
        <v>0</v>
      </c>
      <c r="L657" s="12">
        <v>0</v>
      </c>
      <c r="M657" s="1">
        <v>0</v>
      </c>
      <c r="N657" s="1">
        <v>1</v>
      </c>
      <c r="O657" s="12">
        <v>1.3854999999999999E-2</v>
      </c>
      <c r="P657" s="1">
        <v>0</v>
      </c>
      <c r="Q657" s="1">
        <v>0</v>
      </c>
      <c r="R657" s="1">
        <v>0</v>
      </c>
      <c r="S657" s="1">
        <f t="shared" si="111"/>
        <v>0</v>
      </c>
      <c r="T657" s="1">
        <f t="shared" si="112"/>
        <v>0</v>
      </c>
      <c r="U657" s="1">
        <f t="shared" si="113"/>
        <v>0</v>
      </c>
      <c r="V657" s="1">
        <f t="shared" si="114"/>
        <v>0</v>
      </c>
      <c r="W657" s="1">
        <f t="shared" si="115"/>
        <v>0</v>
      </c>
      <c r="X657" s="1">
        <f t="shared" si="116"/>
        <v>0</v>
      </c>
      <c r="Y657" s="1">
        <f t="shared" si="117"/>
        <v>0</v>
      </c>
      <c r="Z657" s="1">
        <f t="shared" si="118"/>
        <v>0</v>
      </c>
      <c r="AA657" s="1">
        <f t="shared" si="119"/>
        <v>0</v>
      </c>
      <c r="AB657" s="1">
        <f t="shared" si="120"/>
        <v>0</v>
      </c>
      <c r="AC657" s="1"/>
    </row>
    <row r="658" spans="1:29" ht="12.95" customHeight="1">
      <c r="A658" s="2" t="s">
        <v>1582</v>
      </c>
      <c r="B658" s="1" t="s">
        <v>862</v>
      </c>
      <c r="C658" s="1" t="s">
        <v>1510</v>
      </c>
      <c r="D658" s="1">
        <v>40.204721999999997</v>
      </c>
      <c r="E658" s="1">
        <v>-105.406111</v>
      </c>
      <c r="F658" s="3">
        <v>2</v>
      </c>
      <c r="G658" s="9" t="s">
        <v>2026</v>
      </c>
      <c r="H658" s="13">
        <v>240.69450399999999</v>
      </c>
      <c r="I658" s="14">
        <v>32.480873000000003</v>
      </c>
      <c r="J658" s="12">
        <v>0</v>
      </c>
      <c r="K658" s="12">
        <v>1.38E-2</v>
      </c>
      <c r="L658" s="12">
        <v>0.12820000000000001</v>
      </c>
      <c r="M658" s="1">
        <v>0</v>
      </c>
      <c r="N658" s="1">
        <v>0</v>
      </c>
      <c r="O658" s="12">
        <v>0.31690000000000002</v>
      </c>
      <c r="P658" s="1">
        <v>0</v>
      </c>
      <c r="Q658" s="1">
        <v>0</v>
      </c>
      <c r="R658" s="1">
        <v>0</v>
      </c>
      <c r="S658" s="1">
        <f t="shared" si="111"/>
        <v>0</v>
      </c>
      <c r="T658" s="1">
        <f t="shared" si="112"/>
        <v>1</v>
      </c>
      <c r="U658" s="1">
        <f t="shared" si="113"/>
        <v>1</v>
      </c>
      <c r="V658" s="1">
        <f t="shared" si="114"/>
        <v>0</v>
      </c>
      <c r="W658" s="1">
        <f t="shared" si="115"/>
        <v>0</v>
      </c>
      <c r="X658" s="1">
        <f t="shared" si="116"/>
        <v>0</v>
      </c>
      <c r="Y658" s="1">
        <f t="shared" si="117"/>
        <v>0</v>
      </c>
      <c r="Z658" s="1">
        <f t="shared" si="118"/>
        <v>0</v>
      </c>
      <c r="AA658" s="1">
        <f t="shared" si="119"/>
        <v>0</v>
      </c>
      <c r="AB658" s="1">
        <f t="shared" si="120"/>
        <v>2</v>
      </c>
      <c r="AC658" s="1" t="s">
        <v>2207</v>
      </c>
    </row>
    <row r="659" spans="1:29" ht="12.95" customHeight="1">
      <c r="A659" s="2" t="s">
        <v>1583</v>
      </c>
      <c r="B659" s="1" t="s">
        <v>1584</v>
      </c>
      <c r="C659" s="1" t="s">
        <v>1510</v>
      </c>
      <c r="D659" s="1">
        <v>38.189722000000003</v>
      </c>
      <c r="E659" s="1">
        <v>-105.77638899999999</v>
      </c>
      <c r="F659" s="3">
        <v>2</v>
      </c>
      <c r="G659" s="9" t="s">
        <v>2026</v>
      </c>
      <c r="H659" s="13">
        <v>9.5198079999999994</v>
      </c>
      <c r="I659" s="14">
        <v>9.5198079999999994</v>
      </c>
      <c r="J659" s="12">
        <v>0</v>
      </c>
      <c r="K659" s="12">
        <v>0</v>
      </c>
      <c r="L659" s="12">
        <v>0</v>
      </c>
      <c r="M659" s="1">
        <v>0</v>
      </c>
      <c r="N659" s="1">
        <v>0</v>
      </c>
      <c r="O659" s="12">
        <v>0</v>
      </c>
      <c r="P659" s="1">
        <v>0</v>
      </c>
      <c r="Q659" s="1">
        <v>0</v>
      </c>
      <c r="R659" s="1">
        <v>0</v>
      </c>
      <c r="S659" s="1">
        <f t="shared" si="111"/>
        <v>0</v>
      </c>
      <c r="T659" s="1">
        <f t="shared" si="112"/>
        <v>0</v>
      </c>
      <c r="U659" s="1">
        <f t="shared" si="113"/>
        <v>0</v>
      </c>
      <c r="V659" s="1">
        <f t="shared" si="114"/>
        <v>0</v>
      </c>
      <c r="W659" s="1">
        <f t="shared" si="115"/>
        <v>0</v>
      </c>
      <c r="X659" s="1">
        <f t="shared" si="116"/>
        <v>0</v>
      </c>
      <c r="Y659" s="1">
        <f t="shared" si="117"/>
        <v>0</v>
      </c>
      <c r="Z659" s="1">
        <f t="shared" si="118"/>
        <v>0</v>
      </c>
      <c r="AA659" s="1">
        <f t="shared" si="119"/>
        <v>0</v>
      </c>
      <c r="AB659" s="1">
        <f t="shared" si="120"/>
        <v>0</v>
      </c>
      <c r="AC659" s="1"/>
    </row>
    <row r="660" spans="1:29" ht="12.95" customHeight="1">
      <c r="A660" s="2" t="s">
        <v>1585</v>
      </c>
      <c r="B660" s="1" t="s">
        <v>1289</v>
      </c>
      <c r="C660" s="1" t="s">
        <v>1510</v>
      </c>
      <c r="D660" s="1">
        <v>37.720556000000002</v>
      </c>
      <c r="E660" s="1">
        <v>-106.66583300000001</v>
      </c>
      <c r="F660" s="3">
        <v>1</v>
      </c>
      <c r="G660" s="9" t="s">
        <v>2026</v>
      </c>
      <c r="H660" s="13">
        <v>51.608058999999997</v>
      </c>
      <c r="I660" s="14">
        <v>10.55382</v>
      </c>
      <c r="J660" s="12">
        <v>0</v>
      </c>
      <c r="K660" s="12">
        <v>0</v>
      </c>
      <c r="L660" s="12">
        <v>0</v>
      </c>
      <c r="M660" s="1">
        <v>0</v>
      </c>
      <c r="N660" s="1">
        <v>0</v>
      </c>
      <c r="O660" s="12">
        <v>1.10449</v>
      </c>
      <c r="P660" s="1">
        <v>0</v>
      </c>
      <c r="Q660" s="1">
        <v>0</v>
      </c>
      <c r="R660" s="1">
        <v>0</v>
      </c>
      <c r="S660" s="1">
        <f t="shared" si="111"/>
        <v>0</v>
      </c>
      <c r="T660" s="1">
        <f t="shared" si="112"/>
        <v>0</v>
      </c>
      <c r="U660" s="1">
        <f t="shared" si="113"/>
        <v>0</v>
      </c>
      <c r="V660" s="1">
        <f t="shared" si="114"/>
        <v>0</v>
      </c>
      <c r="W660" s="1">
        <f t="shared" si="115"/>
        <v>0</v>
      </c>
      <c r="X660" s="1">
        <f t="shared" si="116"/>
        <v>1</v>
      </c>
      <c r="Y660" s="1">
        <f t="shared" si="117"/>
        <v>0</v>
      </c>
      <c r="Z660" s="1">
        <f t="shared" si="118"/>
        <v>0</v>
      </c>
      <c r="AA660" s="1">
        <f t="shared" si="119"/>
        <v>0</v>
      </c>
      <c r="AB660" s="1">
        <f t="shared" si="120"/>
        <v>1</v>
      </c>
      <c r="AC660" s="1"/>
    </row>
    <row r="661" spans="1:29" ht="12.95" customHeight="1">
      <c r="A661" s="2" t="s">
        <v>1586</v>
      </c>
      <c r="B661" s="1" t="s">
        <v>1587</v>
      </c>
      <c r="C661" s="1" t="s">
        <v>1510</v>
      </c>
      <c r="D661" s="1">
        <v>37.919167000000002</v>
      </c>
      <c r="E661" s="1">
        <v>-106.715278</v>
      </c>
      <c r="F661" s="3">
        <v>2</v>
      </c>
      <c r="G661" s="9" t="s">
        <v>2026</v>
      </c>
      <c r="H661" s="13">
        <v>24.416090000000001</v>
      </c>
      <c r="I661" s="14">
        <v>17.552177</v>
      </c>
      <c r="J661" s="12">
        <v>0</v>
      </c>
      <c r="K661" s="12">
        <v>0</v>
      </c>
      <c r="L661" s="12">
        <v>0</v>
      </c>
      <c r="M661" s="1">
        <v>0</v>
      </c>
      <c r="N661" s="1">
        <v>0</v>
      </c>
      <c r="O661" s="12">
        <v>0</v>
      </c>
      <c r="P661" s="1">
        <v>0</v>
      </c>
      <c r="Q661" s="1">
        <v>0</v>
      </c>
      <c r="R661" s="1">
        <v>0</v>
      </c>
      <c r="S661" s="1">
        <f t="shared" si="111"/>
        <v>0</v>
      </c>
      <c r="T661" s="1">
        <f t="shared" si="112"/>
        <v>0</v>
      </c>
      <c r="U661" s="1">
        <f t="shared" si="113"/>
        <v>0</v>
      </c>
      <c r="V661" s="1">
        <f t="shared" si="114"/>
        <v>0</v>
      </c>
      <c r="W661" s="1">
        <f t="shared" si="115"/>
        <v>0</v>
      </c>
      <c r="X661" s="1">
        <f t="shared" si="116"/>
        <v>0</v>
      </c>
      <c r="Y661" s="1">
        <f t="shared" si="117"/>
        <v>0</v>
      </c>
      <c r="Z661" s="1">
        <f t="shared" si="118"/>
        <v>0</v>
      </c>
      <c r="AA661" s="1">
        <f t="shared" si="119"/>
        <v>0</v>
      </c>
      <c r="AB661" s="1">
        <f t="shared" si="120"/>
        <v>0</v>
      </c>
      <c r="AC661" s="1"/>
    </row>
    <row r="662" spans="1:29" ht="12.95" customHeight="1">
      <c r="A662" s="2" t="s">
        <v>1589</v>
      </c>
      <c r="B662" s="1" t="s">
        <v>1396</v>
      </c>
      <c r="C662" s="1" t="s">
        <v>1510</v>
      </c>
      <c r="D662" s="1">
        <v>37.323611</v>
      </c>
      <c r="E662" s="1">
        <v>-107.33888899999999</v>
      </c>
      <c r="F662" s="3">
        <v>2</v>
      </c>
      <c r="G662" s="9" t="s">
        <v>2026</v>
      </c>
      <c r="H662" s="13">
        <v>848.23156900000004</v>
      </c>
      <c r="I662" s="14">
        <v>27.023848999999998</v>
      </c>
      <c r="J662" s="12">
        <v>1.4999999999999999E-2</v>
      </c>
      <c r="K662" s="12">
        <v>2.1126999999999998</v>
      </c>
      <c r="L662" s="12">
        <v>0</v>
      </c>
      <c r="M662" s="1">
        <v>0</v>
      </c>
      <c r="N662" s="1">
        <v>0</v>
      </c>
      <c r="O662" s="12">
        <v>0.66510000000000002</v>
      </c>
      <c r="P662" s="1">
        <v>0</v>
      </c>
      <c r="Q662" s="1">
        <v>0</v>
      </c>
      <c r="R662" s="1">
        <v>0</v>
      </c>
      <c r="S662" s="1">
        <f t="shared" si="111"/>
        <v>1</v>
      </c>
      <c r="T662" s="1">
        <f t="shared" si="112"/>
        <v>1</v>
      </c>
      <c r="U662" s="1">
        <f t="shared" si="113"/>
        <v>0</v>
      </c>
      <c r="V662" s="1">
        <f t="shared" si="114"/>
        <v>0</v>
      </c>
      <c r="W662" s="1">
        <f t="shared" si="115"/>
        <v>0</v>
      </c>
      <c r="X662" s="1">
        <f t="shared" si="116"/>
        <v>1</v>
      </c>
      <c r="Y662" s="1">
        <f t="shared" si="117"/>
        <v>0</v>
      </c>
      <c r="Z662" s="1">
        <f t="shared" si="118"/>
        <v>0</v>
      </c>
      <c r="AA662" s="1">
        <f t="shared" si="119"/>
        <v>0</v>
      </c>
      <c r="AB662" s="1">
        <f t="shared" si="120"/>
        <v>3</v>
      </c>
      <c r="AC662" s="1"/>
    </row>
    <row r="663" spans="1:29" ht="12.95" customHeight="1">
      <c r="A663" s="2" t="s">
        <v>1590</v>
      </c>
      <c r="B663" s="1" t="s">
        <v>1416</v>
      </c>
      <c r="C663" s="1" t="s">
        <v>1510</v>
      </c>
      <c r="D663" s="1">
        <v>37.398888999999997</v>
      </c>
      <c r="E663" s="1">
        <v>-107.955556</v>
      </c>
      <c r="F663" s="3">
        <v>2</v>
      </c>
      <c r="G663" s="9" t="s">
        <v>2026</v>
      </c>
      <c r="H663" s="13">
        <v>32.650931999999997</v>
      </c>
      <c r="I663" s="14">
        <v>23.673931</v>
      </c>
      <c r="J663" s="12">
        <v>0</v>
      </c>
      <c r="K663" s="12">
        <v>0</v>
      </c>
      <c r="L663" s="12">
        <v>0</v>
      </c>
      <c r="M663" s="1">
        <v>0</v>
      </c>
      <c r="N663" s="1">
        <v>0</v>
      </c>
      <c r="O663" s="12">
        <v>0.60156200000000004</v>
      </c>
      <c r="P663" s="1">
        <v>0.15313499999999999</v>
      </c>
      <c r="Q663" s="1">
        <v>0</v>
      </c>
      <c r="R663" s="1">
        <v>0</v>
      </c>
      <c r="S663" s="1">
        <f t="shared" si="111"/>
        <v>0</v>
      </c>
      <c r="T663" s="1">
        <f t="shared" si="112"/>
        <v>0</v>
      </c>
      <c r="U663" s="1">
        <f t="shared" si="113"/>
        <v>0</v>
      </c>
      <c r="V663" s="1">
        <f t="shared" si="114"/>
        <v>0</v>
      </c>
      <c r="W663" s="1">
        <f t="shared" si="115"/>
        <v>0</v>
      </c>
      <c r="X663" s="1">
        <f t="shared" si="116"/>
        <v>1</v>
      </c>
      <c r="Y663" s="1">
        <f t="shared" si="117"/>
        <v>1</v>
      </c>
      <c r="Z663" s="1">
        <f t="shared" si="118"/>
        <v>0</v>
      </c>
      <c r="AA663" s="1">
        <f t="shared" si="119"/>
        <v>0</v>
      </c>
      <c r="AB663" s="1">
        <f t="shared" si="120"/>
        <v>2</v>
      </c>
      <c r="AC663" s="1"/>
    </row>
    <row r="664" spans="1:29" ht="12.95" customHeight="1">
      <c r="A664" s="2" t="s">
        <v>1591</v>
      </c>
      <c r="B664" s="1" t="s">
        <v>1592</v>
      </c>
      <c r="C664" s="1" t="s">
        <v>1510</v>
      </c>
      <c r="D664" s="1">
        <v>37.630555999999999</v>
      </c>
      <c r="E664" s="1">
        <v>-107.870278</v>
      </c>
      <c r="F664" s="3">
        <v>2</v>
      </c>
      <c r="G664" s="9" t="s">
        <v>2026</v>
      </c>
      <c r="H664" s="13">
        <v>15.909257999999999</v>
      </c>
      <c r="I664" s="14">
        <v>15.909257999999999</v>
      </c>
      <c r="J664" s="12">
        <v>0</v>
      </c>
      <c r="K664" s="12">
        <v>0</v>
      </c>
      <c r="L664" s="12">
        <v>0</v>
      </c>
      <c r="M664" s="1">
        <v>0</v>
      </c>
      <c r="N664" s="1">
        <v>0</v>
      </c>
      <c r="O664" s="12">
        <v>1.7310540000000001</v>
      </c>
      <c r="P664" s="1">
        <v>0</v>
      </c>
      <c r="Q664" s="1">
        <v>0</v>
      </c>
      <c r="R664" s="1">
        <v>0</v>
      </c>
      <c r="S664" s="1">
        <f t="shared" si="111"/>
        <v>0</v>
      </c>
      <c r="T664" s="1">
        <f t="shared" si="112"/>
        <v>0</v>
      </c>
      <c r="U664" s="1">
        <f t="shared" si="113"/>
        <v>0</v>
      </c>
      <c r="V664" s="1">
        <f t="shared" si="114"/>
        <v>0</v>
      </c>
      <c r="W664" s="1">
        <f t="shared" si="115"/>
        <v>0</v>
      </c>
      <c r="X664" s="1">
        <f t="shared" si="116"/>
        <v>1</v>
      </c>
      <c r="Y664" s="1">
        <f t="shared" si="117"/>
        <v>0</v>
      </c>
      <c r="Z664" s="1">
        <f t="shared" si="118"/>
        <v>0</v>
      </c>
      <c r="AA664" s="1">
        <f t="shared" si="119"/>
        <v>0</v>
      </c>
      <c r="AB664" s="1">
        <f t="shared" si="120"/>
        <v>1</v>
      </c>
      <c r="AC664" s="1"/>
    </row>
    <row r="665" spans="1:29" ht="12.95" customHeight="1">
      <c r="A665" s="2" t="s">
        <v>1593</v>
      </c>
      <c r="B665" s="1" t="s">
        <v>687</v>
      </c>
      <c r="C665" s="1" t="s">
        <v>1510</v>
      </c>
      <c r="D665" s="1">
        <v>37.666111000000001</v>
      </c>
      <c r="E665" s="1">
        <v>-107.07</v>
      </c>
      <c r="F665" s="3">
        <v>2</v>
      </c>
      <c r="G665" s="9" t="s">
        <v>2026</v>
      </c>
      <c r="H665" s="13">
        <v>74.982438999999999</v>
      </c>
      <c r="I665" s="14">
        <v>25.992711</v>
      </c>
      <c r="J665" s="12">
        <v>0</v>
      </c>
      <c r="K665" s="12">
        <v>0</v>
      </c>
      <c r="L665" s="12">
        <v>0</v>
      </c>
      <c r="M665" s="1">
        <v>0</v>
      </c>
      <c r="N665" s="1">
        <v>0</v>
      </c>
      <c r="O665" s="12">
        <v>0.33361499999999999</v>
      </c>
      <c r="P665" s="1">
        <v>0</v>
      </c>
      <c r="Q665" s="1">
        <v>0</v>
      </c>
      <c r="R665" s="1">
        <v>0</v>
      </c>
      <c r="S665" s="1">
        <f t="shared" si="111"/>
        <v>0</v>
      </c>
      <c r="T665" s="1">
        <f t="shared" si="112"/>
        <v>0</v>
      </c>
      <c r="U665" s="1">
        <f t="shared" si="113"/>
        <v>0</v>
      </c>
      <c r="V665" s="1">
        <f t="shared" si="114"/>
        <v>0</v>
      </c>
      <c r="W665" s="1">
        <f t="shared" si="115"/>
        <v>0</v>
      </c>
      <c r="X665" s="1">
        <f t="shared" si="116"/>
        <v>0</v>
      </c>
      <c r="Y665" s="1">
        <f t="shared" si="117"/>
        <v>0</v>
      </c>
      <c r="Z665" s="1">
        <f t="shared" si="118"/>
        <v>0</v>
      </c>
      <c r="AA665" s="1">
        <f t="shared" si="119"/>
        <v>0</v>
      </c>
      <c r="AB665" s="1">
        <f t="shared" si="120"/>
        <v>0</v>
      </c>
      <c r="AC665" s="1"/>
    </row>
    <row r="666" spans="1:29" ht="12.95" customHeight="1">
      <c r="A666" s="2" t="s">
        <v>1594</v>
      </c>
      <c r="B666" s="1" t="s">
        <v>1411</v>
      </c>
      <c r="C666" s="1" t="s">
        <v>1510</v>
      </c>
      <c r="D666" s="1">
        <v>37.860556000000003</v>
      </c>
      <c r="E666" s="1">
        <v>-107.57388899999999</v>
      </c>
      <c r="F666" s="3">
        <v>2</v>
      </c>
      <c r="G666" s="9" t="s">
        <v>2026</v>
      </c>
      <c r="H666" s="13">
        <v>85.000956000000002</v>
      </c>
      <c r="I666" s="14">
        <v>42.282549000000003</v>
      </c>
      <c r="J666" s="12">
        <v>0</v>
      </c>
      <c r="K666" s="12">
        <v>0</v>
      </c>
      <c r="L666" s="12">
        <v>0.18740000000000001</v>
      </c>
      <c r="M666" s="1">
        <v>0</v>
      </c>
      <c r="N666" s="1">
        <v>2</v>
      </c>
      <c r="O666" s="12">
        <v>0.76991600000000004</v>
      </c>
      <c r="P666" s="1">
        <v>0</v>
      </c>
      <c r="Q666" s="1">
        <v>0</v>
      </c>
      <c r="R666" s="1">
        <v>0</v>
      </c>
      <c r="S666" s="1">
        <f t="shared" si="111"/>
        <v>0</v>
      </c>
      <c r="T666" s="1">
        <f t="shared" si="112"/>
        <v>0</v>
      </c>
      <c r="U666" s="1">
        <f t="shared" si="113"/>
        <v>1</v>
      </c>
      <c r="V666" s="1">
        <f t="shared" si="114"/>
        <v>0</v>
      </c>
      <c r="W666" s="1">
        <f t="shared" si="115"/>
        <v>1</v>
      </c>
      <c r="X666" s="1">
        <f t="shared" si="116"/>
        <v>1</v>
      </c>
      <c r="Y666" s="1">
        <f t="shared" si="117"/>
        <v>0</v>
      </c>
      <c r="Z666" s="1">
        <f t="shared" si="118"/>
        <v>0</v>
      </c>
      <c r="AA666" s="1">
        <f t="shared" si="119"/>
        <v>0</v>
      </c>
      <c r="AB666" s="1">
        <f t="shared" si="120"/>
        <v>3</v>
      </c>
      <c r="AC666" s="1"/>
    </row>
    <row r="667" spans="1:29" ht="12.95" customHeight="1">
      <c r="A667" s="2" t="s">
        <v>1595</v>
      </c>
      <c r="B667" s="1" t="s">
        <v>1281</v>
      </c>
      <c r="C667" s="1" t="s">
        <v>1510</v>
      </c>
      <c r="D667" s="1">
        <v>37.737777999999999</v>
      </c>
      <c r="E667" s="1">
        <v>-107.08416699999999</v>
      </c>
      <c r="F667" s="3">
        <v>1</v>
      </c>
      <c r="G667" s="9" t="s">
        <v>2026</v>
      </c>
      <c r="H667" s="13">
        <v>1078.311498</v>
      </c>
      <c r="I667" s="14">
        <v>31.159755000000001</v>
      </c>
      <c r="J667" s="12">
        <v>0</v>
      </c>
      <c r="K667" s="12">
        <v>9.6000000000000009E-3</v>
      </c>
      <c r="L667" s="12">
        <v>3.1699999999999999E-2</v>
      </c>
      <c r="M667" s="1">
        <v>0</v>
      </c>
      <c r="N667" s="1">
        <v>4</v>
      </c>
      <c r="O667" s="12">
        <v>0.95457599999999998</v>
      </c>
      <c r="P667" s="1">
        <v>2.3184E-2</v>
      </c>
      <c r="Q667" s="1">
        <v>0</v>
      </c>
      <c r="R667" s="1">
        <v>0</v>
      </c>
      <c r="S667" s="1">
        <f t="shared" si="111"/>
        <v>0</v>
      </c>
      <c r="T667" s="1">
        <f t="shared" si="112"/>
        <v>1</v>
      </c>
      <c r="U667" s="1">
        <f t="shared" si="113"/>
        <v>1</v>
      </c>
      <c r="V667" s="1">
        <f t="shared" si="114"/>
        <v>0</v>
      </c>
      <c r="W667" s="1">
        <f t="shared" si="115"/>
        <v>1</v>
      </c>
      <c r="X667" s="1">
        <f t="shared" si="116"/>
        <v>1</v>
      </c>
      <c r="Y667" s="1">
        <f t="shared" si="117"/>
        <v>0</v>
      </c>
      <c r="Z667" s="1">
        <f t="shared" si="118"/>
        <v>0</v>
      </c>
      <c r="AA667" s="1">
        <f t="shared" si="119"/>
        <v>0</v>
      </c>
      <c r="AB667" s="1">
        <f t="shared" si="120"/>
        <v>4</v>
      </c>
      <c r="AC667" s="1"/>
    </row>
    <row r="668" spans="1:29" ht="12.95" customHeight="1">
      <c r="A668" s="2" t="s">
        <v>1596</v>
      </c>
      <c r="B668" s="1" t="s">
        <v>1487</v>
      </c>
      <c r="C668" s="1" t="s">
        <v>1510</v>
      </c>
      <c r="D668" s="1">
        <v>38.644167000000003</v>
      </c>
      <c r="E668" s="1">
        <v>-107.00666699999999</v>
      </c>
      <c r="F668" s="3">
        <v>1</v>
      </c>
      <c r="G668" s="9" t="s">
        <v>2026</v>
      </c>
      <c r="H668" s="13">
        <v>9.2752009999999991</v>
      </c>
      <c r="I668" s="14">
        <v>9.2752009999999991</v>
      </c>
      <c r="J668" s="12">
        <v>0</v>
      </c>
      <c r="K668" s="12">
        <v>0.85450000000000004</v>
      </c>
      <c r="L668" s="12">
        <v>0</v>
      </c>
      <c r="M668" s="1">
        <v>0</v>
      </c>
      <c r="N668" s="1">
        <v>1</v>
      </c>
      <c r="O668" s="12">
        <v>0.81146300000000005</v>
      </c>
      <c r="P668" s="1">
        <v>0</v>
      </c>
      <c r="Q668" s="1">
        <v>0</v>
      </c>
      <c r="R668" s="1">
        <v>0</v>
      </c>
      <c r="S668" s="1">
        <f t="shared" si="111"/>
        <v>0</v>
      </c>
      <c r="T668" s="1">
        <f t="shared" si="112"/>
        <v>1</v>
      </c>
      <c r="U668" s="1">
        <f t="shared" si="113"/>
        <v>0</v>
      </c>
      <c r="V668" s="1">
        <f t="shared" si="114"/>
        <v>0</v>
      </c>
      <c r="W668" s="1">
        <f t="shared" si="115"/>
        <v>0</v>
      </c>
      <c r="X668" s="1">
        <f t="shared" si="116"/>
        <v>1</v>
      </c>
      <c r="Y668" s="1">
        <f t="shared" si="117"/>
        <v>0</v>
      </c>
      <c r="Z668" s="1">
        <f t="shared" si="118"/>
        <v>0</v>
      </c>
      <c r="AA668" s="1">
        <f t="shared" si="119"/>
        <v>0</v>
      </c>
      <c r="AB668" s="1">
        <f t="shared" si="120"/>
        <v>2</v>
      </c>
      <c r="AC668" s="1"/>
    </row>
    <row r="669" spans="1:29" ht="12.95" customHeight="1">
      <c r="A669" s="2" t="s">
        <v>1597</v>
      </c>
      <c r="B669" s="1" t="s">
        <v>103</v>
      </c>
      <c r="C669" s="1" t="s">
        <v>1510</v>
      </c>
      <c r="D669" s="1">
        <v>38.503332999999998</v>
      </c>
      <c r="E669" s="1">
        <v>-106.708333</v>
      </c>
      <c r="F669" s="3">
        <v>1</v>
      </c>
      <c r="G669" s="9" t="s">
        <v>2026</v>
      </c>
      <c r="H669" s="13">
        <v>359.63721299999997</v>
      </c>
      <c r="I669" s="14">
        <v>18.666105000000002</v>
      </c>
      <c r="J669" s="12">
        <v>0</v>
      </c>
      <c r="K669" s="12">
        <v>1.6113999999999999</v>
      </c>
      <c r="L669" s="12">
        <v>3.1599999999999996E-2</v>
      </c>
      <c r="M669" s="1">
        <v>0</v>
      </c>
      <c r="N669" s="1">
        <v>29</v>
      </c>
      <c r="O669" s="12">
        <v>1.4187540000000001</v>
      </c>
      <c r="P669" s="1">
        <v>3.6148E-2</v>
      </c>
      <c r="Q669" s="1">
        <v>0</v>
      </c>
      <c r="R669" s="1">
        <v>0</v>
      </c>
      <c r="S669" s="1">
        <f t="shared" si="111"/>
        <v>0</v>
      </c>
      <c r="T669" s="1">
        <f t="shared" si="112"/>
        <v>1</v>
      </c>
      <c r="U669" s="1">
        <f t="shared" si="113"/>
        <v>1</v>
      </c>
      <c r="V669" s="1">
        <f t="shared" si="114"/>
        <v>0</v>
      </c>
      <c r="W669" s="1">
        <f t="shared" si="115"/>
        <v>1</v>
      </c>
      <c r="X669" s="1">
        <f t="shared" si="116"/>
        <v>1</v>
      </c>
      <c r="Y669" s="1">
        <f t="shared" si="117"/>
        <v>1</v>
      </c>
      <c r="Z669" s="1">
        <f t="shared" si="118"/>
        <v>0</v>
      </c>
      <c r="AA669" s="1">
        <f t="shared" si="119"/>
        <v>0</v>
      </c>
      <c r="AB669" s="1">
        <f t="shared" si="120"/>
        <v>5</v>
      </c>
      <c r="AC669" s="1"/>
    </row>
    <row r="670" spans="1:29" ht="12.95" customHeight="1">
      <c r="A670" s="2" t="s">
        <v>1598</v>
      </c>
      <c r="B670" s="1" t="s">
        <v>1599</v>
      </c>
      <c r="C670" s="1" t="s">
        <v>1510</v>
      </c>
      <c r="D670" s="1">
        <v>38.981667000000002</v>
      </c>
      <c r="E670" s="1">
        <v>-107.19111100000001</v>
      </c>
      <c r="F670" s="3">
        <v>2</v>
      </c>
      <c r="G670" s="9" t="s">
        <v>2026</v>
      </c>
      <c r="H670" s="13">
        <v>25.022473999999999</v>
      </c>
      <c r="I670" s="14">
        <v>21.382491999999999</v>
      </c>
      <c r="J670" s="12">
        <v>0</v>
      </c>
      <c r="K670" s="12">
        <v>0</v>
      </c>
      <c r="L670" s="12">
        <v>0</v>
      </c>
      <c r="M670" s="1">
        <v>0</v>
      </c>
      <c r="N670" s="1">
        <v>0</v>
      </c>
      <c r="O670" s="12">
        <v>0</v>
      </c>
      <c r="P670" s="1">
        <v>0</v>
      </c>
      <c r="Q670" s="1">
        <v>0</v>
      </c>
      <c r="R670" s="1">
        <v>0</v>
      </c>
      <c r="S670" s="1">
        <f t="shared" si="111"/>
        <v>0</v>
      </c>
      <c r="T670" s="1">
        <f t="shared" si="112"/>
        <v>0</v>
      </c>
      <c r="U670" s="1">
        <f t="shared" si="113"/>
        <v>0</v>
      </c>
      <c r="V670" s="1">
        <f t="shared" si="114"/>
        <v>0</v>
      </c>
      <c r="W670" s="1">
        <f t="shared" si="115"/>
        <v>0</v>
      </c>
      <c r="X670" s="1">
        <f t="shared" si="116"/>
        <v>0</v>
      </c>
      <c r="Y670" s="1">
        <f t="shared" si="117"/>
        <v>0</v>
      </c>
      <c r="Z670" s="1">
        <f t="shared" si="118"/>
        <v>0</v>
      </c>
      <c r="AA670" s="1">
        <f t="shared" si="119"/>
        <v>0</v>
      </c>
      <c r="AB670" s="1">
        <f t="shared" si="120"/>
        <v>0</v>
      </c>
      <c r="AC670" s="1"/>
    </row>
    <row r="671" spans="1:29" ht="12.95" customHeight="1">
      <c r="A671" s="2" t="s">
        <v>1600</v>
      </c>
      <c r="B671" s="1" t="s">
        <v>526</v>
      </c>
      <c r="C671" s="1" t="s">
        <v>1510</v>
      </c>
      <c r="D671" s="1">
        <v>39.112777999999999</v>
      </c>
      <c r="E671" s="1">
        <v>-105.951111</v>
      </c>
      <c r="F671" s="3">
        <v>1</v>
      </c>
      <c r="G671" s="9" t="s">
        <v>2026</v>
      </c>
      <c r="H671" s="13">
        <v>111.052139</v>
      </c>
      <c r="I671" s="14">
        <v>14.161343</v>
      </c>
      <c r="J671" s="12">
        <v>0</v>
      </c>
      <c r="K671" s="12">
        <v>6.9699999999999998E-2</v>
      </c>
      <c r="L671" s="12">
        <v>6.3199999999999992E-2</v>
      </c>
      <c r="M671" s="1">
        <v>0</v>
      </c>
      <c r="N671" s="1">
        <v>7</v>
      </c>
      <c r="O671" s="12">
        <v>2.3457439999999998</v>
      </c>
      <c r="P671" s="1">
        <v>1.8010000000000002E-2</v>
      </c>
      <c r="Q671" s="1">
        <v>0</v>
      </c>
      <c r="R671" s="1">
        <v>0</v>
      </c>
      <c r="S671" s="1">
        <f t="shared" si="111"/>
        <v>0</v>
      </c>
      <c r="T671" s="1">
        <f t="shared" si="112"/>
        <v>1</v>
      </c>
      <c r="U671" s="1">
        <f t="shared" si="113"/>
        <v>1</v>
      </c>
      <c r="V671" s="1">
        <f t="shared" si="114"/>
        <v>0</v>
      </c>
      <c r="W671" s="1">
        <f t="shared" si="115"/>
        <v>1</v>
      </c>
      <c r="X671" s="1">
        <f t="shared" si="116"/>
        <v>1</v>
      </c>
      <c r="Y671" s="1">
        <f t="shared" si="117"/>
        <v>0</v>
      </c>
      <c r="Z671" s="1">
        <f t="shared" si="118"/>
        <v>0</v>
      </c>
      <c r="AA671" s="1">
        <f t="shared" si="119"/>
        <v>0</v>
      </c>
      <c r="AB671" s="1">
        <f t="shared" si="120"/>
        <v>4</v>
      </c>
      <c r="AC671" s="1"/>
    </row>
    <row r="672" spans="1:29" ht="12.95" customHeight="1">
      <c r="A672" s="2" t="s">
        <v>1601</v>
      </c>
      <c r="B672" s="1" t="s">
        <v>1088</v>
      </c>
      <c r="C672" s="1" t="s">
        <v>1510</v>
      </c>
      <c r="D672" s="1">
        <v>38.594166999999999</v>
      </c>
      <c r="E672" s="1">
        <v>-105.836389</v>
      </c>
      <c r="F672" s="3">
        <v>1</v>
      </c>
      <c r="G672" s="9" t="s">
        <v>2026</v>
      </c>
      <c r="H672" s="13">
        <v>403.95555899999999</v>
      </c>
      <c r="I672" s="14">
        <v>35.730958999999999</v>
      </c>
      <c r="J672" s="12">
        <v>0</v>
      </c>
      <c r="K672" s="12">
        <v>3.4299999999999997E-2</v>
      </c>
      <c r="L672" s="12">
        <v>2.8999999999999998E-3</v>
      </c>
      <c r="M672" s="1">
        <v>0</v>
      </c>
      <c r="N672" s="1">
        <v>0</v>
      </c>
      <c r="O672" s="12">
        <v>0.342916</v>
      </c>
      <c r="P672" s="1">
        <v>0</v>
      </c>
      <c r="Q672" s="1">
        <v>0</v>
      </c>
      <c r="R672" s="1">
        <v>0</v>
      </c>
      <c r="S672" s="1">
        <f t="shared" si="111"/>
        <v>0</v>
      </c>
      <c r="T672" s="1">
        <f t="shared" si="112"/>
        <v>1</v>
      </c>
      <c r="U672" s="1">
        <f t="shared" si="113"/>
        <v>1</v>
      </c>
      <c r="V672" s="1">
        <f t="shared" si="114"/>
        <v>0</v>
      </c>
      <c r="W672" s="1">
        <f t="shared" si="115"/>
        <v>0</v>
      </c>
      <c r="X672" s="1">
        <f t="shared" si="116"/>
        <v>0</v>
      </c>
      <c r="Y672" s="1">
        <f t="shared" si="117"/>
        <v>0</v>
      </c>
      <c r="Z672" s="1">
        <f t="shared" si="118"/>
        <v>0</v>
      </c>
      <c r="AA672" s="1">
        <f t="shared" si="119"/>
        <v>0</v>
      </c>
      <c r="AB672" s="1">
        <f t="shared" si="120"/>
        <v>2</v>
      </c>
      <c r="AC672" s="1" t="s">
        <v>2207</v>
      </c>
    </row>
    <row r="673" spans="1:29" ht="12.95" customHeight="1">
      <c r="A673" s="2" t="s">
        <v>1602</v>
      </c>
      <c r="B673" s="1" t="s">
        <v>526</v>
      </c>
      <c r="C673" s="1" t="s">
        <v>1510</v>
      </c>
      <c r="D673" s="1">
        <v>38.966110999999998</v>
      </c>
      <c r="E673" s="1">
        <v>-106.13972200000001</v>
      </c>
      <c r="F673" s="3">
        <v>2</v>
      </c>
      <c r="G673" s="9" t="s">
        <v>2026</v>
      </c>
      <c r="H673" s="13">
        <v>11.32536</v>
      </c>
      <c r="I673" s="14">
        <v>11.325360999999999</v>
      </c>
      <c r="J673" s="12">
        <v>0</v>
      </c>
      <c r="K673" s="12">
        <v>0</v>
      </c>
      <c r="L673" s="12">
        <v>0</v>
      </c>
      <c r="M673" s="1">
        <v>0</v>
      </c>
      <c r="N673" s="1">
        <v>0</v>
      </c>
      <c r="O673" s="12">
        <v>0</v>
      </c>
      <c r="P673" s="1">
        <v>0</v>
      </c>
      <c r="Q673" s="1">
        <v>0</v>
      </c>
      <c r="R673" s="1">
        <v>0</v>
      </c>
      <c r="S673" s="1">
        <f t="shared" si="111"/>
        <v>0</v>
      </c>
      <c r="T673" s="1">
        <f t="shared" si="112"/>
        <v>0</v>
      </c>
      <c r="U673" s="1">
        <f t="shared" si="113"/>
        <v>0</v>
      </c>
      <c r="V673" s="1">
        <f t="shared" si="114"/>
        <v>0</v>
      </c>
      <c r="W673" s="1">
        <f t="shared" si="115"/>
        <v>0</v>
      </c>
      <c r="X673" s="1">
        <f t="shared" si="116"/>
        <v>0</v>
      </c>
      <c r="Y673" s="1">
        <f t="shared" si="117"/>
        <v>0</v>
      </c>
      <c r="Z673" s="1">
        <f t="shared" si="118"/>
        <v>0</v>
      </c>
      <c r="AA673" s="1">
        <f t="shared" si="119"/>
        <v>0</v>
      </c>
      <c r="AB673" s="1">
        <f t="shared" si="120"/>
        <v>0</v>
      </c>
      <c r="AC673" s="1"/>
    </row>
    <row r="674" spans="1:29" ht="12.95" customHeight="1">
      <c r="A674" s="2" t="s">
        <v>1603</v>
      </c>
      <c r="B674" s="1" t="s">
        <v>1604</v>
      </c>
      <c r="C674" s="1" t="s">
        <v>1510</v>
      </c>
      <c r="D674" s="1">
        <v>38.811110999999997</v>
      </c>
      <c r="E674" s="1">
        <v>-106.262778</v>
      </c>
      <c r="F674" s="3">
        <v>2</v>
      </c>
      <c r="G674" s="9" t="s">
        <v>2026</v>
      </c>
      <c r="H674" s="13">
        <v>82.703901999999999</v>
      </c>
      <c r="I674" s="14">
        <v>26.014218</v>
      </c>
      <c r="J674" s="12">
        <v>0</v>
      </c>
      <c r="K674" s="12">
        <v>0</v>
      </c>
      <c r="L674" s="12">
        <v>0.36769999999999997</v>
      </c>
      <c r="M674" s="1">
        <v>0</v>
      </c>
      <c r="N674" s="1">
        <v>2</v>
      </c>
      <c r="O674" s="12">
        <v>0.58696899999999996</v>
      </c>
      <c r="P674" s="1">
        <v>0</v>
      </c>
      <c r="Q674" s="1">
        <v>0</v>
      </c>
      <c r="R674" s="1">
        <v>0</v>
      </c>
      <c r="S674" s="1">
        <f t="shared" si="111"/>
        <v>0</v>
      </c>
      <c r="T674" s="1">
        <f t="shared" si="112"/>
        <v>0</v>
      </c>
      <c r="U674" s="1">
        <f t="shared" si="113"/>
        <v>1</v>
      </c>
      <c r="V674" s="1">
        <f t="shared" si="114"/>
        <v>0</v>
      </c>
      <c r="W674" s="1">
        <f t="shared" si="115"/>
        <v>1</v>
      </c>
      <c r="X674" s="1">
        <f t="shared" si="116"/>
        <v>0</v>
      </c>
      <c r="Y674" s="1">
        <f t="shared" si="117"/>
        <v>0</v>
      </c>
      <c r="Z674" s="1">
        <f t="shared" si="118"/>
        <v>0</v>
      </c>
      <c r="AA674" s="1">
        <f t="shared" si="119"/>
        <v>0</v>
      </c>
      <c r="AB674" s="1">
        <f t="shared" si="120"/>
        <v>2</v>
      </c>
      <c r="AC674" s="1"/>
    </row>
    <row r="675" spans="1:29" ht="12.95" customHeight="1">
      <c r="A675" s="2" t="s">
        <v>1605</v>
      </c>
      <c r="B675" s="1" t="s">
        <v>1606</v>
      </c>
      <c r="C675" s="1" t="s">
        <v>1510</v>
      </c>
      <c r="D675" s="1">
        <v>38.954166999999998</v>
      </c>
      <c r="E675" s="1">
        <v>-106.858333</v>
      </c>
      <c r="F675" s="3">
        <v>2</v>
      </c>
      <c r="G675" s="9" t="s">
        <v>2026</v>
      </c>
      <c r="H675" s="13">
        <v>16.489899000000001</v>
      </c>
      <c r="I675" s="14">
        <v>14.730107</v>
      </c>
      <c r="J675" s="12">
        <v>0</v>
      </c>
      <c r="K675" s="12">
        <v>0</v>
      </c>
      <c r="L675" s="12">
        <v>0</v>
      </c>
      <c r="M675" s="1">
        <v>0</v>
      </c>
      <c r="N675" s="1">
        <v>0</v>
      </c>
      <c r="O675" s="12">
        <v>0.59438000000000002</v>
      </c>
      <c r="P675" s="1">
        <v>0</v>
      </c>
      <c r="Q675" s="1">
        <v>0</v>
      </c>
      <c r="R675" s="1">
        <v>0</v>
      </c>
      <c r="S675" s="1">
        <f t="shared" si="111"/>
        <v>0</v>
      </c>
      <c r="T675" s="1">
        <f t="shared" si="112"/>
        <v>0</v>
      </c>
      <c r="U675" s="1">
        <f t="shared" si="113"/>
        <v>0</v>
      </c>
      <c r="V675" s="1">
        <f t="shared" si="114"/>
        <v>0</v>
      </c>
      <c r="W675" s="1">
        <f t="shared" si="115"/>
        <v>0</v>
      </c>
      <c r="X675" s="1">
        <f t="shared" si="116"/>
        <v>0</v>
      </c>
      <c r="Y675" s="1">
        <f t="shared" si="117"/>
        <v>0</v>
      </c>
      <c r="Z675" s="1">
        <f t="shared" si="118"/>
        <v>0</v>
      </c>
      <c r="AA675" s="1">
        <f t="shared" si="119"/>
        <v>0</v>
      </c>
      <c r="AB675" s="1">
        <f t="shared" si="120"/>
        <v>0</v>
      </c>
      <c r="AC675" s="1"/>
    </row>
    <row r="676" spans="1:29" ht="12.95" customHeight="1">
      <c r="A676" s="2" t="s">
        <v>1607</v>
      </c>
      <c r="B676" s="1" t="s">
        <v>1608</v>
      </c>
      <c r="C676" s="1" t="s">
        <v>1510</v>
      </c>
      <c r="D676" s="1">
        <v>39.116388999999998</v>
      </c>
      <c r="E676" s="1">
        <v>-106.53611100000001</v>
      </c>
      <c r="F676" s="3">
        <v>2</v>
      </c>
      <c r="G676" s="9" t="s">
        <v>2026</v>
      </c>
      <c r="H676" s="13">
        <v>21.937532000000001</v>
      </c>
      <c r="I676" s="14">
        <v>21.833556999999999</v>
      </c>
      <c r="J676" s="12">
        <v>0</v>
      </c>
      <c r="K676" s="12">
        <v>0</v>
      </c>
      <c r="L676" s="12">
        <v>0</v>
      </c>
      <c r="M676" s="1">
        <v>0</v>
      </c>
      <c r="N676" s="1">
        <v>0</v>
      </c>
      <c r="O676" s="12">
        <v>4.9126000000000003E-2</v>
      </c>
      <c r="P676" s="1">
        <v>4.5584E-2</v>
      </c>
      <c r="Q676" s="1">
        <v>0</v>
      </c>
      <c r="R676" s="1">
        <v>0</v>
      </c>
      <c r="S676" s="1">
        <f t="shared" si="111"/>
        <v>0</v>
      </c>
      <c r="T676" s="1">
        <f t="shared" si="112"/>
        <v>0</v>
      </c>
      <c r="U676" s="1">
        <f t="shared" si="113"/>
        <v>0</v>
      </c>
      <c r="V676" s="1">
        <f t="shared" si="114"/>
        <v>0</v>
      </c>
      <c r="W676" s="1">
        <f t="shared" si="115"/>
        <v>0</v>
      </c>
      <c r="X676" s="1">
        <f t="shared" si="116"/>
        <v>0</v>
      </c>
      <c r="Y676" s="1">
        <f t="shared" si="117"/>
        <v>1</v>
      </c>
      <c r="Z676" s="1">
        <f t="shared" si="118"/>
        <v>0</v>
      </c>
      <c r="AA676" s="1">
        <f t="shared" si="119"/>
        <v>0</v>
      </c>
      <c r="AB676" s="1">
        <f t="shared" si="120"/>
        <v>1</v>
      </c>
      <c r="AC676" s="1"/>
    </row>
    <row r="677" spans="1:29" ht="12.95" customHeight="1">
      <c r="A677" s="2" t="s">
        <v>1609</v>
      </c>
      <c r="B677" s="1" t="s">
        <v>6</v>
      </c>
      <c r="C677" s="1" t="s">
        <v>1510</v>
      </c>
      <c r="D677" s="1">
        <v>38.962221999999997</v>
      </c>
      <c r="E677" s="1">
        <v>-106.661389</v>
      </c>
      <c r="F677" s="3">
        <v>2</v>
      </c>
      <c r="G677" s="9" t="s">
        <v>2026</v>
      </c>
      <c r="H677" s="13">
        <v>70.671199000000001</v>
      </c>
      <c r="I677" s="14">
        <v>13.85436</v>
      </c>
      <c r="J677" s="12">
        <v>0</v>
      </c>
      <c r="K677" s="12">
        <v>0</v>
      </c>
      <c r="L677" s="12">
        <v>0</v>
      </c>
      <c r="M677" s="1">
        <v>0</v>
      </c>
      <c r="N677" s="1">
        <v>0</v>
      </c>
      <c r="O677" s="12">
        <v>0.92493499999999995</v>
      </c>
      <c r="P677" s="1">
        <v>1.4149999999999999E-2</v>
      </c>
      <c r="Q677" s="1">
        <v>0</v>
      </c>
      <c r="R677" s="1">
        <v>0</v>
      </c>
      <c r="S677" s="1">
        <f t="shared" si="111"/>
        <v>0</v>
      </c>
      <c r="T677" s="1">
        <f t="shared" si="112"/>
        <v>0</v>
      </c>
      <c r="U677" s="1">
        <f t="shared" si="113"/>
        <v>0</v>
      </c>
      <c r="V677" s="1">
        <f t="shared" si="114"/>
        <v>0</v>
      </c>
      <c r="W677" s="1">
        <f t="shared" si="115"/>
        <v>0</v>
      </c>
      <c r="X677" s="1">
        <f t="shared" si="116"/>
        <v>1</v>
      </c>
      <c r="Y677" s="1">
        <f t="shared" si="117"/>
        <v>0</v>
      </c>
      <c r="Z677" s="1">
        <f t="shared" si="118"/>
        <v>0</v>
      </c>
      <c r="AA677" s="1">
        <f t="shared" si="119"/>
        <v>0</v>
      </c>
      <c r="AB677" s="1">
        <f t="shared" si="120"/>
        <v>1</v>
      </c>
      <c r="AC677" s="1"/>
    </row>
    <row r="678" spans="1:29" ht="12.95" customHeight="1">
      <c r="A678" s="2" t="s">
        <v>1610</v>
      </c>
      <c r="B678" s="1" t="s">
        <v>1611</v>
      </c>
      <c r="C678" s="1" t="s">
        <v>1510</v>
      </c>
      <c r="D678" s="1">
        <v>38.952221999999999</v>
      </c>
      <c r="E678" s="1">
        <v>-106.651111</v>
      </c>
      <c r="F678" s="3">
        <v>2</v>
      </c>
      <c r="G678" s="9" t="s">
        <v>2026</v>
      </c>
      <c r="H678" s="13">
        <v>35.454500000000003</v>
      </c>
      <c r="I678" s="14">
        <v>20.150006999999999</v>
      </c>
      <c r="J678" s="12">
        <v>0</v>
      </c>
      <c r="K678" s="12">
        <v>0</v>
      </c>
      <c r="L678" s="12">
        <v>0</v>
      </c>
      <c r="M678" s="1">
        <v>0</v>
      </c>
      <c r="N678" s="1">
        <v>0</v>
      </c>
      <c r="O678" s="12">
        <v>0.446656</v>
      </c>
      <c r="P678" s="1">
        <v>8.4614999999999996E-2</v>
      </c>
      <c r="Q678" s="1">
        <v>0</v>
      </c>
      <c r="R678" s="1">
        <v>0</v>
      </c>
      <c r="S678" s="1">
        <f t="shared" si="111"/>
        <v>0</v>
      </c>
      <c r="T678" s="1">
        <f t="shared" si="112"/>
        <v>0</v>
      </c>
      <c r="U678" s="1">
        <f t="shared" si="113"/>
        <v>0</v>
      </c>
      <c r="V678" s="1">
        <f t="shared" si="114"/>
        <v>0</v>
      </c>
      <c r="W678" s="1">
        <f t="shared" si="115"/>
        <v>0</v>
      </c>
      <c r="X678" s="1">
        <f t="shared" si="116"/>
        <v>0</v>
      </c>
      <c r="Y678" s="1">
        <f t="shared" si="117"/>
        <v>1</v>
      </c>
      <c r="Z678" s="1">
        <f t="shared" si="118"/>
        <v>0</v>
      </c>
      <c r="AA678" s="1">
        <f t="shared" si="119"/>
        <v>0</v>
      </c>
      <c r="AB678" s="1">
        <f t="shared" si="120"/>
        <v>1</v>
      </c>
      <c r="AC678" s="1"/>
    </row>
    <row r="679" spans="1:29" ht="12.95" customHeight="1">
      <c r="A679" s="2" t="s">
        <v>1612</v>
      </c>
      <c r="B679" s="1" t="s">
        <v>1613</v>
      </c>
      <c r="C679" s="1" t="s">
        <v>1510</v>
      </c>
      <c r="D679" s="1">
        <v>38.406944000000003</v>
      </c>
      <c r="E679" s="1">
        <v>-105.63888900000001</v>
      </c>
      <c r="F679" s="3">
        <v>1</v>
      </c>
      <c r="G679" s="9" t="s">
        <v>2026</v>
      </c>
      <c r="H679" s="13">
        <v>183.29067599999999</v>
      </c>
      <c r="I679" s="14">
        <v>17.718069</v>
      </c>
      <c r="J679" s="12">
        <v>0</v>
      </c>
      <c r="K679" s="12">
        <v>1.5699999999999999E-2</v>
      </c>
      <c r="L679" s="12">
        <v>5.3999999999999994E-3</v>
      </c>
      <c r="M679" s="1">
        <v>0</v>
      </c>
      <c r="N679" s="1">
        <v>0</v>
      </c>
      <c r="O679" s="12">
        <v>0.332569</v>
      </c>
      <c r="P679" s="1">
        <v>0</v>
      </c>
      <c r="Q679" s="1">
        <v>0</v>
      </c>
      <c r="R679" s="1">
        <v>0</v>
      </c>
      <c r="S679" s="1">
        <f t="shared" si="111"/>
        <v>0</v>
      </c>
      <c r="T679" s="1">
        <f t="shared" si="112"/>
        <v>1</v>
      </c>
      <c r="U679" s="1">
        <f t="shared" si="113"/>
        <v>1</v>
      </c>
      <c r="V679" s="1">
        <f t="shared" si="114"/>
        <v>0</v>
      </c>
      <c r="W679" s="1">
        <f t="shared" si="115"/>
        <v>0</v>
      </c>
      <c r="X679" s="1">
        <f t="shared" si="116"/>
        <v>0</v>
      </c>
      <c r="Y679" s="1">
        <f t="shared" si="117"/>
        <v>0</v>
      </c>
      <c r="Z679" s="1">
        <f t="shared" si="118"/>
        <v>0</v>
      </c>
      <c r="AA679" s="1">
        <f t="shared" si="119"/>
        <v>0</v>
      </c>
      <c r="AB679" s="1">
        <f t="shared" si="120"/>
        <v>2</v>
      </c>
      <c r="AC679" s="1" t="s">
        <v>2207</v>
      </c>
    </row>
    <row r="680" spans="1:29" ht="12.95" customHeight="1">
      <c r="A680" s="2" t="s">
        <v>1614</v>
      </c>
      <c r="B680" s="1" t="s">
        <v>1088</v>
      </c>
      <c r="C680" s="1" t="s">
        <v>1510</v>
      </c>
      <c r="D680" s="1">
        <v>38.524444000000003</v>
      </c>
      <c r="E680" s="1">
        <v>-105.84777800000001</v>
      </c>
      <c r="F680" s="3">
        <v>1</v>
      </c>
      <c r="G680" s="9" t="s">
        <v>2026</v>
      </c>
      <c r="H680" s="13">
        <v>480.34935000000002</v>
      </c>
      <c r="I680" s="14">
        <v>25.942831999999999</v>
      </c>
      <c r="J680" s="12">
        <v>0</v>
      </c>
      <c r="K680" s="12">
        <v>3.2399999999999998E-2</v>
      </c>
      <c r="L680" s="12">
        <v>2.4000000000000002E-3</v>
      </c>
      <c r="M680" s="1">
        <v>0</v>
      </c>
      <c r="N680" s="1">
        <v>0</v>
      </c>
      <c r="O680" s="12">
        <v>7.6179999999999998E-3</v>
      </c>
      <c r="P680" s="1">
        <v>0</v>
      </c>
      <c r="Q680" s="1">
        <v>0</v>
      </c>
      <c r="R680" s="1">
        <v>0</v>
      </c>
      <c r="S680" s="1">
        <f t="shared" si="111"/>
        <v>0</v>
      </c>
      <c r="T680" s="1">
        <f t="shared" si="112"/>
        <v>1</v>
      </c>
      <c r="U680" s="1">
        <f t="shared" si="113"/>
        <v>1</v>
      </c>
      <c r="V680" s="1">
        <f t="shared" si="114"/>
        <v>0</v>
      </c>
      <c r="W680" s="1">
        <f t="shared" si="115"/>
        <v>0</v>
      </c>
      <c r="X680" s="1">
        <f t="shared" si="116"/>
        <v>0</v>
      </c>
      <c r="Y680" s="1">
        <f t="shared" si="117"/>
        <v>0</v>
      </c>
      <c r="Z680" s="1">
        <f t="shared" si="118"/>
        <v>0</v>
      </c>
      <c r="AA680" s="1">
        <f t="shared" si="119"/>
        <v>0</v>
      </c>
      <c r="AB680" s="1">
        <f t="shared" si="120"/>
        <v>2</v>
      </c>
      <c r="AC680" s="1"/>
    </row>
    <row r="681" spans="1:29" ht="12.95" customHeight="1">
      <c r="A681" s="2" t="s">
        <v>1615</v>
      </c>
      <c r="B681" s="1" t="s">
        <v>1616</v>
      </c>
      <c r="C681" s="1" t="s">
        <v>1510</v>
      </c>
      <c r="D681" s="1">
        <v>38.498055999999998</v>
      </c>
      <c r="E681" s="1">
        <v>-105.355833</v>
      </c>
      <c r="F681" s="3">
        <v>1</v>
      </c>
      <c r="G681" s="9" t="s">
        <v>2026</v>
      </c>
      <c r="H681" s="13">
        <v>15.172931999999999</v>
      </c>
      <c r="I681" s="14">
        <v>14.668813999999999</v>
      </c>
      <c r="J681" s="12">
        <v>0</v>
      </c>
      <c r="K681" s="12">
        <v>0</v>
      </c>
      <c r="L681" s="12">
        <v>0.51610000000000011</v>
      </c>
      <c r="M681" s="1">
        <v>0</v>
      </c>
      <c r="N681" s="1">
        <v>0</v>
      </c>
      <c r="O681" s="12">
        <v>1.2856780000000001</v>
      </c>
      <c r="P681" s="1">
        <v>0</v>
      </c>
      <c r="Q681" s="1">
        <v>0</v>
      </c>
      <c r="R681" s="1">
        <v>0</v>
      </c>
      <c r="S681" s="1">
        <f t="shared" si="111"/>
        <v>0</v>
      </c>
      <c r="T681" s="1">
        <f t="shared" si="112"/>
        <v>0</v>
      </c>
      <c r="U681" s="1">
        <f t="shared" si="113"/>
        <v>1</v>
      </c>
      <c r="V681" s="1">
        <f t="shared" si="114"/>
        <v>0</v>
      </c>
      <c r="W681" s="1">
        <f t="shared" si="115"/>
        <v>0</v>
      </c>
      <c r="X681" s="1">
        <f t="shared" si="116"/>
        <v>1</v>
      </c>
      <c r="Y681" s="1">
        <f t="shared" si="117"/>
        <v>0</v>
      </c>
      <c r="Z681" s="1">
        <f t="shared" si="118"/>
        <v>0</v>
      </c>
      <c r="AA681" s="1">
        <f t="shared" si="119"/>
        <v>0</v>
      </c>
      <c r="AB681" s="1">
        <f t="shared" si="120"/>
        <v>2</v>
      </c>
      <c r="AC681" s="1"/>
    </row>
    <row r="682" spans="1:29" ht="12.95" customHeight="1">
      <c r="A682" s="2" t="s">
        <v>1617</v>
      </c>
      <c r="B682" s="1" t="s">
        <v>1151</v>
      </c>
      <c r="C682" s="1" t="s">
        <v>1510</v>
      </c>
      <c r="D682" s="1">
        <v>38.174444000000001</v>
      </c>
      <c r="E682" s="1">
        <v>-105.170833</v>
      </c>
      <c r="F682" s="3">
        <v>2</v>
      </c>
      <c r="G682" s="9" t="s">
        <v>2026</v>
      </c>
      <c r="H682" s="13">
        <v>96.990537000000003</v>
      </c>
      <c r="I682" s="14">
        <v>28.067066000000001</v>
      </c>
      <c r="J682" s="12">
        <v>0</v>
      </c>
      <c r="K682" s="12">
        <v>0.11509999999999999</v>
      </c>
      <c r="L682" s="12">
        <v>0.20130000000000001</v>
      </c>
      <c r="M682" s="1">
        <v>0</v>
      </c>
      <c r="N682" s="1">
        <v>0</v>
      </c>
      <c r="O682" s="12">
        <v>1.4915989999999999</v>
      </c>
      <c r="P682" s="1">
        <v>0</v>
      </c>
      <c r="Q682" s="1">
        <v>0</v>
      </c>
      <c r="R682" s="1">
        <v>0</v>
      </c>
      <c r="S682" s="1">
        <f t="shared" si="111"/>
        <v>0</v>
      </c>
      <c r="T682" s="1">
        <f t="shared" si="112"/>
        <v>1</v>
      </c>
      <c r="U682" s="1">
        <f t="shared" si="113"/>
        <v>1</v>
      </c>
      <c r="V682" s="1">
        <f t="shared" si="114"/>
        <v>0</v>
      </c>
      <c r="W682" s="1">
        <f t="shared" si="115"/>
        <v>0</v>
      </c>
      <c r="X682" s="1">
        <f t="shared" si="116"/>
        <v>1</v>
      </c>
      <c r="Y682" s="1">
        <f t="shared" si="117"/>
        <v>0</v>
      </c>
      <c r="Z682" s="1">
        <f t="shared" si="118"/>
        <v>0</v>
      </c>
      <c r="AA682" s="1">
        <f t="shared" si="119"/>
        <v>0</v>
      </c>
      <c r="AB682" s="1">
        <f t="shared" si="120"/>
        <v>3</v>
      </c>
      <c r="AC682" s="1"/>
    </row>
    <row r="683" spans="1:29" ht="12.95" customHeight="1">
      <c r="A683" s="2" t="s">
        <v>1618</v>
      </c>
      <c r="B683" s="1" t="s">
        <v>1075</v>
      </c>
      <c r="C683" s="1" t="s">
        <v>1510</v>
      </c>
      <c r="D683" s="1">
        <v>38.639443999999997</v>
      </c>
      <c r="E683" s="1">
        <v>-105.471667</v>
      </c>
      <c r="F683" s="3">
        <v>1</v>
      </c>
      <c r="G683" s="9" t="s">
        <v>2026</v>
      </c>
      <c r="H683" s="13">
        <v>259.72170899999998</v>
      </c>
      <c r="I683" s="14">
        <v>16.601516</v>
      </c>
      <c r="J683" s="12">
        <v>0</v>
      </c>
      <c r="K683" s="12">
        <v>5.3700000000000005E-2</v>
      </c>
      <c r="L683" s="12">
        <v>0.1047</v>
      </c>
      <c r="M683" s="1">
        <v>0</v>
      </c>
      <c r="N683" s="1">
        <v>1</v>
      </c>
      <c r="O683" s="12">
        <v>1.0586549999999999</v>
      </c>
      <c r="P683" s="1">
        <v>7.7010000000000004E-3</v>
      </c>
      <c r="Q683" s="1">
        <v>0</v>
      </c>
      <c r="R683" s="1">
        <v>0</v>
      </c>
      <c r="S683" s="1">
        <f t="shared" si="111"/>
        <v>0</v>
      </c>
      <c r="T683" s="1">
        <f t="shared" si="112"/>
        <v>1</v>
      </c>
      <c r="U683" s="1">
        <f t="shared" si="113"/>
        <v>1</v>
      </c>
      <c r="V683" s="1">
        <f t="shared" si="114"/>
        <v>0</v>
      </c>
      <c r="W683" s="1">
        <f t="shared" si="115"/>
        <v>0</v>
      </c>
      <c r="X683" s="1">
        <f t="shared" si="116"/>
        <v>1</v>
      </c>
      <c r="Y683" s="1">
        <f t="shared" si="117"/>
        <v>0</v>
      </c>
      <c r="Z683" s="1">
        <f t="shared" si="118"/>
        <v>0</v>
      </c>
      <c r="AA683" s="1">
        <f t="shared" si="119"/>
        <v>0</v>
      </c>
      <c r="AB683" s="1">
        <f t="shared" si="120"/>
        <v>3</v>
      </c>
      <c r="AC683" s="1"/>
    </row>
    <row r="684" spans="1:29" ht="12.95" customHeight="1">
      <c r="A684" s="2" t="s">
        <v>1619</v>
      </c>
      <c r="B684" s="1" t="s">
        <v>1620</v>
      </c>
      <c r="C684" s="1" t="s">
        <v>1510</v>
      </c>
      <c r="D684" s="1">
        <v>39.50806</v>
      </c>
      <c r="E684" s="1">
        <v>-105.70471999999999</v>
      </c>
      <c r="F684" s="3">
        <v>2</v>
      </c>
      <c r="G684" s="9" t="s">
        <v>2026</v>
      </c>
      <c r="H684" s="13">
        <v>52.689439999999998</v>
      </c>
      <c r="I684" s="14">
        <v>13.982514</v>
      </c>
      <c r="J684" s="12">
        <v>0</v>
      </c>
      <c r="K684" s="12">
        <v>0</v>
      </c>
      <c r="L684" s="12">
        <v>0</v>
      </c>
      <c r="M684" s="1">
        <v>0</v>
      </c>
      <c r="N684" s="1">
        <v>0</v>
      </c>
      <c r="O684" s="12">
        <v>1.263E-3</v>
      </c>
      <c r="P684" s="1">
        <v>0</v>
      </c>
      <c r="Q684" s="1">
        <v>0</v>
      </c>
      <c r="R684" s="1">
        <v>0</v>
      </c>
      <c r="S684" s="1">
        <f t="shared" si="111"/>
        <v>0</v>
      </c>
      <c r="T684" s="1">
        <f t="shared" si="112"/>
        <v>0</v>
      </c>
      <c r="U684" s="1">
        <f t="shared" si="113"/>
        <v>0</v>
      </c>
      <c r="V684" s="1">
        <f t="shared" si="114"/>
        <v>0</v>
      </c>
      <c r="W684" s="1">
        <f t="shared" si="115"/>
        <v>0</v>
      </c>
      <c r="X684" s="1">
        <f t="shared" si="116"/>
        <v>0</v>
      </c>
      <c r="Y684" s="1">
        <f t="shared" si="117"/>
        <v>0</v>
      </c>
      <c r="Z684" s="1">
        <f t="shared" si="118"/>
        <v>0</v>
      </c>
      <c r="AA684" s="1">
        <f t="shared" si="119"/>
        <v>0</v>
      </c>
      <c r="AB684" s="1">
        <f t="shared" si="120"/>
        <v>0</v>
      </c>
      <c r="AC684" s="1"/>
    </row>
    <row r="685" spans="1:29" ht="12.95" customHeight="1">
      <c r="A685" s="2" t="s">
        <v>1623</v>
      </c>
      <c r="B685" s="1" t="s">
        <v>1624</v>
      </c>
      <c r="C685" s="1" t="s">
        <v>1625</v>
      </c>
      <c r="D685" s="1">
        <v>37.570740000000001</v>
      </c>
      <c r="E685" s="1">
        <v>-108.26096</v>
      </c>
      <c r="F685" s="3">
        <v>2</v>
      </c>
      <c r="G685" s="9" t="s">
        <v>2026</v>
      </c>
      <c r="H685" s="13">
        <v>29.460712999999998</v>
      </c>
      <c r="I685" s="14">
        <v>8.6481300000000001</v>
      </c>
      <c r="J685" s="12">
        <v>0</v>
      </c>
      <c r="K685" s="12">
        <v>0</v>
      </c>
      <c r="L685" s="12">
        <v>0</v>
      </c>
      <c r="M685" s="1">
        <v>0</v>
      </c>
      <c r="N685" s="1">
        <v>0</v>
      </c>
      <c r="O685" s="12">
        <v>1.637947</v>
      </c>
      <c r="P685" s="1">
        <v>0</v>
      </c>
      <c r="Q685" s="1">
        <v>1</v>
      </c>
      <c r="R685" s="1">
        <v>0</v>
      </c>
      <c r="S685" s="1">
        <f t="shared" si="111"/>
        <v>0</v>
      </c>
      <c r="T685" s="1">
        <f t="shared" si="112"/>
        <v>0</v>
      </c>
      <c r="U685" s="1">
        <f t="shared" si="113"/>
        <v>0</v>
      </c>
      <c r="V685" s="1">
        <f t="shared" si="114"/>
        <v>0</v>
      </c>
      <c r="W685" s="1">
        <f t="shared" si="115"/>
        <v>0</v>
      </c>
      <c r="X685" s="1">
        <f t="shared" si="116"/>
        <v>1</v>
      </c>
      <c r="Y685" s="1">
        <f t="shared" si="117"/>
        <v>0</v>
      </c>
      <c r="Z685" s="1">
        <f t="shared" si="118"/>
        <v>1</v>
      </c>
      <c r="AA685" s="1">
        <f t="shared" si="119"/>
        <v>0</v>
      </c>
      <c r="AB685" s="1">
        <f t="shared" si="120"/>
        <v>2</v>
      </c>
      <c r="AC685" s="1"/>
    </row>
    <row r="686" spans="1:29" ht="12.95" customHeight="1">
      <c r="A686" s="2" t="s">
        <v>1626</v>
      </c>
      <c r="B686" s="1" t="s">
        <v>1627</v>
      </c>
      <c r="C686" s="1" t="s">
        <v>1628</v>
      </c>
      <c r="D686" s="1">
        <v>37.591589999999997</v>
      </c>
      <c r="E686" s="1">
        <v>-108.13301</v>
      </c>
      <c r="F686" s="3">
        <v>2</v>
      </c>
      <c r="G686" s="9" t="s">
        <v>2026</v>
      </c>
      <c r="H686" s="13">
        <v>8.4796879999999994</v>
      </c>
      <c r="I686" s="14">
        <v>8.4572929999999999</v>
      </c>
      <c r="J686" s="12">
        <v>0</v>
      </c>
      <c r="K686" s="12">
        <v>0.46699999999999997</v>
      </c>
      <c r="L686" s="12">
        <v>0</v>
      </c>
      <c r="M686" s="1">
        <v>0</v>
      </c>
      <c r="N686" s="1">
        <v>0</v>
      </c>
      <c r="O686" s="12">
        <v>0.41794500000000001</v>
      </c>
      <c r="P686" s="1">
        <v>0</v>
      </c>
      <c r="Q686" s="1">
        <v>0</v>
      </c>
      <c r="R686" s="1">
        <v>0</v>
      </c>
      <c r="S686" s="1">
        <f t="shared" si="111"/>
        <v>0</v>
      </c>
      <c r="T686" s="1">
        <f t="shared" si="112"/>
        <v>1</v>
      </c>
      <c r="U686" s="1">
        <f t="shared" si="113"/>
        <v>0</v>
      </c>
      <c r="V686" s="1">
        <f t="shared" si="114"/>
        <v>0</v>
      </c>
      <c r="W686" s="1">
        <f t="shared" si="115"/>
        <v>0</v>
      </c>
      <c r="X686" s="1">
        <f t="shared" si="116"/>
        <v>0</v>
      </c>
      <c r="Y686" s="1">
        <f t="shared" si="117"/>
        <v>0</v>
      </c>
      <c r="Z686" s="1">
        <f t="shared" si="118"/>
        <v>0</v>
      </c>
      <c r="AA686" s="1">
        <f t="shared" si="119"/>
        <v>0</v>
      </c>
      <c r="AB686" s="1">
        <f t="shared" si="120"/>
        <v>1</v>
      </c>
      <c r="AC686" s="1"/>
    </row>
    <row r="687" spans="1:29" ht="12.95" customHeight="1">
      <c r="A687" s="2" t="s">
        <v>1629</v>
      </c>
      <c r="B687" s="1" t="s">
        <v>177</v>
      </c>
      <c r="C687" s="1" t="s">
        <v>114</v>
      </c>
      <c r="D687" s="1">
        <v>37.598576999999999</v>
      </c>
      <c r="E687" s="1">
        <v>-108.11273799999999</v>
      </c>
      <c r="F687" s="3">
        <v>2</v>
      </c>
      <c r="G687" s="9" t="s">
        <v>2026</v>
      </c>
      <c r="H687" s="13">
        <v>48.261825000000002</v>
      </c>
      <c r="I687" s="14">
        <v>14.092034999999999</v>
      </c>
      <c r="J687" s="12">
        <v>0</v>
      </c>
      <c r="K687" s="12">
        <v>0</v>
      </c>
      <c r="L687" s="12">
        <v>0</v>
      </c>
      <c r="M687" s="1">
        <v>0</v>
      </c>
      <c r="N687" s="1">
        <v>1</v>
      </c>
      <c r="O687" s="12">
        <v>1.3694269999999999</v>
      </c>
      <c r="P687" s="1">
        <v>0</v>
      </c>
      <c r="Q687" s="1">
        <v>0</v>
      </c>
      <c r="R687" s="1">
        <v>0</v>
      </c>
      <c r="S687" s="1">
        <f t="shared" si="111"/>
        <v>0</v>
      </c>
      <c r="T687" s="1">
        <f t="shared" si="112"/>
        <v>0</v>
      </c>
      <c r="U687" s="1">
        <f t="shared" si="113"/>
        <v>0</v>
      </c>
      <c r="V687" s="1">
        <f t="shared" si="114"/>
        <v>0</v>
      </c>
      <c r="W687" s="1">
        <f t="shared" si="115"/>
        <v>0</v>
      </c>
      <c r="X687" s="1">
        <f t="shared" si="116"/>
        <v>1</v>
      </c>
      <c r="Y687" s="1">
        <f t="shared" si="117"/>
        <v>0</v>
      </c>
      <c r="Z687" s="1">
        <f t="shared" si="118"/>
        <v>0</v>
      </c>
      <c r="AA687" s="1">
        <f t="shared" si="119"/>
        <v>0</v>
      </c>
      <c r="AB687" s="1">
        <f t="shared" si="120"/>
        <v>1</v>
      </c>
      <c r="AC687" s="1"/>
    </row>
    <row r="688" spans="1:29" ht="12.95" customHeight="1">
      <c r="A688" s="2" t="s">
        <v>1630</v>
      </c>
      <c r="B688" s="1" t="s">
        <v>269</v>
      </c>
      <c r="C688" s="1" t="s">
        <v>1510</v>
      </c>
      <c r="D688" s="1">
        <v>39.244</v>
      </c>
      <c r="E688" s="1">
        <v>-107.678</v>
      </c>
      <c r="F688" s="3">
        <v>1</v>
      </c>
      <c r="G688" s="9" t="s">
        <v>2026</v>
      </c>
      <c r="H688" s="13">
        <v>142.32495299999999</v>
      </c>
      <c r="I688" s="14">
        <v>20.955843999999999</v>
      </c>
      <c r="J688" s="12">
        <v>0</v>
      </c>
      <c r="K688" s="12">
        <v>6.7699999999999996E-2</v>
      </c>
      <c r="L688" s="12">
        <v>2.5000000000000001E-3</v>
      </c>
      <c r="M688" s="1">
        <v>0</v>
      </c>
      <c r="N688" s="1">
        <v>1</v>
      </c>
      <c r="O688" s="12">
        <v>1.414884</v>
      </c>
      <c r="P688" s="1">
        <v>0</v>
      </c>
      <c r="Q688" s="1">
        <v>2</v>
      </c>
      <c r="R688" s="1">
        <v>0</v>
      </c>
      <c r="S688" s="1">
        <f t="shared" si="111"/>
        <v>0</v>
      </c>
      <c r="T688" s="1">
        <f t="shared" si="112"/>
        <v>1</v>
      </c>
      <c r="U688" s="1">
        <f t="shared" si="113"/>
        <v>1</v>
      </c>
      <c r="V688" s="1">
        <f t="shared" si="114"/>
        <v>0</v>
      </c>
      <c r="W688" s="1">
        <f t="shared" si="115"/>
        <v>0</v>
      </c>
      <c r="X688" s="1">
        <f t="shared" si="116"/>
        <v>1</v>
      </c>
      <c r="Y688" s="1">
        <f t="shared" si="117"/>
        <v>0</v>
      </c>
      <c r="Z688" s="1">
        <f t="shared" si="118"/>
        <v>1</v>
      </c>
      <c r="AA688" s="1">
        <f t="shared" si="119"/>
        <v>0</v>
      </c>
      <c r="AB688" s="1">
        <f t="shared" si="120"/>
        <v>4</v>
      </c>
      <c r="AC688" s="1"/>
    </row>
    <row r="689" spans="1:29" ht="12.95" customHeight="1">
      <c r="A689" s="2" t="s">
        <v>1631</v>
      </c>
      <c r="B689" s="1" t="s">
        <v>1632</v>
      </c>
      <c r="C689" s="1" t="s">
        <v>1510</v>
      </c>
      <c r="D689" s="1">
        <v>39.844299999999997</v>
      </c>
      <c r="E689" s="1">
        <v>-107.32429999999999</v>
      </c>
      <c r="F689" s="3">
        <v>2</v>
      </c>
      <c r="G689" s="9" t="s">
        <v>2026</v>
      </c>
      <c r="H689" s="13">
        <v>32.555109999999999</v>
      </c>
      <c r="I689" s="14">
        <v>16.153268000000001</v>
      </c>
      <c r="J689" s="12">
        <v>0</v>
      </c>
      <c r="K689" s="12">
        <v>0</v>
      </c>
      <c r="L689" s="12">
        <v>0</v>
      </c>
      <c r="M689" s="1">
        <v>0</v>
      </c>
      <c r="N689" s="1">
        <v>0</v>
      </c>
      <c r="O689" s="12">
        <v>0.89613500000000001</v>
      </c>
      <c r="P689" s="1">
        <v>0</v>
      </c>
      <c r="Q689" s="1">
        <v>0</v>
      </c>
      <c r="R689" s="1">
        <v>0</v>
      </c>
      <c r="S689" s="1">
        <f t="shared" si="111"/>
        <v>0</v>
      </c>
      <c r="T689" s="1">
        <f t="shared" si="112"/>
        <v>0</v>
      </c>
      <c r="U689" s="1">
        <f t="shared" si="113"/>
        <v>0</v>
      </c>
      <c r="V689" s="1">
        <f t="shared" si="114"/>
        <v>0</v>
      </c>
      <c r="W689" s="1">
        <f t="shared" si="115"/>
        <v>0</v>
      </c>
      <c r="X689" s="1">
        <f t="shared" si="116"/>
        <v>1</v>
      </c>
      <c r="Y689" s="1">
        <f t="shared" si="117"/>
        <v>0</v>
      </c>
      <c r="Z689" s="1">
        <f t="shared" si="118"/>
        <v>0</v>
      </c>
      <c r="AA689" s="1">
        <f t="shared" si="119"/>
        <v>0</v>
      </c>
      <c r="AB689" s="1">
        <f t="shared" si="120"/>
        <v>1</v>
      </c>
      <c r="AC689" s="1"/>
    </row>
    <row r="690" spans="1:29" ht="12.95" customHeight="1">
      <c r="A690" s="2" t="s">
        <v>1633</v>
      </c>
      <c r="B690" s="1" t="s">
        <v>1634</v>
      </c>
      <c r="C690" s="1" t="s">
        <v>1510</v>
      </c>
      <c r="D690" s="1">
        <v>39.852499999999999</v>
      </c>
      <c r="E690" s="1">
        <v>-107.315</v>
      </c>
      <c r="F690" s="3">
        <v>2</v>
      </c>
      <c r="G690" s="9" t="s">
        <v>2026</v>
      </c>
      <c r="H690" s="13">
        <v>6.6245570000000003</v>
      </c>
      <c r="I690" s="14">
        <v>6.6236389999999998</v>
      </c>
      <c r="J690" s="12">
        <v>0</v>
      </c>
      <c r="K690" s="12">
        <v>0</v>
      </c>
      <c r="L690" s="12">
        <v>0</v>
      </c>
      <c r="M690" s="1">
        <v>0</v>
      </c>
      <c r="N690" s="1">
        <v>0</v>
      </c>
      <c r="O690" s="12">
        <v>0</v>
      </c>
      <c r="P690" s="1">
        <v>0</v>
      </c>
      <c r="Q690" s="1">
        <v>0</v>
      </c>
      <c r="R690" s="1">
        <v>0</v>
      </c>
      <c r="S690" s="1">
        <f t="shared" si="111"/>
        <v>0</v>
      </c>
      <c r="T690" s="1">
        <f t="shared" si="112"/>
        <v>0</v>
      </c>
      <c r="U690" s="1">
        <f t="shared" si="113"/>
        <v>0</v>
      </c>
      <c r="V690" s="1">
        <f t="shared" si="114"/>
        <v>0</v>
      </c>
      <c r="W690" s="1">
        <f t="shared" si="115"/>
        <v>0</v>
      </c>
      <c r="X690" s="1">
        <f t="shared" si="116"/>
        <v>0</v>
      </c>
      <c r="Y690" s="1">
        <f t="shared" si="117"/>
        <v>0</v>
      </c>
      <c r="Z690" s="1">
        <f t="shared" si="118"/>
        <v>0</v>
      </c>
      <c r="AA690" s="1">
        <f t="shared" si="119"/>
        <v>0</v>
      </c>
      <c r="AB690" s="1">
        <f t="shared" si="120"/>
        <v>0</v>
      </c>
      <c r="AC690" s="1"/>
    </row>
    <row r="691" spans="1:29" ht="12.95" customHeight="1">
      <c r="A691" s="2" t="s">
        <v>1635</v>
      </c>
      <c r="B691" s="1" t="s">
        <v>1636</v>
      </c>
      <c r="C691" s="1" t="s">
        <v>1510</v>
      </c>
      <c r="D691" s="1">
        <v>39.694299999999998</v>
      </c>
      <c r="E691" s="1">
        <v>-107.587</v>
      </c>
      <c r="F691" s="3">
        <v>1</v>
      </c>
      <c r="G691" s="9" t="s">
        <v>2026</v>
      </c>
      <c r="H691" s="13">
        <v>75.982668000000004</v>
      </c>
      <c r="I691" s="14">
        <v>18.352685999999999</v>
      </c>
      <c r="J691" s="12">
        <v>0</v>
      </c>
      <c r="K691" s="12">
        <v>0.24520000000000003</v>
      </c>
      <c r="L691" s="12">
        <v>3.5500000000000004E-2</v>
      </c>
      <c r="M691" s="1">
        <v>0</v>
      </c>
      <c r="N691" s="1">
        <v>0</v>
      </c>
      <c r="O691" s="12">
        <v>1.46E-2</v>
      </c>
      <c r="P691" s="1">
        <v>0</v>
      </c>
      <c r="Q691" s="1">
        <v>0</v>
      </c>
      <c r="R691" s="1">
        <v>0</v>
      </c>
      <c r="S691" s="1">
        <f t="shared" si="111"/>
        <v>0</v>
      </c>
      <c r="T691" s="1">
        <f t="shared" si="112"/>
        <v>1</v>
      </c>
      <c r="U691" s="1">
        <f t="shared" si="113"/>
        <v>1</v>
      </c>
      <c r="V691" s="1">
        <f t="shared" si="114"/>
        <v>0</v>
      </c>
      <c r="W691" s="1">
        <f t="shared" si="115"/>
        <v>0</v>
      </c>
      <c r="X691" s="1">
        <f t="shared" si="116"/>
        <v>0</v>
      </c>
      <c r="Y691" s="1">
        <f t="shared" si="117"/>
        <v>0</v>
      </c>
      <c r="Z691" s="1">
        <f t="shared" si="118"/>
        <v>0</v>
      </c>
      <c r="AA691" s="1">
        <f t="shared" si="119"/>
        <v>0</v>
      </c>
      <c r="AB691" s="1">
        <f t="shared" si="120"/>
        <v>2</v>
      </c>
      <c r="AC691" s="1"/>
    </row>
    <row r="692" spans="1:29" ht="12.95" customHeight="1">
      <c r="A692" s="2" t="s">
        <v>1637</v>
      </c>
      <c r="B692" s="1" t="s">
        <v>289</v>
      </c>
      <c r="C692" s="1" t="s">
        <v>1510</v>
      </c>
      <c r="D692" s="1">
        <v>40.914999999999999</v>
      </c>
      <c r="E692" s="1">
        <v>-106.879</v>
      </c>
      <c r="F692" s="3">
        <v>2</v>
      </c>
      <c r="G692" s="9" t="s">
        <v>2026</v>
      </c>
      <c r="H692" s="13">
        <v>41.515124</v>
      </c>
      <c r="I692" s="14">
        <v>25.971834999999999</v>
      </c>
      <c r="J692" s="12">
        <v>0</v>
      </c>
      <c r="K692" s="12">
        <v>6.0700000000000004E-2</v>
      </c>
      <c r="L692" s="12">
        <v>0</v>
      </c>
      <c r="M692" s="1">
        <v>0</v>
      </c>
      <c r="N692" s="1">
        <v>0</v>
      </c>
      <c r="O692" s="12">
        <v>1.0064439999999999</v>
      </c>
      <c r="P692" s="1">
        <v>0</v>
      </c>
      <c r="Q692" s="1">
        <v>0</v>
      </c>
      <c r="R692" s="1">
        <v>0</v>
      </c>
      <c r="S692" s="1">
        <f t="shared" si="111"/>
        <v>0</v>
      </c>
      <c r="T692" s="1">
        <f t="shared" si="112"/>
        <v>1</v>
      </c>
      <c r="U692" s="1">
        <f t="shared" si="113"/>
        <v>0</v>
      </c>
      <c r="V692" s="1">
        <f t="shared" si="114"/>
        <v>0</v>
      </c>
      <c r="W692" s="1">
        <f t="shared" si="115"/>
        <v>0</v>
      </c>
      <c r="X692" s="1">
        <f t="shared" si="116"/>
        <v>1</v>
      </c>
      <c r="Y692" s="1">
        <f t="shared" si="117"/>
        <v>0</v>
      </c>
      <c r="Z692" s="1">
        <f t="shared" si="118"/>
        <v>0</v>
      </c>
      <c r="AA692" s="1">
        <f t="shared" si="119"/>
        <v>0</v>
      </c>
      <c r="AB692" s="1">
        <f t="shared" si="120"/>
        <v>2</v>
      </c>
      <c r="AC692" s="1"/>
    </row>
    <row r="693" spans="1:29" ht="12.95" customHeight="1">
      <c r="A693" s="2" t="s">
        <v>1638</v>
      </c>
      <c r="B693" s="1" t="s">
        <v>1639</v>
      </c>
      <c r="C693" s="1" t="s">
        <v>1510</v>
      </c>
      <c r="D693" s="1">
        <v>40.685695000000003</v>
      </c>
      <c r="E693" s="1">
        <v>-105.44677</v>
      </c>
      <c r="F693" s="3">
        <v>1</v>
      </c>
      <c r="G693" s="9" t="s">
        <v>2026</v>
      </c>
      <c r="H693" s="13">
        <v>269.40678100000002</v>
      </c>
      <c r="I693" s="14">
        <v>10.713943</v>
      </c>
      <c r="J693" s="12">
        <v>0</v>
      </c>
      <c r="K693" s="12">
        <v>1.4999999999999999E-2</v>
      </c>
      <c r="L693" s="12">
        <v>1E-3</v>
      </c>
      <c r="M693" s="1">
        <v>0</v>
      </c>
      <c r="N693" s="1">
        <v>0</v>
      </c>
      <c r="O693" s="12">
        <v>0.26380199999999998</v>
      </c>
      <c r="P693" s="1">
        <v>3.712E-3</v>
      </c>
      <c r="Q693" s="1">
        <v>0</v>
      </c>
      <c r="R693" s="1">
        <v>0</v>
      </c>
      <c r="S693" s="1">
        <f t="shared" si="111"/>
        <v>0</v>
      </c>
      <c r="T693" s="1">
        <f t="shared" si="112"/>
        <v>1</v>
      </c>
      <c r="U693" s="1">
        <f t="shared" si="113"/>
        <v>1</v>
      </c>
      <c r="V693" s="1">
        <f t="shared" si="114"/>
        <v>0</v>
      </c>
      <c r="W693" s="1">
        <f t="shared" si="115"/>
        <v>0</v>
      </c>
      <c r="X693" s="1">
        <f t="shared" si="116"/>
        <v>0</v>
      </c>
      <c r="Y693" s="1">
        <f t="shared" si="117"/>
        <v>0</v>
      </c>
      <c r="Z693" s="1">
        <f t="shared" si="118"/>
        <v>0</v>
      </c>
      <c r="AA693" s="1">
        <f t="shared" si="119"/>
        <v>0</v>
      </c>
      <c r="AB693" s="1">
        <f t="shared" si="120"/>
        <v>2</v>
      </c>
      <c r="AC693" s="1"/>
    </row>
    <row r="694" spans="1:29" ht="12.95" customHeight="1">
      <c r="A694" s="2" t="s">
        <v>1641</v>
      </c>
      <c r="B694" s="1" t="s">
        <v>1642</v>
      </c>
      <c r="C694" s="1" t="s">
        <v>1510</v>
      </c>
      <c r="D694" s="1">
        <v>37.852200000000003</v>
      </c>
      <c r="E694" s="1">
        <v>-104.985</v>
      </c>
      <c r="F694" s="3">
        <v>2</v>
      </c>
      <c r="G694" s="9" t="s">
        <v>2026</v>
      </c>
      <c r="H694" s="13">
        <v>8.9785160000000008</v>
      </c>
      <c r="I694" s="14">
        <v>8.9792170000000002</v>
      </c>
      <c r="J694" s="12">
        <v>0</v>
      </c>
      <c r="K694" s="12">
        <v>0</v>
      </c>
      <c r="L694" s="12">
        <v>0</v>
      </c>
      <c r="M694" s="1">
        <v>0</v>
      </c>
      <c r="N694" s="1">
        <v>0</v>
      </c>
      <c r="O694" s="12">
        <v>0</v>
      </c>
      <c r="P694" s="1">
        <v>0</v>
      </c>
      <c r="Q694" s="1">
        <v>0</v>
      </c>
      <c r="R694" s="1">
        <v>0</v>
      </c>
      <c r="S694" s="1">
        <f t="shared" si="111"/>
        <v>0</v>
      </c>
      <c r="T694" s="1">
        <f t="shared" si="112"/>
        <v>0</v>
      </c>
      <c r="U694" s="1">
        <f t="shared" si="113"/>
        <v>0</v>
      </c>
      <c r="V694" s="1">
        <f t="shared" si="114"/>
        <v>0</v>
      </c>
      <c r="W694" s="1">
        <f t="shared" si="115"/>
        <v>0</v>
      </c>
      <c r="X694" s="1">
        <f t="shared" si="116"/>
        <v>0</v>
      </c>
      <c r="Y694" s="1">
        <f t="shared" si="117"/>
        <v>0</v>
      </c>
      <c r="Z694" s="1">
        <f t="shared" si="118"/>
        <v>0</v>
      </c>
      <c r="AA694" s="1">
        <f t="shared" si="119"/>
        <v>0</v>
      </c>
      <c r="AB694" s="1">
        <f t="shared" si="120"/>
        <v>0</v>
      </c>
      <c r="AC694" s="1"/>
    </row>
    <row r="695" spans="1:29" ht="12.95" customHeight="1">
      <c r="A695" s="2" t="s">
        <v>1643</v>
      </c>
      <c r="B695" s="1" t="s">
        <v>1255</v>
      </c>
      <c r="C695" s="1" t="s">
        <v>1510</v>
      </c>
      <c r="D695" s="1">
        <v>37.412300000000002</v>
      </c>
      <c r="E695" s="1">
        <v>-104.964</v>
      </c>
      <c r="F695" s="3">
        <v>2</v>
      </c>
      <c r="G695" s="9" t="s">
        <v>2026</v>
      </c>
      <c r="H695" s="13">
        <v>10.070975000000001</v>
      </c>
      <c r="I695" s="14">
        <v>10.062469</v>
      </c>
      <c r="J695" s="12">
        <v>0</v>
      </c>
      <c r="K695" s="12">
        <v>0</v>
      </c>
      <c r="L695" s="12">
        <v>0</v>
      </c>
      <c r="M695" s="1">
        <v>0</v>
      </c>
      <c r="N695" s="1">
        <v>0</v>
      </c>
      <c r="O695" s="12">
        <v>0</v>
      </c>
      <c r="P695" s="1">
        <v>0</v>
      </c>
      <c r="Q695" s="1">
        <v>0</v>
      </c>
      <c r="R695" s="1">
        <v>0</v>
      </c>
      <c r="S695" s="1">
        <f t="shared" si="111"/>
        <v>0</v>
      </c>
      <c r="T695" s="1">
        <f t="shared" si="112"/>
        <v>0</v>
      </c>
      <c r="U695" s="1">
        <f t="shared" si="113"/>
        <v>0</v>
      </c>
      <c r="V695" s="1">
        <f t="shared" si="114"/>
        <v>0</v>
      </c>
      <c r="W695" s="1">
        <f t="shared" si="115"/>
        <v>0</v>
      </c>
      <c r="X695" s="1">
        <f t="shared" si="116"/>
        <v>0</v>
      </c>
      <c r="Y695" s="1">
        <f t="shared" si="117"/>
        <v>0</v>
      </c>
      <c r="Z695" s="1">
        <f t="shared" si="118"/>
        <v>0</v>
      </c>
      <c r="AA695" s="1">
        <f t="shared" si="119"/>
        <v>0</v>
      </c>
      <c r="AB695" s="1">
        <f t="shared" si="120"/>
        <v>0</v>
      </c>
      <c r="AC695" s="1"/>
    </row>
    <row r="696" spans="1:29" ht="12.95" customHeight="1">
      <c r="A696" s="2" t="s">
        <v>1644</v>
      </c>
      <c r="B696" s="1" t="s">
        <v>1253</v>
      </c>
      <c r="C696" s="1" t="s">
        <v>1510</v>
      </c>
      <c r="D696" s="1">
        <v>37.613799999999998</v>
      </c>
      <c r="E696" s="1">
        <v>-105.47199999999999</v>
      </c>
      <c r="F696" s="3">
        <v>2</v>
      </c>
      <c r="G696" s="9" t="s">
        <v>2026</v>
      </c>
      <c r="H696" s="13">
        <v>12.07676</v>
      </c>
      <c r="I696" s="14">
        <v>12.073233</v>
      </c>
      <c r="J696" s="12">
        <v>0</v>
      </c>
      <c r="K696" s="12">
        <v>0</v>
      </c>
      <c r="L696" s="12">
        <v>0</v>
      </c>
      <c r="M696" s="1">
        <v>0</v>
      </c>
      <c r="N696" s="1">
        <v>0</v>
      </c>
      <c r="O696" s="12">
        <v>0</v>
      </c>
      <c r="P696" s="1">
        <v>0</v>
      </c>
      <c r="Q696" s="1">
        <v>0</v>
      </c>
      <c r="R696" s="1">
        <v>0</v>
      </c>
      <c r="S696" s="1">
        <f t="shared" si="111"/>
        <v>0</v>
      </c>
      <c r="T696" s="1">
        <f t="shared" si="112"/>
        <v>0</v>
      </c>
      <c r="U696" s="1">
        <f t="shared" si="113"/>
        <v>0</v>
      </c>
      <c r="V696" s="1">
        <f t="shared" si="114"/>
        <v>0</v>
      </c>
      <c r="W696" s="1">
        <f t="shared" si="115"/>
        <v>0</v>
      </c>
      <c r="X696" s="1">
        <f t="shared" si="116"/>
        <v>0</v>
      </c>
      <c r="Y696" s="1">
        <f t="shared" si="117"/>
        <v>0</v>
      </c>
      <c r="Z696" s="1">
        <f t="shared" si="118"/>
        <v>0</v>
      </c>
      <c r="AA696" s="1">
        <f t="shared" si="119"/>
        <v>0</v>
      </c>
      <c r="AB696" s="1">
        <f t="shared" si="120"/>
        <v>0</v>
      </c>
      <c r="AC696" s="1"/>
    </row>
    <row r="697" spans="1:29" ht="12.95" customHeight="1">
      <c r="A697" s="2" t="s">
        <v>1645</v>
      </c>
      <c r="B697" s="1" t="s">
        <v>1646</v>
      </c>
      <c r="C697" s="1" t="s">
        <v>1510</v>
      </c>
      <c r="D697" s="1">
        <v>37.274299999999997</v>
      </c>
      <c r="E697" s="1">
        <v>-106.619</v>
      </c>
      <c r="F697" s="3">
        <v>2</v>
      </c>
      <c r="G697" s="9" t="s">
        <v>2026</v>
      </c>
      <c r="H697" s="13">
        <v>9.2417490000000004</v>
      </c>
      <c r="I697" s="14">
        <v>8.4737080000000002</v>
      </c>
      <c r="J697" s="12">
        <v>0</v>
      </c>
      <c r="K697" s="12">
        <v>0</v>
      </c>
      <c r="L697" s="12">
        <v>0</v>
      </c>
      <c r="M697" s="1">
        <v>0</v>
      </c>
      <c r="N697" s="1">
        <v>0</v>
      </c>
      <c r="O697" s="12">
        <v>0</v>
      </c>
      <c r="P697" s="1">
        <v>0</v>
      </c>
      <c r="Q697" s="1">
        <v>0</v>
      </c>
      <c r="R697" s="1">
        <v>0</v>
      </c>
      <c r="S697" s="1">
        <f t="shared" si="111"/>
        <v>0</v>
      </c>
      <c r="T697" s="1">
        <f t="shared" si="112"/>
        <v>0</v>
      </c>
      <c r="U697" s="1">
        <f t="shared" si="113"/>
        <v>0</v>
      </c>
      <c r="V697" s="1">
        <f t="shared" si="114"/>
        <v>0</v>
      </c>
      <c r="W697" s="1">
        <f t="shared" si="115"/>
        <v>0</v>
      </c>
      <c r="X697" s="1">
        <f t="shared" si="116"/>
        <v>0</v>
      </c>
      <c r="Y697" s="1">
        <f t="shared" si="117"/>
        <v>0</v>
      </c>
      <c r="Z697" s="1">
        <f t="shared" si="118"/>
        <v>0</v>
      </c>
      <c r="AA697" s="1">
        <f t="shared" si="119"/>
        <v>0</v>
      </c>
      <c r="AB697" s="1">
        <f t="shared" si="120"/>
        <v>0</v>
      </c>
      <c r="AC697" s="1"/>
    </row>
    <row r="698" spans="1:29" ht="12.95" customHeight="1">
      <c r="A698" s="2" t="s">
        <v>1647</v>
      </c>
      <c r="B698" s="1" t="s">
        <v>1563</v>
      </c>
      <c r="C698" s="1" t="s">
        <v>1510</v>
      </c>
      <c r="D698" s="1">
        <v>38.050899999999999</v>
      </c>
      <c r="E698" s="1">
        <v>-107.81</v>
      </c>
      <c r="F698" s="3">
        <v>2</v>
      </c>
      <c r="G698" s="9" t="s">
        <v>2026</v>
      </c>
      <c r="H698" s="13">
        <v>36.419505000000001</v>
      </c>
      <c r="I698" s="14">
        <v>21.774678000000002</v>
      </c>
      <c r="J698" s="12">
        <v>0</v>
      </c>
      <c r="K698" s="12">
        <v>0</v>
      </c>
      <c r="L698" s="12">
        <v>0</v>
      </c>
      <c r="M698" s="1">
        <v>0</v>
      </c>
      <c r="N698" s="1">
        <v>1</v>
      </c>
      <c r="O698" s="12">
        <v>1.279234</v>
      </c>
      <c r="P698" s="1">
        <v>0.13728899999999999</v>
      </c>
      <c r="Q698" s="1">
        <v>0</v>
      </c>
      <c r="R698" s="1">
        <v>0</v>
      </c>
      <c r="S698" s="1">
        <f t="shared" si="111"/>
        <v>0</v>
      </c>
      <c r="T698" s="1">
        <f t="shared" si="112"/>
        <v>0</v>
      </c>
      <c r="U698" s="1">
        <f t="shared" si="113"/>
        <v>0</v>
      </c>
      <c r="V698" s="1">
        <f t="shared" si="114"/>
        <v>0</v>
      </c>
      <c r="W698" s="1">
        <f t="shared" si="115"/>
        <v>0</v>
      </c>
      <c r="X698" s="1">
        <f t="shared" si="116"/>
        <v>1</v>
      </c>
      <c r="Y698" s="1">
        <f t="shared" si="117"/>
        <v>1</v>
      </c>
      <c r="Z698" s="1">
        <f t="shared" si="118"/>
        <v>0</v>
      </c>
      <c r="AA698" s="1">
        <f t="shared" si="119"/>
        <v>0</v>
      </c>
      <c r="AB698" s="1">
        <f t="shared" si="120"/>
        <v>2</v>
      </c>
      <c r="AC698" s="1"/>
    </row>
    <row r="699" spans="1:29" ht="12.95" customHeight="1">
      <c r="A699" s="2" t="s">
        <v>1648</v>
      </c>
      <c r="B699" s="1" t="s">
        <v>82</v>
      </c>
      <c r="C699" s="1" t="s">
        <v>1510</v>
      </c>
      <c r="D699" s="1">
        <v>38.106000000000002</v>
      </c>
      <c r="E699" s="1">
        <v>-107.035</v>
      </c>
      <c r="F699" s="3">
        <v>1</v>
      </c>
      <c r="G699" s="9" t="s">
        <v>2026</v>
      </c>
      <c r="H699" s="13">
        <v>445.11354699999998</v>
      </c>
      <c r="I699" s="14">
        <v>35.857669000000001</v>
      </c>
      <c r="J699" s="12">
        <v>0</v>
      </c>
      <c r="K699" s="12">
        <v>0.3241</v>
      </c>
      <c r="L699" s="12">
        <v>2.7300000000000001E-2</v>
      </c>
      <c r="M699" s="1">
        <v>0</v>
      </c>
      <c r="N699" s="1">
        <v>19</v>
      </c>
      <c r="O699" s="12">
        <v>0.94295399999999996</v>
      </c>
      <c r="P699" s="1">
        <v>8.9859999999999992E-3</v>
      </c>
      <c r="Q699" s="1">
        <v>0</v>
      </c>
      <c r="R699" s="1">
        <v>0</v>
      </c>
      <c r="S699" s="1">
        <f t="shared" si="111"/>
        <v>0</v>
      </c>
      <c r="T699" s="1">
        <f t="shared" si="112"/>
        <v>1</v>
      </c>
      <c r="U699" s="1">
        <f t="shared" si="113"/>
        <v>1</v>
      </c>
      <c r="V699" s="1">
        <f t="shared" si="114"/>
        <v>0</v>
      </c>
      <c r="W699" s="1">
        <f t="shared" si="115"/>
        <v>1</v>
      </c>
      <c r="X699" s="1">
        <f t="shared" si="116"/>
        <v>1</v>
      </c>
      <c r="Y699" s="1">
        <f t="shared" si="117"/>
        <v>0</v>
      </c>
      <c r="Z699" s="1">
        <f t="shared" si="118"/>
        <v>0</v>
      </c>
      <c r="AA699" s="1">
        <f t="shared" si="119"/>
        <v>0</v>
      </c>
      <c r="AB699" s="1">
        <f t="shared" si="120"/>
        <v>4</v>
      </c>
      <c r="AC699" s="1"/>
    </row>
    <row r="700" spans="1:29" ht="12.95" customHeight="1">
      <c r="A700" s="2" t="s">
        <v>1649</v>
      </c>
      <c r="B700" s="1" t="s">
        <v>51</v>
      </c>
      <c r="C700" s="1" t="s">
        <v>1510</v>
      </c>
      <c r="D700" s="1">
        <v>38.176000000000002</v>
      </c>
      <c r="E700" s="1">
        <v>-107.387</v>
      </c>
      <c r="F700" s="3">
        <v>2</v>
      </c>
      <c r="G700" s="9" t="s">
        <v>2026</v>
      </c>
      <c r="H700" s="13">
        <v>41.880958999999997</v>
      </c>
      <c r="I700" s="14">
        <v>14.482548</v>
      </c>
      <c r="J700" s="12">
        <v>0</v>
      </c>
      <c r="K700" s="12">
        <v>0</v>
      </c>
      <c r="L700" s="12">
        <v>0</v>
      </c>
      <c r="M700" s="1">
        <v>0</v>
      </c>
      <c r="N700" s="1">
        <v>0</v>
      </c>
      <c r="O700" s="12">
        <v>0.36322300000000002</v>
      </c>
      <c r="P700" s="1">
        <v>0</v>
      </c>
      <c r="Q700" s="1">
        <v>0</v>
      </c>
      <c r="R700" s="1">
        <v>0</v>
      </c>
      <c r="S700" s="1">
        <f t="shared" si="111"/>
        <v>0</v>
      </c>
      <c r="T700" s="1">
        <f t="shared" si="112"/>
        <v>0</v>
      </c>
      <c r="U700" s="1">
        <f t="shared" si="113"/>
        <v>0</v>
      </c>
      <c r="V700" s="1">
        <f t="shared" si="114"/>
        <v>0</v>
      </c>
      <c r="W700" s="1">
        <f t="shared" si="115"/>
        <v>0</v>
      </c>
      <c r="X700" s="1">
        <f t="shared" si="116"/>
        <v>0</v>
      </c>
      <c r="Y700" s="1">
        <f t="shared" si="117"/>
        <v>0</v>
      </c>
      <c r="Z700" s="1">
        <f t="shared" si="118"/>
        <v>0</v>
      </c>
      <c r="AA700" s="1">
        <f t="shared" si="119"/>
        <v>0</v>
      </c>
      <c r="AB700" s="1">
        <f t="shared" si="120"/>
        <v>0</v>
      </c>
      <c r="AC700" s="1"/>
    </row>
    <row r="701" spans="1:29" ht="12.95" customHeight="1">
      <c r="A701" s="2" t="s">
        <v>1650</v>
      </c>
      <c r="B701" s="1" t="s">
        <v>1651</v>
      </c>
      <c r="C701" s="1" t="s">
        <v>1510</v>
      </c>
      <c r="D701" s="1">
        <v>38.451000000000001</v>
      </c>
      <c r="E701" s="1">
        <v>-106.34099999999999</v>
      </c>
      <c r="F701" s="3">
        <v>2</v>
      </c>
      <c r="G701" s="9" t="s">
        <v>2026</v>
      </c>
      <c r="H701" s="13">
        <v>29.089348999999999</v>
      </c>
      <c r="I701" s="14">
        <v>20.869686999999999</v>
      </c>
      <c r="J701" s="12">
        <v>0</v>
      </c>
      <c r="K701" s="12">
        <v>0</v>
      </c>
      <c r="L701" s="12">
        <v>0</v>
      </c>
      <c r="M701" s="1">
        <v>0</v>
      </c>
      <c r="N701" s="1">
        <v>0</v>
      </c>
      <c r="O701" s="12">
        <v>9.2904E-2</v>
      </c>
      <c r="P701" s="1">
        <v>0</v>
      </c>
      <c r="Q701" s="1">
        <v>0</v>
      </c>
      <c r="R701" s="1">
        <v>0</v>
      </c>
      <c r="S701" s="1">
        <f t="shared" si="111"/>
        <v>0</v>
      </c>
      <c r="T701" s="1">
        <f t="shared" si="112"/>
        <v>0</v>
      </c>
      <c r="U701" s="1">
        <f t="shared" si="113"/>
        <v>0</v>
      </c>
      <c r="V701" s="1">
        <f t="shared" si="114"/>
        <v>0</v>
      </c>
      <c r="W701" s="1">
        <f t="shared" si="115"/>
        <v>0</v>
      </c>
      <c r="X701" s="1">
        <f t="shared" si="116"/>
        <v>0</v>
      </c>
      <c r="Y701" s="1">
        <f t="shared" si="117"/>
        <v>0</v>
      </c>
      <c r="Z701" s="1">
        <f t="shared" si="118"/>
        <v>0</v>
      </c>
      <c r="AA701" s="1">
        <f t="shared" si="119"/>
        <v>0</v>
      </c>
      <c r="AB701" s="1">
        <f t="shared" si="120"/>
        <v>0</v>
      </c>
      <c r="AC701" s="1"/>
    </row>
    <row r="702" spans="1:29" ht="12.95" customHeight="1">
      <c r="A702" s="2" t="s">
        <v>1652</v>
      </c>
      <c r="B702" s="1" t="s">
        <v>203</v>
      </c>
      <c r="C702" s="1" t="s">
        <v>1510</v>
      </c>
      <c r="D702" s="1">
        <v>38.056699999999999</v>
      </c>
      <c r="E702" s="1">
        <v>-105.57899999999999</v>
      </c>
      <c r="F702" s="3">
        <v>2</v>
      </c>
      <c r="G702" s="9" t="s">
        <v>2026</v>
      </c>
      <c r="H702" s="13">
        <v>5.2528860000000002</v>
      </c>
      <c r="I702" s="14">
        <v>5.250178</v>
      </c>
      <c r="J702" s="12">
        <v>0</v>
      </c>
      <c r="K702" s="12">
        <v>0</v>
      </c>
      <c r="L702" s="12">
        <v>0</v>
      </c>
      <c r="M702" s="1">
        <v>0</v>
      </c>
      <c r="N702" s="1">
        <v>0</v>
      </c>
      <c r="O702" s="12">
        <v>0</v>
      </c>
      <c r="P702" s="1">
        <v>0</v>
      </c>
      <c r="Q702" s="1">
        <v>0</v>
      </c>
      <c r="R702" s="1">
        <v>0</v>
      </c>
      <c r="S702" s="1">
        <f t="shared" si="111"/>
        <v>0</v>
      </c>
      <c r="T702" s="1">
        <f t="shared" si="112"/>
        <v>0</v>
      </c>
      <c r="U702" s="1">
        <f t="shared" si="113"/>
        <v>0</v>
      </c>
      <c r="V702" s="1">
        <f t="shared" si="114"/>
        <v>0</v>
      </c>
      <c r="W702" s="1">
        <f t="shared" si="115"/>
        <v>0</v>
      </c>
      <c r="X702" s="1">
        <f t="shared" si="116"/>
        <v>0</v>
      </c>
      <c r="Y702" s="1">
        <f t="shared" si="117"/>
        <v>0</v>
      </c>
      <c r="Z702" s="1">
        <f t="shared" si="118"/>
        <v>0</v>
      </c>
      <c r="AA702" s="1">
        <f t="shared" si="119"/>
        <v>0</v>
      </c>
      <c r="AB702" s="1">
        <f t="shared" si="120"/>
        <v>0</v>
      </c>
      <c r="AC702" s="1"/>
    </row>
    <row r="703" spans="1:29" ht="12.95" customHeight="1">
      <c r="A703" s="2" t="s">
        <v>1653</v>
      </c>
      <c r="B703" s="1" t="s">
        <v>1654</v>
      </c>
      <c r="C703" s="1" t="s">
        <v>1510</v>
      </c>
      <c r="D703" s="1">
        <v>38.266199999999998</v>
      </c>
      <c r="E703" s="1">
        <v>-105.18980000000001</v>
      </c>
      <c r="F703" s="3">
        <v>2</v>
      </c>
      <c r="G703" s="9" t="s">
        <v>2026</v>
      </c>
      <c r="H703" s="13">
        <v>26.694181</v>
      </c>
      <c r="I703" s="14">
        <v>20.884820000000001</v>
      </c>
      <c r="J703" s="12">
        <v>0</v>
      </c>
      <c r="K703" s="12">
        <v>0</v>
      </c>
      <c r="L703" s="12">
        <v>0</v>
      </c>
      <c r="M703" s="1">
        <v>0</v>
      </c>
      <c r="N703" s="1">
        <v>0</v>
      </c>
      <c r="O703" s="12">
        <v>0.228495</v>
      </c>
      <c r="P703" s="1">
        <v>0</v>
      </c>
      <c r="Q703" s="1">
        <v>0</v>
      </c>
      <c r="R703" s="1">
        <v>0</v>
      </c>
      <c r="S703" s="1">
        <f t="shared" si="111"/>
        <v>0</v>
      </c>
      <c r="T703" s="1">
        <f t="shared" si="112"/>
        <v>0</v>
      </c>
      <c r="U703" s="1">
        <f t="shared" si="113"/>
        <v>0</v>
      </c>
      <c r="V703" s="1">
        <f t="shared" si="114"/>
        <v>0</v>
      </c>
      <c r="W703" s="1">
        <f t="shared" si="115"/>
        <v>0</v>
      </c>
      <c r="X703" s="1">
        <f t="shared" si="116"/>
        <v>0</v>
      </c>
      <c r="Y703" s="1">
        <f t="shared" si="117"/>
        <v>0</v>
      </c>
      <c r="Z703" s="1">
        <f t="shared" si="118"/>
        <v>0</v>
      </c>
      <c r="AA703" s="1">
        <f t="shared" si="119"/>
        <v>0</v>
      </c>
      <c r="AB703" s="1">
        <f t="shared" si="120"/>
        <v>0</v>
      </c>
      <c r="AC703" s="1"/>
    </row>
    <row r="704" spans="1:29" ht="12.95" customHeight="1">
      <c r="A704" s="2" t="s">
        <v>1655</v>
      </c>
      <c r="B704" s="1" t="s">
        <v>1517</v>
      </c>
      <c r="C704" s="1" t="s">
        <v>1510</v>
      </c>
      <c r="D704" s="1">
        <v>39.185600000000001</v>
      </c>
      <c r="E704" s="1">
        <v>-105.39100000000001</v>
      </c>
      <c r="F704" s="3">
        <v>2</v>
      </c>
      <c r="G704" s="9" t="s">
        <v>2026</v>
      </c>
      <c r="H704" s="13">
        <v>171.58586600000001</v>
      </c>
      <c r="I704" s="14">
        <v>21.538499000000002</v>
      </c>
      <c r="J704" s="12">
        <v>0</v>
      </c>
      <c r="K704" s="12">
        <v>0</v>
      </c>
      <c r="L704" s="12">
        <v>0</v>
      </c>
      <c r="M704" s="1">
        <v>0</v>
      </c>
      <c r="N704" s="1">
        <v>0</v>
      </c>
      <c r="O704" s="12">
        <v>0</v>
      </c>
      <c r="P704" s="1">
        <v>0</v>
      </c>
      <c r="Q704" s="1">
        <v>0</v>
      </c>
      <c r="R704" s="1">
        <v>0</v>
      </c>
      <c r="S704" s="1">
        <f t="shared" si="111"/>
        <v>0</v>
      </c>
      <c r="T704" s="1">
        <f t="shared" si="112"/>
        <v>0</v>
      </c>
      <c r="U704" s="1">
        <f t="shared" si="113"/>
        <v>0</v>
      </c>
      <c r="V704" s="1">
        <f t="shared" si="114"/>
        <v>0</v>
      </c>
      <c r="W704" s="1">
        <f t="shared" si="115"/>
        <v>0</v>
      </c>
      <c r="X704" s="1">
        <f t="shared" si="116"/>
        <v>0</v>
      </c>
      <c r="Y704" s="1">
        <f t="shared" si="117"/>
        <v>0</v>
      </c>
      <c r="Z704" s="1">
        <f t="shared" si="118"/>
        <v>0</v>
      </c>
      <c r="AA704" s="1">
        <f t="shared" si="119"/>
        <v>0</v>
      </c>
      <c r="AB704" s="1">
        <f t="shared" si="120"/>
        <v>0</v>
      </c>
      <c r="AC704" s="1"/>
    </row>
    <row r="705" spans="1:29" ht="12.95" customHeight="1">
      <c r="A705" s="2" t="s">
        <v>1656</v>
      </c>
      <c r="B705" s="1" t="s">
        <v>1657</v>
      </c>
      <c r="C705" s="1" t="s">
        <v>1510</v>
      </c>
      <c r="D705" s="1">
        <v>39.247</v>
      </c>
      <c r="E705" s="1">
        <v>-105.358</v>
      </c>
      <c r="F705" s="3">
        <v>2</v>
      </c>
      <c r="G705" s="9" t="s">
        <v>2026</v>
      </c>
      <c r="H705" s="13">
        <v>23.508472999999999</v>
      </c>
      <c r="I705" s="14">
        <v>15.675648000000001</v>
      </c>
      <c r="J705" s="12">
        <v>0</v>
      </c>
      <c r="K705" s="12">
        <v>0</v>
      </c>
      <c r="L705" s="12">
        <v>0</v>
      </c>
      <c r="M705" s="1">
        <v>0</v>
      </c>
      <c r="N705" s="1">
        <v>0</v>
      </c>
      <c r="O705" s="12">
        <v>0</v>
      </c>
      <c r="P705" s="1">
        <v>0</v>
      </c>
      <c r="Q705" s="1">
        <v>0</v>
      </c>
      <c r="R705" s="1">
        <v>0</v>
      </c>
      <c r="S705" s="1">
        <f t="shared" si="111"/>
        <v>0</v>
      </c>
      <c r="T705" s="1">
        <f t="shared" si="112"/>
        <v>0</v>
      </c>
      <c r="U705" s="1">
        <f t="shared" si="113"/>
        <v>0</v>
      </c>
      <c r="V705" s="1">
        <f t="shared" si="114"/>
        <v>0</v>
      </c>
      <c r="W705" s="1">
        <f t="shared" si="115"/>
        <v>0</v>
      </c>
      <c r="X705" s="1">
        <f t="shared" si="116"/>
        <v>0</v>
      </c>
      <c r="Y705" s="1">
        <f t="shared" si="117"/>
        <v>0</v>
      </c>
      <c r="Z705" s="1">
        <f t="shared" si="118"/>
        <v>0</v>
      </c>
      <c r="AA705" s="1">
        <f t="shared" si="119"/>
        <v>0</v>
      </c>
      <c r="AB705" s="1">
        <f t="shared" si="120"/>
        <v>0</v>
      </c>
      <c r="AC705" s="1"/>
    </row>
    <row r="706" spans="1:29" ht="12.95" customHeight="1">
      <c r="A706" s="2" t="s">
        <v>1658</v>
      </c>
      <c r="B706" s="1" t="s">
        <v>378</v>
      </c>
      <c r="C706" s="1" t="s">
        <v>1510</v>
      </c>
      <c r="D706" s="1">
        <v>39.374600000000001</v>
      </c>
      <c r="E706" s="1">
        <v>-105.684</v>
      </c>
      <c r="F706" s="3">
        <v>2</v>
      </c>
      <c r="G706" s="9" t="s">
        <v>2026</v>
      </c>
      <c r="H706" s="13">
        <v>14.95298</v>
      </c>
      <c r="I706" s="14">
        <v>14.169516</v>
      </c>
      <c r="J706" s="12">
        <v>0</v>
      </c>
      <c r="K706" s="12">
        <v>0</v>
      </c>
      <c r="L706" s="12">
        <v>0</v>
      </c>
      <c r="M706" s="1">
        <v>0</v>
      </c>
      <c r="N706" s="1">
        <v>0</v>
      </c>
      <c r="O706" s="12">
        <v>0</v>
      </c>
      <c r="P706" s="1">
        <v>0</v>
      </c>
      <c r="Q706" s="1">
        <v>0</v>
      </c>
      <c r="R706" s="1">
        <v>0</v>
      </c>
      <c r="S706" s="1">
        <f t="shared" si="111"/>
        <v>0</v>
      </c>
      <c r="T706" s="1">
        <f t="shared" si="112"/>
        <v>0</v>
      </c>
      <c r="U706" s="1">
        <f t="shared" si="113"/>
        <v>0</v>
      </c>
      <c r="V706" s="1">
        <f t="shared" si="114"/>
        <v>0</v>
      </c>
      <c r="W706" s="1">
        <f t="shared" si="115"/>
        <v>0</v>
      </c>
      <c r="X706" s="1">
        <f t="shared" si="116"/>
        <v>0</v>
      </c>
      <c r="Y706" s="1">
        <f t="shared" si="117"/>
        <v>0</v>
      </c>
      <c r="Z706" s="1">
        <f t="shared" si="118"/>
        <v>0</v>
      </c>
      <c r="AA706" s="1">
        <f t="shared" si="119"/>
        <v>0</v>
      </c>
      <c r="AB706" s="1">
        <f t="shared" si="120"/>
        <v>0</v>
      </c>
      <c r="AC706" s="1"/>
    </row>
    <row r="707" spans="1:29" ht="12.95" customHeight="1">
      <c r="A707" s="2" t="s">
        <v>1659</v>
      </c>
      <c r="B707" s="1" t="s">
        <v>1660</v>
      </c>
      <c r="C707" s="1" t="s">
        <v>1510</v>
      </c>
      <c r="D707" s="1">
        <v>38.870800000000003</v>
      </c>
      <c r="E707" s="1">
        <v>-106.26600000000001</v>
      </c>
      <c r="F707" s="3">
        <v>2</v>
      </c>
      <c r="G707" s="9" t="s">
        <v>2026</v>
      </c>
      <c r="H707" s="13">
        <v>30.755369999999999</v>
      </c>
      <c r="I707" s="14">
        <v>19.631094000000001</v>
      </c>
      <c r="J707" s="12">
        <v>0</v>
      </c>
      <c r="K707" s="12">
        <v>0</v>
      </c>
      <c r="L707" s="12">
        <v>0</v>
      </c>
      <c r="M707" s="1">
        <v>0</v>
      </c>
      <c r="N707" s="1">
        <v>0</v>
      </c>
      <c r="O707" s="12">
        <v>2.3991999999999999E-2</v>
      </c>
      <c r="P707" s="1">
        <v>0</v>
      </c>
      <c r="Q707" s="1">
        <v>0</v>
      </c>
      <c r="R707" s="1">
        <v>0</v>
      </c>
      <c r="S707" s="1">
        <f t="shared" si="111"/>
        <v>0</v>
      </c>
      <c r="T707" s="1">
        <f t="shared" si="112"/>
        <v>0</v>
      </c>
      <c r="U707" s="1">
        <f t="shared" si="113"/>
        <v>0</v>
      </c>
      <c r="V707" s="1">
        <f t="shared" si="114"/>
        <v>0</v>
      </c>
      <c r="W707" s="1">
        <f t="shared" si="115"/>
        <v>0</v>
      </c>
      <c r="X707" s="1">
        <f t="shared" si="116"/>
        <v>0</v>
      </c>
      <c r="Y707" s="1">
        <f t="shared" si="117"/>
        <v>0</v>
      </c>
      <c r="Z707" s="1">
        <f t="shared" si="118"/>
        <v>0</v>
      </c>
      <c r="AA707" s="1">
        <f t="shared" si="119"/>
        <v>0</v>
      </c>
      <c r="AB707" s="1">
        <f t="shared" si="120"/>
        <v>0</v>
      </c>
      <c r="AC707" s="1"/>
    </row>
    <row r="708" spans="1:29" ht="12.95" customHeight="1">
      <c r="A708" s="2" t="s">
        <v>1661</v>
      </c>
      <c r="B708" s="1" t="s">
        <v>509</v>
      </c>
      <c r="C708" s="1" t="s">
        <v>1510</v>
      </c>
      <c r="D708" s="1">
        <v>39.4636</v>
      </c>
      <c r="E708" s="1">
        <v>-106.298</v>
      </c>
      <c r="F708" s="3">
        <v>2</v>
      </c>
      <c r="G708" s="9" t="s">
        <v>2026</v>
      </c>
      <c r="H708" s="13">
        <v>13.962282</v>
      </c>
      <c r="I708" s="14">
        <v>13.760645999999999</v>
      </c>
      <c r="J708" s="12">
        <v>0</v>
      </c>
      <c r="K708" s="12">
        <v>0</v>
      </c>
      <c r="L708" s="12">
        <v>0</v>
      </c>
      <c r="M708" s="1">
        <v>0</v>
      </c>
      <c r="N708" s="1">
        <v>0</v>
      </c>
      <c r="O708" s="12">
        <v>1.431106</v>
      </c>
      <c r="P708" s="1">
        <v>0</v>
      </c>
      <c r="Q708" s="1">
        <v>0</v>
      </c>
      <c r="R708" s="1">
        <v>0</v>
      </c>
      <c r="S708" s="1">
        <f t="shared" si="111"/>
        <v>0</v>
      </c>
      <c r="T708" s="1">
        <f t="shared" si="112"/>
        <v>0</v>
      </c>
      <c r="U708" s="1">
        <f t="shared" si="113"/>
        <v>0</v>
      </c>
      <c r="V708" s="1">
        <f t="shared" si="114"/>
        <v>0</v>
      </c>
      <c r="W708" s="1">
        <f t="shared" si="115"/>
        <v>0</v>
      </c>
      <c r="X708" s="1">
        <f t="shared" si="116"/>
        <v>1</v>
      </c>
      <c r="Y708" s="1">
        <f t="shared" si="117"/>
        <v>0</v>
      </c>
      <c r="Z708" s="1">
        <f t="shared" si="118"/>
        <v>0</v>
      </c>
      <c r="AA708" s="1">
        <f t="shared" si="119"/>
        <v>0</v>
      </c>
      <c r="AB708" s="1">
        <f t="shared" si="120"/>
        <v>1</v>
      </c>
      <c r="AC708" s="1"/>
    </row>
    <row r="709" spans="1:29" ht="12.95" customHeight="1">
      <c r="A709" s="2" t="s">
        <v>1662</v>
      </c>
      <c r="B709" s="1" t="s">
        <v>1663</v>
      </c>
      <c r="C709" s="1" t="s">
        <v>1510</v>
      </c>
      <c r="D709" s="1">
        <v>39.051900000000003</v>
      </c>
      <c r="E709" s="1">
        <v>-106.39</v>
      </c>
      <c r="F709" s="3">
        <v>2</v>
      </c>
      <c r="G709" s="9" t="s">
        <v>2026</v>
      </c>
      <c r="H709" s="13">
        <v>17.325441000000001</v>
      </c>
      <c r="I709" s="14">
        <v>13.614947000000001</v>
      </c>
      <c r="J709" s="12">
        <v>0</v>
      </c>
      <c r="K709" s="12">
        <v>0</v>
      </c>
      <c r="L709" s="12">
        <v>0</v>
      </c>
      <c r="M709" s="1">
        <v>0</v>
      </c>
      <c r="N709" s="1">
        <v>0</v>
      </c>
      <c r="O709" s="12">
        <v>0</v>
      </c>
      <c r="P709" s="1">
        <v>0.115437</v>
      </c>
      <c r="Q709" s="1">
        <v>0</v>
      </c>
      <c r="R709" s="1">
        <v>0</v>
      </c>
      <c r="S709" s="1">
        <f t="shared" si="111"/>
        <v>0</v>
      </c>
      <c r="T709" s="1">
        <f t="shared" si="112"/>
        <v>0</v>
      </c>
      <c r="U709" s="1">
        <f t="shared" si="113"/>
        <v>0</v>
      </c>
      <c r="V709" s="1">
        <f t="shared" si="114"/>
        <v>0</v>
      </c>
      <c r="W709" s="1">
        <f t="shared" si="115"/>
        <v>0</v>
      </c>
      <c r="X709" s="1">
        <f t="shared" si="116"/>
        <v>0</v>
      </c>
      <c r="Y709" s="1">
        <f t="shared" si="117"/>
        <v>1</v>
      </c>
      <c r="Z709" s="1">
        <f t="shared" si="118"/>
        <v>0</v>
      </c>
      <c r="AA709" s="1">
        <f t="shared" si="119"/>
        <v>0</v>
      </c>
      <c r="AB709" s="1">
        <f t="shared" si="120"/>
        <v>1</v>
      </c>
      <c r="AC709" s="1"/>
    </row>
    <row r="710" spans="1:29" ht="12.95" customHeight="1">
      <c r="A710" s="2" t="s">
        <v>1664</v>
      </c>
      <c r="B710" s="1" t="s">
        <v>6</v>
      </c>
      <c r="C710" s="1" t="s">
        <v>1510</v>
      </c>
      <c r="D710" s="1">
        <v>38.986199999999997</v>
      </c>
      <c r="E710" s="1">
        <v>-106.697</v>
      </c>
      <c r="F710" s="3">
        <v>2</v>
      </c>
      <c r="G710" s="9" t="s">
        <v>2026</v>
      </c>
      <c r="H710" s="13">
        <v>56.920561999999997</v>
      </c>
      <c r="I710" s="14">
        <v>27.183653</v>
      </c>
      <c r="J710" s="12">
        <v>0</v>
      </c>
      <c r="K710" s="12">
        <v>0</v>
      </c>
      <c r="L710" s="12">
        <v>0</v>
      </c>
      <c r="M710" s="1">
        <v>0</v>
      </c>
      <c r="N710" s="1">
        <v>1</v>
      </c>
      <c r="O710" s="12">
        <v>0.87306300000000003</v>
      </c>
      <c r="P710" s="1">
        <v>1.7568E-2</v>
      </c>
      <c r="Q710" s="1">
        <v>0</v>
      </c>
      <c r="R710" s="1">
        <v>0</v>
      </c>
      <c r="S710" s="1">
        <f t="shared" si="111"/>
        <v>0</v>
      </c>
      <c r="T710" s="1">
        <f t="shared" si="112"/>
        <v>0</v>
      </c>
      <c r="U710" s="1">
        <f t="shared" si="113"/>
        <v>0</v>
      </c>
      <c r="V710" s="1">
        <f t="shared" si="114"/>
        <v>0</v>
      </c>
      <c r="W710" s="1">
        <f t="shared" si="115"/>
        <v>0</v>
      </c>
      <c r="X710" s="1">
        <f t="shared" si="116"/>
        <v>1</v>
      </c>
      <c r="Y710" s="1">
        <f t="shared" si="117"/>
        <v>0</v>
      </c>
      <c r="Z710" s="1">
        <f t="shared" si="118"/>
        <v>0</v>
      </c>
      <c r="AA710" s="1">
        <f t="shared" si="119"/>
        <v>0</v>
      </c>
      <c r="AB710" s="1">
        <f t="shared" si="120"/>
        <v>1</v>
      </c>
      <c r="AC710" s="1"/>
    </row>
    <row r="711" spans="1:29" ht="12.95" customHeight="1">
      <c r="A711" s="2" t="s">
        <v>1665</v>
      </c>
      <c r="B711" s="1" t="s">
        <v>14</v>
      </c>
      <c r="C711" s="1" t="s">
        <v>1510</v>
      </c>
      <c r="D711" s="1">
        <v>38.864800000000002</v>
      </c>
      <c r="E711" s="1">
        <v>-107.3287</v>
      </c>
      <c r="F711" s="3">
        <v>1</v>
      </c>
      <c r="G711" s="9" t="s">
        <v>2026</v>
      </c>
      <c r="H711" s="13">
        <v>248.722386</v>
      </c>
      <c r="I711" s="14">
        <v>34.122658000000001</v>
      </c>
      <c r="J711" s="12">
        <v>0</v>
      </c>
      <c r="K711" s="12">
        <v>6.9499999999999992E-2</v>
      </c>
      <c r="L711" s="12">
        <v>0</v>
      </c>
      <c r="M711" s="1">
        <v>0</v>
      </c>
      <c r="N711" s="1">
        <v>13</v>
      </c>
      <c r="O711" s="12">
        <v>0.31820900000000002</v>
      </c>
      <c r="P711" s="1">
        <v>0</v>
      </c>
      <c r="Q711" s="1">
        <v>0</v>
      </c>
      <c r="R711" s="1">
        <v>0</v>
      </c>
      <c r="S711" s="1">
        <f t="shared" si="111"/>
        <v>0</v>
      </c>
      <c r="T711" s="1">
        <f t="shared" si="112"/>
        <v>1</v>
      </c>
      <c r="U711" s="1">
        <f t="shared" si="113"/>
        <v>0</v>
      </c>
      <c r="V711" s="1">
        <f t="shared" si="114"/>
        <v>0</v>
      </c>
      <c r="W711" s="1">
        <f t="shared" si="115"/>
        <v>1</v>
      </c>
      <c r="X711" s="1">
        <f t="shared" si="116"/>
        <v>0</v>
      </c>
      <c r="Y711" s="1">
        <f t="shared" si="117"/>
        <v>0</v>
      </c>
      <c r="Z711" s="1">
        <f t="shared" si="118"/>
        <v>0</v>
      </c>
      <c r="AA711" s="1">
        <f t="shared" si="119"/>
        <v>0</v>
      </c>
      <c r="AB711" s="1">
        <f t="shared" si="120"/>
        <v>2</v>
      </c>
      <c r="AC711" s="1"/>
    </row>
    <row r="712" spans="1:29" ht="12.95" customHeight="1">
      <c r="A712" s="2" t="s">
        <v>1666</v>
      </c>
      <c r="B712" s="1" t="s">
        <v>1667</v>
      </c>
      <c r="C712" s="1" t="s">
        <v>1510</v>
      </c>
      <c r="D712" s="1">
        <v>39.297899999999998</v>
      </c>
      <c r="E712" s="1">
        <v>-106.65900000000001</v>
      </c>
      <c r="F712" s="3">
        <v>2</v>
      </c>
      <c r="G712" s="9" t="s">
        <v>2026</v>
      </c>
      <c r="H712" s="13">
        <v>2.3531179999999998</v>
      </c>
      <c r="I712" s="14">
        <v>2.3521860000000001</v>
      </c>
      <c r="J712" s="12">
        <v>0</v>
      </c>
      <c r="K712" s="12">
        <v>0</v>
      </c>
      <c r="L712" s="12">
        <v>0</v>
      </c>
      <c r="M712" s="1">
        <v>0</v>
      </c>
      <c r="N712" s="1">
        <v>0</v>
      </c>
      <c r="O712" s="12">
        <v>0</v>
      </c>
      <c r="P712" s="1">
        <v>0</v>
      </c>
      <c r="Q712" s="1">
        <v>0</v>
      </c>
      <c r="R712" s="1">
        <v>0</v>
      </c>
      <c r="S712" s="1">
        <f t="shared" si="111"/>
        <v>0</v>
      </c>
      <c r="T712" s="1">
        <f t="shared" si="112"/>
        <v>0</v>
      </c>
      <c r="U712" s="1">
        <f t="shared" si="113"/>
        <v>0</v>
      </c>
      <c r="V712" s="1">
        <f t="shared" si="114"/>
        <v>0</v>
      </c>
      <c r="W712" s="1">
        <f t="shared" si="115"/>
        <v>0</v>
      </c>
      <c r="X712" s="1">
        <f t="shared" si="116"/>
        <v>0</v>
      </c>
      <c r="Y712" s="1">
        <f t="shared" si="117"/>
        <v>0</v>
      </c>
      <c r="Z712" s="1">
        <f t="shared" si="118"/>
        <v>0</v>
      </c>
      <c r="AA712" s="1">
        <f t="shared" si="119"/>
        <v>0</v>
      </c>
      <c r="AB712" s="1">
        <f t="shared" si="120"/>
        <v>0</v>
      </c>
      <c r="AC712" s="1"/>
    </row>
    <row r="713" spans="1:29" ht="12.95" customHeight="1">
      <c r="A713" s="2" t="s">
        <v>1668</v>
      </c>
      <c r="B713" s="1" t="s">
        <v>378</v>
      </c>
      <c r="C713" s="1" t="s">
        <v>1510</v>
      </c>
      <c r="D713" s="1">
        <v>39.216900000000003</v>
      </c>
      <c r="E713" s="1">
        <v>-106.398</v>
      </c>
      <c r="F713" s="3">
        <v>2</v>
      </c>
      <c r="G713" s="9" t="s">
        <v>2026</v>
      </c>
      <c r="H713" s="13">
        <v>28.579702999999999</v>
      </c>
      <c r="I713" s="14">
        <v>14.121508</v>
      </c>
      <c r="J713" s="12">
        <v>0</v>
      </c>
      <c r="K713" s="12">
        <v>0</v>
      </c>
      <c r="L713" s="12">
        <v>0</v>
      </c>
      <c r="M713" s="1">
        <v>0</v>
      </c>
      <c r="N713" s="1">
        <v>0</v>
      </c>
      <c r="O713" s="12">
        <v>0.29430400000000001</v>
      </c>
      <c r="P713" s="1">
        <v>0</v>
      </c>
      <c r="Q713" s="1">
        <v>0</v>
      </c>
      <c r="R713" s="1">
        <v>0</v>
      </c>
      <c r="S713" s="1">
        <f t="shared" si="111"/>
        <v>0</v>
      </c>
      <c r="T713" s="1">
        <f t="shared" si="112"/>
        <v>0</v>
      </c>
      <c r="U713" s="1">
        <f t="shared" si="113"/>
        <v>0</v>
      </c>
      <c r="V713" s="1">
        <f t="shared" si="114"/>
        <v>0</v>
      </c>
      <c r="W713" s="1">
        <f t="shared" si="115"/>
        <v>0</v>
      </c>
      <c r="X713" s="1">
        <f t="shared" si="116"/>
        <v>0</v>
      </c>
      <c r="Y713" s="1">
        <f t="shared" si="117"/>
        <v>0</v>
      </c>
      <c r="Z713" s="1">
        <f t="shared" si="118"/>
        <v>0</v>
      </c>
      <c r="AA713" s="1">
        <f t="shared" si="119"/>
        <v>0</v>
      </c>
      <c r="AB713" s="1">
        <f t="shared" si="120"/>
        <v>0</v>
      </c>
      <c r="AC713" s="1"/>
    </row>
    <row r="714" spans="1:29" ht="12.95" customHeight="1">
      <c r="A714" s="2" t="s">
        <v>1669</v>
      </c>
      <c r="B714" s="1" t="s">
        <v>1123</v>
      </c>
      <c r="C714" s="1" t="s">
        <v>1510</v>
      </c>
      <c r="D714" s="1">
        <v>39.285299999999999</v>
      </c>
      <c r="E714" s="1">
        <v>-106.449</v>
      </c>
      <c r="F714" s="3">
        <v>2</v>
      </c>
      <c r="G714" s="9" t="s">
        <v>2026</v>
      </c>
      <c r="H714" s="13">
        <v>14.466882</v>
      </c>
      <c r="I714" s="14">
        <v>14.462994999999999</v>
      </c>
      <c r="J714" s="12">
        <v>0</v>
      </c>
      <c r="K714" s="12">
        <v>0</v>
      </c>
      <c r="L714" s="12">
        <v>0</v>
      </c>
      <c r="M714" s="1">
        <v>0</v>
      </c>
      <c r="N714" s="1">
        <v>0</v>
      </c>
      <c r="O714" s="12">
        <v>0</v>
      </c>
      <c r="P714" s="1">
        <v>0</v>
      </c>
      <c r="Q714" s="1">
        <v>0</v>
      </c>
      <c r="R714" s="1">
        <v>0</v>
      </c>
      <c r="S714" s="1">
        <f t="shared" si="111"/>
        <v>0</v>
      </c>
      <c r="T714" s="1">
        <f t="shared" si="112"/>
        <v>0</v>
      </c>
      <c r="U714" s="1">
        <f t="shared" si="113"/>
        <v>0</v>
      </c>
      <c r="V714" s="1">
        <f t="shared" si="114"/>
        <v>0</v>
      </c>
      <c r="W714" s="1">
        <f t="shared" si="115"/>
        <v>0</v>
      </c>
      <c r="X714" s="1">
        <f t="shared" si="116"/>
        <v>0</v>
      </c>
      <c r="Y714" s="1">
        <f t="shared" si="117"/>
        <v>0</v>
      </c>
      <c r="Z714" s="1">
        <f t="shared" si="118"/>
        <v>0</v>
      </c>
      <c r="AA714" s="1">
        <f t="shared" si="119"/>
        <v>0</v>
      </c>
      <c r="AB714" s="1">
        <f t="shared" si="120"/>
        <v>0</v>
      </c>
      <c r="AC714" s="1"/>
    </row>
    <row r="715" spans="1:29" ht="12.95" customHeight="1">
      <c r="A715" s="2" t="s">
        <v>1670</v>
      </c>
      <c r="B715" s="1" t="s">
        <v>1671</v>
      </c>
      <c r="C715" s="1" t="s">
        <v>1510</v>
      </c>
      <c r="D715" s="1">
        <v>39.462600000000002</v>
      </c>
      <c r="E715" s="1">
        <v>-105.858</v>
      </c>
      <c r="F715" s="3">
        <v>2</v>
      </c>
      <c r="G715" s="9" t="s">
        <v>2026</v>
      </c>
      <c r="H715" s="13">
        <v>6.1998519999999999</v>
      </c>
      <c r="I715" s="14">
        <v>6.1993010000000002</v>
      </c>
      <c r="J715" s="12">
        <v>0</v>
      </c>
      <c r="K715" s="12">
        <v>0</v>
      </c>
      <c r="L715" s="12">
        <v>0</v>
      </c>
      <c r="M715" s="1">
        <v>0</v>
      </c>
      <c r="N715" s="1">
        <v>0</v>
      </c>
      <c r="O715" s="12">
        <v>0</v>
      </c>
      <c r="P715" s="1">
        <v>0</v>
      </c>
      <c r="Q715" s="1">
        <v>0</v>
      </c>
      <c r="R715" s="1">
        <v>0</v>
      </c>
      <c r="S715" s="1">
        <f t="shared" si="111"/>
        <v>0</v>
      </c>
      <c r="T715" s="1">
        <f t="shared" si="112"/>
        <v>0</v>
      </c>
      <c r="U715" s="1">
        <f t="shared" si="113"/>
        <v>0</v>
      </c>
      <c r="V715" s="1">
        <f t="shared" si="114"/>
        <v>0</v>
      </c>
      <c r="W715" s="1">
        <f t="shared" si="115"/>
        <v>0</v>
      </c>
      <c r="X715" s="1">
        <f t="shared" si="116"/>
        <v>0</v>
      </c>
      <c r="Y715" s="1">
        <f t="shared" si="117"/>
        <v>0</v>
      </c>
      <c r="Z715" s="1">
        <f t="shared" si="118"/>
        <v>0</v>
      </c>
      <c r="AA715" s="1">
        <f t="shared" si="119"/>
        <v>0</v>
      </c>
      <c r="AB715" s="1">
        <f t="shared" si="120"/>
        <v>0</v>
      </c>
      <c r="AC715" s="1"/>
    </row>
    <row r="716" spans="1:29" ht="12.95" customHeight="1">
      <c r="A716" s="2" t="s">
        <v>1676</v>
      </c>
      <c r="B716" s="1" t="s">
        <v>1362</v>
      </c>
      <c r="C716" s="1" t="s">
        <v>1677</v>
      </c>
      <c r="D716" s="1">
        <v>39.484667000000002</v>
      </c>
      <c r="E716" s="1">
        <v>-106.02766699999999</v>
      </c>
      <c r="F716" s="3">
        <v>2</v>
      </c>
      <c r="G716" s="9" t="s">
        <v>2026</v>
      </c>
      <c r="H716" s="13">
        <v>25.636561</v>
      </c>
      <c r="I716" s="14">
        <v>12.579502</v>
      </c>
      <c r="J716" s="12">
        <v>0</v>
      </c>
      <c r="K716" s="12">
        <v>0</v>
      </c>
      <c r="L716" s="12">
        <v>0.48789999999999994</v>
      </c>
      <c r="M716" s="1">
        <v>0</v>
      </c>
      <c r="N716" s="1">
        <v>0</v>
      </c>
      <c r="O716" s="12">
        <v>3.2123819999999998</v>
      </c>
      <c r="P716" s="1">
        <v>0.156027</v>
      </c>
      <c r="Q716" s="1">
        <v>0</v>
      </c>
      <c r="R716" s="1">
        <v>0</v>
      </c>
      <c r="S716" s="1">
        <f t="shared" si="111"/>
        <v>0</v>
      </c>
      <c r="T716" s="1">
        <f t="shared" si="112"/>
        <v>0</v>
      </c>
      <c r="U716" s="1">
        <f t="shared" si="113"/>
        <v>1</v>
      </c>
      <c r="V716" s="1">
        <f t="shared" si="114"/>
        <v>0</v>
      </c>
      <c r="W716" s="1">
        <f t="shared" si="115"/>
        <v>0</v>
      </c>
      <c r="X716" s="1">
        <f t="shared" si="116"/>
        <v>1</v>
      </c>
      <c r="Y716" s="1">
        <f t="shared" si="117"/>
        <v>1</v>
      </c>
      <c r="Z716" s="1">
        <f t="shared" si="118"/>
        <v>0</v>
      </c>
      <c r="AA716" s="1">
        <f t="shared" si="119"/>
        <v>0</v>
      </c>
      <c r="AB716" s="1">
        <f t="shared" si="120"/>
        <v>3</v>
      </c>
      <c r="AC716" s="1"/>
    </row>
    <row r="717" spans="1:29" ht="12.95" customHeight="1">
      <c r="A717" s="2" t="s">
        <v>1678</v>
      </c>
      <c r="B717" s="1" t="s">
        <v>1362</v>
      </c>
      <c r="C717" s="1" t="s">
        <v>114</v>
      </c>
      <c r="D717" s="1">
        <v>39.493333</v>
      </c>
      <c r="E717" s="1">
        <v>-106.04433299999999</v>
      </c>
      <c r="F717" s="3">
        <v>2</v>
      </c>
      <c r="G717" s="9" t="s">
        <v>2026</v>
      </c>
      <c r="H717" s="13">
        <v>28.349108000000001</v>
      </c>
      <c r="I717" s="14">
        <v>10.54133</v>
      </c>
      <c r="J717" s="12">
        <v>0</v>
      </c>
      <c r="K717" s="12">
        <v>0</v>
      </c>
      <c r="L717" s="12">
        <v>2.3904999999999998</v>
      </c>
      <c r="M717" s="1">
        <v>0</v>
      </c>
      <c r="N717" s="1">
        <v>0</v>
      </c>
      <c r="O717" s="12">
        <v>4.8907920000000003</v>
      </c>
      <c r="P717" s="1">
        <v>0.176372</v>
      </c>
      <c r="Q717" s="1">
        <v>0</v>
      </c>
      <c r="R717" s="1">
        <v>0</v>
      </c>
      <c r="S717" s="1">
        <f t="shared" si="111"/>
        <v>0</v>
      </c>
      <c r="T717" s="1">
        <f t="shared" si="112"/>
        <v>0</v>
      </c>
      <c r="U717" s="1">
        <f t="shared" si="113"/>
        <v>1</v>
      </c>
      <c r="V717" s="1">
        <f t="shared" si="114"/>
        <v>0</v>
      </c>
      <c r="W717" s="1">
        <f t="shared" si="115"/>
        <v>0</v>
      </c>
      <c r="X717" s="1">
        <f t="shared" si="116"/>
        <v>1</v>
      </c>
      <c r="Y717" s="1">
        <f t="shared" si="117"/>
        <v>1</v>
      </c>
      <c r="Z717" s="1">
        <f t="shared" si="118"/>
        <v>0</v>
      </c>
      <c r="AA717" s="1">
        <f t="shared" si="119"/>
        <v>0</v>
      </c>
      <c r="AB717" s="1">
        <f t="shared" si="120"/>
        <v>3</v>
      </c>
      <c r="AC717" s="1"/>
    </row>
    <row r="718" spans="1:29" ht="12.95" customHeight="1">
      <c r="A718" s="2" t="s">
        <v>1977</v>
      </c>
      <c r="B718" s="1" t="s">
        <v>289</v>
      </c>
      <c r="C718" s="1" t="s">
        <v>1510</v>
      </c>
      <c r="D718" s="1">
        <v>40.971466999999997</v>
      </c>
      <c r="E718" s="1">
        <v>-107.01960699999999</v>
      </c>
      <c r="F718" s="11">
        <v>1</v>
      </c>
      <c r="G718" s="10" t="s">
        <v>2026</v>
      </c>
      <c r="H718" s="13">
        <v>268.30378400000001</v>
      </c>
      <c r="I718" s="14">
        <v>26.549531000000002</v>
      </c>
      <c r="J718" s="12">
        <v>0</v>
      </c>
      <c r="K718" s="12">
        <v>0.82819999999999994</v>
      </c>
      <c r="L718" s="12">
        <v>0</v>
      </c>
      <c r="M718" s="1">
        <v>0</v>
      </c>
      <c r="N718" s="1">
        <v>0</v>
      </c>
      <c r="O718" s="12">
        <v>0.168321</v>
      </c>
      <c r="P718" s="1">
        <v>2.2363000000000001E-2</v>
      </c>
      <c r="Q718" s="1">
        <v>0</v>
      </c>
      <c r="R718" s="1">
        <v>0</v>
      </c>
      <c r="S718" s="1">
        <f t="shared" si="111"/>
        <v>0</v>
      </c>
      <c r="T718" s="1">
        <f t="shared" si="112"/>
        <v>1</v>
      </c>
      <c r="U718" s="1">
        <f t="shared" si="113"/>
        <v>0</v>
      </c>
      <c r="V718" s="1">
        <f t="shared" si="114"/>
        <v>0</v>
      </c>
      <c r="W718" s="1">
        <f t="shared" si="115"/>
        <v>0</v>
      </c>
      <c r="X718" s="1">
        <f t="shared" si="116"/>
        <v>0</v>
      </c>
      <c r="Y718" s="1">
        <f t="shared" si="117"/>
        <v>0</v>
      </c>
      <c r="Z718" s="1">
        <f t="shared" si="118"/>
        <v>0</v>
      </c>
      <c r="AA718" s="1">
        <f t="shared" si="119"/>
        <v>0</v>
      </c>
      <c r="AB718" s="1">
        <f t="shared" si="120"/>
        <v>1</v>
      </c>
      <c r="AC718" s="1"/>
    </row>
    <row r="719" spans="1:29" ht="12.95" customHeight="1">
      <c r="A719" s="2" t="s">
        <v>1985</v>
      </c>
      <c r="B719" s="1" t="s">
        <v>1986</v>
      </c>
      <c r="C719" s="1" t="s">
        <v>1510</v>
      </c>
      <c r="D719" s="1">
        <v>39.369363999999997</v>
      </c>
      <c r="E719" s="1">
        <v>-106.452434</v>
      </c>
      <c r="F719" s="11">
        <v>2</v>
      </c>
      <c r="G719" s="10" t="s">
        <v>2026</v>
      </c>
      <c r="H719" s="13">
        <v>17.517074999999998</v>
      </c>
      <c r="I719" s="14">
        <v>12.147660999999999</v>
      </c>
      <c r="J719" s="12">
        <v>0</v>
      </c>
      <c r="K719" s="12">
        <v>0</v>
      </c>
      <c r="L719" s="12">
        <v>0</v>
      </c>
      <c r="M719" s="1">
        <v>0</v>
      </c>
      <c r="N719" s="1">
        <v>0</v>
      </c>
      <c r="O719" s="12">
        <v>0</v>
      </c>
      <c r="P719" s="1">
        <v>0</v>
      </c>
      <c r="Q719" s="1">
        <v>0</v>
      </c>
      <c r="R719" s="1">
        <v>0</v>
      </c>
      <c r="S719" s="1">
        <f t="shared" ref="S719:S782" si="121">IF(J719&gt;0,1,0)</f>
        <v>0</v>
      </c>
      <c r="T719" s="1">
        <f t="shared" ref="T719:T782" si="122">IF(K719&gt;0,1,0)</f>
        <v>0</v>
      </c>
      <c r="U719" s="1">
        <f t="shared" ref="U719:U782" si="123">IF(L719&gt;0,1,0)</f>
        <v>0</v>
      </c>
      <c r="V719" s="1">
        <f t="shared" ref="V719:V782" si="124">IF(M719&gt;0,1,0)</f>
        <v>0</v>
      </c>
      <c r="W719" s="1">
        <f t="shared" ref="W719:W782" si="125">IF(N719&gt;1,1,0)</f>
        <v>0</v>
      </c>
      <c r="X719" s="1">
        <f t="shared" ref="X719:X782" si="126">IF(O719&gt;0.6,1,0)</f>
        <v>0</v>
      </c>
      <c r="Y719" s="1">
        <f t="shared" ref="Y719:Y782" si="127">IF(P719&gt;0.03,1,0)</f>
        <v>0</v>
      </c>
      <c r="Z719" s="1">
        <f t="shared" ref="Z719:Z782" si="128">IF(Q719&gt;0,1,0)</f>
        <v>0</v>
      </c>
      <c r="AA719" s="1">
        <f t="shared" ref="AA719:AA782" si="129">IF(R719&gt;0,1,0)</f>
        <v>0</v>
      </c>
      <c r="AB719" s="1">
        <f t="shared" ref="AB719:AB782" si="130">SUM(S719:AA719)</f>
        <v>0</v>
      </c>
      <c r="AC719" s="1"/>
    </row>
    <row r="720" spans="1:29" ht="12.95" customHeight="1">
      <c r="A720" s="2" t="s">
        <v>1987</v>
      </c>
      <c r="B720" s="1" t="s">
        <v>1517</v>
      </c>
      <c r="C720" s="1" t="s">
        <v>1510</v>
      </c>
      <c r="D720" s="1">
        <v>37.714069000000002</v>
      </c>
      <c r="E720" s="1">
        <v>-106.83816899999999</v>
      </c>
      <c r="F720" s="11">
        <v>2</v>
      </c>
      <c r="G720" s="10" t="s">
        <v>2026</v>
      </c>
      <c r="H720" s="13">
        <v>145.59552400000001</v>
      </c>
      <c r="I720" s="14">
        <v>19.334527000000001</v>
      </c>
      <c r="J720" s="12">
        <v>0</v>
      </c>
      <c r="K720" s="12">
        <v>0</v>
      </c>
      <c r="L720" s="12">
        <v>0</v>
      </c>
      <c r="M720" s="1">
        <v>0</v>
      </c>
      <c r="N720" s="1">
        <v>1</v>
      </c>
      <c r="O720" s="12">
        <v>0.800041</v>
      </c>
      <c r="P720" s="1">
        <v>0</v>
      </c>
      <c r="Q720" s="1">
        <v>0</v>
      </c>
      <c r="R720" s="1">
        <v>0</v>
      </c>
      <c r="S720" s="1">
        <f t="shared" si="121"/>
        <v>0</v>
      </c>
      <c r="T720" s="1">
        <f t="shared" si="122"/>
        <v>0</v>
      </c>
      <c r="U720" s="1">
        <f t="shared" si="123"/>
        <v>0</v>
      </c>
      <c r="V720" s="1">
        <f t="shared" si="124"/>
        <v>0</v>
      </c>
      <c r="W720" s="1">
        <f t="shared" si="125"/>
        <v>0</v>
      </c>
      <c r="X720" s="1">
        <f t="shared" si="126"/>
        <v>1</v>
      </c>
      <c r="Y720" s="1">
        <f t="shared" si="127"/>
        <v>0</v>
      </c>
      <c r="Z720" s="1">
        <f t="shared" si="128"/>
        <v>0</v>
      </c>
      <c r="AA720" s="1">
        <f t="shared" si="129"/>
        <v>0</v>
      </c>
      <c r="AB720" s="1">
        <f t="shared" si="130"/>
        <v>1</v>
      </c>
      <c r="AC720" s="1"/>
    </row>
    <row r="721" spans="1:29" ht="12.95" customHeight="1">
      <c r="A721" s="2" t="s">
        <v>1990</v>
      </c>
      <c r="B721" s="1" t="s">
        <v>1009</v>
      </c>
      <c r="C721" s="1" t="s">
        <v>1510</v>
      </c>
      <c r="D721" s="1">
        <v>39.076597999999997</v>
      </c>
      <c r="E721" s="1">
        <v>-106.006398</v>
      </c>
      <c r="F721" s="11">
        <v>2</v>
      </c>
      <c r="G721" s="10" t="s">
        <v>2026</v>
      </c>
      <c r="H721" s="13">
        <v>222.22089500000001</v>
      </c>
      <c r="I721" s="14">
        <v>17.743846000000001</v>
      </c>
      <c r="J721" s="12">
        <v>0</v>
      </c>
      <c r="K721" s="12">
        <v>5.0600000000000006E-2</v>
      </c>
      <c r="L721" s="12">
        <v>0</v>
      </c>
      <c r="M721" s="1">
        <v>0</v>
      </c>
      <c r="N721" s="1">
        <v>5</v>
      </c>
      <c r="O721" s="12">
        <v>1.5713440000000001</v>
      </c>
      <c r="P721" s="1">
        <v>0</v>
      </c>
      <c r="Q721" s="1">
        <v>0</v>
      </c>
      <c r="R721" s="1">
        <v>0</v>
      </c>
      <c r="S721" s="1">
        <f t="shared" si="121"/>
        <v>0</v>
      </c>
      <c r="T721" s="1">
        <f t="shared" si="122"/>
        <v>1</v>
      </c>
      <c r="U721" s="1">
        <f t="shared" si="123"/>
        <v>0</v>
      </c>
      <c r="V721" s="1">
        <f t="shared" si="124"/>
        <v>0</v>
      </c>
      <c r="W721" s="1">
        <f t="shared" si="125"/>
        <v>1</v>
      </c>
      <c r="X721" s="1">
        <f t="shared" si="126"/>
        <v>1</v>
      </c>
      <c r="Y721" s="1">
        <f t="shared" si="127"/>
        <v>0</v>
      </c>
      <c r="Z721" s="1">
        <f t="shared" si="128"/>
        <v>0</v>
      </c>
      <c r="AA721" s="1">
        <f t="shared" si="129"/>
        <v>0</v>
      </c>
      <c r="AB721" s="1">
        <f t="shared" si="130"/>
        <v>3</v>
      </c>
      <c r="AC721" s="1"/>
    </row>
    <row r="722" spans="1:29" ht="12.95" customHeight="1">
      <c r="A722" s="2" t="s">
        <v>1991</v>
      </c>
      <c r="B722" s="1" t="s">
        <v>345</v>
      </c>
      <c r="C722" s="1" t="s">
        <v>1510</v>
      </c>
      <c r="D722" s="1">
        <v>39.655127999999998</v>
      </c>
      <c r="E722" s="1">
        <v>-107.067151</v>
      </c>
      <c r="F722" s="11">
        <v>1</v>
      </c>
      <c r="G722" s="10" t="s">
        <v>2026</v>
      </c>
      <c r="H722" s="13">
        <v>8801.4695609999999</v>
      </c>
      <c r="I722" s="14">
        <v>32.076284000000001</v>
      </c>
      <c r="J722" s="12">
        <v>1.1000000000000001E-2</v>
      </c>
      <c r="K722" s="12">
        <v>1.7194999999999998</v>
      </c>
      <c r="L722" s="12">
        <v>0.48180000000000001</v>
      </c>
      <c r="M722" s="1">
        <v>0</v>
      </c>
      <c r="N722" s="1">
        <v>10</v>
      </c>
      <c r="O722" s="12">
        <v>1.6443620000000001</v>
      </c>
      <c r="P722" s="1">
        <v>1.6587999999999999E-2</v>
      </c>
      <c r="Q722" s="1">
        <v>0</v>
      </c>
      <c r="R722" s="1">
        <v>0</v>
      </c>
      <c r="S722" s="1">
        <f t="shared" si="121"/>
        <v>1</v>
      </c>
      <c r="T722" s="1">
        <f t="shared" si="122"/>
        <v>1</v>
      </c>
      <c r="U722" s="1">
        <f t="shared" si="123"/>
        <v>1</v>
      </c>
      <c r="V722" s="1">
        <f t="shared" si="124"/>
        <v>0</v>
      </c>
      <c r="W722" s="1">
        <f t="shared" si="125"/>
        <v>1</v>
      </c>
      <c r="X722" s="1">
        <f t="shared" si="126"/>
        <v>1</v>
      </c>
      <c r="Y722" s="1">
        <f t="shared" si="127"/>
        <v>0</v>
      </c>
      <c r="Z722" s="1">
        <f t="shared" si="128"/>
        <v>0</v>
      </c>
      <c r="AA722" s="1">
        <f t="shared" si="129"/>
        <v>0</v>
      </c>
      <c r="AB722" s="1">
        <f t="shared" si="130"/>
        <v>5</v>
      </c>
      <c r="AC722" s="1"/>
    </row>
    <row r="723" spans="1:29" ht="12.95" customHeight="1">
      <c r="A723" s="2" t="s">
        <v>1993</v>
      </c>
      <c r="B723" s="1" t="s">
        <v>115</v>
      </c>
      <c r="C723" s="1" t="s">
        <v>1510</v>
      </c>
      <c r="D723" s="1">
        <v>38.932862</v>
      </c>
      <c r="E723" s="1">
        <v>-107.400013</v>
      </c>
      <c r="F723" s="11">
        <v>1</v>
      </c>
      <c r="G723" s="10" t="s">
        <v>2026</v>
      </c>
      <c r="H723" s="13">
        <v>1299.7110130000001</v>
      </c>
      <c r="I723" s="14">
        <v>31.991726</v>
      </c>
      <c r="J723" s="12">
        <v>0</v>
      </c>
      <c r="K723" s="12">
        <v>1.2004999999999999</v>
      </c>
      <c r="L723" s="12">
        <v>7.9699999999999993E-2</v>
      </c>
      <c r="M723" s="1">
        <v>0</v>
      </c>
      <c r="N723" s="1">
        <v>4</v>
      </c>
      <c r="O723" s="12">
        <v>0.40257300000000001</v>
      </c>
      <c r="P723" s="1">
        <v>4.0778000000000002E-2</v>
      </c>
      <c r="Q723" s="1">
        <v>2</v>
      </c>
      <c r="R723" s="1">
        <v>0</v>
      </c>
      <c r="S723" s="1">
        <f t="shared" si="121"/>
        <v>0</v>
      </c>
      <c r="T723" s="1">
        <f t="shared" si="122"/>
        <v>1</v>
      </c>
      <c r="U723" s="1">
        <f t="shared" si="123"/>
        <v>1</v>
      </c>
      <c r="V723" s="1">
        <f t="shared" si="124"/>
        <v>0</v>
      </c>
      <c r="W723" s="1">
        <f t="shared" si="125"/>
        <v>1</v>
      </c>
      <c r="X723" s="1">
        <f t="shared" si="126"/>
        <v>0</v>
      </c>
      <c r="Y723" s="1">
        <f t="shared" si="127"/>
        <v>1</v>
      </c>
      <c r="Z723" s="1">
        <f t="shared" si="128"/>
        <v>1</v>
      </c>
      <c r="AA723" s="1">
        <f t="shared" si="129"/>
        <v>0</v>
      </c>
      <c r="AB723" s="1">
        <f t="shared" si="130"/>
        <v>5</v>
      </c>
      <c r="AC723" s="1"/>
    </row>
    <row r="724" spans="1:29" ht="12.95" customHeight="1">
      <c r="A724" s="2" t="s">
        <v>1995</v>
      </c>
      <c r="B724" s="1" t="s">
        <v>345</v>
      </c>
      <c r="C724" s="1" t="s">
        <v>1510</v>
      </c>
      <c r="D724" s="1">
        <v>39.957639</v>
      </c>
      <c r="E724" s="1">
        <v>-106.54976000000001</v>
      </c>
      <c r="F724" s="11">
        <v>1</v>
      </c>
      <c r="G724" s="10" t="s">
        <v>2026</v>
      </c>
      <c r="H724" s="13">
        <v>6268.3090380000003</v>
      </c>
      <c r="I724" s="14">
        <v>34.191648999999998</v>
      </c>
      <c r="J724" s="12">
        <v>1.2E-2</v>
      </c>
      <c r="K724" s="12">
        <v>1.7151000000000001</v>
      </c>
      <c r="L724" s="12">
        <v>0.65780000000000005</v>
      </c>
      <c r="M724" s="1">
        <v>2</v>
      </c>
      <c r="N724" s="1">
        <v>19</v>
      </c>
      <c r="O724" s="12">
        <v>1.86432</v>
      </c>
      <c r="P724" s="1">
        <v>2.3292E-2</v>
      </c>
      <c r="Q724" s="1">
        <v>0</v>
      </c>
      <c r="R724" s="1">
        <v>0</v>
      </c>
      <c r="S724" s="1">
        <f t="shared" si="121"/>
        <v>1</v>
      </c>
      <c r="T724" s="1">
        <f t="shared" si="122"/>
        <v>1</v>
      </c>
      <c r="U724" s="1">
        <f t="shared" si="123"/>
        <v>1</v>
      </c>
      <c r="V724" s="1">
        <f t="shared" si="124"/>
        <v>1</v>
      </c>
      <c r="W724" s="1">
        <f t="shared" si="125"/>
        <v>1</v>
      </c>
      <c r="X724" s="1">
        <f t="shared" si="126"/>
        <v>1</v>
      </c>
      <c r="Y724" s="1">
        <f t="shared" si="127"/>
        <v>0</v>
      </c>
      <c r="Z724" s="1">
        <f t="shared" si="128"/>
        <v>0</v>
      </c>
      <c r="AA724" s="1">
        <f t="shared" si="129"/>
        <v>0</v>
      </c>
      <c r="AB724" s="1">
        <f t="shared" si="130"/>
        <v>6</v>
      </c>
      <c r="AC724" s="1"/>
    </row>
    <row r="725" spans="1:29" ht="12.95" customHeight="1">
      <c r="A725" s="2" t="s">
        <v>2001</v>
      </c>
      <c r="B725" s="1" t="s">
        <v>180</v>
      </c>
      <c r="C725" s="1" t="s">
        <v>1510</v>
      </c>
      <c r="D725" s="1">
        <v>37.722624000000003</v>
      </c>
      <c r="E725" s="1">
        <v>-108.235254</v>
      </c>
      <c r="F725" s="11">
        <v>2</v>
      </c>
      <c r="G725" s="10" t="s">
        <v>2026</v>
      </c>
      <c r="H725" s="13">
        <v>164.63053099999999</v>
      </c>
      <c r="I725" s="14">
        <v>17.539766</v>
      </c>
      <c r="J725" s="12">
        <v>0</v>
      </c>
      <c r="K725" s="12">
        <v>0.41820000000000002</v>
      </c>
      <c r="L725" s="12">
        <v>0</v>
      </c>
      <c r="M725" s="1">
        <v>0</v>
      </c>
      <c r="N725" s="1">
        <v>2</v>
      </c>
      <c r="O725" s="12">
        <v>0.93728</v>
      </c>
      <c r="P725" s="1">
        <v>0.12148399999999999</v>
      </c>
      <c r="Q725" s="1">
        <v>1</v>
      </c>
      <c r="R725" s="1">
        <v>0</v>
      </c>
      <c r="S725" s="1">
        <f t="shared" si="121"/>
        <v>0</v>
      </c>
      <c r="T725" s="1">
        <f t="shared" si="122"/>
        <v>1</v>
      </c>
      <c r="U725" s="1">
        <f t="shared" si="123"/>
        <v>0</v>
      </c>
      <c r="V725" s="1">
        <f t="shared" si="124"/>
        <v>0</v>
      </c>
      <c r="W725" s="1">
        <f t="shared" si="125"/>
        <v>1</v>
      </c>
      <c r="X725" s="1">
        <f t="shared" si="126"/>
        <v>1</v>
      </c>
      <c r="Y725" s="1">
        <f t="shared" si="127"/>
        <v>1</v>
      </c>
      <c r="Z725" s="1">
        <f t="shared" si="128"/>
        <v>1</v>
      </c>
      <c r="AA725" s="1">
        <f t="shared" si="129"/>
        <v>0</v>
      </c>
      <c r="AB725" s="1">
        <f t="shared" si="130"/>
        <v>5</v>
      </c>
      <c r="AC725" s="1"/>
    </row>
    <row r="726" spans="1:29" ht="12.95" customHeight="1">
      <c r="A726" s="2" t="s">
        <v>2004</v>
      </c>
      <c r="B726" s="1" t="s">
        <v>2005</v>
      </c>
      <c r="C726" s="1" t="s">
        <v>1510</v>
      </c>
      <c r="D726" s="1">
        <v>38.185772999999998</v>
      </c>
      <c r="E726" s="1">
        <v>-106.489527</v>
      </c>
      <c r="F726" s="11">
        <v>1</v>
      </c>
      <c r="G726" s="10" t="s">
        <v>2026</v>
      </c>
      <c r="H726" s="13">
        <v>32.594205000000002</v>
      </c>
      <c r="I726" s="14">
        <v>20.493738</v>
      </c>
      <c r="J726" s="12">
        <v>0</v>
      </c>
      <c r="K726" s="12">
        <v>6.0700000000000004E-2</v>
      </c>
      <c r="L726" s="12">
        <v>1.0878000000000001</v>
      </c>
      <c r="M726" s="1">
        <v>0</v>
      </c>
      <c r="N726" s="1">
        <v>0</v>
      </c>
      <c r="O726" s="12">
        <v>1.326344</v>
      </c>
      <c r="P726" s="1">
        <v>0</v>
      </c>
      <c r="Q726" s="1">
        <v>0</v>
      </c>
      <c r="R726" s="1">
        <v>0</v>
      </c>
      <c r="S726" s="1">
        <f t="shared" si="121"/>
        <v>0</v>
      </c>
      <c r="T726" s="1">
        <f t="shared" si="122"/>
        <v>1</v>
      </c>
      <c r="U726" s="1">
        <f t="shared" si="123"/>
        <v>1</v>
      </c>
      <c r="V726" s="1">
        <f t="shared" si="124"/>
        <v>0</v>
      </c>
      <c r="W726" s="1">
        <f t="shared" si="125"/>
        <v>0</v>
      </c>
      <c r="X726" s="1">
        <f t="shared" si="126"/>
        <v>1</v>
      </c>
      <c r="Y726" s="1">
        <f t="shared" si="127"/>
        <v>0</v>
      </c>
      <c r="Z726" s="1">
        <f t="shared" si="128"/>
        <v>0</v>
      </c>
      <c r="AA726" s="1">
        <f t="shared" si="129"/>
        <v>0</v>
      </c>
      <c r="AB726" s="1">
        <f t="shared" si="130"/>
        <v>3</v>
      </c>
      <c r="AC726" s="1"/>
    </row>
    <row r="727" spans="1:29" ht="12.95" customHeight="1">
      <c r="A727" s="2" t="s">
        <v>2006</v>
      </c>
      <c r="B727" s="1" t="s">
        <v>832</v>
      </c>
      <c r="C727" s="1" t="s">
        <v>1510</v>
      </c>
      <c r="D727" s="1">
        <v>40.898383000000003</v>
      </c>
      <c r="E727" s="1">
        <v>-105.380151</v>
      </c>
      <c r="F727" s="11">
        <v>1</v>
      </c>
      <c r="G727" s="10" t="s">
        <v>2026</v>
      </c>
      <c r="H727" s="13">
        <v>498.85102499999999</v>
      </c>
      <c r="I727" s="14">
        <v>20.522027999999999</v>
      </c>
      <c r="J727" s="12">
        <v>0</v>
      </c>
      <c r="K727" s="12">
        <v>0.1101</v>
      </c>
      <c r="L727" s="12">
        <v>8.0999999999999989E-2</v>
      </c>
      <c r="M727" s="1">
        <v>0</v>
      </c>
      <c r="N727" s="1">
        <v>0</v>
      </c>
      <c r="O727" s="12">
        <v>0.37313499999999999</v>
      </c>
      <c r="P727" s="1">
        <v>0</v>
      </c>
      <c r="Q727" s="1">
        <v>0</v>
      </c>
      <c r="R727" s="1">
        <v>0</v>
      </c>
      <c r="S727" s="1">
        <f t="shared" si="121"/>
        <v>0</v>
      </c>
      <c r="T727" s="1">
        <f t="shared" si="122"/>
        <v>1</v>
      </c>
      <c r="U727" s="1">
        <f t="shared" si="123"/>
        <v>1</v>
      </c>
      <c r="V727" s="1">
        <f t="shared" si="124"/>
        <v>0</v>
      </c>
      <c r="W727" s="1">
        <f t="shared" si="125"/>
        <v>0</v>
      </c>
      <c r="X727" s="1">
        <f t="shared" si="126"/>
        <v>0</v>
      </c>
      <c r="Y727" s="1">
        <f t="shared" si="127"/>
        <v>0</v>
      </c>
      <c r="Z727" s="1">
        <f t="shared" si="128"/>
        <v>0</v>
      </c>
      <c r="AA727" s="1">
        <f t="shared" si="129"/>
        <v>0</v>
      </c>
      <c r="AB727" s="1">
        <f t="shared" si="130"/>
        <v>2</v>
      </c>
      <c r="AC727" s="1"/>
    </row>
    <row r="728" spans="1:29" ht="12.95" customHeight="1">
      <c r="A728" s="2" t="s">
        <v>2008</v>
      </c>
      <c r="B728" s="1" t="s">
        <v>2009</v>
      </c>
      <c r="C728" s="1" t="s">
        <v>1510</v>
      </c>
      <c r="D728" s="1">
        <v>38.067366</v>
      </c>
      <c r="E728" s="1">
        <v>-105.08476</v>
      </c>
      <c r="F728" s="11">
        <v>1</v>
      </c>
      <c r="G728" s="10" t="s">
        <v>2026</v>
      </c>
      <c r="H728" s="13">
        <v>54.955345999999999</v>
      </c>
      <c r="I728" s="14">
        <v>25.203285999999999</v>
      </c>
      <c r="J728" s="12">
        <v>0</v>
      </c>
      <c r="K728" s="12">
        <v>6.6000000000000008E-3</v>
      </c>
      <c r="L728" s="12">
        <v>0.1212</v>
      </c>
      <c r="M728" s="1">
        <v>0</v>
      </c>
      <c r="N728" s="1">
        <v>0</v>
      </c>
      <c r="O728" s="12">
        <v>1.5546850000000001</v>
      </c>
      <c r="P728" s="1">
        <v>0</v>
      </c>
      <c r="Q728" s="1">
        <v>0</v>
      </c>
      <c r="R728" s="1">
        <v>0</v>
      </c>
      <c r="S728" s="1">
        <f t="shared" si="121"/>
        <v>0</v>
      </c>
      <c r="T728" s="1">
        <f t="shared" si="122"/>
        <v>1</v>
      </c>
      <c r="U728" s="1">
        <f t="shared" si="123"/>
        <v>1</v>
      </c>
      <c r="V728" s="1">
        <f t="shared" si="124"/>
        <v>0</v>
      </c>
      <c r="W728" s="1">
        <f t="shared" si="125"/>
        <v>0</v>
      </c>
      <c r="X728" s="1">
        <f t="shared" si="126"/>
        <v>1</v>
      </c>
      <c r="Y728" s="1">
        <f t="shared" si="127"/>
        <v>0</v>
      </c>
      <c r="Z728" s="1">
        <f t="shared" si="128"/>
        <v>0</v>
      </c>
      <c r="AA728" s="1">
        <f t="shared" si="129"/>
        <v>0</v>
      </c>
      <c r="AB728" s="1">
        <f t="shared" si="130"/>
        <v>3</v>
      </c>
      <c r="AC728" s="1"/>
    </row>
    <row r="729" spans="1:29" ht="12.95" customHeight="1">
      <c r="A729" s="2" t="s">
        <v>2010</v>
      </c>
      <c r="B729" s="1" t="s">
        <v>2011</v>
      </c>
      <c r="C729" s="1" t="s">
        <v>1510</v>
      </c>
      <c r="D729" s="1">
        <v>40.356195</v>
      </c>
      <c r="E729" s="1">
        <v>-106.488225</v>
      </c>
      <c r="F729" s="11">
        <v>2</v>
      </c>
      <c r="G729" s="10" t="s">
        <v>2026</v>
      </c>
      <c r="H729" s="13">
        <v>5.0670000000000002</v>
      </c>
      <c r="I729" s="14">
        <v>5.0670000000000002</v>
      </c>
      <c r="J729" s="12">
        <v>0</v>
      </c>
      <c r="K729" s="12">
        <v>0</v>
      </c>
      <c r="L729" s="12">
        <v>0</v>
      </c>
      <c r="M729" s="1">
        <v>0</v>
      </c>
      <c r="N729" s="1">
        <v>0</v>
      </c>
      <c r="O729" s="12">
        <v>0.81476099999999996</v>
      </c>
      <c r="P729" s="1">
        <v>0</v>
      </c>
      <c r="Q729" s="1">
        <v>0</v>
      </c>
      <c r="R729" s="1">
        <v>0</v>
      </c>
      <c r="S729" s="1">
        <f t="shared" si="121"/>
        <v>0</v>
      </c>
      <c r="T729" s="1">
        <f t="shared" si="122"/>
        <v>0</v>
      </c>
      <c r="U729" s="1">
        <f t="shared" si="123"/>
        <v>0</v>
      </c>
      <c r="V729" s="1">
        <f t="shared" si="124"/>
        <v>0</v>
      </c>
      <c r="W729" s="1">
        <f t="shared" si="125"/>
        <v>0</v>
      </c>
      <c r="X729" s="1">
        <f t="shared" si="126"/>
        <v>1</v>
      </c>
      <c r="Y729" s="1">
        <f t="shared" si="127"/>
        <v>0</v>
      </c>
      <c r="Z729" s="1">
        <f t="shared" si="128"/>
        <v>0</v>
      </c>
      <c r="AA729" s="1">
        <f t="shared" si="129"/>
        <v>0</v>
      </c>
      <c r="AB729" s="1">
        <f t="shared" si="130"/>
        <v>1</v>
      </c>
      <c r="AC729" s="1"/>
    </row>
    <row r="730" spans="1:29" ht="12.95" customHeight="1">
      <c r="A730" s="2" t="s">
        <v>1679</v>
      </c>
      <c r="B730" s="1" t="s">
        <v>1123</v>
      </c>
      <c r="C730" s="1" t="s">
        <v>1680</v>
      </c>
      <c r="D730" s="1">
        <v>39.280520000000003</v>
      </c>
      <c r="E730" s="1">
        <v>-106.44152</v>
      </c>
      <c r="F730" s="3">
        <v>2</v>
      </c>
      <c r="G730" s="9" t="s">
        <v>2026</v>
      </c>
      <c r="H730" s="13">
        <v>26.860699</v>
      </c>
      <c r="I730" s="14">
        <v>25.511968</v>
      </c>
      <c r="J730" s="12">
        <v>0</v>
      </c>
      <c r="K730" s="12">
        <v>0</v>
      </c>
      <c r="L730" s="12">
        <v>0</v>
      </c>
      <c r="M730" s="1">
        <v>0</v>
      </c>
      <c r="N730" s="1">
        <v>0</v>
      </c>
      <c r="O730" s="12">
        <v>0.21837899999999999</v>
      </c>
      <c r="P730" s="1">
        <v>0</v>
      </c>
      <c r="Q730" s="1">
        <v>0</v>
      </c>
      <c r="R730" s="1">
        <v>0</v>
      </c>
      <c r="S730" s="1">
        <f t="shared" si="121"/>
        <v>0</v>
      </c>
      <c r="T730" s="1">
        <f t="shared" si="122"/>
        <v>0</v>
      </c>
      <c r="U730" s="1">
        <f t="shared" si="123"/>
        <v>0</v>
      </c>
      <c r="V730" s="1">
        <f t="shared" si="124"/>
        <v>0</v>
      </c>
      <c r="W730" s="1">
        <f t="shared" si="125"/>
        <v>0</v>
      </c>
      <c r="X730" s="1">
        <f t="shared" si="126"/>
        <v>0</v>
      </c>
      <c r="Y730" s="1">
        <f t="shared" si="127"/>
        <v>0</v>
      </c>
      <c r="Z730" s="1">
        <f t="shared" si="128"/>
        <v>0</v>
      </c>
      <c r="AA730" s="1">
        <f t="shared" si="129"/>
        <v>0</v>
      </c>
      <c r="AB730" s="1">
        <f t="shared" si="130"/>
        <v>0</v>
      </c>
      <c r="AC730" s="1"/>
    </row>
    <row r="731" spans="1:29" ht="12.95" customHeight="1">
      <c r="A731" s="54" t="s">
        <v>1681</v>
      </c>
      <c r="B731" s="1" t="s">
        <v>700</v>
      </c>
      <c r="C731" s="1" t="s">
        <v>1682</v>
      </c>
      <c r="D731" s="1">
        <v>40.697279999999999</v>
      </c>
      <c r="E731" s="1">
        <v>-106.41253</v>
      </c>
      <c r="F731" s="3">
        <v>1</v>
      </c>
      <c r="G731" s="9" t="s">
        <v>2026</v>
      </c>
      <c r="H731" s="13">
        <v>1619.323625</v>
      </c>
      <c r="I731" s="14">
        <v>24.700085999999999</v>
      </c>
      <c r="J731" s="12">
        <v>7.7999999999999996E-3</v>
      </c>
      <c r="K731" s="12">
        <v>7.9317000000000002</v>
      </c>
      <c r="L731" s="12">
        <v>3.1300000000000001E-2</v>
      </c>
      <c r="M731" s="1">
        <v>0</v>
      </c>
      <c r="N731" s="1">
        <v>3</v>
      </c>
      <c r="O731" s="12">
        <v>1.2610539999999999</v>
      </c>
      <c r="P731" s="1">
        <v>3.705E-3</v>
      </c>
      <c r="Q731" s="1">
        <v>1</v>
      </c>
      <c r="R731" s="1">
        <v>0</v>
      </c>
      <c r="S731" s="1">
        <f t="shared" si="121"/>
        <v>1</v>
      </c>
      <c r="T731" s="1">
        <f t="shared" si="122"/>
        <v>1</v>
      </c>
      <c r="U731" s="1">
        <f t="shared" si="123"/>
        <v>1</v>
      </c>
      <c r="V731" s="1">
        <f t="shared" si="124"/>
        <v>0</v>
      </c>
      <c r="W731" s="1">
        <f t="shared" si="125"/>
        <v>1</v>
      </c>
      <c r="X731" s="1">
        <f t="shared" si="126"/>
        <v>1</v>
      </c>
      <c r="Y731" s="1">
        <f t="shared" si="127"/>
        <v>0</v>
      </c>
      <c r="Z731" s="1">
        <f t="shared" si="128"/>
        <v>1</v>
      </c>
      <c r="AA731" s="1">
        <f t="shared" si="129"/>
        <v>0</v>
      </c>
      <c r="AB731" s="40">
        <f t="shared" si="130"/>
        <v>6</v>
      </c>
      <c r="AC731" s="1" t="s">
        <v>2207</v>
      </c>
    </row>
    <row r="732" spans="1:29" ht="12.95" customHeight="1">
      <c r="A732" s="2" t="s">
        <v>1683</v>
      </c>
      <c r="B732" s="1" t="s">
        <v>1684</v>
      </c>
      <c r="C732" s="1" t="s">
        <v>1685</v>
      </c>
      <c r="D732" s="1">
        <v>40.437950000000001</v>
      </c>
      <c r="E732" s="1">
        <v>-106.50024999999999</v>
      </c>
      <c r="F732" s="3">
        <v>1</v>
      </c>
      <c r="G732" s="9" t="s">
        <v>2026</v>
      </c>
      <c r="H732" s="13">
        <v>63.089888000000002</v>
      </c>
      <c r="I732" s="14">
        <v>16.557538999999998</v>
      </c>
      <c r="J732" s="12">
        <v>0</v>
      </c>
      <c r="K732" s="12">
        <v>0.36519999999999997</v>
      </c>
      <c r="L732" s="12">
        <v>2.8999999999999998E-3</v>
      </c>
      <c r="M732" s="1">
        <v>0</v>
      </c>
      <c r="N732" s="1">
        <v>0</v>
      </c>
      <c r="O732" s="12">
        <v>1.9291970000000001</v>
      </c>
      <c r="P732" s="1">
        <v>0</v>
      </c>
      <c r="Q732" s="1">
        <v>0</v>
      </c>
      <c r="R732" s="1">
        <v>0</v>
      </c>
      <c r="S732" s="1">
        <f t="shared" si="121"/>
        <v>0</v>
      </c>
      <c r="T732" s="1">
        <f t="shared" si="122"/>
        <v>1</v>
      </c>
      <c r="U732" s="1">
        <f t="shared" si="123"/>
        <v>1</v>
      </c>
      <c r="V732" s="1">
        <f t="shared" si="124"/>
        <v>0</v>
      </c>
      <c r="W732" s="1">
        <f t="shared" si="125"/>
        <v>0</v>
      </c>
      <c r="X732" s="1">
        <f t="shared" si="126"/>
        <v>1</v>
      </c>
      <c r="Y732" s="1">
        <f t="shared" si="127"/>
        <v>0</v>
      </c>
      <c r="Z732" s="1">
        <f t="shared" si="128"/>
        <v>0</v>
      </c>
      <c r="AA732" s="1">
        <f t="shared" si="129"/>
        <v>0</v>
      </c>
      <c r="AB732" s="1">
        <f t="shared" si="130"/>
        <v>3</v>
      </c>
      <c r="AC732" s="1"/>
    </row>
    <row r="733" spans="1:29" ht="12.95" customHeight="1">
      <c r="A733" s="2" t="s">
        <v>1686</v>
      </c>
      <c r="B733" s="1" t="s">
        <v>720</v>
      </c>
      <c r="C733" s="1" t="s">
        <v>1687</v>
      </c>
      <c r="D733" s="1">
        <v>40.388550000000002</v>
      </c>
      <c r="E733" s="1">
        <v>-106.572</v>
      </c>
      <c r="F733" s="3">
        <v>2</v>
      </c>
      <c r="G733" s="9" t="s">
        <v>2026</v>
      </c>
      <c r="H733" s="13">
        <v>10.317375</v>
      </c>
      <c r="I733" s="14">
        <v>8.8017339999999997</v>
      </c>
      <c r="J733" s="12">
        <v>0</v>
      </c>
      <c r="K733" s="12">
        <v>0.314</v>
      </c>
      <c r="L733" s="12">
        <v>0.15700000000000003</v>
      </c>
      <c r="M733" s="1">
        <v>0</v>
      </c>
      <c r="N733" s="1">
        <v>2</v>
      </c>
      <c r="O733" s="12">
        <v>1.822792</v>
      </c>
      <c r="P733" s="1">
        <v>9.6923999999999996E-2</v>
      </c>
      <c r="Q733" s="1">
        <v>0</v>
      </c>
      <c r="R733" s="1">
        <v>0</v>
      </c>
      <c r="S733" s="1">
        <f t="shared" si="121"/>
        <v>0</v>
      </c>
      <c r="T733" s="1">
        <f t="shared" si="122"/>
        <v>1</v>
      </c>
      <c r="U733" s="1">
        <f t="shared" si="123"/>
        <v>1</v>
      </c>
      <c r="V733" s="1">
        <f t="shared" si="124"/>
        <v>0</v>
      </c>
      <c r="W733" s="1">
        <f t="shared" si="125"/>
        <v>1</v>
      </c>
      <c r="X733" s="1">
        <f t="shared" si="126"/>
        <v>1</v>
      </c>
      <c r="Y733" s="1">
        <f t="shared" si="127"/>
        <v>1</v>
      </c>
      <c r="Z733" s="1">
        <f t="shared" si="128"/>
        <v>0</v>
      </c>
      <c r="AA733" s="1">
        <f t="shared" si="129"/>
        <v>0</v>
      </c>
      <c r="AB733" s="1">
        <f t="shared" si="130"/>
        <v>5</v>
      </c>
      <c r="AC733" s="1"/>
    </row>
    <row r="734" spans="1:29" ht="12.95" customHeight="1">
      <c r="A734" s="2" t="s">
        <v>1690</v>
      </c>
      <c r="B734" s="1" t="s">
        <v>720</v>
      </c>
      <c r="C734" s="1" t="s">
        <v>1691</v>
      </c>
      <c r="D734" s="1">
        <v>40.434080999999999</v>
      </c>
      <c r="E734" s="1">
        <v>-106.478011</v>
      </c>
      <c r="F734" s="3">
        <v>1</v>
      </c>
      <c r="G734" s="9" t="s">
        <v>2026</v>
      </c>
      <c r="H734" s="13">
        <v>136.407038</v>
      </c>
      <c r="I734" s="14">
        <v>28.009264999999999</v>
      </c>
      <c r="J734" s="12">
        <v>0</v>
      </c>
      <c r="K734" s="12">
        <v>0.46709999999999996</v>
      </c>
      <c r="L734" s="12">
        <v>5.2800000000000007E-2</v>
      </c>
      <c r="M734" s="1">
        <v>0</v>
      </c>
      <c r="N734" s="1">
        <v>0</v>
      </c>
      <c r="O734" s="12">
        <v>1.607993</v>
      </c>
      <c r="P734" s="1">
        <v>7.3309999999999998E-3</v>
      </c>
      <c r="Q734" s="1">
        <v>0</v>
      </c>
      <c r="R734" s="1">
        <v>0</v>
      </c>
      <c r="S734" s="1">
        <f t="shared" si="121"/>
        <v>0</v>
      </c>
      <c r="T734" s="1">
        <f t="shared" si="122"/>
        <v>1</v>
      </c>
      <c r="U734" s="1">
        <f t="shared" si="123"/>
        <v>1</v>
      </c>
      <c r="V734" s="1">
        <f t="shared" si="124"/>
        <v>0</v>
      </c>
      <c r="W734" s="1">
        <f t="shared" si="125"/>
        <v>0</v>
      </c>
      <c r="X734" s="1">
        <f t="shared" si="126"/>
        <v>1</v>
      </c>
      <c r="Y734" s="1">
        <f t="shared" si="127"/>
        <v>0</v>
      </c>
      <c r="Z734" s="1">
        <f t="shared" si="128"/>
        <v>0</v>
      </c>
      <c r="AA734" s="1">
        <f t="shared" si="129"/>
        <v>0</v>
      </c>
      <c r="AB734" s="1">
        <f t="shared" si="130"/>
        <v>3</v>
      </c>
      <c r="AC734" s="1"/>
    </row>
    <row r="735" spans="1:29" ht="12.95" customHeight="1">
      <c r="A735" s="2" t="s">
        <v>1692</v>
      </c>
      <c r="B735" s="1" t="s">
        <v>720</v>
      </c>
      <c r="C735" s="1" t="s">
        <v>1693</v>
      </c>
      <c r="D735" s="1">
        <v>40.394146999999997</v>
      </c>
      <c r="E735" s="1">
        <v>-106.561381</v>
      </c>
      <c r="F735" s="3">
        <v>2</v>
      </c>
      <c r="G735" s="9" t="s">
        <v>2026</v>
      </c>
      <c r="H735" s="13">
        <v>11.826563</v>
      </c>
      <c r="I735" s="14">
        <v>9.6166509999999992</v>
      </c>
      <c r="J735" s="12">
        <v>0</v>
      </c>
      <c r="K735" s="12">
        <v>1.7631999999999999</v>
      </c>
      <c r="L735" s="12">
        <v>0.1603</v>
      </c>
      <c r="M735" s="1">
        <v>0</v>
      </c>
      <c r="N735" s="1">
        <v>2</v>
      </c>
      <c r="O735" s="12">
        <v>1.9008339999999999</v>
      </c>
      <c r="P735" s="1">
        <v>8.4555000000000005E-2</v>
      </c>
      <c r="Q735" s="1">
        <v>0</v>
      </c>
      <c r="R735" s="1">
        <v>0</v>
      </c>
      <c r="S735" s="1">
        <f t="shared" si="121"/>
        <v>0</v>
      </c>
      <c r="T735" s="1">
        <f t="shared" si="122"/>
        <v>1</v>
      </c>
      <c r="U735" s="1">
        <f t="shared" si="123"/>
        <v>1</v>
      </c>
      <c r="V735" s="1">
        <f t="shared" si="124"/>
        <v>0</v>
      </c>
      <c r="W735" s="1">
        <f t="shared" si="125"/>
        <v>1</v>
      </c>
      <c r="X735" s="1">
        <f t="shared" si="126"/>
        <v>1</v>
      </c>
      <c r="Y735" s="1">
        <f t="shared" si="127"/>
        <v>1</v>
      </c>
      <c r="Z735" s="1">
        <f t="shared" si="128"/>
        <v>0</v>
      </c>
      <c r="AA735" s="1">
        <f t="shared" si="129"/>
        <v>0</v>
      </c>
      <c r="AB735" s="1">
        <f t="shared" si="130"/>
        <v>5</v>
      </c>
      <c r="AC735" s="1"/>
    </row>
    <row r="736" spans="1:29" ht="12.95" customHeight="1">
      <c r="A736" s="2" t="s">
        <v>1707</v>
      </c>
      <c r="B736" s="1" t="s">
        <v>53</v>
      </c>
      <c r="C736" s="1" t="s">
        <v>1708</v>
      </c>
      <c r="D736" s="1">
        <v>38.326196000000003</v>
      </c>
      <c r="E736" s="1">
        <v>-107.227119</v>
      </c>
      <c r="F736" s="3">
        <v>1</v>
      </c>
      <c r="G736" s="9" t="s">
        <v>2026</v>
      </c>
      <c r="H736" s="13">
        <v>939.481537</v>
      </c>
      <c r="I736" s="14">
        <v>24.675692000000002</v>
      </c>
      <c r="J736" s="12">
        <v>0</v>
      </c>
      <c r="K736" s="12">
        <v>0.1888</v>
      </c>
      <c r="L736" s="12">
        <v>0.20710000000000003</v>
      </c>
      <c r="M736" s="1">
        <v>0</v>
      </c>
      <c r="N736" s="1">
        <v>17</v>
      </c>
      <c r="O736" s="12">
        <v>2.0358939999999999</v>
      </c>
      <c r="P736" s="1">
        <v>1.1709000000000001E-2</v>
      </c>
      <c r="Q736" s="1">
        <v>0</v>
      </c>
      <c r="R736" s="1">
        <v>0</v>
      </c>
      <c r="S736" s="1">
        <f t="shared" si="121"/>
        <v>0</v>
      </c>
      <c r="T736" s="1">
        <f t="shared" si="122"/>
        <v>1</v>
      </c>
      <c r="U736" s="1">
        <f t="shared" si="123"/>
        <v>1</v>
      </c>
      <c r="V736" s="1">
        <f t="shared" si="124"/>
        <v>0</v>
      </c>
      <c r="W736" s="1">
        <f t="shared" si="125"/>
        <v>1</v>
      </c>
      <c r="X736" s="1">
        <f t="shared" si="126"/>
        <v>1</v>
      </c>
      <c r="Y736" s="1">
        <f t="shared" si="127"/>
        <v>0</v>
      </c>
      <c r="Z736" s="1">
        <f t="shared" si="128"/>
        <v>0</v>
      </c>
      <c r="AA736" s="1">
        <f t="shared" si="129"/>
        <v>0</v>
      </c>
      <c r="AB736" s="1">
        <f t="shared" si="130"/>
        <v>4</v>
      </c>
      <c r="AC736" s="1"/>
    </row>
    <row r="737" spans="1:29" ht="12.95" customHeight="1">
      <c r="A737" s="2" t="s">
        <v>1713</v>
      </c>
      <c r="B737" s="1" t="s">
        <v>18</v>
      </c>
      <c r="C737" s="1" t="s">
        <v>1714</v>
      </c>
      <c r="D737" s="1">
        <v>38.866688000000003</v>
      </c>
      <c r="E737" s="1">
        <v>-106.801233</v>
      </c>
      <c r="F737" s="3">
        <v>2</v>
      </c>
      <c r="G737" s="9" t="s">
        <v>2026</v>
      </c>
      <c r="H737" s="13">
        <v>46.486913000000001</v>
      </c>
      <c r="I737" s="14">
        <v>20.948201999999998</v>
      </c>
      <c r="J737" s="12">
        <v>0</v>
      </c>
      <c r="K737" s="12">
        <v>0</v>
      </c>
      <c r="L737" s="12">
        <v>0</v>
      </c>
      <c r="M737" s="1">
        <v>0</v>
      </c>
      <c r="N737" s="1">
        <v>0</v>
      </c>
      <c r="O737" s="12">
        <v>0.80252999999999997</v>
      </c>
      <c r="P737" s="1">
        <v>6.4533999999999994E-2</v>
      </c>
      <c r="Q737" s="1">
        <v>0</v>
      </c>
      <c r="R737" s="1">
        <v>0</v>
      </c>
      <c r="S737" s="1">
        <f t="shared" si="121"/>
        <v>0</v>
      </c>
      <c r="T737" s="1">
        <f t="shared" si="122"/>
        <v>0</v>
      </c>
      <c r="U737" s="1">
        <f t="shared" si="123"/>
        <v>0</v>
      </c>
      <c r="V737" s="1">
        <f t="shared" si="124"/>
        <v>0</v>
      </c>
      <c r="W737" s="1">
        <f t="shared" si="125"/>
        <v>0</v>
      </c>
      <c r="X737" s="1">
        <f t="shared" si="126"/>
        <v>1</v>
      </c>
      <c r="Y737" s="1">
        <f t="shared" si="127"/>
        <v>1</v>
      </c>
      <c r="Z737" s="1">
        <f t="shared" si="128"/>
        <v>0</v>
      </c>
      <c r="AA737" s="1">
        <f t="shared" si="129"/>
        <v>0</v>
      </c>
      <c r="AB737" s="1">
        <f t="shared" si="130"/>
        <v>2</v>
      </c>
      <c r="AC737" s="1"/>
    </row>
    <row r="738" spans="1:29" ht="12.95" customHeight="1">
      <c r="A738" s="2" t="s">
        <v>1717</v>
      </c>
      <c r="B738" s="1" t="s">
        <v>1718</v>
      </c>
      <c r="C738" s="1" t="s">
        <v>1719</v>
      </c>
      <c r="D738" s="1">
        <v>39.231099999999998</v>
      </c>
      <c r="E738" s="1">
        <v>-107.1992</v>
      </c>
      <c r="F738" s="3">
        <v>2</v>
      </c>
      <c r="G738" s="9" t="s">
        <v>2026</v>
      </c>
      <c r="H738" s="13">
        <v>93.536861000000002</v>
      </c>
      <c r="I738" s="14">
        <v>21.610441999999999</v>
      </c>
      <c r="J738" s="12">
        <v>0</v>
      </c>
      <c r="K738" s="12">
        <v>0</v>
      </c>
      <c r="L738" s="12">
        <v>0</v>
      </c>
      <c r="M738" s="1">
        <v>0</v>
      </c>
      <c r="N738" s="1">
        <v>0</v>
      </c>
      <c r="O738" s="12">
        <v>0</v>
      </c>
      <c r="P738" s="1">
        <v>0</v>
      </c>
      <c r="Q738" s="1">
        <v>0</v>
      </c>
      <c r="R738" s="1">
        <v>0</v>
      </c>
      <c r="S738" s="1">
        <f t="shared" si="121"/>
        <v>0</v>
      </c>
      <c r="T738" s="1">
        <f t="shared" si="122"/>
        <v>0</v>
      </c>
      <c r="U738" s="1">
        <f t="shared" si="123"/>
        <v>0</v>
      </c>
      <c r="V738" s="1">
        <f t="shared" si="124"/>
        <v>0</v>
      </c>
      <c r="W738" s="1">
        <f t="shared" si="125"/>
        <v>0</v>
      </c>
      <c r="X738" s="1">
        <f t="shared" si="126"/>
        <v>0</v>
      </c>
      <c r="Y738" s="1">
        <f t="shared" si="127"/>
        <v>0</v>
      </c>
      <c r="Z738" s="1">
        <f t="shared" si="128"/>
        <v>0</v>
      </c>
      <c r="AA738" s="1">
        <f t="shared" si="129"/>
        <v>0</v>
      </c>
      <c r="AB738" s="1">
        <f t="shared" si="130"/>
        <v>0</v>
      </c>
      <c r="AC738" s="1"/>
    </row>
    <row r="739" spans="1:29" ht="12.95" customHeight="1">
      <c r="A739" s="2" t="s">
        <v>1720</v>
      </c>
      <c r="B739" s="1" t="s">
        <v>499</v>
      </c>
      <c r="C739" s="1" t="s">
        <v>1721</v>
      </c>
      <c r="D739" s="1">
        <v>39.612200000000001</v>
      </c>
      <c r="E739" s="1">
        <v>-106.276</v>
      </c>
      <c r="F739" s="3">
        <v>2</v>
      </c>
      <c r="G739" s="9" t="s">
        <v>2026</v>
      </c>
      <c r="H739" s="13">
        <v>48.270035999999998</v>
      </c>
      <c r="I739" s="14">
        <v>29.024052999999999</v>
      </c>
      <c r="J739" s="12">
        <v>0</v>
      </c>
      <c r="K739" s="12">
        <v>0</v>
      </c>
      <c r="L739" s="12">
        <v>0.95969999999999978</v>
      </c>
      <c r="M739" s="1">
        <v>0</v>
      </c>
      <c r="N739" s="1">
        <v>0</v>
      </c>
      <c r="O739" s="12">
        <v>0.87770599999999999</v>
      </c>
      <c r="P739" s="1">
        <v>0</v>
      </c>
      <c r="Q739" s="1">
        <v>0</v>
      </c>
      <c r="R739" s="1">
        <v>0</v>
      </c>
      <c r="S739" s="1">
        <f t="shared" si="121"/>
        <v>0</v>
      </c>
      <c r="T739" s="1">
        <f t="shared" si="122"/>
        <v>0</v>
      </c>
      <c r="U739" s="1">
        <f t="shared" si="123"/>
        <v>1</v>
      </c>
      <c r="V739" s="1">
        <f t="shared" si="124"/>
        <v>0</v>
      </c>
      <c r="W739" s="1">
        <f t="shared" si="125"/>
        <v>0</v>
      </c>
      <c r="X739" s="1">
        <f t="shared" si="126"/>
        <v>1</v>
      </c>
      <c r="Y739" s="1">
        <f t="shared" si="127"/>
        <v>0</v>
      </c>
      <c r="Z739" s="1">
        <f t="shared" si="128"/>
        <v>0</v>
      </c>
      <c r="AA739" s="1">
        <f t="shared" si="129"/>
        <v>0</v>
      </c>
      <c r="AB739" s="1">
        <f t="shared" si="130"/>
        <v>2</v>
      </c>
      <c r="AC739" s="1"/>
    </row>
    <row r="740" spans="1:29" ht="12.95" customHeight="1">
      <c r="A740" s="2" t="s">
        <v>1722</v>
      </c>
      <c r="B740" s="1" t="s">
        <v>499</v>
      </c>
      <c r="C740" s="1" t="s">
        <v>1721</v>
      </c>
      <c r="D740" s="1">
        <v>39.596400000000003</v>
      </c>
      <c r="E740" s="1">
        <v>-106.26519999999999</v>
      </c>
      <c r="F740" s="3">
        <v>2</v>
      </c>
      <c r="G740" s="9" t="s">
        <v>2026</v>
      </c>
      <c r="H740" s="13">
        <v>32.456713000000001</v>
      </c>
      <c r="I740" s="14">
        <v>23.244052</v>
      </c>
      <c r="J740" s="12">
        <v>0</v>
      </c>
      <c r="K740" s="12">
        <v>0</v>
      </c>
      <c r="L740" s="12">
        <v>1.2191000000000001</v>
      </c>
      <c r="M740" s="1">
        <v>0</v>
      </c>
      <c r="N740" s="1">
        <v>0</v>
      </c>
      <c r="O740" s="12">
        <v>1.0065329999999999</v>
      </c>
      <c r="P740" s="1">
        <v>0</v>
      </c>
      <c r="Q740" s="1">
        <v>0</v>
      </c>
      <c r="R740" s="1">
        <v>0</v>
      </c>
      <c r="S740" s="1">
        <f t="shared" si="121"/>
        <v>0</v>
      </c>
      <c r="T740" s="1">
        <f t="shared" si="122"/>
        <v>0</v>
      </c>
      <c r="U740" s="1">
        <f t="shared" si="123"/>
        <v>1</v>
      </c>
      <c r="V740" s="1">
        <f t="shared" si="124"/>
        <v>0</v>
      </c>
      <c r="W740" s="1">
        <f t="shared" si="125"/>
        <v>0</v>
      </c>
      <c r="X740" s="1">
        <f t="shared" si="126"/>
        <v>1</v>
      </c>
      <c r="Y740" s="1">
        <f t="shared" si="127"/>
        <v>0</v>
      </c>
      <c r="Z740" s="1">
        <f t="shared" si="128"/>
        <v>0</v>
      </c>
      <c r="AA740" s="1">
        <f t="shared" si="129"/>
        <v>0</v>
      </c>
      <c r="AB740" s="1">
        <f t="shared" si="130"/>
        <v>2</v>
      </c>
      <c r="AC740" s="1"/>
    </row>
    <row r="741" spans="1:29" ht="12.95" customHeight="1">
      <c r="A741" s="2" t="s">
        <v>1723</v>
      </c>
      <c r="B741" s="1" t="s">
        <v>499</v>
      </c>
      <c r="C741" s="1" t="s">
        <v>1721</v>
      </c>
      <c r="D741" s="1">
        <v>39.591700000000003</v>
      </c>
      <c r="E741" s="1">
        <v>-106.2466</v>
      </c>
      <c r="F741" s="3">
        <v>2</v>
      </c>
      <c r="G741" s="9" t="s">
        <v>2026</v>
      </c>
      <c r="H741" s="13">
        <v>22.404240000000001</v>
      </c>
      <c r="I741" s="14">
        <v>17.299318</v>
      </c>
      <c r="J741" s="12">
        <v>0</v>
      </c>
      <c r="K741" s="12">
        <v>0</v>
      </c>
      <c r="L741" s="12">
        <v>1.3522000000000001</v>
      </c>
      <c r="M741" s="1">
        <v>0</v>
      </c>
      <c r="N741" s="1">
        <v>1</v>
      </c>
      <c r="O741" s="12">
        <v>1.292988</v>
      </c>
      <c r="P741" s="1">
        <v>0</v>
      </c>
      <c r="Q741" s="1">
        <v>0</v>
      </c>
      <c r="R741" s="1">
        <v>0</v>
      </c>
      <c r="S741" s="1">
        <f t="shared" si="121"/>
        <v>0</v>
      </c>
      <c r="T741" s="1">
        <f t="shared" si="122"/>
        <v>0</v>
      </c>
      <c r="U741" s="1">
        <f t="shared" si="123"/>
        <v>1</v>
      </c>
      <c r="V741" s="1">
        <f t="shared" si="124"/>
        <v>0</v>
      </c>
      <c r="W741" s="1">
        <f t="shared" si="125"/>
        <v>0</v>
      </c>
      <c r="X741" s="1">
        <f t="shared" si="126"/>
        <v>1</v>
      </c>
      <c r="Y741" s="1">
        <f t="shared" si="127"/>
        <v>0</v>
      </c>
      <c r="Z741" s="1">
        <f t="shared" si="128"/>
        <v>0</v>
      </c>
      <c r="AA741" s="1">
        <f t="shared" si="129"/>
        <v>0</v>
      </c>
      <c r="AB741" s="1">
        <f t="shared" si="130"/>
        <v>2</v>
      </c>
      <c r="AC741" s="1"/>
    </row>
    <row r="742" spans="1:29" ht="12.95" customHeight="1">
      <c r="A742" s="2" t="s">
        <v>1724</v>
      </c>
      <c r="B742" s="1" t="s">
        <v>499</v>
      </c>
      <c r="C742" s="1" t="s">
        <v>1721</v>
      </c>
      <c r="D742" s="1">
        <v>39.556199999999997</v>
      </c>
      <c r="E742" s="1">
        <v>-106.22929999999999</v>
      </c>
      <c r="F742" s="3">
        <v>2</v>
      </c>
      <c r="G742" s="9" t="s">
        <v>2026</v>
      </c>
      <c r="H742" s="13">
        <v>5.6960930000000003</v>
      </c>
      <c r="I742" s="14">
        <v>5.6981010000000003</v>
      </c>
      <c r="J742" s="12">
        <v>0</v>
      </c>
      <c r="K742" s="12">
        <v>0</v>
      </c>
      <c r="L742" s="12">
        <v>1.2955999999999999</v>
      </c>
      <c r="M742" s="1">
        <v>0</v>
      </c>
      <c r="N742" s="1">
        <v>1</v>
      </c>
      <c r="O742" s="12">
        <v>2.8647239999999998</v>
      </c>
      <c r="P742" s="1">
        <v>0</v>
      </c>
      <c r="Q742" s="1">
        <v>0</v>
      </c>
      <c r="R742" s="1">
        <v>0</v>
      </c>
      <c r="S742" s="1">
        <f t="shared" si="121"/>
        <v>0</v>
      </c>
      <c r="T742" s="1">
        <f t="shared" si="122"/>
        <v>0</v>
      </c>
      <c r="U742" s="1">
        <f t="shared" si="123"/>
        <v>1</v>
      </c>
      <c r="V742" s="1">
        <f t="shared" si="124"/>
        <v>0</v>
      </c>
      <c r="W742" s="1">
        <f t="shared" si="125"/>
        <v>0</v>
      </c>
      <c r="X742" s="1">
        <f t="shared" si="126"/>
        <v>1</v>
      </c>
      <c r="Y742" s="1">
        <f t="shared" si="127"/>
        <v>0</v>
      </c>
      <c r="Z742" s="1">
        <f t="shared" si="128"/>
        <v>0</v>
      </c>
      <c r="AA742" s="1">
        <f t="shared" si="129"/>
        <v>0</v>
      </c>
      <c r="AB742" s="1">
        <f t="shared" si="130"/>
        <v>2</v>
      </c>
      <c r="AC742" s="1"/>
    </row>
    <row r="743" spans="1:29" ht="12.95" customHeight="1">
      <c r="A743" s="2" t="s">
        <v>1725</v>
      </c>
      <c r="B743" s="1" t="s">
        <v>1726</v>
      </c>
      <c r="C743" s="1" t="s">
        <v>1727</v>
      </c>
      <c r="D743" s="1">
        <v>40.0276</v>
      </c>
      <c r="E743" s="1">
        <v>-107.277</v>
      </c>
      <c r="F743" s="3">
        <v>2</v>
      </c>
      <c r="G743" s="9" t="s">
        <v>2026</v>
      </c>
      <c r="H743" s="13">
        <v>35.223602999999997</v>
      </c>
      <c r="I743" s="14">
        <v>16.687778999999999</v>
      </c>
      <c r="J743" s="12">
        <v>0</v>
      </c>
      <c r="K743" s="12">
        <v>0</v>
      </c>
      <c r="L743" s="12">
        <v>0</v>
      </c>
      <c r="M743" s="1">
        <v>0</v>
      </c>
      <c r="N743" s="1">
        <v>2</v>
      </c>
      <c r="O743" s="12">
        <v>0</v>
      </c>
      <c r="P743" s="1">
        <v>0</v>
      </c>
      <c r="Q743" s="1">
        <v>0</v>
      </c>
      <c r="R743" s="1">
        <v>0</v>
      </c>
      <c r="S743" s="1">
        <f t="shared" si="121"/>
        <v>0</v>
      </c>
      <c r="T743" s="1">
        <f t="shared" si="122"/>
        <v>0</v>
      </c>
      <c r="U743" s="1">
        <f t="shared" si="123"/>
        <v>0</v>
      </c>
      <c r="V743" s="1">
        <f t="shared" si="124"/>
        <v>0</v>
      </c>
      <c r="W743" s="1">
        <f t="shared" si="125"/>
        <v>1</v>
      </c>
      <c r="X743" s="1">
        <f t="shared" si="126"/>
        <v>0</v>
      </c>
      <c r="Y743" s="1">
        <f t="shared" si="127"/>
        <v>0</v>
      </c>
      <c r="Z743" s="1">
        <f t="shared" si="128"/>
        <v>0</v>
      </c>
      <c r="AA743" s="1">
        <f t="shared" si="129"/>
        <v>0</v>
      </c>
      <c r="AB743" s="1">
        <f t="shared" si="130"/>
        <v>1</v>
      </c>
      <c r="AC743" s="1"/>
    </row>
    <row r="744" spans="1:29" ht="12.95" customHeight="1">
      <c r="A744" s="2" t="s">
        <v>1728</v>
      </c>
      <c r="B744" s="1" t="s">
        <v>1729</v>
      </c>
      <c r="C744" s="1" t="s">
        <v>1721</v>
      </c>
      <c r="D744" s="1">
        <v>39.652999999999999</v>
      </c>
      <c r="E744" s="1">
        <v>-106.2788</v>
      </c>
      <c r="F744" s="3">
        <v>2</v>
      </c>
      <c r="G744" s="9" t="s">
        <v>2026</v>
      </c>
      <c r="H744" s="13">
        <v>9.6378599999999999</v>
      </c>
      <c r="I744" s="14">
        <v>9.6382469999999998</v>
      </c>
      <c r="J744" s="12">
        <v>0</v>
      </c>
      <c r="K744" s="12">
        <v>0</v>
      </c>
      <c r="L744" s="12">
        <v>0</v>
      </c>
      <c r="M744" s="1">
        <v>0</v>
      </c>
      <c r="N744" s="1">
        <v>0</v>
      </c>
      <c r="O744" s="12">
        <v>0.44323400000000002</v>
      </c>
      <c r="P744" s="1">
        <v>0</v>
      </c>
      <c r="Q744" s="1">
        <v>0</v>
      </c>
      <c r="R744" s="1">
        <v>0</v>
      </c>
      <c r="S744" s="1">
        <f t="shared" si="121"/>
        <v>0</v>
      </c>
      <c r="T744" s="1">
        <f t="shared" si="122"/>
        <v>0</v>
      </c>
      <c r="U744" s="1">
        <f t="shared" si="123"/>
        <v>0</v>
      </c>
      <c r="V744" s="1">
        <f t="shared" si="124"/>
        <v>0</v>
      </c>
      <c r="W744" s="1">
        <f t="shared" si="125"/>
        <v>0</v>
      </c>
      <c r="X744" s="1">
        <f t="shared" si="126"/>
        <v>0</v>
      </c>
      <c r="Y744" s="1">
        <f t="shared" si="127"/>
        <v>0</v>
      </c>
      <c r="Z744" s="1">
        <f t="shared" si="128"/>
        <v>0</v>
      </c>
      <c r="AA744" s="1">
        <f t="shared" si="129"/>
        <v>0</v>
      </c>
      <c r="AB744" s="1">
        <f t="shared" si="130"/>
        <v>0</v>
      </c>
      <c r="AC744" s="1"/>
    </row>
    <row r="745" spans="1:29" ht="12.95" customHeight="1">
      <c r="A745" s="2" t="s">
        <v>1730</v>
      </c>
      <c r="B745" s="1" t="s">
        <v>463</v>
      </c>
      <c r="C745" s="1" t="s">
        <v>1731</v>
      </c>
      <c r="D745" s="1">
        <v>39.828499999999998</v>
      </c>
      <c r="E745" s="1">
        <v>-106.3272</v>
      </c>
      <c r="F745" s="3">
        <v>2</v>
      </c>
      <c r="G745" s="9" t="s">
        <v>2026</v>
      </c>
      <c r="H745" s="13">
        <v>26.492341</v>
      </c>
      <c r="I745" s="14">
        <v>13.389367999999999</v>
      </c>
      <c r="J745" s="12">
        <v>0</v>
      </c>
      <c r="K745" s="12">
        <v>0</v>
      </c>
      <c r="L745" s="12">
        <v>0</v>
      </c>
      <c r="M745" s="1">
        <v>0</v>
      </c>
      <c r="N745" s="1">
        <v>0</v>
      </c>
      <c r="O745" s="12">
        <v>0</v>
      </c>
      <c r="P745" s="1">
        <v>0</v>
      </c>
      <c r="Q745" s="1">
        <v>0</v>
      </c>
      <c r="R745" s="1">
        <v>0</v>
      </c>
      <c r="S745" s="1">
        <f t="shared" si="121"/>
        <v>0</v>
      </c>
      <c r="T745" s="1">
        <f t="shared" si="122"/>
        <v>0</v>
      </c>
      <c r="U745" s="1">
        <f t="shared" si="123"/>
        <v>0</v>
      </c>
      <c r="V745" s="1">
        <f t="shared" si="124"/>
        <v>0</v>
      </c>
      <c r="W745" s="1">
        <f t="shared" si="125"/>
        <v>0</v>
      </c>
      <c r="X745" s="1">
        <f t="shared" si="126"/>
        <v>0</v>
      </c>
      <c r="Y745" s="1">
        <f t="shared" si="127"/>
        <v>0</v>
      </c>
      <c r="Z745" s="1">
        <f t="shared" si="128"/>
        <v>0</v>
      </c>
      <c r="AA745" s="1">
        <f t="shared" si="129"/>
        <v>0</v>
      </c>
      <c r="AB745" s="1">
        <f t="shared" si="130"/>
        <v>0</v>
      </c>
      <c r="AC745" s="1"/>
    </row>
    <row r="746" spans="1:29" ht="12.95" customHeight="1">
      <c r="A746" s="2" t="s">
        <v>1732</v>
      </c>
      <c r="B746" s="1" t="s">
        <v>1305</v>
      </c>
      <c r="C746" s="1" t="s">
        <v>1721</v>
      </c>
      <c r="D746" s="1">
        <v>39.5413</v>
      </c>
      <c r="E746" s="1">
        <v>-106.43340000000001</v>
      </c>
      <c r="F746" s="3">
        <v>2</v>
      </c>
      <c r="G746" s="9" t="s">
        <v>2026</v>
      </c>
      <c r="H746" s="13">
        <v>84.591144</v>
      </c>
      <c r="I746" s="14">
        <v>15.675212</v>
      </c>
      <c r="J746" s="12">
        <v>0</v>
      </c>
      <c r="K746" s="12">
        <v>0</v>
      </c>
      <c r="L746" s="12">
        <v>0</v>
      </c>
      <c r="M746" s="1">
        <v>0</v>
      </c>
      <c r="N746" s="1">
        <v>0</v>
      </c>
      <c r="O746" s="12">
        <v>9.4118999999999994E-2</v>
      </c>
      <c r="P746" s="1">
        <v>0</v>
      </c>
      <c r="Q746" s="1">
        <v>0</v>
      </c>
      <c r="R746" s="1">
        <v>0</v>
      </c>
      <c r="S746" s="1">
        <f t="shared" si="121"/>
        <v>0</v>
      </c>
      <c r="T746" s="1">
        <f t="shared" si="122"/>
        <v>0</v>
      </c>
      <c r="U746" s="1">
        <f t="shared" si="123"/>
        <v>0</v>
      </c>
      <c r="V746" s="1">
        <f t="shared" si="124"/>
        <v>0</v>
      </c>
      <c r="W746" s="1">
        <f t="shared" si="125"/>
        <v>0</v>
      </c>
      <c r="X746" s="1">
        <f t="shared" si="126"/>
        <v>0</v>
      </c>
      <c r="Y746" s="1">
        <f t="shared" si="127"/>
        <v>0</v>
      </c>
      <c r="Z746" s="1">
        <f t="shared" si="128"/>
        <v>0</v>
      </c>
      <c r="AA746" s="1">
        <f t="shared" si="129"/>
        <v>0</v>
      </c>
      <c r="AB746" s="1">
        <f t="shared" si="130"/>
        <v>0</v>
      </c>
      <c r="AC746" s="1"/>
    </row>
    <row r="747" spans="1:29" ht="12.95" customHeight="1">
      <c r="A747" s="2" t="s">
        <v>1733</v>
      </c>
      <c r="B747" s="1" t="s">
        <v>1305</v>
      </c>
      <c r="C747" s="1" t="s">
        <v>1721</v>
      </c>
      <c r="D747" s="1">
        <v>39.523000000000003</v>
      </c>
      <c r="E747" s="1">
        <v>-106.4526</v>
      </c>
      <c r="F747" s="3">
        <v>2</v>
      </c>
      <c r="G747" s="9" t="s">
        <v>2026</v>
      </c>
      <c r="H747" s="13">
        <v>77.274444000000003</v>
      </c>
      <c r="I747" s="14">
        <v>22.558658999999999</v>
      </c>
      <c r="J747" s="12">
        <v>0</v>
      </c>
      <c r="K747" s="12">
        <v>0</v>
      </c>
      <c r="L747" s="12">
        <v>0</v>
      </c>
      <c r="M747" s="1">
        <v>0</v>
      </c>
      <c r="N747" s="1">
        <v>0</v>
      </c>
      <c r="O747" s="12">
        <v>0</v>
      </c>
      <c r="P747" s="1">
        <v>0</v>
      </c>
      <c r="Q747" s="1">
        <v>0</v>
      </c>
      <c r="R747" s="1">
        <v>0</v>
      </c>
      <c r="S747" s="1">
        <f t="shared" si="121"/>
        <v>0</v>
      </c>
      <c r="T747" s="1">
        <f t="shared" si="122"/>
        <v>0</v>
      </c>
      <c r="U747" s="1">
        <f t="shared" si="123"/>
        <v>0</v>
      </c>
      <c r="V747" s="1">
        <f t="shared" si="124"/>
        <v>0</v>
      </c>
      <c r="W747" s="1">
        <f t="shared" si="125"/>
        <v>0</v>
      </c>
      <c r="X747" s="1">
        <f t="shared" si="126"/>
        <v>0</v>
      </c>
      <c r="Y747" s="1">
        <f t="shared" si="127"/>
        <v>0</v>
      </c>
      <c r="Z747" s="1">
        <f t="shared" si="128"/>
        <v>0</v>
      </c>
      <c r="AA747" s="1">
        <f t="shared" si="129"/>
        <v>0</v>
      </c>
      <c r="AB747" s="1">
        <f t="shared" si="130"/>
        <v>0</v>
      </c>
      <c r="AC747" s="1"/>
    </row>
    <row r="748" spans="1:29" ht="12.95" customHeight="1">
      <c r="A748" s="2" t="s">
        <v>1734</v>
      </c>
      <c r="B748" s="1" t="s">
        <v>1305</v>
      </c>
      <c r="C748" s="1" t="s">
        <v>1721</v>
      </c>
      <c r="D748" s="1">
        <v>39.484099999999998</v>
      </c>
      <c r="E748" s="1">
        <v>-106.5039</v>
      </c>
      <c r="F748" s="3">
        <v>2</v>
      </c>
      <c r="G748" s="9" t="s">
        <v>2026</v>
      </c>
      <c r="H748" s="13">
        <v>41.696779999999997</v>
      </c>
      <c r="I748" s="14">
        <v>21.449691999999999</v>
      </c>
      <c r="J748" s="12">
        <v>0</v>
      </c>
      <c r="K748" s="12">
        <v>0</v>
      </c>
      <c r="L748" s="12">
        <v>0</v>
      </c>
      <c r="M748" s="1">
        <v>0</v>
      </c>
      <c r="N748" s="1">
        <v>0</v>
      </c>
      <c r="O748" s="12">
        <v>0</v>
      </c>
      <c r="P748" s="1">
        <v>0</v>
      </c>
      <c r="Q748" s="1">
        <v>0</v>
      </c>
      <c r="R748" s="1">
        <v>0</v>
      </c>
      <c r="S748" s="1">
        <f t="shared" si="121"/>
        <v>0</v>
      </c>
      <c r="T748" s="1">
        <f t="shared" si="122"/>
        <v>0</v>
      </c>
      <c r="U748" s="1">
        <f t="shared" si="123"/>
        <v>0</v>
      </c>
      <c r="V748" s="1">
        <f t="shared" si="124"/>
        <v>0</v>
      </c>
      <c r="W748" s="1">
        <f t="shared" si="125"/>
        <v>0</v>
      </c>
      <c r="X748" s="1">
        <f t="shared" si="126"/>
        <v>0</v>
      </c>
      <c r="Y748" s="1">
        <f t="shared" si="127"/>
        <v>0</v>
      </c>
      <c r="Z748" s="1">
        <f t="shared" si="128"/>
        <v>0</v>
      </c>
      <c r="AA748" s="1">
        <f t="shared" si="129"/>
        <v>0</v>
      </c>
      <c r="AB748" s="1">
        <f t="shared" si="130"/>
        <v>0</v>
      </c>
      <c r="AC748" s="1"/>
    </row>
    <row r="749" spans="1:29" ht="12.95" customHeight="1">
      <c r="A749" s="2" t="s">
        <v>1735</v>
      </c>
      <c r="B749" s="1" t="s">
        <v>1736</v>
      </c>
      <c r="C749" s="1" t="s">
        <v>1721</v>
      </c>
      <c r="D749" s="1">
        <v>39.36</v>
      </c>
      <c r="E749" s="1">
        <v>-106.4526</v>
      </c>
      <c r="F749" s="3">
        <v>2</v>
      </c>
      <c r="G749" s="9" t="s">
        <v>2026</v>
      </c>
      <c r="H749" s="13">
        <v>15.056423000000001</v>
      </c>
      <c r="I749" s="14">
        <v>13.597063</v>
      </c>
      <c r="J749" s="12">
        <v>0</v>
      </c>
      <c r="K749" s="12">
        <v>0</v>
      </c>
      <c r="L749" s="12">
        <v>0</v>
      </c>
      <c r="M749" s="1">
        <v>0</v>
      </c>
      <c r="N749" s="1">
        <v>0</v>
      </c>
      <c r="O749" s="12">
        <v>0</v>
      </c>
      <c r="P749" s="1">
        <v>0</v>
      </c>
      <c r="Q749" s="1">
        <v>0</v>
      </c>
      <c r="R749" s="1">
        <v>0</v>
      </c>
      <c r="S749" s="1">
        <f t="shared" si="121"/>
        <v>0</v>
      </c>
      <c r="T749" s="1">
        <f t="shared" si="122"/>
        <v>0</v>
      </c>
      <c r="U749" s="1">
        <f t="shared" si="123"/>
        <v>0</v>
      </c>
      <c r="V749" s="1">
        <f t="shared" si="124"/>
        <v>0</v>
      </c>
      <c r="W749" s="1">
        <f t="shared" si="125"/>
        <v>0</v>
      </c>
      <c r="X749" s="1">
        <f t="shared" si="126"/>
        <v>0</v>
      </c>
      <c r="Y749" s="1">
        <f t="shared" si="127"/>
        <v>0</v>
      </c>
      <c r="Z749" s="1">
        <f t="shared" si="128"/>
        <v>0</v>
      </c>
      <c r="AA749" s="1">
        <f t="shared" si="129"/>
        <v>0</v>
      </c>
      <c r="AB749" s="1">
        <f t="shared" si="130"/>
        <v>0</v>
      </c>
      <c r="AC749" s="1"/>
    </row>
    <row r="750" spans="1:29" ht="12.95" customHeight="1">
      <c r="A750" s="2" t="s">
        <v>1737</v>
      </c>
      <c r="B750" s="1" t="s">
        <v>1736</v>
      </c>
      <c r="C750" s="1" t="s">
        <v>1721</v>
      </c>
      <c r="D750" s="1">
        <v>39.355899999999998</v>
      </c>
      <c r="E750" s="1">
        <v>-106.45399999999999</v>
      </c>
      <c r="F750" s="3">
        <v>2</v>
      </c>
      <c r="G750" s="9" t="s">
        <v>2026</v>
      </c>
      <c r="H750" s="13">
        <v>14.064883999999999</v>
      </c>
      <c r="I750" s="14">
        <v>13.57085</v>
      </c>
      <c r="J750" s="12">
        <v>0</v>
      </c>
      <c r="K750" s="12">
        <v>0</v>
      </c>
      <c r="L750" s="12">
        <v>0</v>
      </c>
      <c r="M750" s="1">
        <v>0</v>
      </c>
      <c r="N750" s="1">
        <v>0</v>
      </c>
      <c r="O750" s="12">
        <v>0</v>
      </c>
      <c r="P750" s="1">
        <v>0</v>
      </c>
      <c r="Q750" s="1">
        <v>0</v>
      </c>
      <c r="R750" s="1">
        <v>0</v>
      </c>
      <c r="S750" s="1">
        <f t="shared" si="121"/>
        <v>0</v>
      </c>
      <c r="T750" s="1">
        <f t="shared" si="122"/>
        <v>0</v>
      </c>
      <c r="U750" s="1">
        <f t="shared" si="123"/>
        <v>0</v>
      </c>
      <c r="V750" s="1">
        <f t="shared" si="124"/>
        <v>0</v>
      </c>
      <c r="W750" s="1">
        <f t="shared" si="125"/>
        <v>0</v>
      </c>
      <c r="X750" s="1">
        <f t="shared" si="126"/>
        <v>0</v>
      </c>
      <c r="Y750" s="1">
        <f t="shared" si="127"/>
        <v>0</v>
      </c>
      <c r="Z750" s="1">
        <f t="shared" si="128"/>
        <v>0</v>
      </c>
      <c r="AA750" s="1">
        <f t="shared" si="129"/>
        <v>0</v>
      </c>
      <c r="AB750" s="1">
        <f t="shared" si="130"/>
        <v>0</v>
      </c>
      <c r="AC750" s="1"/>
    </row>
    <row r="751" spans="1:29" ht="12.95" customHeight="1">
      <c r="A751" s="2" t="s">
        <v>1738</v>
      </c>
      <c r="B751" s="1" t="s">
        <v>489</v>
      </c>
      <c r="C751" s="1" t="s">
        <v>1721</v>
      </c>
      <c r="D751" s="1">
        <v>39.627699999999997</v>
      </c>
      <c r="E751" s="1">
        <v>-106.271</v>
      </c>
      <c r="F751" s="3">
        <v>2</v>
      </c>
      <c r="G751" s="9" t="s">
        <v>2026</v>
      </c>
      <c r="H751" s="13">
        <v>35.920791999999999</v>
      </c>
      <c r="I751" s="14">
        <v>17.843247999999999</v>
      </c>
      <c r="J751" s="12">
        <v>0</v>
      </c>
      <c r="K751" s="12">
        <v>0</v>
      </c>
      <c r="L751" s="12">
        <v>0</v>
      </c>
      <c r="M751" s="1">
        <v>0</v>
      </c>
      <c r="N751" s="1">
        <v>0</v>
      </c>
      <c r="O751" s="12">
        <v>0</v>
      </c>
      <c r="P751" s="1">
        <v>0</v>
      </c>
      <c r="Q751" s="1">
        <v>0</v>
      </c>
      <c r="R751" s="1">
        <v>0</v>
      </c>
      <c r="S751" s="1">
        <f t="shared" si="121"/>
        <v>0</v>
      </c>
      <c r="T751" s="1">
        <f t="shared" si="122"/>
        <v>0</v>
      </c>
      <c r="U751" s="1">
        <f t="shared" si="123"/>
        <v>0</v>
      </c>
      <c r="V751" s="1">
        <f t="shared" si="124"/>
        <v>0</v>
      </c>
      <c r="W751" s="1">
        <f t="shared" si="125"/>
        <v>0</v>
      </c>
      <c r="X751" s="1">
        <f t="shared" si="126"/>
        <v>0</v>
      </c>
      <c r="Y751" s="1">
        <f t="shared" si="127"/>
        <v>0</v>
      </c>
      <c r="Z751" s="1">
        <f t="shared" si="128"/>
        <v>0</v>
      </c>
      <c r="AA751" s="1">
        <f t="shared" si="129"/>
        <v>0</v>
      </c>
      <c r="AB751" s="1">
        <f t="shared" si="130"/>
        <v>0</v>
      </c>
      <c r="AC751" s="1"/>
    </row>
    <row r="752" spans="1:29" ht="12.95" customHeight="1">
      <c r="A752" s="2" t="s">
        <v>1739</v>
      </c>
      <c r="B752" s="1" t="s">
        <v>489</v>
      </c>
      <c r="C752" s="1" t="s">
        <v>1721</v>
      </c>
      <c r="D752" s="1">
        <v>39.625999999999998</v>
      </c>
      <c r="E752" s="1">
        <v>-106.2313</v>
      </c>
      <c r="F752" s="3">
        <v>2</v>
      </c>
      <c r="G752" s="9" t="s">
        <v>2026</v>
      </c>
      <c r="H752" s="13">
        <v>21.543897000000001</v>
      </c>
      <c r="I752" s="14">
        <v>21.544513999999999</v>
      </c>
      <c r="J752" s="12">
        <v>0</v>
      </c>
      <c r="K752" s="12">
        <v>0</v>
      </c>
      <c r="L752" s="12">
        <v>0</v>
      </c>
      <c r="M752" s="1">
        <v>0</v>
      </c>
      <c r="N752" s="1">
        <v>0</v>
      </c>
      <c r="O752" s="12">
        <v>0.81103599999999998</v>
      </c>
      <c r="P752" s="1">
        <v>0</v>
      </c>
      <c r="Q752" s="1">
        <v>0</v>
      </c>
      <c r="R752" s="1">
        <v>0</v>
      </c>
      <c r="S752" s="1">
        <f t="shared" si="121"/>
        <v>0</v>
      </c>
      <c r="T752" s="1">
        <f t="shared" si="122"/>
        <v>0</v>
      </c>
      <c r="U752" s="1">
        <f t="shared" si="123"/>
        <v>0</v>
      </c>
      <c r="V752" s="1">
        <f t="shared" si="124"/>
        <v>0</v>
      </c>
      <c r="W752" s="1">
        <f t="shared" si="125"/>
        <v>0</v>
      </c>
      <c r="X752" s="1">
        <f t="shared" si="126"/>
        <v>1</v>
      </c>
      <c r="Y752" s="1">
        <f t="shared" si="127"/>
        <v>0</v>
      </c>
      <c r="Z752" s="1">
        <f t="shared" si="128"/>
        <v>0</v>
      </c>
      <c r="AA752" s="1">
        <f t="shared" si="129"/>
        <v>0</v>
      </c>
      <c r="AB752" s="1">
        <f t="shared" si="130"/>
        <v>1</v>
      </c>
      <c r="AC752" s="1"/>
    </row>
    <row r="753" spans="1:29" ht="12.95" customHeight="1">
      <c r="A753" s="2" t="s">
        <v>1740</v>
      </c>
      <c r="B753" s="1" t="s">
        <v>489</v>
      </c>
      <c r="C753" s="1" t="s">
        <v>1721</v>
      </c>
      <c r="D753" s="1">
        <v>39.624200000000002</v>
      </c>
      <c r="E753" s="1">
        <v>-106.206</v>
      </c>
      <c r="F753" s="3">
        <v>2</v>
      </c>
      <c r="G753" s="9" t="s">
        <v>2026</v>
      </c>
      <c r="H753" s="13">
        <v>14.357552</v>
      </c>
      <c r="I753" s="14">
        <v>14.35962</v>
      </c>
      <c r="J753" s="12">
        <v>0</v>
      </c>
      <c r="K753" s="12">
        <v>0</v>
      </c>
      <c r="L753" s="12">
        <v>0</v>
      </c>
      <c r="M753" s="1">
        <v>0</v>
      </c>
      <c r="N753" s="1">
        <v>0</v>
      </c>
      <c r="O753" s="12">
        <v>1.1425529999999999</v>
      </c>
      <c r="P753" s="1">
        <v>0</v>
      </c>
      <c r="Q753" s="1">
        <v>0</v>
      </c>
      <c r="R753" s="1">
        <v>0</v>
      </c>
      <c r="S753" s="1">
        <f t="shared" si="121"/>
        <v>0</v>
      </c>
      <c r="T753" s="1">
        <f t="shared" si="122"/>
        <v>0</v>
      </c>
      <c r="U753" s="1">
        <f t="shared" si="123"/>
        <v>0</v>
      </c>
      <c r="V753" s="1">
        <f t="shared" si="124"/>
        <v>0</v>
      </c>
      <c r="W753" s="1">
        <f t="shared" si="125"/>
        <v>0</v>
      </c>
      <c r="X753" s="1">
        <f t="shared" si="126"/>
        <v>1</v>
      </c>
      <c r="Y753" s="1">
        <f t="shared" si="127"/>
        <v>0</v>
      </c>
      <c r="Z753" s="1">
        <f t="shared" si="128"/>
        <v>0</v>
      </c>
      <c r="AA753" s="1">
        <f t="shared" si="129"/>
        <v>0</v>
      </c>
      <c r="AB753" s="1">
        <f t="shared" si="130"/>
        <v>1</v>
      </c>
      <c r="AC753" s="1"/>
    </row>
    <row r="754" spans="1:29" ht="12.95" customHeight="1">
      <c r="A754" s="2" t="s">
        <v>1741</v>
      </c>
      <c r="B754" s="1" t="s">
        <v>489</v>
      </c>
      <c r="C754" s="1" t="s">
        <v>1721</v>
      </c>
      <c r="D754" s="1">
        <v>39.624400000000001</v>
      </c>
      <c r="E754" s="1">
        <v>-106.18899999999999</v>
      </c>
      <c r="F754" s="3">
        <v>2</v>
      </c>
      <c r="G754" s="9" t="s">
        <v>2026</v>
      </c>
      <c r="H754" s="13">
        <v>4.0965109999999996</v>
      </c>
      <c r="I754" s="14">
        <v>4.0935370000000004</v>
      </c>
      <c r="J754" s="12">
        <v>0</v>
      </c>
      <c r="K754" s="12">
        <v>0</v>
      </c>
      <c r="L754" s="12">
        <v>0</v>
      </c>
      <c r="M754" s="1">
        <v>0</v>
      </c>
      <c r="N754" s="1">
        <v>0</v>
      </c>
      <c r="O754" s="12">
        <v>2.2901020000000001</v>
      </c>
      <c r="P754" s="1">
        <v>0</v>
      </c>
      <c r="Q754" s="1">
        <v>0</v>
      </c>
      <c r="R754" s="1">
        <v>0</v>
      </c>
      <c r="S754" s="1">
        <f t="shared" si="121"/>
        <v>0</v>
      </c>
      <c r="T754" s="1">
        <f t="shared" si="122"/>
        <v>0</v>
      </c>
      <c r="U754" s="1">
        <f t="shared" si="123"/>
        <v>0</v>
      </c>
      <c r="V754" s="1">
        <f t="shared" si="124"/>
        <v>0</v>
      </c>
      <c r="W754" s="1">
        <f t="shared" si="125"/>
        <v>0</v>
      </c>
      <c r="X754" s="1">
        <f t="shared" si="126"/>
        <v>1</v>
      </c>
      <c r="Y754" s="1">
        <f t="shared" si="127"/>
        <v>0</v>
      </c>
      <c r="Z754" s="1">
        <f t="shared" si="128"/>
        <v>0</v>
      </c>
      <c r="AA754" s="1">
        <f t="shared" si="129"/>
        <v>0</v>
      </c>
      <c r="AB754" s="1">
        <f t="shared" si="130"/>
        <v>1</v>
      </c>
      <c r="AC754" s="1"/>
    </row>
    <row r="755" spans="1:29" ht="12.95" customHeight="1">
      <c r="A755" s="2" t="s">
        <v>1742</v>
      </c>
      <c r="B755" s="1" t="s">
        <v>383</v>
      </c>
      <c r="C755" s="1" t="s">
        <v>1731</v>
      </c>
      <c r="D755" s="1">
        <v>39.595399999999998</v>
      </c>
      <c r="E755" s="1">
        <v>-106.1237</v>
      </c>
      <c r="F755" s="3">
        <v>2</v>
      </c>
      <c r="G755" s="9" t="s">
        <v>2026</v>
      </c>
      <c r="H755" s="13">
        <v>6.5185909999999998</v>
      </c>
      <c r="I755" s="14">
        <v>6.2724190000000002</v>
      </c>
      <c r="J755" s="12">
        <v>0</v>
      </c>
      <c r="K755" s="12">
        <v>0</v>
      </c>
      <c r="L755" s="12">
        <v>0</v>
      </c>
      <c r="M755" s="1">
        <v>0</v>
      </c>
      <c r="N755" s="1">
        <v>0</v>
      </c>
      <c r="O755" s="12">
        <v>0</v>
      </c>
      <c r="P755" s="1">
        <v>0</v>
      </c>
      <c r="Q755" s="1">
        <v>0</v>
      </c>
      <c r="R755" s="1">
        <v>0</v>
      </c>
      <c r="S755" s="1">
        <f t="shared" si="121"/>
        <v>0</v>
      </c>
      <c r="T755" s="1">
        <f t="shared" si="122"/>
        <v>0</v>
      </c>
      <c r="U755" s="1">
        <f t="shared" si="123"/>
        <v>0</v>
      </c>
      <c r="V755" s="1">
        <f t="shared" si="124"/>
        <v>0</v>
      </c>
      <c r="W755" s="1">
        <f t="shared" si="125"/>
        <v>0</v>
      </c>
      <c r="X755" s="1">
        <f t="shared" si="126"/>
        <v>0</v>
      </c>
      <c r="Y755" s="1">
        <f t="shared" si="127"/>
        <v>0</v>
      </c>
      <c r="Z755" s="1">
        <f t="shared" si="128"/>
        <v>0</v>
      </c>
      <c r="AA755" s="1">
        <f t="shared" si="129"/>
        <v>0</v>
      </c>
      <c r="AB755" s="1">
        <f t="shared" si="130"/>
        <v>0</v>
      </c>
      <c r="AC755" s="1"/>
    </row>
    <row r="756" spans="1:29" ht="12.95" customHeight="1">
      <c r="A756" s="2" t="s">
        <v>1743</v>
      </c>
      <c r="B756" s="1" t="s">
        <v>1744</v>
      </c>
      <c r="C756" s="1" t="s">
        <v>1731</v>
      </c>
      <c r="D756" s="1">
        <v>39.573</v>
      </c>
      <c r="E756" s="1">
        <v>-106.1722</v>
      </c>
      <c r="F756" s="3">
        <v>2</v>
      </c>
      <c r="G756" s="9" t="s">
        <v>2026</v>
      </c>
      <c r="H756" s="13">
        <v>13.168378000000001</v>
      </c>
      <c r="I756" s="14">
        <v>13.155329999999999</v>
      </c>
      <c r="J756" s="12">
        <v>0</v>
      </c>
      <c r="K756" s="12">
        <v>0</v>
      </c>
      <c r="L756" s="12">
        <v>0</v>
      </c>
      <c r="M756" s="1">
        <v>0</v>
      </c>
      <c r="N756" s="1">
        <v>0</v>
      </c>
      <c r="O756" s="12">
        <v>0.16579099999999999</v>
      </c>
      <c r="P756" s="1">
        <v>0</v>
      </c>
      <c r="Q756" s="1">
        <v>0</v>
      </c>
      <c r="R756" s="1">
        <v>0</v>
      </c>
      <c r="S756" s="1">
        <f t="shared" si="121"/>
        <v>0</v>
      </c>
      <c r="T756" s="1">
        <f t="shared" si="122"/>
        <v>0</v>
      </c>
      <c r="U756" s="1">
        <f t="shared" si="123"/>
        <v>0</v>
      </c>
      <c r="V756" s="1">
        <f t="shared" si="124"/>
        <v>0</v>
      </c>
      <c r="W756" s="1">
        <f t="shared" si="125"/>
        <v>0</v>
      </c>
      <c r="X756" s="1">
        <f t="shared" si="126"/>
        <v>0</v>
      </c>
      <c r="Y756" s="1">
        <f t="shared" si="127"/>
        <v>0</v>
      </c>
      <c r="Z756" s="1">
        <f t="shared" si="128"/>
        <v>0</v>
      </c>
      <c r="AA756" s="1">
        <f t="shared" si="129"/>
        <v>0</v>
      </c>
      <c r="AB756" s="1">
        <f t="shared" si="130"/>
        <v>0</v>
      </c>
      <c r="AC756" s="1"/>
    </row>
    <row r="757" spans="1:29" ht="12.95" customHeight="1">
      <c r="A757" s="2" t="s">
        <v>1745</v>
      </c>
      <c r="B757" s="1" t="s">
        <v>1746</v>
      </c>
      <c r="C757" s="1" t="s">
        <v>1721</v>
      </c>
      <c r="D757" s="1">
        <v>39.750399999999999</v>
      </c>
      <c r="E757" s="1">
        <v>-106.4713</v>
      </c>
      <c r="F757" s="3">
        <v>1</v>
      </c>
      <c r="G757" s="9" t="s">
        <v>2026</v>
      </c>
      <c r="H757" s="13">
        <v>95.199517999999998</v>
      </c>
      <c r="I757" s="14">
        <v>28.602247999999999</v>
      </c>
      <c r="J757" s="12">
        <v>0</v>
      </c>
      <c r="K757" s="12">
        <v>3.1199999999999999E-2</v>
      </c>
      <c r="L757" s="12">
        <v>0</v>
      </c>
      <c r="M757" s="1">
        <v>0</v>
      </c>
      <c r="N757" s="1">
        <v>1</v>
      </c>
      <c r="O757" s="12">
        <v>0.52063899999999996</v>
      </c>
      <c r="P757" s="1">
        <v>0</v>
      </c>
      <c r="Q757" s="1">
        <v>0</v>
      </c>
      <c r="R757" s="1">
        <v>0</v>
      </c>
      <c r="S757" s="1">
        <f t="shared" si="121"/>
        <v>0</v>
      </c>
      <c r="T757" s="1">
        <f t="shared" si="122"/>
        <v>1</v>
      </c>
      <c r="U757" s="1">
        <f t="shared" si="123"/>
        <v>0</v>
      </c>
      <c r="V757" s="1">
        <f t="shared" si="124"/>
        <v>0</v>
      </c>
      <c r="W757" s="1">
        <f t="shared" si="125"/>
        <v>0</v>
      </c>
      <c r="X757" s="1">
        <f t="shared" si="126"/>
        <v>0</v>
      </c>
      <c r="Y757" s="1">
        <f t="shared" si="127"/>
        <v>0</v>
      </c>
      <c r="Z757" s="1">
        <f t="shared" si="128"/>
        <v>0</v>
      </c>
      <c r="AA757" s="1">
        <f t="shared" si="129"/>
        <v>0</v>
      </c>
      <c r="AB757" s="1">
        <f t="shared" si="130"/>
        <v>1</v>
      </c>
      <c r="AC757" s="1" t="s">
        <v>2207</v>
      </c>
    </row>
    <row r="758" spans="1:29" ht="12.95" customHeight="1">
      <c r="A758" s="2" t="s">
        <v>1747</v>
      </c>
      <c r="B758" s="1" t="s">
        <v>1746</v>
      </c>
      <c r="C758" s="1" t="s">
        <v>1721</v>
      </c>
      <c r="D758" s="1">
        <v>39.732700000000001</v>
      </c>
      <c r="E758" s="1">
        <v>-106.4622</v>
      </c>
      <c r="F758" s="3">
        <v>2</v>
      </c>
      <c r="G758" s="9" t="s">
        <v>2026</v>
      </c>
      <c r="H758" s="13">
        <v>90.432730000000006</v>
      </c>
      <c r="I758" s="14">
        <v>42.796346</v>
      </c>
      <c r="J758" s="12">
        <v>0</v>
      </c>
      <c r="K758" s="12">
        <v>3.2800000000000003E-2</v>
      </c>
      <c r="L758" s="12">
        <v>0</v>
      </c>
      <c r="M758" s="1">
        <v>0</v>
      </c>
      <c r="N758" s="1">
        <v>3</v>
      </c>
      <c r="O758" s="12">
        <v>0.85658199999999995</v>
      </c>
      <c r="P758" s="1">
        <v>0</v>
      </c>
      <c r="Q758" s="1">
        <v>0</v>
      </c>
      <c r="R758" s="1">
        <v>0</v>
      </c>
      <c r="S758" s="1">
        <f t="shared" si="121"/>
        <v>0</v>
      </c>
      <c r="T758" s="1">
        <f t="shared" si="122"/>
        <v>1</v>
      </c>
      <c r="U758" s="1">
        <f t="shared" si="123"/>
        <v>0</v>
      </c>
      <c r="V758" s="1">
        <f t="shared" si="124"/>
        <v>0</v>
      </c>
      <c r="W758" s="1">
        <f t="shared" si="125"/>
        <v>1</v>
      </c>
      <c r="X758" s="1">
        <f t="shared" si="126"/>
        <v>1</v>
      </c>
      <c r="Y758" s="1">
        <f t="shared" si="127"/>
        <v>0</v>
      </c>
      <c r="Z758" s="1">
        <f t="shared" si="128"/>
        <v>0</v>
      </c>
      <c r="AA758" s="1">
        <f t="shared" si="129"/>
        <v>0</v>
      </c>
      <c r="AB758" s="1">
        <f t="shared" si="130"/>
        <v>3</v>
      </c>
      <c r="AC758" s="1"/>
    </row>
    <row r="759" spans="1:29" ht="12.95" customHeight="1">
      <c r="A759" s="2" t="s">
        <v>1748</v>
      </c>
      <c r="B759" s="1" t="s">
        <v>1746</v>
      </c>
      <c r="C759" s="1" t="s">
        <v>1721</v>
      </c>
      <c r="D759" s="1">
        <v>39.708100000000002</v>
      </c>
      <c r="E759" s="1">
        <v>-106.4268</v>
      </c>
      <c r="F759" s="3">
        <v>2</v>
      </c>
      <c r="G759" s="9" t="s">
        <v>2026</v>
      </c>
      <c r="H759" s="13">
        <v>33.360787999999999</v>
      </c>
      <c r="I759" s="14">
        <v>8.7571519999999996</v>
      </c>
      <c r="J759" s="12">
        <v>0</v>
      </c>
      <c r="K759" s="12">
        <v>0</v>
      </c>
      <c r="L759" s="12">
        <v>0</v>
      </c>
      <c r="M759" s="1">
        <v>0</v>
      </c>
      <c r="N759" s="1">
        <v>0</v>
      </c>
      <c r="O759" s="12">
        <v>0.67591199999999996</v>
      </c>
      <c r="P759" s="1">
        <v>0</v>
      </c>
      <c r="Q759" s="1">
        <v>0</v>
      </c>
      <c r="R759" s="1">
        <v>0</v>
      </c>
      <c r="S759" s="1">
        <f t="shared" si="121"/>
        <v>0</v>
      </c>
      <c r="T759" s="1">
        <f t="shared" si="122"/>
        <v>0</v>
      </c>
      <c r="U759" s="1">
        <f t="shared" si="123"/>
        <v>0</v>
      </c>
      <c r="V759" s="1">
        <f t="shared" si="124"/>
        <v>0</v>
      </c>
      <c r="W759" s="1">
        <f t="shared" si="125"/>
        <v>0</v>
      </c>
      <c r="X759" s="1">
        <f t="shared" si="126"/>
        <v>1</v>
      </c>
      <c r="Y759" s="1">
        <f t="shared" si="127"/>
        <v>0</v>
      </c>
      <c r="Z759" s="1">
        <f t="shared" si="128"/>
        <v>0</v>
      </c>
      <c r="AA759" s="1">
        <f t="shared" si="129"/>
        <v>0</v>
      </c>
      <c r="AB759" s="1">
        <f t="shared" si="130"/>
        <v>1</v>
      </c>
      <c r="AC759" s="1"/>
    </row>
    <row r="760" spans="1:29" ht="12.95" customHeight="1">
      <c r="A760" s="2" t="s">
        <v>1749</v>
      </c>
      <c r="B760" s="1" t="s">
        <v>1750</v>
      </c>
      <c r="C760" s="1" t="s">
        <v>1721</v>
      </c>
      <c r="D760" s="1">
        <v>39.5916</v>
      </c>
      <c r="E760" s="1">
        <v>-106.24550000000001</v>
      </c>
      <c r="F760" s="3">
        <v>2</v>
      </c>
      <c r="G760" s="9" t="s">
        <v>2026</v>
      </c>
      <c r="H760" s="13">
        <v>10.463722000000001</v>
      </c>
      <c r="I760" s="14">
        <v>10.190224000000001</v>
      </c>
      <c r="J760" s="12">
        <v>0</v>
      </c>
      <c r="K760" s="12">
        <v>0</v>
      </c>
      <c r="L760" s="12">
        <v>0</v>
      </c>
      <c r="M760" s="1">
        <v>0</v>
      </c>
      <c r="N760" s="1">
        <v>0</v>
      </c>
      <c r="O760" s="12">
        <v>0.94560599999999995</v>
      </c>
      <c r="P760" s="1">
        <v>0</v>
      </c>
      <c r="Q760" s="1">
        <v>0</v>
      </c>
      <c r="R760" s="1">
        <v>0</v>
      </c>
      <c r="S760" s="1">
        <f t="shared" si="121"/>
        <v>0</v>
      </c>
      <c r="T760" s="1">
        <f t="shared" si="122"/>
        <v>0</v>
      </c>
      <c r="U760" s="1">
        <f t="shared" si="123"/>
        <v>0</v>
      </c>
      <c r="V760" s="1">
        <f t="shared" si="124"/>
        <v>0</v>
      </c>
      <c r="W760" s="1">
        <f t="shared" si="125"/>
        <v>0</v>
      </c>
      <c r="X760" s="1">
        <f t="shared" si="126"/>
        <v>1</v>
      </c>
      <c r="Y760" s="1">
        <f t="shared" si="127"/>
        <v>0</v>
      </c>
      <c r="Z760" s="1">
        <f t="shared" si="128"/>
        <v>0</v>
      </c>
      <c r="AA760" s="1">
        <f t="shared" si="129"/>
        <v>0</v>
      </c>
      <c r="AB760" s="1">
        <f t="shared" si="130"/>
        <v>1</v>
      </c>
      <c r="AC760" s="1"/>
    </row>
    <row r="761" spans="1:29" ht="12.95" customHeight="1">
      <c r="A761" s="2" t="s">
        <v>1751</v>
      </c>
      <c r="B761" s="1" t="s">
        <v>1750</v>
      </c>
      <c r="C761" s="1" t="s">
        <v>1721</v>
      </c>
      <c r="D761" s="1">
        <v>39.589500000000001</v>
      </c>
      <c r="E761" s="1">
        <v>-106.2379</v>
      </c>
      <c r="F761" s="3">
        <v>2</v>
      </c>
      <c r="G761" s="9" t="s">
        <v>2026</v>
      </c>
      <c r="H761" s="13">
        <v>9.4671369999999992</v>
      </c>
      <c r="I761" s="14">
        <v>9.4733300000000007</v>
      </c>
      <c r="J761" s="12">
        <v>0</v>
      </c>
      <c r="K761" s="12">
        <v>0</v>
      </c>
      <c r="L761" s="12">
        <v>0</v>
      </c>
      <c r="M761" s="1">
        <v>0</v>
      </c>
      <c r="N761" s="1">
        <v>0</v>
      </c>
      <c r="O761" s="12">
        <v>0.89736300000000002</v>
      </c>
      <c r="P761" s="1">
        <v>0</v>
      </c>
      <c r="Q761" s="1">
        <v>0</v>
      </c>
      <c r="R761" s="1">
        <v>0</v>
      </c>
      <c r="S761" s="1">
        <f t="shared" si="121"/>
        <v>0</v>
      </c>
      <c r="T761" s="1">
        <f t="shared" si="122"/>
        <v>0</v>
      </c>
      <c r="U761" s="1">
        <f t="shared" si="123"/>
        <v>0</v>
      </c>
      <c r="V761" s="1">
        <f t="shared" si="124"/>
        <v>0</v>
      </c>
      <c r="W761" s="1">
        <f t="shared" si="125"/>
        <v>0</v>
      </c>
      <c r="X761" s="1">
        <f t="shared" si="126"/>
        <v>1</v>
      </c>
      <c r="Y761" s="1">
        <f t="shared" si="127"/>
        <v>0</v>
      </c>
      <c r="Z761" s="1">
        <f t="shared" si="128"/>
        <v>0</v>
      </c>
      <c r="AA761" s="1">
        <f t="shared" si="129"/>
        <v>0</v>
      </c>
      <c r="AB761" s="1">
        <f t="shared" si="130"/>
        <v>1</v>
      </c>
      <c r="AC761" s="1"/>
    </row>
    <row r="762" spans="1:29" ht="12.95" customHeight="1">
      <c r="A762" s="2" t="s">
        <v>1752</v>
      </c>
      <c r="B762" s="1" t="s">
        <v>1750</v>
      </c>
      <c r="C762" s="1" t="s">
        <v>1721</v>
      </c>
      <c r="D762" s="1">
        <v>39.575200000000002</v>
      </c>
      <c r="E762" s="1">
        <v>-106.22929999999999</v>
      </c>
      <c r="F762" s="3">
        <v>2</v>
      </c>
      <c r="G762" s="9" t="s">
        <v>2026</v>
      </c>
      <c r="H762" s="13">
        <v>4.2319120000000003</v>
      </c>
      <c r="I762" s="14">
        <v>4.2452969999999999</v>
      </c>
      <c r="J762" s="12">
        <v>0</v>
      </c>
      <c r="K762" s="12">
        <v>0</v>
      </c>
      <c r="L762" s="12">
        <v>0</v>
      </c>
      <c r="M762" s="1">
        <v>0</v>
      </c>
      <c r="N762" s="1">
        <v>0</v>
      </c>
      <c r="O762" s="12">
        <v>1.0024820000000001</v>
      </c>
      <c r="P762" s="1">
        <v>0</v>
      </c>
      <c r="Q762" s="1">
        <v>0</v>
      </c>
      <c r="R762" s="1">
        <v>0</v>
      </c>
      <c r="S762" s="1">
        <f t="shared" si="121"/>
        <v>0</v>
      </c>
      <c r="T762" s="1">
        <f t="shared" si="122"/>
        <v>0</v>
      </c>
      <c r="U762" s="1">
        <f t="shared" si="123"/>
        <v>0</v>
      </c>
      <c r="V762" s="1">
        <f t="shared" si="124"/>
        <v>0</v>
      </c>
      <c r="W762" s="1">
        <f t="shared" si="125"/>
        <v>0</v>
      </c>
      <c r="X762" s="1">
        <f t="shared" si="126"/>
        <v>1</v>
      </c>
      <c r="Y762" s="1">
        <f t="shared" si="127"/>
        <v>0</v>
      </c>
      <c r="Z762" s="1">
        <f t="shared" si="128"/>
        <v>0</v>
      </c>
      <c r="AA762" s="1">
        <f t="shared" si="129"/>
        <v>0</v>
      </c>
      <c r="AB762" s="1">
        <f t="shared" si="130"/>
        <v>1</v>
      </c>
      <c r="AC762" s="1"/>
    </row>
    <row r="763" spans="1:29" ht="12.95" customHeight="1">
      <c r="A763" s="2" t="s">
        <v>1753</v>
      </c>
      <c r="B763" s="1" t="s">
        <v>1754</v>
      </c>
      <c r="C763" s="1" t="s">
        <v>1727</v>
      </c>
      <c r="D763" s="1">
        <v>40.074599999999997</v>
      </c>
      <c r="E763" s="1">
        <v>-107.3028</v>
      </c>
      <c r="F763" s="3">
        <v>2</v>
      </c>
      <c r="G763" s="9" t="s">
        <v>2026</v>
      </c>
      <c r="H763" s="13">
        <v>11.863987</v>
      </c>
      <c r="I763" s="14">
        <v>11.467494</v>
      </c>
      <c r="J763" s="12">
        <v>0</v>
      </c>
      <c r="K763" s="12">
        <v>0</v>
      </c>
      <c r="L763" s="12">
        <v>0</v>
      </c>
      <c r="M763" s="1">
        <v>0</v>
      </c>
      <c r="N763" s="1">
        <v>0</v>
      </c>
      <c r="O763" s="12">
        <v>0</v>
      </c>
      <c r="P763" s="1">
        <v>0</v>
      </c>
      <c r="Q763" s="1">
        <v>0</v>
      </c>
      <c r="R763" s="1">
        <v>0</v>
      </c>
      <c r="S763" s="1">
        <f t="shared" si="121"/>
        <v>0</v>
      </c>
      <c r="T763" s="1">
        <f t="shared" si="122"/>
        <v>0</v>
      </c>
      <c r="U763" s="1">
        <f t="shared" si="123"/>
        <v>0</v>
      </c>
      <c r="V763" s="1">
        <f t="shared" si="124"/>
        <v>0</v>
      </c>
      <c r="W763" s="1">
        <f t="shared" si="125"/>
        <v>0</v>
      </c>
      <c r="X763" s="1">
        <f t="shared" si="126"/>
        <v>0</v>
      </c>
      <c r="Y763" s="1">
        <f t="shared" si="127"/>
        <v>0</v>
      </c>
      <c r="Z763" s="1">
        <f t="shared" si="128"/>
        <v>0</v>
      </c>
      <c r="AA763" s="1">
        <f t="shared" si="129"/>
        <v>0</v>
      </c>
      <c r="AB763" s="1">
        <f t="shared" si="130"/>
        <v>0</v>
      </c>
      <c r="AC763" s="1"/>
    </row>
    <row r="764" spans="1:29" ht="12.95" customHeight="1">
      <c r="A764" s="2" t="s">
        <v>1755</v>
      </c>
      <c r="B764" s="1" t="s">
        <v>511</v>
      </c>
      <c r="C764" s="1" t="s">
        <v>1756</v>
      </c>
      <c r="D764" s="1">
        <v>39.111899999999999</v>
      </c>
      <c r="E764" s="1">
        <v>-106.5817</v>
      </c>
      <c r="F764" s="3">
        <v>2</v>
      </c>
      <c r="G764" s="9" t="s">
        <v>2026</v>
      </c>
      <c r="H764" s="13">
        <v>9.5083459999999995</v>
      </c>
      <c r="I764" s="14">
        <v>9.5072019999999995</v>
      </c>
      <c r="J764" s="12">
        <v>0</v>
      </c>
      <c r="K764" s="12">
        <v>0</v>
      </c>
      <c r="L764" s="12">
        <v>0.11349999999999999</v>
      </c>
      <c r="M764" s="1">
        <v>0</v>
      </c>
      <c r="N764" s="1">
        <v>0</v>
      </c>
      <c r="O764" s="12">
        <v>0.55876400000000004</v>
      </c>
      <c r="P764" s="1">
        <v>0</v>
      </c>
      <c r="Q764" s="1">
        <v>0</v>
      </c>
      <c r="R764" s="1">
        <v>0</v>
      </c>
      <c r="S764" s="1">
        <f t="shared" si="121"/>
        <v>0</v>
      </c>
      <c r="T764" s="1">
        <f t="shared" si="122"/>
        <v>0</v>
      </c>
      <c r="U764" s="1">
        <f t="shared" si="123"/>
        <v>1</v>
      </c>
      <c r="V764" s="1">
        <f t="shared" si="124"/>
        <v>0</v>
      </c>
      <c r="W764" s="1">
        <f t="shared" si="125"/>
        <v>0</v>
      </c>
      <c r="X764" s="1">
        <f t="shared" si="126"/>
        <v>0</v>
      </c>
      <c r="Y764" s="1">
        <f t="shared" si="127"/>
        <v>0</v>
      </c>
      <c r="Z764" s="1">
        <f t="shared" si="128"/>
        <v>0</v>
      </c>
      <c r="AA764" s="1">
        <f t="shared" si="129"/>
        <v>0</v>
      </c>
      <c r="AB764" s="1">
        <f t="shared" si="130"/>
        <v>1</v>
      </c>
      <c r="AC764" s="1"/>
    </row>
    <row r="765" spans="1:29" ht="12.95" customHeight="1">
      <c r="A765" s="2" t="s">
        <v>1757</v>
      </c>
      <c r="B765" s="1" t="s">
        <v>557</v>
      </c>
      <c r="C765" s="1" t="s">
        <v>1756</v>
      </c>
      <c r="D765" s="1">
        <v>39.180100000000003</v>
      </c>
      <c r="E765" s="1">
        <v>-107.02200000000001</v>
      </c>
      <c r="F765" s="3">
        <v>2</v>
      </c>
      <c r="G765" s="9" t="s">
        <v>2026</v>
      </c>
      <c r="H765" s="13">
        <v>59.054178999999998</v>
      </c>
      <c r="I765" s="14">
        <v>21.316074</v>
      </c>
      <c r="J765" s="12">
        <v>0</v>
      </c>
      <c r="K765" s="12">
        <v>0</v>
      </c>
      <c r="L765" s="12">
        <v>0</v>
      </c>
      <c r="M765" s="1">
        <v>0</v>
      </c>
      <c r="N765" s="1">
        <v>3</v>
      </c>
      <c r="O765" s="12">
        <v>0</v>
      </c>
      <c r="P765" s="1">
        <v>0</v>
      </c>
      <c r="Q765" s="1">
        <v>0</v>
      </c>
      <c r="R765" s="1">
        <v>0</v>
      </c>
      <c r="S765" s="1">
        <f t="shared" si="121"/>
        <v>0</v>
      </c>
      <c r="T765" s="1">
        <f t="shared" si="122"/>
        <v>0</v>
      </c>
      <c r="U765" s="1">
        <f t="shared" si="123"/>
        <v>0</v>
      </c>
      <c r="V765" s="1">
        <f t="shared" si="124"/>
        <v>0</v>
      </c>
      <c r="W765" s="1">
        <f t="shared" si="125"/>
        <v>1</v>
      </c>
      <c r="X765" s="1">
        <f t="shared" si="126"/>
        <v>0</v>
      </c>
      <c r="Y765" s="1">
        <f t="shared" si="127"/>
        <v>0</v>
      </c>
      <c r="Z765" s="1">
        <f t="shared" si="128"/>
        <v>0</v>
      </c>
      <c r="AA765" s="1">
        <f t="shared" si="129"/>
        <v>0</v>
      </c>
      <c r="AB765" s="1">
        <f t="shared" si="130"/>
        <v>1</v>
      </c>
      <c r="AC765" s="1" t="s">
        <v>2207</v>
      </c>
    </row>
    <row r="766" spans="1:29" ht="12.95" customHeight="1">
      <c r="A766" s="2" t="s">
        <v>1758</v>
      </c>
      <c r="B766" s="1" t="s">
        <v>1759</v>
      </c>
      <c r="C766" s="1" t="s">
        <v>1731</v>
      </c>
      <c r="D766" s="1">
        <v>39.489100000000001</v>
      </c>
      <c r="E766" s="1">
        <v>-106.218</v>
      </c>
      <c r="F766" s="3">
        <v>2</v>
      </c>
      <c r="G766" s="9" t="s">
        <v>2026</v>
      </c>
      <c r="H766" s="13">
        <v>7.4478960000000001</v>
      </c>
      <c r="I766" s="14">
        <v>7.447419</v>
      </c>
      <c r="J766" s="12">
        <v>0</v>
      </c>
      <c r="K766" s="12">
        <v>0</v>
      </c>
      <c r="L766" s="12">
        <v>0</v>
      </c>
      <c r="M766" s="1">
        <v>0</v>
      </c>
      <c r="N766" s="1">
        <v>0</v>
      </c>
      <c r="O766" s="12">
        <v>0</v>
      </c>
      <c r="P766" s="1">
        <v>0</v>
      </c>
      <c r="Q766" s="1">
        <v>0</v>
      </c>
      <c r="R766" s="1">
        <v>0</v>
      </c>
      <c r="S766" s="1">
        <f t="shared" si="121"/>
        <v>0</v>
      </c>
      <c r="T766" s="1">
        <f t="shared" si="122"/>
        <v>0</v>
      </c>
      <c r="U766" s="1">
        <f t="shared" si="123"/>
        <v>0</v>
      </c>
      <c r="V766" s="1">
        <f t="shared" si="124"/>
        <v>0</v>
      </c>
      <c r="W766" s="1">
        <f t="shared" si="125"/>
        <v>0</v>
      </c>
      <c r="X766" s="1">
        <f t="shared" si="126"/>
        <v>0</v>
      </c>
      <c r="Y766" s="1">
        <f t="shared" si="127"/>
        <v>0</v>
      </c>
      <c r="Z766" s="1">
        <f t="shared" si="128"/>
        <v>0</v>
      </c>
      <c r="AA766" s="1">
        <f t="shared" si="129"/>
        <v>0</v>
      </c>
      <c r="AB766" s="1">
        <f t="shared" si="130"/>
        <v>0</v>
      </c>
      <c r="AC766" s="1"/>
    </row>
    <row r="767" spans="1:29" ht="12.95" customHeight="1">
      <c r="A767" s="2" t="s">
        <v>1760</v>
      </c>
      <c r="B767" s="1" t="s">
        <v>440</v>
      </c>
      <c r="C767" s="1" t="s">
        <v>1731</v>
      </c>
      <c r="D767" s="1">
        <v>39.674900000000001</v>
      </c>
      <c r="E767" s="1">
        <v>-105.9529</v>
      </c>
      <c r="F767" s="3">
        <v>2</v>
      </c>
      <c r="G767" s="9" t="s">
        <v>2026</v>
      </c>
      <c r="H767" s="13">
        <v>6.5648460000000002</v>
      </c>
      <c r="I767" s="14">
        <v>6.5641129999999999</v>
      </c>
      <c r="J767" s="12">
        <v>0</v>
      </c>
      <c r="K767" s="12">
        <v>0</v>
      </c>
      <c r="L767" s="12">
        <v>1.7818000000000001</v>
      </c>
      <c r="M767" s="1">
        <v>0</v>
      </c>
      <c r="N767" s="1">
        <v>0</v>
      </c>
      <c r="O767" s="12">
        <v>1.9487840000000001</v>
      </c>
      <c r="P767" s="1">
        <v>0</v>
      </c>
      <c r="Q767" s="1">
        <v>0</v>
      </c>
      <c r="R767" s="1">
        <v>0</v>
      </c>
      <c r="S767" s="1">
        <f t="shared" si="121"/>
        <v>0</v>
      </c>
      <c r="T767" s="1">
        <f t="shared" si="122"/>
        <v>0</v>
      </c>
      <c r="U767" s="1">
        <f t="shared" si="123"/>
        <v>1</v>
      </c>
      <c r="V767" s="1">
        <f t="shared" si="124"/>
        <v>0</v>
      </c>
      <c r="W767" s="1">
        <f t="shared" si="125"/>
        <v>0</v>
      </c>
      <c r="X767" s="1">
        <f t="shared" si="126"/>
        <v>1</v>
      </c>
      <c r="Y767" s="1">
        <f t="shared" si="127"/>
        <v>0</v>
      </c>
      <c r="Z767" s="1">
        <f t="shared" si="128"/>
        <v>0</v>
      </c>
      <c r="AA767" s="1">
        <f t="shared" si="129"/>
        <v>0</v>
      </c>
      <c r="AB767" s="1">
        <f t="shared" si="130"/>
        <v>2</v>
      </c>
      <c r="AC767" s="1"/>
    </row>
    <row r="768" spans="1:29" ht="12.95" customHeight="1">
      <c r="A768" s="2" t="s">
        <v>1761</v>
      </c>
      <c r="B768" s="1" t="s">
        <v>440</v>
      </c>
      <c r="C768" s="1" t="s">
        <v>1731</v>
      </c>
      <c r="D768" s="1">
        <v>39.675400000000003</v>
      </c>
      <c r="E768" s="1">
        <v>-105.946</v>
      </c>
      <c r="F768" s="3">
        <v>2</v>
      </c>
      <c r="G768" s="9" t="s">
        <v>2026</v>
      </c>
      <c r="H768" s="13">
        <v>5.4942529999999996</v>
      </c>
      <c r="I768" s="14">
        <v>5.5000739999999997</v>
      </c>
      <c r="J768" s="12">
        <v>0</v>
      </c>
      <c r="K768" s="12">
        <v>0</v>
      </c>
      <c r="L768" s="12">
        <v>0.81710000000000016</v>
      </c>
      <c r="M768" s="1">
        <v>0</v>
      </c>
      <c r="N768" s="1">
        <v>0</v>
      </c>
      <c r="O768" s="12">
        <v>2.1604899999999998</v>
      </c>
      <c r="P768" s="1">
        <v>0</v>
      </c>
      <c r="Q768" s="1">
        <v>0</v>
      </c>
      <c r="R768" s="1">
        <v>0</v>
      </c>
      <c r="S768" s="1">
        <f t="shared" si="121"/>
        <v>0</v>
      </c>
      <c r="T768" s="1">
        <f t="shared" si="122"/>
        <v>0</v>
      </c>
      <c r="U768" s="1">
        <f t="shared" si="123"/>
        <v>1</v>
      </c>
      <c r="V768" s="1">
        <f t="shared" si="124"/>
        <v>0</v>
      </c>
      <c r="W768" s="1">
        <f t="shared" si="125"/>
        <v>0</v>
      </c>
      <c r="X768" s="1">
        <f t="shared" si="126"/>
        <v>1</v>
      </c>
      <c r="Y768" s="1">
        <f t="shared" si="127"/>
        <v>0</v>
      </c>
      <c r="Z768" s="1">
        <f t="shared" si="128"/>
        <v>0</v>
      </c>
      <c r="AA768" s="1">
        <f t="shared" si="129"/>
        <v>0</v>
      </c>
      <c r="AB768" s="1">
        <f t="shared" si="130"/>
        <v>2</v>
      </c>
      <c r="AC768" s="1"/>
    </row>
    <row r="769" spans="1:29" ht="12.95" customHeight="1">
      <c r="A769" s="2" t="s">
        <v>1762</v>
      </c>
      <c r="B769" s="1" t="s">
        <v>440</v>
      </c>
      <c r="C769" s="1" t="s">
        <v>1731</v>
      </c>
      <c r="D769" s="1">
        <v>39.675400000000003</v>
      </c>
      <c r="E769" s="1">
        <v>-105.9419</v>
      </c>
      <c r="F769" s="3">
        <v>2</v>
      </c>
      <c r="G769" s="9" t="s">
        <v>2026</v>
      </c>
      <c r="H769" s="13">
        <v>4.5960650000000003</v>
      </c>
      <c r="I769" s="14">
        <v>4.5998590000000004</v>
      </c>
      <c r="J769" s="12">
        <v>0</v>
      </c>
      <c r="K769" s="12">
        <v>0</v>
      </c>
      <c r="L769" s="12">
        <v>0.64610000000000001</v>
      </c>
      <c r="M769" s="1">
        <v>0</v>
      </c>
      <c r="N769" s="1">
        <v>0</v>
      </c>
      <c r="O769" s="12">
        <v>2.4587340000000002</v>
      </c>
      <c r="P769" s="1">
        <v>0</v>
      </c>
      <c r="Q769" s="1">
        <v>0</v>
      </c>
      <c r="R769" s="1">
        <v>0</v>
      </c>
      <c r="S769" s="1">
        <f t="shared" si="121"/>
        <v>0</v>
      </c>
      <c r="T769" s="1">
        <f t="shared" si="122"/>
        <v>0</v>
      </c>
      <c r="U769" s="1">
        <f t="shared" si="123"/>
        <v>1</v>
      </c>
      <c r="V769" s="1">
        <f t="shared" si="124"/>
        <v>0</v>
      </c>
      <c r="W769" s="1">
        <f t="shared" si="125"/>
        <v>0</v>
      </c>
      <c r="X769" s="1">
        <f t="shared" si="126"/>
        <v>1</v>
      </c>
      <c r="Y769" s="1">
        <f t="shared" si="127"/>
        <v>0</v>
      </c>
      <c r="Z769" s="1">
        <f t="shared" si="128"/>
        <v>0</v>
      </c>
      <c r="AA769" s="1">
        <f t="shared" si="129"/>
        <v>0</v>
      </c>
      <c r="AB769" s="1">
        <f t="shared" si="130"/>
        <v>2</v>
      </c>
      <c r="AC769" s="1"/>
    </row>
    <row r="770" spans="1:29" ht="12.95" customHeight="1">
      <c r="A770" s="2" t="s">
        <v>1763</v>
      </c>
      <c r="B770" s="1" t="s">
        <v>440</v>
      </c>
      <c r="C770" s="1" t="s">
        <v>1731</v>
      </c>
      <c r="D770" s="1">
        <v>39.651499999999999</v>
      </c>
      <c r="E770" s="1">
        <v>-106.0069</v>
      </c>
      <c r="F770" s="3">
        <v>2</v>
      </c>
      <c r="G770" s="9" t="s">
        <v>2026</v>
      </c>
      <c r="H770" s="13">
        <v>31.751114000000001</v>
      </c>
      <c r="I770" s="14">
        <v>21.923110000000001</v>
      </c>
      <c r="J770" s="12">
        <v>0</v>
      </c>
      <c r="K770" s="12">
        <v>0</v>
      </c>
      <c r="L770" s="12">
        <v>1.7371000000000001</v>
      </c>
      <c r="M770" s="1">
        <v>0</v>
      </c>
      <c r="N770" s="1">
        <v>0</v>
      </c>
      <c r="O770" s="12">
        <v>0.46656199999999998</v>
      </c>
      <c r="P770" s="1">
        <v>0</v>
      </c>
      <c r="Q770" s="1">
        <v>0</v>
      </c>
      <c r="R770" s="1">
        <v>0</v>
      </c>
      <c r="S770" s="1">
        <f t="shared" si="121"/>
        <v>0</v>
      </c>
      <c r="T770" s="1">
        <f t="shared" si="122"/>
        <v>0</v>
      </c>
      <c r="U770" s="1">
        <f t="shared" si="123"/>
        <v>1</v>
      </c>
      <c r="V770" s="1">
        <f t="shared" si="124"/>
        <v>0</v>
      </c>
      <c r="W770" s="1">
        <f t="shared" si="125"/>
        <v>0</v>
      </c>
      <c r="X770" s="1">
        <f t="shared" si="126"/>
        <v>0</v>
      </c>
      <c r="Y770" s="1">
        <f t="shared" si="127"/>
        <v>0</v>
      </c>
      <c r="Z770" s="1">
        <f t="shared" si="128"/>
        <v>0</v>
      </c>
      <c r="AA770" s="1">
        <f t="shared" si="129"/>
        <v>0</v>
      </c>
      <c r="AB770" s="1">
        <f t="shared" si="130"/>
        <v>1</v>
      </c>
      <c r="AC770" s="1"/>
    </row>
    <row r="771" spans="1:29" ht="12.95" customHeight="1">
      <c r="A771" s="2" t="s">
        <v>1764</v>
      </c>
      <c r="B771" s="1" t="s">
        <v>440</v>
      </c>
      <c r="C771" s="1" t="s">
        <v>1731</v>
      </c>
      <c r="D771" s="1">
        <v>39.655099999999997</v>
      </c>
      <c r="E771" s="1">
        <v>-105.9923</v>
      </c>
      <c r="F771" s="3">
        <v>2</v>
      </c>
      <c r="G771" s="9" t="s">
        <v>2026</v>
      </c>
      <c r="H771" s="13">
        <v>22.183897999999999</v>
      </c>
      <c r="I771" s="14">
        <v>16.874181</v>
      </c>
      <c r="J771" s="12">
        <v>0</v>
      </c>
      <c r="K771" s="12">
        <v>0</v>
      </c>
      <c r="L771" s="12">
        <v>1.9835000000000003</v>
      </c>
      <c r="M771" s="1">
        <v>0</v>
      </c>
      <c r="N771" s="1">
        <v>0</v>
      </c>
      <c r="O771" s="12">
        <v>0.536574</v>
      </c>
      <c r="P771" s="1">
        <v>0</v>
      </c>
      <c r="Q771" s="1">
        <v>0</v>
      </c>
      <c r="R771" s="1">
        <v>0</v>
      </c>
      <c r="S771" s="1">
        <f t="shared" si="121"/>
        <v>0</v>
      </c>
      <c r="T771" s="1">
        <f t="shared" si="122"/>
        <v>0</v>
      </c>
      <c r="U771" s="1">
        <f t="shared" si="123"/>
        <v>1</v>
      </c>
      <c r="V771" s="1">
        <f t="shared" si="124"/>
        <v>0</v>
      </c>
      <c r="W771" s="1">
        <f t="shared" si="125"/>
        <v>0</v>
      </c>
      <c r="X771" s="1">
        <f t="shared" si="126"/>
        <v>0</v>
      </c>
      <c r="Y771" s="1">
        <f t="shared" si="127"/>
        <v>0</v>
      </c>
      <c r="Z771" s="1">
        <f t="shared" si="128"/>
        <v>0</v>
      </c>
      <c r="AA771" s="1">
        <f t="shared" si="129"/>
        <v>0</v>
      </c>
      <c r="AB771" s="1">
        <f t="shared" si="130"/>
        <v>1</v>
      </c>
      <c r="AC771" s="1"/>
    </row>
    <row r="772" spans="1:29" ht="12.95" customHeight="1">
      <c r="A772" s="2" t="s">
        <v>1765</v>
      </c>
      <c r="B772" s="1" t="s">
        <v>440</v>
      </c>
      <c r="C772" s="1" t="s">
        <v>1731</v>
      </c>
      <c r="D772" s="1">
        <v>39.647500000000001</v>
      </c>
      <c r="E772" s="1">
        <v>-106.02079999999999</v>
      </c>
      <c r="F772" s="3">
        <v>2</v>
      </c>
      <c r="G772" s="9" t="s">
        <v>2026</v>
      </c>
      <c r="H772" s="13">
        <v>34.040315999999997</v>
      </c>
      <c r="I772" s="14">
        <v>17.712758000000001</v>
      </c>
      <c r="J772" s="12">
        <v>0</v>
      </c>
      <c r="K772" s="12">
        <v>0</v>
      </c>
      <c r="L772" s="12">
        <v>1.9817</v>
      </c>
      <c r="M772" s="1">
        <v>0</v>
      </c>
      <c r="N772" s="1">
        <v>0</v>
      </c>
      <c r="O772" s="12">
        <v>0.69511500000000004</v>
      </c>
      <c r="P772" s="1">
        <v>0</v>
      </c>
      <c r="Q772" s="1">
        <v>0</v>
      </c>
      <c r="R772" s="1">
        <v>0</v>
      </c>
      <c r="S772" s="1">
        <f t="shared" si="121"/>
        <v>0</v>
      </c>
      <c r="T772" s="1">
        <f t="shared" si="122"/>
        <v>0</v>
      </c>
      <c r="U772" s="1">
        <f t="shared" si="123"/>
        <v>1</v>
      </c>
      <c r="V772" s="1">
        <f t="shared" si="124"/>
        <v>0</v>
      </c>
      <c r="W772" s="1">
        <f t="shared" si="125"/>
        <v>0</v>
      </c>
      <c r="X772" s="1">
        <f t="shared" si="126"/>
        <v>1</v>
      </c>
      <c r="Y772" s="1">
        <f t="shared" si="127"/>
        <v>0</v>
      </c>
      <c r="Z772" s="1">
        <f t="shared" si="128"/>
        <v>0</v>
      </c>
      <c r="AA772" s="1">
        <f t="shared" si="129"/>
        <v>0</v>
      </c>
      <c r="AB772" s="1">
        <f t="shared" si="130"/>
        <v>2</v>
      </c>
      <c r="AC772" s="1"/>
    </row>
    <row r="773" spans="1:29" ht="12.95" customHeight="1">
      <c r="A773" s="2" t="s">
        <v>1766</v>
      </c>
      <c r="B773" s="1" t="s">
        <v>440</v>
      </c>
      <c r="C773" s="1" t="s">
        <v>1731</v>
      </c>
      <c r="D773" s="1">
        <v>39.672499999999999</v>
      </c>
      <c r="E773" s="1">
        <v>-105.9598</v>
      </c>
      <c r="F773" s="3">
        <v>2</v>
      </c>
      <c r="G773" s="9" t="s">
        <v>2026</v>
      </c>
      <c r="H773" s="13">
        <v>10.383827</v>
      </c>
      <c r="I773" s="14">
        <v>10.386844</v>
      </c>
      <c r="J773" s="12">
        <v>0</v>
      </c>
      <c r="K773" s="12">
        <v>0</v>
      </c>
      <c r="L773" s="12">
        <v>1.7412999999999998</v>
      </c>
      <c r="M773" s="1">
        <v>0</v>
      </c>
      <c r="N773" s="1">
        <v>0</v>
      </c>
      <c r="O773" s="12">
        <v>1.337321</v>
      </c>
      <c r="P773" s="1">
        <v>0</v>
      </c>
      <c r="Q773" s="1">
        <v>0</v>
      </c>
      <c r="R773" s="1">
        <v>0</v>
      </c>
      <c r="S773" s="1">
        <f t="shared" si="121"/>
        <v>0</v>
      </c>
      <c r="T773" s="1">
        <f t="shared" si="122"/>
        <v>0</v>
      </c>
      <c r="U773" s="1">
        <f t="shared" si="123"/>
        <v>1</v>
      </c>
      <c r="V773" s="1">
        <f t="shared" si="124"/>
        <v>0</v>
      </c>
      <c r="W773" s="1">
        <f t="shared" si="125"/>
        <v>0</v>
      </c>
      <c r="X773" s="1">
        <f t="shared" si="126"/>
        <v>1</v>
      </c>
      <c r="Y773" s="1">
        <f t="shared" si="127"/>
        <v>0</v>
      </c>
      <c r="Z773" s="1">
        <f t="shared" si="128"/>
        <v>0</v>
      </c>
      <c r="AA773" s="1">
        <f t="shared" si="129"/>
        <v>0</v>
      </c>
      <c r="AB773" s="1">
        <f t="shared" si="130"/>
        <v>2</v>
      </c>
      <c r="AC773" s="1"/>
    </row>
    <row r="774" spans="1:29" ht="12.95" customHeight="1">
      <c r="A774" s="2" t="s">
        <v>1767</v>
      </c>
      <c r="B774" s="1" t="s">
        <v>440</v>
      </c>
      <c r="C774" s="1" t="s">
        <v>1731</v>
      </c>
      <c r="D774" s="1">
        <v>39.674799999999998</v>
      </c>
      <c r="E774" s="1">
        <v>-105.9529</v>
      </c>
      <c r="F774" s="3">
        <v>2</v>
      </c>
      <c r="G774" s="9" t="s">
        <v>2026</v>
      </c>
      <c r="H774" s="13">
        <v>6.5648460000000002</v>
      </c>
      <c r="I774" s="14">
        <v>6.5641129999999999</v>
      </c>
      <c r="J774" s="12">
        <v>0</v>
      </c>
      <c r="K774" s="12">
        <v>0</v>
      </c>
      <c r="L774" s="12">
        <v>1.7818000000000001</v>
      </c>
      <c r="M774" s="1">
        <v>0</v>
      </c>
      <c r="N774" s="1">
        <v>0</v>
      </c>
      <c r="O774" s="12">
        <v>1.9487840000000001</v>
      </c>
      <c r="P774" s="1">
        <v>0</v>
      </c>
      <c r="Q774" s="1">
        <v>0</v>
      </c>
      <c r="R774" s="1">
        <v>0</v>
      </c>
      <c r="S774" s="1">
        <f t="shared" si="121"/>
        <v>0</v>
      </c>
      <c r="T774" s="1">
        <f t="shared" si="122"/>
        <v>0</v>
      </c>
      <c r="U774" s="1">
        <f t="shared" si="123"/>
        <v>1</v>
      </c>
      <c r="V774" s="1">
        <f t="shared" si="124"/>
        <v>0</v>
      </c>
      <c r="W774" s="1">
        <f t="shared" si="125"/>
        <v>0</v>
      </c>
      <c r="X774" s="1">
        <f t="shared" si="126"/>
        <v>1</v>
      </c>
      <c r="Y774" s="1">
        <f t="shared" si="127"/>
        <v>0</v>
      </c>
      <c r="Z774" s="1">
        <f t="shared" si="128"/>
        <v>0</v>
      </c>
      <c r="AA774" s="1">
        <f t="shared" si="129"/>
        <v>0</v>
      </c>
      <c r="AB774" s="1">
        <f t="shared" si="130"/>
        <v>2</v>
      </c>
      <c r="AC774" s="1"/>
    </row>
    <row r="775" spans="1:29" ht="12.95" customHeight="1">
      <c r="A775" s="2" t="s">
        <v>1768</v>
      </c>
      <c r="B775" s="1" t="s">
        <v>440</v>
      </c>
      <c r="C775" s="1" t="s">
        <v>1731</v>
      </c>
      <c r="D775" s="1">
        <v>39.682499999999997</v>
      </c>
      <c r="E775" s="1">
        <v>-105.934</v>
      </c>
      <c r="F775" s="3">
        <v>2</v>
      </c>
      <c r="G775" s="9" t="s">
        <v>2026</v>
      </c>
      <c r="H775" s="13">
        <v>2.7853919999999999</v>
      </c>
      <c r="I775" s="14">
        <v>2.7853340000000002</v>
      </c>
      <c r="J775" s="12">
        <v>0</v>
      </c>
      <c r="K775" s="12">
        <v>0</v>
      </c>
      <c r="L775" s="12">
        <v>0</v>
      </c>
      <c r="M775" s="1">
        <v>0</v>
      </c>
      <c r="N775" s="1">
        <v>0</v>
      </c>
      <c r="O775" s="12">
        <v>1.8847959999999999</v>
      </c>
      <c r="P775" s="1">
        <v>0</v>
      </c>
      <c r="Q775" s="1">
        <v>0</v>
      </c>
      <c r="R775" s="1">
        <v>0</v>
      </c>
      <c r="S775" s="1">
        <f t="shared" si="121"/>
        <v>0</v>
      </c>
      <c r="T775" s="1">
        <f t="shared" si="122"/>
        <v>0</v>
      </c>
      <c r="U775" s="1">
        <f t="shared" si="123"/>
        <v>0</v>
      </c>
      <c r="V775" s="1">
        <f t="shared" si="124"/>
        <v>0</v>
      </c>
      <c r="W775" s="1">
        <f t="shared" si="125"/>
        <v>0</v>
      </c>
      <c r="X775" s="1">
        <f t="shared" si="126"/>
        <v>1</v>
      </c>
      <c r="Y775" s="1">
        <f t="shared" si="127"/>
        <v>0</v>
      </c>
      <c r="Z775" s="1">
        <f t="shared" si="128"/>
        <v>0</v>
      </c>
      <c r="AA775" s="1">
        <f t="shared" si="129"/>
        <v>0</v>
      </c>
      <c r="AB775" s="1">
        <f t="shared" si="130"/>
        <v>1</v>
      </c>
      <c r="AC775" s="1"/>
    </row>
    <row r="776" spans="1:29" ht="12.95" customHeight="1">
      <c r="A776" s="2" t="s">
        <v>1769</v>
      </c>
      <c r="B776" s="1" t="s">
        <v>1770</v>
      </c>
      <c r="C776" s="1" t="s">
        <v>1771</v>
      </c>
      <c r="D776" s="1">
        <v>39.539499999999997</v>
      </c>
      <c r="E776" s="1">
        <v>-106.616</v>
      </c>
      <c r="F776" s="3">
        <v>2</v>
      </c>
      <c r="G776" s="9" t="s">
        <v>2026</v>
      </c>
      <c r="H776" s="13">
        <v>13.796605</v>
      </c>
      <c r="I776" s="14">
        <v>11.021533</v>
      </c>
      <c r="J776" s="12">
        <v>0</v>
      </c>
      <c r="K776" s="12">
        <v>0</v>
      </c>
      <c r="L776" s="12">
        <v>0</v>
      </c>
      <c r="M776" s="1">
        <v>0</v>
      </c>
      <c r="N776" s="1">
        <v>0</v>
      </c>
      <c r="O776" s="12">
        <v>0.40642299999999998</v>
      </c>
      <c r="P776" s="1">
        <v>0</v>
      </c>
      <c r="Q776" s="1">
        <v>0</v>
      </c>
      <c r="R776" s="1">
        <v>0</v>
      </c>
      <c r="S776" s="1">
        <f t="shared" si="121"/>
        <v>0</v>
      </c>
      <c r="T776" s="1">
        <f t="shared" si="122"/>
        <v>0</v>
      </c>
      <c r="U776" s="1">
        <f t="shared" si="123"/>
        <v>0</v>
      </c>
      <c r="V776" s="1">
        <f t="shared" si="124"/>
        <v>0</v>
      </c>
      <c r="W776" s="1">
        <f t="shared" si="125"/>
        <v>0</v>
      </c>
      <c r="X776" s="1">
        <f t="shared" si="126"/>
        <v>0</v>
      </c>
      <c r="Y776" s="1">
        <f t="shared" si="127"/>
        <v>0</v>
      </c>
      <c r="Z776" s="1">
        <f t="shared" si="128"/>
        <v>0</v>
      </c>
      <c r="AA776" s="1">
        <f t="shared" si="129"/>
        <v>0</v>
      </c>
      <c r="AB776" s="1">
        <f t="shared" si="130"/>
        <v>0</v>
      </c>
      <c r="AC776" s="1"/>
    </row>
    <row r="777" spans="1:29" ht="12.95" customHeight="1">
      <c r="A777" s="2" t="s">
        <v>1772</v>
      </c>
      <c r="B777" s="1" t="s">
        <v>1773</v>
      </c>
      <c r="C777" s="1" t="s">
        <v>1774</v>
      </c>
      <c r="D777" s="1">
        <v>40.491810000000001</v>
      </c>
      <c r="E777" s="1">
        <v>-106.61443</v>
      </c>
      <c r="F777" s="3">
        <v>2</v>
      </c>
      <c r="G777" s="9" t="s">
        <v>2026</v>
      </c>
      <c r="H777" s="13">
        <v>5.1687859999999999</v>
      </c>
      <c r="I777" s="14">
        <v>5.1685920000000003</v>
      </c>
      <c r="J777" s="12">
        <v>0</v>
      </c>
      <c r="K777" s="12">
        <v>0</v>
      </c>
      <c r="L777" s="12">
        <v>0</v>
      </c>
      <c r="M777" s="1">
        <v>0</v>
      </c>
      <c r="N777" s="1">
        <v>0</v>
      </c>
      <c r="O777" s="12">
        <v>1.2168030000000001</v>
      </c>
      <c r="P777" s="1">
        <v>0</v>
      </c>
      <c r="Q777" s="1">
        <v>0</v>
      </c>
      <c r="R777" s="1">
        <v>0</v>
      </c>
      <c r="S777" s="1">
        <f t="shared" si="121"/>
        <v>0</v>
      </c>
      <c r="T777" s="1">
        <f t="shared" si="122"/>
        <v>0</v>
      </c>
      <c r="U777" s="1">
        <f t="shared" si="123"/>
        <v>0</v>
      </c>
      <c r="V777" s="1">
        <f t="shared" si="124"/>
        <v>0</v>
      </c>
      <c r="W777" s="1">
        <f t="shared" si="125"/>
        <v>0</v>
      </c>
      <c r="X777" s="1">
        <f t="shared" si="126"/>
        <v>1</v>
      </c>
      <c r="Y777" s="1">
        <f t="shared" si="127"/>
        <v>0</v>
      </c>
      <c r="Z777" s="1">
        <f t="shared" si="128"/>
        <v>0</v>
      </c>
      <c r="AA777" s="1">
        <f t="shared" si="129"/>
        <v>0</v>
      </c>
      <c r="AB777" s="1">
        <f t="shared" si="130"/>
        <v>1</v>
      </c>
      <c r="AC777" s="1"/>
    </row>
    <row r="778" spans="1:29" ht="12.95" customHeight="1">
      <c r="A778" s="2" t="s">
        <v>1775</v>
      </c>
      <c r="B778" s="1" t="s">
        <v>1684</v>
      </c>
      <c r="C778" s="1" t="s">
        <v>1776</v>
      </c>
      <c r="D778" s="1">
        <v>40.467790000000001</v>
      </c>
      <c r="E778" s="1">
        <v>-106.61121</v>
      </c>
      <c r="F778" s="3">
        <v>2</v>
      </c>
      <c r="G778" s="9" t="s">
        <v>2026</v>
      </c>
      <c r="H778" s="13">
        <v>19.404392999999999</v>
      </c>
      <c r="I778" s="14">
        <v>19.395111</v>
      </c>
      <c r="J778" s="12">
        <v>0</v>
      </c>
      <c r="K778" s="12">
        <v>0</v>
      </c>
      <c r="L778" s="12">
        <v>0</v>
      </c>
      <c r="M778" s="1">
        <v>0</v>
      </c>
      <c r="N778" s="1">
        <v>0</v>
      </c>
      <c r="O778" s="12">
        <v>1.430539</v>
      </c>
      <c r="P778" s="1">
        <v>0</v>
      </c>
      <c r="Q778" s="1">
        <v>0</v>
      </c>
      <c r="R778" s="1">
        <v>0</v>
      </c>
      <c r="S778" s="1">
        <f t="shared" si="121"/>
        <v>0</v>
      </c>
      <c r="T778" s="1">
        <f t="shared" si="122"/>
        <v>0</v>
      </c>
      <c r="U778" s="1">
        <f t="shared" si="123"/>
        <v>0</v>
      </c>
      <c r="V778" s="1">
        <f t="shared" si="124"/>
        <v>0</v>
      </c>
      <c r="W778" s="1">
        <f t="shared" si="125"/>
        <v>0</v>
      </c>
      <c r="X778" s="1">
        <f t="shared" si="126"/>
        <v>1</v>
      </c>
      <c r="Y778" s="1">
        <f t="shared" si="127"/>
        <v>0</v>
      </c>
      <c r="Z778" s="1">
        <f t="shared" si="128"/>
        <v>0</v>
      </c>
      <c r="AA778" s="1">
        <f t="shared" si="129"/>
        <v>0</v>
      </c>
      <c r="AB778" s="1">
        <f t="shared" si="130"/>
        <v>1</v>
      </c>
      <c r="AC778" s="1"/>
    </row>
    <row r="779" spans="1:29" ht="12.95" customHeight="1">
      <c r="A779" s="2" t="s">
        <v>1777</v>
      </c>
      <c r="B779" s="1" t="s">
        <v>1778</v>
      </c>
      <c r="C779" s="1" t="s">
        <v>1779</v>
      </c>
      <c r="D779" s="1">
        <v>40.603360000000002</v>
      </c>
      <c r="E779" s="1">
        <v>-106.61381</v>
      </c>
      <c r="F779" s="3">
        <v>2</v>
      </c>
      <c r="G779" s="9" t="s">
        <v>2026</v>
      </c>
      <c r="H779" s="13">
        <v>6.5169090000000001</v>
      </c>
      <c r="I779" s="14">
        <v>6.5192430000000003</v>
      </c>
      <c r="J779" s="12">
        <v>0</v>
      </c>
      <c r="K779" s="12">
        <v>0</v>
      </c>
      <c r="L779" s="12">
        <v>0</v>
      </c>
      <c r="M779" s="1">
        <v>0</v>
      </c>
      <c r="N779" s="1">
        <v>0</v>
      </c>
      <c r="O779" s="12">
        <v>0.225434</v>
      </c>
      <c r="P779" s="1">
        <v>0</v>
      </c>
      <c r="Q779" s="1">
        <v>0</v>
      </c>
      <c r="R779" s="1">
        <v>0</v>
      </c>
      <c r="S779" s="1">
        <f t="shared" si="121"/>
        <v>0</v>
      </c>
      <c r="T779" s="1">
        <f t="shared" si="122"/>
        <v>0</v>
      </c>
      <c r="U779" s="1">
        <f t="shared" si="123"/>
        <v>0</v>
      </c>
      <c r="V779" s="1">
        <f t="shared" si="124"/>
        <v>0</v>
      </c>
      <c r="W779" s="1">
        <f t="shared" si="125"/>
        <v>0</v>
      </c>
      <c r="X779" s="1">
        <f t="shared" si="126"/>
        <v>0</v>
      </c>
      <c r="Y779" s="1">
        <f t="shared" si="127"/>
        <v>0</v>
      </c>
      <c r="Z779" s="1">
        <f t="shared" si="128"/>
        <v>0</v>
      </c>
      <c r="AA779" s="1">
        <f t="shared" si="129"/>
        <v>0</v>
      </c>
      <c r="AB779" s="1">
        <f t="shared" si="130"/>
        <v>0</v>
      </c>
      <c r="AC779" s="1"/>
    </row>
    <row r="780" spans="1:29" ht="12.95" customHeight="1">
      <c r="A780" s="2" t="s">
        <v>1780</v>
      </c>
      <c r="B780" s="1" t="s">
        <v>729</v>
      </c>
      <c r="C780" s="1" t="s">
        <v>1781</v>
      </c>
      <c r="D780" s="1">
        <v>40.555280000000003</v>
      </c>
      <c r="E780" s="1">
        <v>-106.60634</v>
      </c>
      <c r="F780" s="3">
        <v>2</v>
      </c>
      <c r="G780" s="9" t="s">
        <v>2026</v>
      </c>
      <c r="H780" s="13">
        <v>27.585640999999999</v>
      </c>
      <c r="I780" s="14">
        <v>17.547131</v>
      </c>
      <c r="J780" s="12">
        <v>0</v>
      </c>
      <c r="K780" s="12">
        <v>0</v>
      </c>
      <c r="L780" s="12">
        <v>6.4999999999999997E-3</v>
      </c>
      <c r="M780" s="1">
        <v>0</v>
      </c>
      <c r="N780" s="1">
        <v>3</v>
      </c>
      <c r="O780" s="12">
        <v>1.9886740000000001</v>
      </c>
      <c r="P780" s="1">
        <v>0</v>
      </c>
      <c r="Q780" s="1">
        <v>0</v>
      </c>
      <c r="R780" s="1">
        <v>0</v>
      </c>
      <c r="S780" s="1">
        <f t="shared" si="121"/>
        <v>0</v>
      </c>
      <c r="T780" s="1">
        <f t="shared" si="122"/>
        <v>0</v>
      </c>
      <c r="U780" s="1">
        <f t="shared" si="123"/>
        <v>1</v>
      </c>
      <c r="V780" s="1">
        <f t="shared" si="124"/>
        <v>0</v>
      </c>
      <c r="W780" s="1">
        <f t="shared" si="125"/>
        <v>1</v>
      </c>
      <c r="X780" s="1">
        <f t="shared" si="126"/>
        <v>1</v>
      </c>
      <c r="Y780" s="1">
        <f t="shared" si="127"/>
        <v>0</v>
      </c>
      <c r="Z780" s="1">
        <f t="shared" si="128"/>
        <v>0</v>
      </c>
      <c r="AA780" s="1">
        <f t="shared" si="129"/>
        <v>0</v>
      </c>
      <c r="AB780" s="1">
        <f t="shared" si="130"/>
        <v>3</v>
      </c>
      <c r="AC780" s="1"/>
    </row>
    <row r="781" spans="1:29" ht="12.95" customHeight="1">
      <c r="A781" s="2" t="s">
        <v>1782</v>
      </c>
      <c r="B781" s="1" t="s">
        <v>1783</v>
      </c>
      <c r="C781" s="1" t="s">
        <v>1784</v>
      </c>
      <c r="D781" s="1">
        <v>40.573039999999999</v>
      </c>
      <c r="E781" s="1">
        <v>-106.59747</v>
      </c>
      <c r="F781" s="3">
        <v>2</v>
      </c>
      <c r="G781" s="9" t="s">
        <v>2026</v>
      </c>
      <c r="H781" s="13">
        <v>22.629628</v>
      </c>
      <c r="I781" s="14">
        <v>9.2285900000000005</v>
      </c>
      <c r="J781" s="12">
        <v>0</v>
      </c>
      <c r="K781" s="12">
        <v>0</v>
      </c>
      <c r="L781" s="12">
        <v>8.0000000000000002E-3</v>
      </c>
      <c r="M781" s="1">
        <v>0</v>
      </c>
      <c r="N781" s="1">
        <v>3</v>
      </c>
      <c r="O781" s="12">
        <v>1.9025209999999999</v>
      </c>
      <c r="P781" s="1">
        <v>0</v>
      </c>
      <c r="Q781" s="1">
        <v>0</v>
      </c>
      <c r="R781" s="1">
        <v>0</v>
      </c>
      <c r="S781" s="1">
        <f t="shared" si="121"/>
        <v>0</v>
      </c>
      <c r="T781" s="1">
        <f t="shared" si="122"/>
        <v>0</v>
      </c>
      <c r="U781" s="1">
        <f t="shared" si="123"/>
        <v>1</v>
      </c>
      <c r="V781" s="1">
        <f t="shared" si="124"/>
        <v>0</v>
      </c>
      <c r="W781" s="1">
        <f t="shared" si="125"/>
        <v>1</v>
      </c>
      <c r="X781" s="1">
        <f t="shared" si="126"/>
        <v>1</v>
      </c>
      <c r="Y781" s="1">
        <f t="shared" si="127"/>
        <v>0</v>
      </c>
      <c r="Z781" s="1">
        <f t="shared" si="128"/>
        <v>0</v>
      </c>
      <c r="AA781" s="1">
        <f t="shared" si="129"/>
        <v>0</v>
      </c>
      <c r="AB781" s="1">
        <f t="shared" si="130"/>
        <v>3</v>
      </c>
      <c r="AC781" s="1"/>
    </row>
    <row r="782" spans="1:29" ht="12.95" customHeight="1">
      <c r="A782" s="2" t="s">
        <v>1785</v>
      </c>
      <c r="B782" s="1" t="s">
        <v>1786</v>
      </c>
      <c r="C782" s="1" t="s">
        <v>1787</v>
      </c>
      <c r="D782" s="1">
        <v>40.594560000000001</v>
      </c>
      <c r="E782" s="1">
        <v>-106.5929</v>
      </c>
      <c r="F782" s="3">
        <v>2</v>
      </c>
      <c r="G782" s="9" t="s">
        <v>2026</v>
      </c>
      <c r="H782" s="13">
        <v>39.222557999999999</v>
      </c>
      <c r="I782" s="14">
        <v>16.081675000000001</v>
      </c>
      <c r="J782" s="12">
        <v>0</v>
      </c>
      <c r="K782" s="12">
        <v>0</v>
      </c>
      <c r="L782" s="12">
        <v>0</v>
      </c>
      <c r="M782" s="1">
        <v>0</v>
      </c>
      <c r="N782" s="1">
        <v>0</v>
      </c>
      <c r="O782" s="12">
        <v>0.54762500000000003</v>
      </c>
      <c r="P782" s="1">
        <v>0</v>
      </c>
      <c r="Q782" s="1">
        <v>0</v>
      </c>
      <c r="R782" s="1">
        <v>0</v>
      </c>
      <c r="S782" s="1">
        <f t="shared" si="121"/>
        <v>0</v>
      </c>
      <c r="T782" s="1">
        <f t="shared" si="122"/>
        <v>0</v>
      </c>
      <c r="U782" s="1">
        <f t="shared" si="123"/>
        <v>0</v>
      </c>
      <c r="V782" s="1">
        <f t="shared" si="124"/>
        <v>0</v>
      </c>
      <c r="W782" s="1">
        <f t="shared" si="125"/>
        <v>0</v>
      </c>
      <c r="X782" s="1">
        <f t="shared" si="126"/>
        <v>0</v>
      </c>
      <c r="Y782" s="1">
        <f t="shared" si="127"/>
        <v>0</v>
      </c>
      <c r="Z782" s="1">
        <f t="shared" si="128"/>
        <v>0</v>
      </c>
      <c r="AA782" s="1">
        <f t="shared" si="129"/>
        <v>0</v>
      </c>
      <c r="AB782" s="1">
        <f t="shared" si="130"/>
        <v>0</v>
      </c>
      <c r="AC782" s="1"/>
    </row>
    <row r="783" spans="1:29" ht="12.95" customHeight="1">
      <c r="A783" s="2" t="s">
        <v>1788</v>
      </c>
      <c r="B783" s="1" t="s">
        <v>720</v>
      </c>
      <c r="C783" s="1" t="s">
        <v>1789</v>
      </c>
      <c r="D783" s="1">
        <v>40.390169999999998</v>
      </c>
      <c r="E783" s="1">
        <v>-106.58737000000001</v>
      </c>
      <c r="F783" s="3">
        <v>2</v>
      </c>
      <c r="G783" s="9" t="s">
        <v>2026</v>
      </c>
      <c r="H783" s="13">
        <v>8.7885000000000009</v>
      </c>
      <c r="I783" s="14">
        <v>8.4945059999999994</v>
      </c>
      <c r="J783" s="12">
        <v>0</v>
      </c>
      <c r="K783" s="12">
        <v>0</v>
      </c>
      <c r="L783" s="12">
        <v>0.19400000000000001</v>
      </c>
      <c r="M783" s="1">
        <v>0</v>
      </c>
      <c r="N783" s="1">
        <v>0</v>
      </c>
      <c r="O783" s="12">
        <v>2.5640420000000002</v>
      </c>
      <c r="P783" s="1">
        <v>0.113785</v>
      </c>
      <c r="Q783" s="1">
        <v>0</v>
      </c>
      <c r="R783" s="1">
        <v>0</v>
      </c>
      <c r="S783" s="1">
        <f t="shared" ref="S783:S833" si="131">IF(J783&gt;0,1,0)</f>
        <v>0</v>
      </c>
      <c r="T783" s="1">
        <f t="shared" ref="T783:T833" si="132">IF(K783&gt;0,1,0)</f>
        <v>0</v>
      </c>
      <c r="U783" s="1">
        <f t="shared" ref="U783:U833" si="133">IF(L783&gt;0,1,0)</f>
        <v>1</v>
      </c>
      <c r="V783" s="1">
        <f t="shared" ref="V783:V833" si="134">IF(M783&gt;0,1,0)</f>
        <v>0</v>
      </c>
      <c r="W783" s="1">
        <f t="shared" ref="W783:W833" si="135">IF(N783&gt;1,1,0)</f>
        <v>0</v>
      </c>
      <c r="X783" s="1">
        <f t="shared" ref="X783:X833" si="136">IF(O783&gt;0.6,1,0)</f>
        <v>1</v>
      </c>
      <c r="Y783" s="1">
        <f t="shared" ref="Y783:Y833" si="137">IF(P783&gt;0.03,1,0)</f>
        <v>1</v>
      </c>
      <c r="Z783" s="1">
        <f t="shared" ref="Z783:Z833" si="138">IF(Q783&gt;0,1,0)</f>
        <v>0</v>
      </c>
      <c r="AA783" s="1">
        <f t="shared" ref="AA783:AA833" si="139">IF(R783&gt;0,1,0)</f>
        <v>0</v>
      </c>
      <c r="AB783" s="1">
        <f t="shared" ref="AB783:AB833" si="140">SUM(S783:AA783)</f>
        <v>3</v>
      </c>
      <c r="AC783" s="1"/>
    </row>
    <row r="784" spans="1:29" ht="12.95" customHeight="1">
      <c r="A784" s="2" t="s">
        <v>1790</v>
      </c>
      <c r="B784" s="1" t="s">
        <v>111</v>
      </c>
      <c r="C784" s="1" t="s">
        <v>1784</v>
      </c>
      <c r="D784" s="1">
        <v>40.384169999999997</v>
      </c>
      <c r="E784" s="1">
        <v>-106.46071000000001</v>
      </c>
      <c r="F784" s="3">
        <v>2</v>
      </c>
      <c r="G784" s="9" t="s">
        <v>2026</v>
      </c>
      <c r="H784" s="13">
        <v>1.0924590000000001</v>
      </c>
      <c r="I784" s="14">
        <v>1.0896999999999999</v>
      </c>
      <c r="J784" s="12">
        <v>0</v>
      </c>
      <c r="K784" s="12">
        <v>0</v>
      </c>
      <c r="L784" s="12">
        <v>0</v>
      </c>
      <c r="M784" s="1">
        <v>0</v>
      </c>
      <c r="N784" s="1">
        <v>0</v>
      </c>
      <c r="O784" s="12">
        <v>0</v>
      </c>
      <c r="P784" s="1">
        <v>0</v>
      </c>
      <c r="Q784" s="1">
        <v>0</v>
      </c>
      <c r="R784" s="1">
        <v>0</v>
      </c>
      <c r="S784" s="1">
        <f t="shared" si="131"/>
        <v>0</v>
      </c>
      <c r="T784" s="1">
        <f t="shared" si="132"/>
        <v>0</v>
      </c>
      <c r="U784" s="1">
        <f t="shared" si="133"/>
        <v>0</v>
      </c>
      <c r="V784" s="1">
        <f t="shared" si="134"/>
        <v>0</v>
      </c>
      <c r="W784" s="1">
        <f t="shared" si="135"/>
        <v>0</v>
      </c>
      <c r="X784" s="1">
        <f t="shared" si="136"/>
        <v>0</v>
      </c>
      <c r="Y784" s="1">
        <f t="shared" si="137"/>
        <v>0</v>
      </c>
      <c r="Z784" s="1">
        <f t="shared" si="138"/>
        <v>0</v>
      </c>
      <c r="AA784" s="1">
        <f t="shared" si="139"/>
        <v>0</v>
      </c>
      <c r="AB784" s="1">
        <f t="shared" si="140"/>
        <v>0</v>
      </c>
      <c r="AC784" s="1"/>
    </row>
    <row r="785" spans="1:29" ht="12.95" customHeight="1">
      <c r="A785" s="2" t="s">
        <v>1791</v>
      </c>
      <c r="B785" s="1" t="s">
        <v>1792</v>
      </c>
      <c r="C785" s="1" t="s">
        <v>1793</v>
      </c>
      <c r="D785" s="1">
        <v>40.407679999999999</v>
      </c>
      <c r="E785" s="1">
        <v>-106.39241</v>
      </c>
      <c r="F785" s="3">
        <v>2</v>
      </c>
      <c r="G785" s="9" t="s">
        <v>2026</v>
      </c>
      <c r="H785" s="13">
        <v>23.773388000000001</v>
      </c>
      <c r="I785" s="14">
        <v>17.742495000000002</v>
      </c>
      <c r="J785" s="12">
        <v>0</v>
      </c>
      <c r="K785" s="12">
        <v>0</v>
      </c>
      <c r="L785" s="12">
        <v>0</v>
      </c>
      <c r="M785" s="1">
        <v>0</v>
      </c>
      <c r="N785" s="1">
        <v>0</v>
      </c>
      <c r="O785" s="12">
        <v>0.90097000000000005</v>
      </c>
      <c r="P785" s="1">
        <v>0</v>
      </c>
      <c r="Q785" s="1">
        <v>0</v>
      </c>
      <c r="R785" s="1">
        <v>0</v>
      </c>
      <c r="S785" s="1">
        <f t="shared" si="131"/>
        <v>0</v>
      </c>
      <c r="T785" s="1">
        <f t="shared" si="132"/>
        <v>0</v>
      </c>
      <c r="U785" s="1">
        <f t="shared" si="133"/>
        <v>0</v>
      </c>
      <c r="V785" s="1">
        <f t="shared" si="134"/>
        <v>0</v>
      </c>
      <c r="W785" s="1">
        <f t="shared" si="135"/>
        <v>0</v>
      </c>
      <c r="X785" s="1">
        <f t="shared" si="136"/>
        <v>1</v>
      </c>
      <c r="Y785" s="1">
        <f t="shared" si="137"/>
        <v>0</v>
      </c>
      <c r="Z785" s="1">
        <f t="shared" si="138"/>
        <v>0</v>
      </c>
      <c r="AA785" s="1">
        <f t="shared" si="139"/>
        <v>0</v>
      </c>
      <c r="AB785" s="1">
        <f t="shared" si="140"/>
        <v>1</v>
      </c>
      <c r="AC785" s="1"/>
    </row>
    <row r="786" spans="1:29" ht="12.95" customHeight="1">
      <c r="A786" s="2" t="s">
        <v>1794</v>
      </c>
      <c r="B786" s="1" t="s">
        <v>1795</v>
      </c>
      <c r="C786" s="1" t="s">
        <v>1796</v>
      </c>
      <c r="D786" s="1">
        <v>40.407940000000004</v>
      </c>
      <c r="E786" s="1">
        <v>-106.38414</v>
      </c>
      <c r="F786" s="3">
        <v>2</v>
      </c>
      <c r="G786" s="9" t="s">
        <v>2026</v>
      </c>
      <c r="H786" s="13">
        <v>38.117483999999997</v>
      </c>
      <c r="I786" s="14">
        <v>9.4795259999999999</v>
      </c>
      <c r="J786" s="12">
        <v>0</v>
      </c>
      <c r="K786" s="12">
        <v>0</v>
      </c>
      <c r="L786" s="12">
        <v>0</v>
      </c>
      <c r="M786" s="1">
        <v>0</v>
      </c>
      <c r="N786" s="1">
        <v>1</v>
      </c>
      <c r="O786" s="12">
        <v>1.252562</v>
      </c>
      <c r="P786" s="1">
        <v>0</v>
      </c>
      <c r="Q786" s="1">
        <v>0</v>
      </c>
      <c r="R786" s="1">
        <v>0</v>
      </c>
      <c r="S786" s="1">
        <f t="shared" si="131"/>
        <v>0</v>
      </c>
      <c r="T786" s="1">
        <f t="shared" si="132"/>
        <v>0</v>
      </c>
      <c r="U786" s="1">
        <f t="shared" si="133"/>
        <v>0</v>
      </c>
      <c r="V786" s="1">
        <f t="shared" si="134"/>
        <v>0</v>
      </c>
      <c r="W786" s="1">
        <f t="shared" si="135"/>
        <v>0</v>
      </c>
      <c r="X786" s="1">
        <f t="shared" si="136"/>
        <v>1</v>
      </c>
      <c r="Y786" s="1">
        <f t="shared" si="137"/>
        <v>0</v>
      </c>
      <c r="Z786" s="1">
        <f t="shared" si="138"/>
        <v>0</v>
      </c>
      <c r="AA786" s="1">
        <f t="shared" si="139"/>
        <v>0</v>
      </c>
      <c r="AB786" s="1">
        <f t="shared" si="140"/>
        <v>1</v>
      </c>
      <c r="AC786" s="1"/>
    </row>
    <row r="787" spans="1:29" ht="12.95" customHeight="1">
      <c r="A787" s="2" t="s">
        <v>1797</v>
      </c>
      <c r="B787" s="1" t="s">
        <v>41</v>
      </c>
      <c r="C787" s="1" t="s">
        <v>1798</v>
      </c>
      <c r="D787" s="1">
        <v>39.240580000000001</v>
      </c>
      <c r="E787" s="1">
        <v>-105.28255</v>
      </c>
      <c r="F787" s="3">
        <v>2</v>
      </c>
      <c r="G787" s="9" t="s">
        <v>2026</v>
      </c>
      <c r="H787" s="13">
        <v>9.1860800000000005</v>
      </c>
      <c r="I787" s="14">
        <v>7.0526160000000004</v>
      </c>
      <c r="J787" s="12">
        <v>0</v>
      </c>
      <c r="K787" s="12">
        <v>0</v>
      </c>
      <c r="L787" s="12">
        <v>0</v>
      </c>
      <c r="M787" s="1">
        <v>0</v>
      </c>
      <c r="N787" s="1">
        <v>0</v>
      </c>
      <c r="O787" s="12">
        <v>0</v>
      </c>
      <c r="P787" s="1">
        <v>0</v>
      </c>
      <c r="Q787" s="1">
        <v>0</v>
      </c>
      <c r="R787" s="1">
        <v>0</v>
      </c>
      <c r="S787" s="1">
        <f t="shared" si="131"/>
        <v>0</v>
      </c>
      <c r="T787" s="1">
        <f t="shared" si="132"/>
        <v>0</v>
      </c>
      <c r="U787" s="1">
        <f t="shared" si="133"/>
        <v>0</v>
      </c>
      <c r="V787" s="1">
        <f t="shared" si="134"/>
        <v>0</v>
      </c>
      <c r="W787" s="1">
        <f t="shared" si="135"/>
        <v>0</v>
      </c>
      <c r="X787" s="1">
        <f t="shared" si="136"/>
        <v>0</v>
      </c>
      <c r="Y787" s="1">
        <f t="shared" si="137"/>
        <v>0</v>
      </c>
      <c r="Z787" s="1">
        <f t="shared" si="138"/>
        <v>0</v>
      </c>
      <c r="AA787" s="1">
        <f t="shared" si="139"/>
        <v>0</v>
      </c>
      <c r="AB787" s="1">
        <f t="shared" si="140"/>
        <v>0</v>
      </c>
      <c r="AC787" s="1"/>
    </row>
    <row r="788" spans="1:29" ht="12.95" customHeight="1">
      <c r="A788" s="2" t="s">
        <v>1799</v>
      </c>
      <c r="B788" s="1" t="s">
        <v>1800</v>
      </c>
      <c r="C788" s="1" t="s">
        <v>1801</v>
      </c>
      <c r="D788" s="1">
        <v>39.036000000000001</v>
      </c>
      <c r="E788" s="1">
        <v>-106.11586</v>
      </c>
      <c r="F788" s="3">
        <v>2</v>
      </c>
      <c r="G788" s="9" t="s">
        <v>2026</v>
      </c>
      <c r="H788" s="13">
        <v>19.165710000000001</v>
      </c>
      <c r="I788" s="14">
        <v>12.045448</v>
      </c>
      <c r="J788" s="12">
        <v>0</v>
      </c>
      <c r="K788" s="12">
        <v>0</v>
      </c>
      <c r="L788" s="12">
        <v>0</v>
      </c>
      <c r="M788" s="1">
        <v>0</v>
      </c>
      <c r="N788" s="1">
        <v>0</v>
      </c>
      <c r="O788" s="12">
        <v>0</v>
      </c>
      <c r="P788" s="1">
        <v>0</v>
      </c>
      <c r="Q788" s="1">
        <v>0</v>
      </c>
      <c r="R788" s="1">
        <v>0</v>
      </c>
      <c r="S788" s="1">
        <f t="shared" si="131"/>
        <v>0</v>
      </c>
      <c r="T788" s="1">
        <f t="shared" si="132"/>
        <v>0</v>
      </c>
      <c r="U788" s="1">
        <f t="shared" si="133"/>
        <v>0</v>
      </c>
      <c r="V788" s="1">
        <f t="shared" si="134"/>
        <v>0</v>
      </c>
      <c r="W788" s="1">
        <f t="shared" si="135"/>
        <v>0</v>
      </c>
      <c r="X788" s="1">
        <f t="shared" si="136"/>
        <v>0</v>
      </c>
      <c r="Y788" s="1">
        <f t="shared" si="137"/>
        <v>0</v>
      </c>
      <c r="Z788" s="1">
        <f t="shared" si="138"/>
        <v>0</v>
      </c>
      <c r="AA788" s="1">
        <f t="shared" si="139"/>
        <v>0</v>
      </c>
      <c r="AB788" s="1">
        <f t="shared" si="140"/>
        <v>0</v>
      </c>
      <c r="AC788" s="1"/>
    </row>
    <row r="789" spans="1:29" ht="12.95" customHeight="1">
      <c r="A789" s="2" t="s">
        <v>1802</v>
      </c>
      <c r="B789" s="1" t="s">
        <v>1803</v>
      </c>
      <c r="C789" s="1" t="s">
        <v>1801</v>
      </c>
      <c r="D789" s="1">
        <v>39.46067</v>
      </c>
      <c r="E789" s="1">
        <v>-105.85836</v>
      </c>
      <c r="F789" s="3">
        <v>2</v>
      </c>
      <c r="G789" s="9" t="s">
        <v>2026</v>
      </c>
      <c r="H789" s="13">
        <v>6.9155430000000004</v>
      </c>
      <c r="I789" s="14">
        <v>6.906174</v>
      </c>
      <c r="J789" s="12">
        <v>0</v>
      </c>
      <c r="K789" s="12">
        <v>0</v>
      </c>
      <c r="L789" s="12">
        <v>0</v>
      </c>
      <c r="M789" s="1">
        <v>0</v>
      </c>
      <c r="N789" s="1">
        <v>0</v>
      </c>
      <c r="O789" s="12">
        <v>0</v>
      </c>
      <c r="P789" s="1">
        <v>0</v>
      </c>
      <c r="Q789" s="1">
        <v>0</v>
      </c>
      <c r="R789" s="1">
        <v>0</v>
      </c>
      <c r="S789" s="1">
        <f t="shared" si="131"/>
        <v>0</v>
      </c>
      <c r="T789" s="1">
        <f t="shared" si="132"/>
        <v>0</v>
      </c>
      <c r="U789" s="1">
        <f t="shared" si="133"/>
        <v>0</v>
      </c>
      <c r="V789" s="1">
        <f t="shared" si="134"/>
        <v>0</v>
      </c>
      <c r="W789" s="1">
        <f t="shared" si="135"/>
        <v>0</v>
      </c>
      <c r="X789" s="1">
        <f t="shared" si="136"/>
        <v>0</v>
      </c>
      <c r="Y789" s="1">
        <f t="shared" si="137"/>
        <v>0</v>
      </c>
      <c r="Z789" s="1">
        <f t="shared" si="138"/>
        <v>0</v>
      </c>
      <c r="AA789" s="1">
        <f t="shared" si="139"/>
        <v>0</v>
      </c>
      <c r="AB789" s="1">
        <f t="shared" si="140"/>
        <v>0</v>
      </c>
      <c r="AC789" s="1"/>
    </row>
    <row r="790" spans="1:29" ht="12.95" customHeight="1">
      <c r="A790" s="2" t="s">
        <v>1804</v>
      </c>
      <c r="B790" s="1" t="s">
        <v>65</v>
      </c>
      <c r="C790" s="1" t="s">
        <v>1801</v>
      </c>
      <c r="D790" s="1">
        <v>39.028694000000002</v>
      </c>
      <c r="E790" s="1">
        <v>-104.944805</v>
      </c>
      <c r="F790" s="3">
        <v>2</v>
      </c>
      <c r="G790" s="9" t="s">
        <v>2026</v>
      </c>
      <c r="H790" s="13">
        <v>4.2962100000000003</v>
      </c>
      <c r="I790" s="14">
        <v>4.2962100000000003</v>
      </c>
      <c r="J790" s="12">
        <v>0</v>
      </c>
      <c r="K790" s="12">
        <v>0</v>
      </c>
      <c r="L790" s="12">
        <v>0</v>
      </c>
      <c r="M790" s="1">
        <v>0</v>
      </c>
      <c r="N790" s="1">
        <v>0</v>
      </c>
      <c r="O790" s="12">
        <v>0.15657099999999999</v>
      </c>
      <c r="P790" s="1">
        <v>0</v>
      </c>
      <c r="Q790" s="1">
        <v>0</v>
      </c>
      <c r="R790" s="1">
        <v>0</v>
      </c>
      <c r="S790" s="1">
        <f t="shared" si="131"/>
        <v>0</v>
      </c>
      <c r="T790" s="1">
        <f t="shared" si="132"/>
        <v>0</v>
      </c>
      <c r="U790" s="1">
        <f t="shared" si="133"/>
        <v>0</v>
      </c>
      <c r="V790" s="1">
        <f t="shared" si="134"/>
        <v>0</v>
      </c>
      <c r="W790" s="1">
        <f t="shared" si="135"/>
        <v>0</v>
      </c>
      <c r="X790" s="1">
        <f t="shared" si="136"/>
        <v>0</v>
      </c>
      <c r="Y790" s="1">
        <f t="shared" si="137"/>
        <v>0</v>
      </c>
      <c r="Z790" s="1">
        <f t="shared" si="138"/>
        <v>0</v>
      </c>
      <c r="AA790" s="1">
        <f t="shared" si="139"/>
        <v>0</v>
      </c>
      <c r="AB790" s="1">
        <f t="shared" si="140"/>
        <v>0</v>
      </c>
      <c r="AC790" s="1"/>
    </row>
    <row r="791" spans="1:29" ht="12.95" customHeight="1">
      <c r="A791" s="2" t="s">
        <v>1805</v>
      </c>
      <c r="B791" s="1" t="s">
        <v>1033</v>
      </c>
      <c r="C791" s="1" t="s">
        <v>1806</v>
      </c>
      <c r="D791" s="1">
        <v>39.276277</v>
      </c>
      <c r="E791" s="1">
        <v>-105.13975000000001</v>
      </c>
      <c r="F791" s="3">
        <v>2</v>
      </c>
      <c r="G791" s="9" t="s">
        <v>2026</v>
      </c>
      <c r="H791" s="13">
        <v>6.8008360000000003</v>
      </c>
      <c r="I791" s="14">
        <v>6.8008360000000003</v>
      </c>
      <c r="J791" s="12">
        <v>0</v>
      </c>
      <c r="K791" s="12">
        <v>0</v>
      </c>
      <c r="L791" s="12">
        <v>0.48929999999999996</v>
      </c>
      <c r="M791" s="1">
        <v>0</v>
      </c>
      <c r="N791" s="1">
        <v>0</v>
      </c>
      <c r="O791" s="12">
        <v>0.97948800000000003</v>
      </c>
      <c r="P791" s="1">
        <v>0</v>
      </c>
      <c r="Q791" s="1">
        <v>0</v>
      </c>
      <c r="R791" s="1">
        <v>0</v>
      </c>
      <c r="S791" s="1">
        <f t="shared" si="131"/>
        <v>0</v>
      </c>
      <c r="T791" s="1">
        <f t="shared" si="132"/>
        <v>0</v>
      </c>
      <c r="U791" s="1">
        <f t="shared" si="133"/>
        <v>1</v>
      </c>
      <c r="V791" s="1">
        <f t="shared" si="134"/>
        <v>0</v>
      </c>
      <c r="W791" s="1">
        <f t="shared" si="135"/>
        <v>0</v>
      </c>
      <c r="X791" s="1">
        <f t="shared" si="136"/>
        <v>1</v>
      </c>
      <c r="Y791" s="1">
        <f t="shared" si="137"/>
        <v>0</v>
      </c>
      <c r="Z791" s="1">
        <f t="shared" si="138"/>
        <v>0</v>
      </c>
      <c r="AA791" s="1">
        <f t="shared" si="139"/>
        <v>0</v>
      </c>
      <c r="AB791" s="1">
        <f t="shared" si="140"/>
        <v>2</v>
      </c>
      <c r="AC791" s="1"/>
    </row>
    <row r="792" spans="1:29" ht="12.95" customHeight="1">
      <c r="A792" s="2" t="s">
        <v>1823</v>
      </c>
      <c r="B792" s="1" t="s">
        <v>446</v>
      </c>
      <c r="C792" s="1" t="s">
        <v>1824</v>
      </c>
      <c r="D792" s="1">
        <v>39.525832999999999</v>
      </c>
      <c r="E792" s="1">
        <v>-106.2175</v>
      </c>
      <c r="F792" s="3">
        <v>2</v>
      </c>
      <c r="G792" s="9" t="s">
        <v>2026</v>
      </c>
      <c r="H792" s="13">
        <v>7.3878709999999996</v>
      </c>
      <c r="I792" s="14">
        <v>7.3878709999999996</v>
      </c>
      <c r="J792" s="12">
        <v>0</v>
      </c>
      <c r="K792" s="12">
        <v>0</v>
      </c>
      <c r="L792" s="12">
        <v>0.48710000000000003</v>
      </c>
      <c r="M792" s="1">
        <v>0</v>
      </c>
      <c r="N792" s="1">
        <v>0</v>
      </c>
      <c r="O792" s="12">
        <v>1.873205</v>
      </c>
      <c r="P792" s="1">
        <v>0</v>
      </c>
      <c r="Q792" s="1">
        <v>0</v>
      </c>
      <c r="R792" s="1">
        <v>0</v>
      </c>
      <c r="S792" s="1">
        <f t="shared" si="131"/>
        <v>0</v>
      </c>
      <c r="T792" s="1">
        <f t="shared" si="132"/>
        <v>0</v>
      </c>
      <c r="U792" s="1">
        <f t="shared" si="133"/>
        <v>1</v>
      </c>
      <c r="V792" s="1">
        <f t="shared" si="134"/>
        <v>0</v>
      </c>
      <c r="W792" s="1">
        <f t="shared" si="135"/>
        <v>0</v>
      </c>
      <c r="X792" s="1">
        <f t="shared" si="136"/>
        <v>1</v>
      </c>
      <c r="Y792" s="1">
        <f t="shared" si="137"/>
        <v>0</v>
      </c>
      <c r="Z792" s="1">
        <f t="shared" si="138"/>
        <v>0</v>
      </c>
      <c r="AA792" s="1">
        <f t="shared" si="139"/>
        <v>0</v>
      </c>
      <c r="AB792" s="1">
        <f t="shared" si="140"/>
        <v>2</v>
      </c>
      <c r="AC792" s="1"/>
    </row>
    <row r="793" spans="1:29" ht="12.95" customHeight="1">
      <c r="A793" s="2" t="s">
        <v>1835</v>
      </c>
      <c r="B793" s="1" t="s">
        <v>1189</v>
      </c>
      <c r="C793" s="1" t="s">
        <v>1510</v>
      </c>
      <c r="D793" s="1">
        <v>39.111319999999999</v>
      </c>
      <c r="E793" s="1">
        <v>-104.90479999999999</v>
      </c>
      <c r="F793" s="3">
        <v>1</v>
      </c>
      <c r="G793" s="9" t="s">
        <v>2026</v>
      </c>
      <c r="H793" s="13">
        <v>61.903486999999998</v>
      </c>
      <c r="I793" s="14">
        <v>20.435517000000001</v>
      </c>
      <c r="J793" s="12">
        <v>0</v>
      </c>
      <c r="K793" s="12">
        <v>0</v>
      </c>
      <c r="L793" s="12">
        <v>0.31980000000000003</v>
      </c>
      <c r="M793" s="1">
        <v>0</v>
      </c>
      <c r="N793" s="1">
        <v>6</v>
      </c>
      <c r="O793" s="12">
        <v>2.7870889999999999</v>
      </c>
      <c r="P793" s="1">
        <v>1.6154000000000002E-2</v>
      </c>
      <c r="Q793" s="1">
        <v>0</v>
      </c>
      <c r="R793" s="1">
        <v>0</v>
      </c>
      <c r="S793" s="1">
        <f t="shared" si="131"/>
        <v>0</v>
      </c>
      <c r="T793" s="1">
        <f t="shared" si="132"/>
        <v>0</v>
      </c>
      <c r="U793" s="1">
        <f t="shared" si="133"/>
        <v>1</v>
      </c>
      <c r="V793" s="1">
        <f t="shared" si="134"/>
        <v>0</v>
      </c>
      <c r="W793" s="1">
        <f t="shared" si="135"/>
        <v>1</v>
      </c>
      <c r="X793" s="1">
        <f t="shared" si="136"/>
        <v>1</v>
      </c>
      <c r="Y793" s="1">
        <f t="shared" si="137"/>
        <v>0</v>
      </c>
      <c r="Z793" s="1">
        <f t="shared" si="138"/>
        <v>0</v>
      </c>
      <c r="AA793" s="1">
        <f t="shared" si="139"/>
        <v>0</v>
      </c>
      <c r="AB793" s="1">
        <f t="shared" si="140"/>
        <v>3</v>
      </c>
      <c r="AC793" s="1"/>
    </row>
    <row r="794" spans="1:29" ht="12.95" customHeight="1">
      <c r="A794" s="2" t="s">
        <v>1836</v>
      </c>
      <c r="B794" s="1" t="s">
        <v>1837</v>
      </c>
      <c r="C794" s="1" t="s">
        <v>1838</v>
      </c>
      <c r="D794" s="1">
        <v>38.963999999999999</v>
      </c>
      <c r="E794" s="1">
        <v>-104.845</v>
      </c>
      <c r="F794" s="3">
        <v>1</v>
      </c>
      <c r="G794" s="9" t="s">
        <v>2026</v>
      </c>
      <c r="H794" s="13">
        <v>57.925556999999998</v>
      </c>
      <c r="I794" s="14">
        <v>9.7005630000000007</v>
      </c>
      <c r="J794" s="12">
        <v>0</v>
      </c>
      <c r="K794" s="12">
        <v>0</v>
      </c>
      <c r="L794" s="12">
        <v>0.64170000000000005</v>
      </c>
      <c r="M794" s="1">
        <v>1</v>
      </c>
      <c r="N794" s="1">
        <v>0</v>
      </c>
      <c r="O794" s="12">
        <v>1.992497</v>
      </c>
      <c r="P794" s="1">
        <v>0</v>
      </c>
      <c r="Q794" s="1">
        <v>0</v>
      </c>
      <c r="R794" s="1">
        <v>0</v>
      </c>
      <c r="S794" s="1">
        <f t="shared" si="131"/>
        <v>0</v>
      </c>
      <c r="T794" s="1">
        <f t="shared" si="132"/>
        <v>0</v>
      </c>
      <c r="U794" s="1">
        <f t="shared" si="133"/>
        <v>1</v>
      </c>
      <c r="V794" s="1">
        <f t="shared" si="134"/>
        <v>1</v>
      </c>
      <c r="W794" s="1">
        <f t="shared" si="135"/>
        <v>0</v>
      </c>
      <c r="X794" s="1">
        <f t="shared" si="136"/>
        <v>1</v>
      </c>
      <c r="Y794" s="1">
        <f t="shared" si="137"/>
        <v>0</v>
      </c>
      <c r="Z794" s="1">
        <f t="shared" si="138"/>
        <v>0</v>
      </c>
      <c r="AA794" s="1">
        <f t="shared" si="139"/>
        <v>0</v>
      </c>
      <c r="AB794" s="1">
        <f t="shared" si="140"/>
        <v>3</v>
      </c>
      <c r="AC794" s="1"/>
    </row>
    <row r="795" spans="1:29" ht="12.95" customHeight="1">
      <c r="A795" s="2" t="s">
        <v>1847</v>
      </c>
      <c r="B795" s="1" t="s">
        <v>1848</v>
      </c>
      <c r="C795" s="1" t="s">
        <v>1849</v>
      </c>
      <c r="D795" s="1">
        <v>38.068010000000001</v>
      </c>
      <c r="E795" s="1">
        <v>-104.94540000000001</v>
      </c>
      <c r="F795" s="3">
        <v>1</v>
      </c>
      <c r="G795" s="9" t="s">
        <v>2026</v>
      </c>
      <c r="H795" s="13">
        <v>186.69190800000001</v>
      </c>
      <c r="I795" s="14">
        <v>17.799413000000001</v>
      </c>
      <c r="J795" s="12">
        <v>0</v>
      </c>
      <c r="K795" s="12">
        <v>0.70289999999999997</v>
      </c>
      <c r="L795" s="12">
        <v>0.15959999999999999</v>
      </c>
      <c r="M795" s="1">
        <v>0</v>
      </c>
      <c r="N795" s="1">
        <v>12</v>
      </c>
      <c r="O795" s="12">
        <v>4.0280610000000001</v>
      </c>
      <c r="P795" s="1">
        <v>0</v>
      </c>
      <c r="Q795" s="1">
        <v>0</v>
      </c>
      <c r="R795" s="1">
        <v>0</v>
      </c>
      <c r="S795" s="1">
        <f t="shared" si="131"/>
        <v>0</v>
      </c>
      <c r="T795" s="1">
        <f t="shared" si="132"/>
        <v>1</v>
      </c>
      <c r="U795" s="1">
        <f t="shared" si="133"/>
        <v>1</v>
      </c>
      <c r="V795" s="1">
        <f t="shared" si="134"/>
        <v>0</v>
      </c>
      <c r="W795" s="1">
        <f t="shared" si="135"/>
        <v>1</v>
      </c>
      <c r="X795" s="1">
        <f t="shared" si="136"/>
        <v>1</v>
      </c>
      <c r="Y795" s="1">
        <f t="shared" si="137"/>
        <v>0</v>
      </c>
      <c r="Z795" s="1">
        <f t="shared" si="138"/>
        <v>0</v>
      </c>
      <c r="AA795" s="1">
        <f t="shared" si="139"/>
        <v>0</v>
      </c>
      <c r="AB795" s="1">
        <f t="shared" si="140"/>
        <v>4</v>
      </c>
      <c r="AC795" s="1"/>
    </row>
    <row r="796" spans="1:29" ht="12.95" customHeight="1">
      <c r="A796" s="2" t="s">
        <v>1855</v>
      </c>
      <c r="B796" s="1" t="s">
        <v>1191</v>
      </c>
      <c r="C796" s="1" t="s">
        <v>1856</v>
      </c>
      <c r="D796" s="1">
        <v>39.085000000000001</v>
      </c>
      <c r="E796" s="1">
        <v>-104.99139</v>
      </c>
      <c r="F796" s="3">
        <v>1</v>
      </c>
      <c r="G796" s="9" t="s">
        <v>2026</v>
      </c>
      <c r="H796" s="13">
        <v>8.345243</v>
      </c>
      <c r="I796" s="14">
        <v>8.3506640000000001</v>
      </c>
      <c r="J796" s="12">
        <v>0</v>
      </c>
      <c r="K796" s="12">
        <v>0</v>
      </c>
      <c r="L796" s="12">
        <v>1.0799999999999999E-2</v>
      </c>
      <c r="M796" s="1">
        <v>0</v>
      </c>
      <c r="N796" s="1">
        <v>0</v>
      </c>
      <c r="O796" s="12">
        <v>0.94695099999999999</v>
      </c>
      <c r="P796" s="1">
        <v>0</v>
      </c>
      <c r="Q796" s="1">
        <v>0</v>
      </c>
      <c r="R796" s="1">
        <v>0</v>
      </c>
      <c r="S796" s="1">
        <f t="shared" si="131"/>
        <v>0</v>
      </c>
      <c r="T796" s="1">
        <f t="shared" si="132"/>
        <v>0</v>
      </c>
      <c r="U796" s="1">
        <f t="shared" si="133"/>
        <v>1</v>
      </c>
      <c r="V796" s="1">
        <f t="shared" si="134"/>
        <v>0</v>
      </c>
      <c r="W796" s="1">
        <f t="shared" si="135"/>
        <v>0</v>
      </c>
      <c r="X796" s="1">
        <f t="shared" si="136"/>
        <v>1</v>
      </c>
      <c r="Y796" s="1">
        <f t="shared" si="137"/>
        <v>0</v>
      </c>
      <c r="Z796" s="1">
        <f t="shared" si="138"/>
        <v>0</v>
      </c>
      <c r="AA796" s="1">
        <f t="shared" si="139"/>
        <v>0</v>
      </c>
      <c r="AB796" s="1">
        <f t="shared" si="140"/>
        <v>2</v>
      </c>
      <c r="AC796" s="1"/>
    </row>
    <row r="797" spans="1:29" ht="12.95" customHeight="1">
      <c r="A797" s="2" t="s">
        <v>1861</v>
      </c>
      <c r="B797" s="1" t="s">
        <v>1651</v>
      </c>
      <c r="C797" s="1" t="s">
        <v>1862</v>
      </c>
      <c r="D797" s="1">
        <v>38.44</v>
      </c>
      <c r="E797" s="1">
        <v>-106.363</v>
      </c>
      <c r="F797" s="3">
        <v>2</v>
      </c>
      <c r="G797" s="9" t="s">
        <v>2026</v>
      </c>
      <c r="H797" s="13">
        <v>48.559339999999999</v>
      </c>
      <c r="I797" s="14">
        <v>23.126593</v>
      </c>
      <c r="J797" s="12">
        <v>0</v>
      </c>
      <c r="K797" s="12">
        <v>0</v>
      </c>
      <c r="L797" s="12">
        <v>0.89900000000000002</v>
      </c>
      <c r="M797" s="1">
        <v>0</v>
      </c>
      <c r="N797" s="1">
        <v>4</v>
      </c>
      <c r="O797" s="12">
        <v>0.44420300000000001</v>
      </c>
      <c r="P797" s="1">
        <v>0</v>
      </c>
      <c r="Q797" s="1">
        <v>0</v>
      </c>
      <c r="R797" s="1">
        <v>0</v>
      </c>
      <c r="S797" s="1">
        <f t="shared" si="131"/>
        <v>0</v>
      </c>
      <c r="T797" s="1">
        <f t="shared" si="132"/>
        <v>0</v>
      </c>
      <c r="U797" s="1">
        <f t="shared" si="133"/>
        <v>1</v>
      </c>
      <c r="V797" s="1">
        <f t="shared" si="134"/>
        <v>0</v>
      </c>
      <c r="W797" s="1">
        <f t="shared" si="135"/>
        <v>1</v>
      </c>
      <c r="X797" s="1">
        <f t="shared" si="136"/>
        <v>0</v>
      </c>
      <c r="Y797" s="1">
        <f t="shared" si="137"/>
        <v>0</v>
      </c>
      <c r="Z797" s="1">
        <f t="shared" si="138"/>
        <v>0</v>
      </c>
      <c r="AA797" s="1">
        <f t="shared" si="139"/>
        <v>0</v>
      </c>
      <c r="AB797" s="1">
        <f t="shared" si="140"/>
        <v>2</v>
      </c>
      <c r="AC797" s="1"/>
    </row>
    <row r="798" spans="1:29" ht="12.95" customHeight="1">
      <c r="A798" s="2" t="s">
        <v>1863</v>
      </c>
      <c r="B798" s="1" t="s">
        <v>929</v>
      </c>
      <c r="C798" s="1" t="s">
        <v>1864</v>
      </c>
      <c r="D798" s="1">
        <v>39.666111000000001</v>
      </c>
      <c r="E798" s="1">
        <v>-105.19417</v>
      </c>
      <c r="F798" s="3">
        <v>1</v>
      </c>
      <c r="G798" s="9" t="s">
        <v>2026</v>
      </c>
      <c r="H798" s="13">
        <v>22.426106000000001</v>
      </c>
      <c r="I798" s="14">
        <v>10.410012</v>
      </c>
      <c r="J798" s="12">
        <v>0</v>
      </c>
      <c r="K798" s="12">
        <v>0</v>
      </c>
      <c r="L798" s="12">
        <v>8.1167999999999996</v>
      </c>
      <c r="M798" s="1">
        <v>0</v>
      </c>
      <c r="N798" s="1">
        <v>0</v>
      </c>
      <c r="O798" s="12">
        <v>2.1524049999999999</v>
      </c>
      <c r="P798" s="1">
        <v>0</v>
      </c>
      <c r="Q798" s="1">
        <v>0</v>
      </c>
      <c r="R798" s="1">
        <v>0</v>
      </c>
      <c r="S798" s="1">
        <f t="shared" si="131"/>
        <v>0</v>
      </c>
      <c r="T798" s="1">
        <f t="shared" si="132"/>
        <v>0</v>
      </c>
      <c r="U798" s="1">
        <f t="shared" si="133"/>
        <v>1</v>
      </c>
      <c r="V798" s="1">
        <f t="shared" si="134"/>
        <v>0</v>
      </c>
      <c r="W798" s="1">
        <f t="shared" si="135"/>
        <v>0</v>
      </c>
      <c r="X798" s="1">
        <f t="shared" si="136"/>
        <v>1</v>
      </c>
      <c r="Y798" s="1">
        <f t="shared" si="137"/>
        <v>0</v>
      </c>
      <c r="Z798" s="1">
        <f t="shared" si="138"/>
        <v>0</v>
      </c>
      <c r="AA798" s="1">
        <f t="shared" si="139"/>
        <v>0</v>
      </c>
      <c r="AB798" s="1">
        <f t="shared" si="140"/>
        <v>2</v>
      </c>
      <c r="AC798" s="1"/>
    </row>
    <row r="799" spans="1:29" ht="12.95" customHeight="1">
      <c r="A799" s="2" t="s">
        <v>1865</v>
      </c>
      <c r="B799" s="1" t="s">
        <v>1592</v>
      </c>
      <c r="C799" s="1" t="s">
        <v>1866</v>
      </c>
      <c r="D799" s="1">
        <v>37.631943999999997</v>
      </c>
      <c r="E799" s="1">
        <v>-107.87806</v>
      </c>
      <c r="F799" s="3">
        <v>2</v>
      </c>
      <c r="G799" s="9" t="s">
        <v>2026</v>
      </c>
      <c r="H799" s="13">
        <v>18.622263</v>
      </c>
      <c r="I799" s="14">
        <v>18.006959999999999</v>
      </c>
      <c r="J799" s="12">
        <v>0</v>
      </c>
      <c r="K799" s="12">
        <v>0</v>
      </c>
      <c r="L799" s="12">
        <v>0</v>
      </c>
      <c r="M799" s="1">
        <v>0</v>
      </c>
      <c r="N799" s="1">
        <v>0</v>
      </c>
      <c r="O799" s="12">
        <v>1.6272040000000001</v>
      </c>
      <c r="P799" s="1">
        <v>0</v>
      </c>
      <c r="Q799" s="1">
        <v>0</v>
      </c>
      <c r="R799" s="1">
        <v>0</v>
      </c>
      <c r="S799" s="1">
        <f t="shared" si="131"/>
        <v>0</v>
      </c>
      <c r="T799" s="1">
        <f t="shared" si="132"/>
        <v>0</v>
      </c>
      <c r="U799" s="1">
        <f t="shared" si="133"/>
        <v>0</v>
      </c>
      <c r="V799" s="1">
        <f t="shared" si="134"/>
        <v>0</v>
      </c>
      <c r="W799" s="1">
        <f t="shared" si="135"/>
        <v>0</v>
      </c>
      <c r="X799" s="1">
        <f t="shared" si="136"/>
        <v>1</v>
      </c>
      <c r="Y799" s="1">
        <f t="shared" si="137"/>
        <v>0</v>
      </c>
      <c r="Z799" s="1">
        <f t="shared" si="138"/>
        <v>0</v>
      </c>
      <c r="AA799" s="1">
        <f t="shared" si="139"/>
        <v>0</v>
      </c>
      <c r="AB799" s="1">
        <f t="shared" si="140"/>
        <v>1</v>
      </c>
      <c r="AC799" s="1"/>
    </row>
    <row r="800" spans="1:29" ht="12.95" customHeight="1">
      <c r="A800" s="2" t="s">
        <v>1867</v>
      </c>
      <c r="B800" s="1" t="s">
        <v>412</v>
      </c>
      <c r="C800" s="1" t="s">
        <v>1868</v>
      </c>
      <c r="D800" s="1">
        <v>37.520833000000003</v>
      </c>
      <c r="E800" s="1">
        <v>-108.11056000000001</v>
      </c>
      <c r="F800" s="3">
        <v>2</v>
      </c>
      <c r="G800" s="9" t="s">
        <v>2026</v>
      </c>
      <c r="H800" s="13">
        <v>51.562550999999999</v>
      </c>
      <c r="I800" s="14">
        <v>25.620042000000002</v>
      </c>
      <c r="J800" s="12">
        <v>0</v>
      </c>
      <c r="K800" s="12">
        <v>0.1082</v>
      </c>
      <c r="L800" s="12">
        <v>0</v>
      </c>
      <c r="M800" s="1">
        <v>0</v>
      </c>
      <c r="N800" s="1">
        <v>0</v>
      </c>
      <c r="O800" s="12">
        <v>0.71288700000000005</v>
      </c>
      <c r="P800" s="1">
        <v>0</v>
      </c>
      <c r="Q800" s="1">
        <v>0</v>
      </c>
      <c r="R800" s="1">
        <v>0</v>
      </c>
      <c r="S800" s="1">
        <f t="shared" si="131"/>
        <v>0</v>
      </c>
      <c r="T800" s="1">
        <f t="shared" si="132"/>
        <v>1</v>
      </c>
      <c r="U800" s="1">
        <f t="shared" si="133"/>
        <v>0</v>
      </c>
      <c r="V800" s="1">
        <f t="shared" si="134"/>
        <v>0</v>
      </c>
      <c r="W800" s="1">
        <f t="shared" si="135"/>
        <v>0</v>
      </c>
      <c r="X800" s="1">
        <f t="shared" si="136"/>
        <v>1</v>
      </c>
      <c r="Y800" s="1">
        <f t="shared" si="137"/>
        <v>0</v>
      </c>
      <c r="Z800" s="1">
        <f t="shared" si="138"/>
        <v>0</v>
      </c>
      <c r="AA800" s="1">
        <f t="shared" si="139"/>
        <v>0</v>
      </c>
      <c r="AB800" s="1">
        <f t="shared" si="140"/>
        <v>2</v>
      </c>
      <c r="AC800" s="1"/>
    </row>
    <row r="801" spans="1:29" ht="12.95" customHeight="1">
      <c r="A801" s="2" t="s">
        <v>1869</v>
      </c>
      <c r="B801" s="1" t="s">
        <v>1870</v>
      </c>
      <c r="C801" s="1" t="s">
        <v>1871</v>
      </c>
      <c r="D801" s="1">
        <v>37.481699999999996</v>
      </c>
      <c r="E801" s="1">
        <v>-107.0971</v>
      </c>
      <c r="F801" s="3">
        <v>2</v>
      </c>
      <c r="G801" s="9" t="s">
        <v>2026</v>
      </c>
      <c r="H801" s="13">
        <v>59.415809000000003</v>
      </c>
      <c r="I801" s="14">
        <v>22.783142999999999</v>
      </c>
      <c r="J801" s="12">
        <v>0</v>
      </c>
      <c r="K801" s="12">
        <v>0</v>
      </c>
      <c r="L801" s="12">
        <v>0</v>
      </c>
      <c r="M801" s="1">
        <v>0</v>
      </c>
      <c r="N801" s="1">
        <v>0</v>
      </c>
      <c r="O801" s="12">
        <v>0</v>
      </c>
      <c r="P801" s="1">
        <v>0</v>
      </c>
      <c r="Q801" s="1">
        <v>0</v>
      </c>
      <c r="R801" s="1">
        <v>0</v>
      </c>
      <c r="S801" s="1">
        <f t="shared" si="131"/>
        <v>0</v>
      </c>
      <c r="T801" s="1">
        <f t="shared" si="132"/>
        <v>0</v>
      </c>
      <c r="U801" s="1">
        <f t="shared" si="133"/>
        <v>0</v>
      </c>
      <c r="V801" s="1">
        <f t="shared" si="134"/>
        <v>0</v>
      </c>
      <c r="W801" s="1">
        <f t="shared" si="135"/>
        <v>0</v>
      </c>
      <c r="X801" s="1">
        <f t="shared" si="136"/>
        <v>0</v>
      </c>
      <c r="Y801" s="1">
        <f t="shared" si="137"/>
        <v>0</v>
      </c>
      <c r="Z801" s="1">
        <f t="shared" si="138"/>
        <v>0</v>
      </c>
      <c r="AA801" s="1">
        <f t="shared" si="139"/>
        <v>0</v>
      </c>
      <c r="AB801" s="1">
        <f t="shared" si="140"/>
        <v>0</v>
      </c>
      <c r="AC801" s="1"/>
    </row>
    <row r="802" spans="1:29" ht="12.95" customHeight="1">
      <c r="A802" s="2" t="s">
        <v>1872</v>
      </c>
      <c r="B802" s="1" t="s">
        <v>1123</v>
      </c>
      <c r="C802" s="1" t="s">
        <v>1873</v>
      </c>
      <c r="D802" s="1">
        <v>39.285555000000002</v>
      </c>
      <c r="E802" s="1">
        <v>-106.44861</v>
      </c>
      <c r="F802" s="3">
        <v>2</v>
      </c>
      <c r="G802" s="9" t="s">
        <v>2026</v>
      </c>
      <c r="H802" s="13">
        <v>14.468564000000001</v>
      </c>
      <c r="I802" s="14">
        <v>14.464949000000001</v>
      </c>
      <c r="J802" s="12">
        <v>0</v>
      </c>
      <c r="K802" s="12">
        <v>0</v>
      </c>
      <c r="L802" s="12">
        <v>0</v>
      </c>
      <c r="M802" s="1">
        <v>0</v>
      </c>
      <c r="N802" s="1">
        <v>0</v>
      </c>
      <c r="O802" s="12">
        <v>0</v>
      </c>
      <c r="P802" s="1">
        <v>0</v>
      </c>
      <c r="Q802" s="1">
        <v>0</v>
      </c>
      <c r="R802" s="1">
        <v>0</v>
      </c>
      <c r="S802" s="1">
        <f t="shared" si="131"/>
        <v>0</v>
      </c>
      <c r="T802" s="1">
        <f t="shared" si="132"/>
        <v>0</v>
      </c>
      <c r="U802" s="1">
        <f t="shared" si="133"/>
        <v>0</v>
      </c>
      <c r="V802" s="1">
        <f t="shared" si="134"/>
        <v>0</v>
      </c>
      <c r="W802" s="1">
        <f t="shared" si="135"/>
        <v>0</v>
      </c>
      <c r="X802" s="1">
        <f t="shared" si="136"/>
        <v>0</v>
      </c>
      <c r="Y802" s="1">
        <f t="shared" si="137"/>
        <v>0</v>
      </c>
      <c r="Z802" s="1">
        <f t="shared" si="138"/>
        <v>0</v>
      </c>
      <c r="AA802" s="1">
        <f t="shared" si="139"/>
        <v>0</v>
      </c>
      <c r="AB802" s="1">
        <f t="shared" si="140"/>
        <v>0</v>
      </c>
      <c r="AC802" s="1"/>
    </row>
    <row r="803" spans="1:29" ht="12.95" customHeight="1">
      <c r="A803" s="2" t="s">
        <v>1896</v>
      </c>
      <c r="B803" s="1" t="s">
        <v>1897</v>
      </c>
      <c r="C803" s="1" t="s">
        <v>1510</v>
      </c>
      <c r="D803" s="1">
        <v>37.329590000000003</v>
      </c>
      <c r="E803" s="1">
        <v>-106.68959</v>
      </c>
      <c r="F803" s="3">
        <v>2</v>
      </c>
      <c r="G803" s="9" t="s">
        <v>2026</v>
      </c>
      <c r="H803" s="13">
        <v>2.3800300000000001</v>
      </c>
      <c r="I803" s="14">
        <v>2.3801100000000002</v>
      </c>
      <c r="J803" s="12">
        <v>0</v>
      </c>
      <c r="K803" s="12">
        <v>0</v>
      </c>
      <c r="L803" s="12">
        <v>0</v>
      </c>
      <c r="M803" s="1">
        <v>0</v>
      </c>
      <c r="N803" s="1">
        <v>0</v>
      </c>
      <c r="O803" s="12">
        <v>0</v>
      </c>
      <c r="P803" s="1">
        <v>0</v>
      </c>
      <c r="Q803" s="1">
        <v>0</v>
      </c>
      <c r="R803" s="1">
        <v>0</v>
      </c>
      <c r="S803" s="1">
        <f t="shared" si="131"/>
        <v>0</v>
      </c>
      <c r="T803" s="1">
        <f t="shared" si="132"/>
        <v>0</v>
      </c>
      <c r="U803" s="1">
        <f t="shared" si="133"/>
        <v>0</v>
      </c>
      <c r="V803" s="1">
        <f t="shared" si="134"/>
        <v>0</v>
      </c>
      <c r="W803" s="1">
        <f t="shared" si="135"/>
        <v>0</v>
      </c>
      <c r="X803" s="1">
        <f t="shared" si="136"/>
        <v>0</v>
      </c>
      <c r="Y803" s="1">
        <f t="shared" si="137"/>
        <v>0</v>
      </c>
      <c r="Z803" s="1">
        <f t="shared" si="138"/>
        <v>0</v>
      </c>
      <c r="AA803" s="1">
        <f t="shared" si="139"/>
        <v>0</v>
      </c>
      <c r="AB803" s="1">
        <f t="shared" si="140"/>
        <v>0</v>
      </c>
      <c r="AC803" s="1"/>
    </row>
    <row r="804" spans="1:29" ht="12.95" customHeight="1">
      <c r="A804" s="2" t="s">
        <v>1898</v>
      </c>
      <c r="B804" s="1" t="s">
        <v>602</v>
      </c>
      <c r="C804" s="1" t="s">
        <v>1510</v>
      </c>
      <c r="D804" s="1">
        <v>39.159489999999998</v>
      </c>
      <c r="E804" s="1">
        <v>-106.57176</v>
      </c>
      <c r="F804" s="3">
        <v>2</v>
      </c>
      <c r="G804" s="9" t="s">
        <v>2026</v>
      </c>
      <c r="H804" s="13">
        <v>2.4397410000000002</v>
      </c>
      <c r="I804" s="14">
        <v>2.4411800000000001</v>
      </c>
      <c r="J804" s="12">
        <v>0</v>
      </c>
      <c r="K804" s="12">
        <v>0</v>
      </c>
      <c r="L804" s="12">
        <v>0</v>
      </c>
      <c r="M804" s="1">
        <v>0</v>
      </c>
      <c r="N804" s="1">
        <v>0</v>
      </c>
      <c r="O804" s="12">
        <v>0</v>
      </c>
      <c r="P804" s="1">
        <v>0</v>
      </c>
      <c r="Q804" s="1">
        <v>0</v>
      </c>
      <c r="R804" s="1">
        <v>0</v>
      </c>
      <c r="S804" s="1">
        <f t="shared" si="131"/>
        <v>0</v>
      </c>
      <c r="T804" s="1">
        <f t="shared" si="132"/>
        <v>0</v>
      </c>
      <c r="U804" s="1">
        <f t="shared" si="133"/>
        <v>0</v>
      </c>
      <c r="V804" s="1">
        <f t="shared" si="134"/>
        <v>0</v>
      </c>
      <c r="W804" s="1">
        <f t="shared" si="135"/>
        <v>0</v>
      </c>
      <c r="X804" s="1">
        <f t="shared" si="136"/>
        <v>0</v>
      </c>
      <c r="Y804" s="1">
        <f t="shared" si="137"/>
        <v>0</v>
      </c>
      <c r="Z804" s="1">
        <f t="shared" si="138"/>
        <v>0</v>
      </c>
      <c r="AA804" s="1">
        <f t="shared" si="139"/>
        <v>0</v>
      </c>
      <c r="AB804" s="1">
        <f t="shared" si="140"/>
        <v>0</v>
      </c>
      <c r="AC804" s="1"/>
    </row>
    <row r="805" spans="1:29" ht="12.95" customHeight="1">
      <c r="A805" s="2" t="s">
        <v>1899</v>
      </c>
      <c r="B805" s="1" t="s">
        <v>128</v>
      </c>
      <c r="C805" s="1" t="s">
        <v>1510</v>
      </c>
      <c r="D805" s="1">
        <v>39.236260000000001</v>
      </c>
      <c r="E805" s="1">
        <v>-107.41807</v>
      </c>
      <c r="F805" s="3">
        <v>2</v>
      </c>
      <c r="G805" s="9" t="s">
        <v>2026</v>
      </c>
      <c r="H805" s="13">
        <v>4.552333</v>
      </c>
      <c r="I805" s="14">
        <v>4.5519090000000002</v>
      </c>
      <c r="J805" s="12">
        <v>0</v>
      </c>
      <c r="K805" s="12">
        <v>0</v>
      </c>
      <c r="L805" s="12">
        <v>0</v>
      </c>
      <c r="M805" s="1">
        <v>0</v>
      </c>
      <c r="N805" s="1">
        <v>0</v>
      </c>
      <c r="O805" s="12">
        <v>0.99929199999999996</v>
      </c>
      <c r="P805" s="1">
        <v>0</v>
      </c>
      <c r="Q805" s="1">
        <v>0</v>
      </c>
      <c r="R805" s="1">
        <v>0</v>
      </c>
      <c r="S805" s="1">
        <f t="shared" si="131"/>
        <v>0</v>
      </c>
      <c r="T805" s="1">
        <f t="shared" si="132"/>
        <v>0</v>
      </c>
      <c r="U805" s="1">
        <f t="shared" si="133"/>
        <v>0</v>
      </c>
      <c r="V805" s="1">
        <f t="shared" si="134"/>
        <v>0</v>
      </c>
      <c r="W805" s="1">
        <f t="shared" si="135"/>
        <v>0</v>
      </c>
      <c r="X805" s="1">
        <f t="shared" si="136"/>
        <v>1</v>
      </c>
      <c r="Y805" s="1">
        <f t="shared" si="137"/>
        <v>0</v>
      </c>
      <c r="Z805" s="1">
        <f t="shared" si="138"/>
        <v>0</v>
      </c>
      <c r="AA805" s="1">
        <f t="shared" si="139"/>
        <v>0</v>
      </c>
      <c r="AB805" s="1">
        <f t="shared" si="140"/>
        <v>1</v>
      </c>
      <c r="AC805" s="1"/>
    </row>
    <row r="806" spans="1:29" ht="12.95" customHeight="1">
      <c r="A806" s="2" t="s">
        <v>1902</v>
      </c>
      <c r="B806" s="1" t="s">
        <v>1903</v>
      </c>
      <c r="C806" s="1" t="s">
        <v>1510</v>
      </c>
      <c r="D806" s="1">
        <v>37.874769999999998</v>
      </c>
      <c r="E806" s="1">
        <v>-106.56747</v>
      </c>
      <c r="F806" s="3">
        <v>2</v>
      </c>
      <c r="G806" s="9" t="s">
        <v>2026</v>
      </c>
      <c r="H806" s="13">
        <v>13.192767</v>
      </c>
      <c r="I806" s="14">
        <v>12.430206999999999</v>
      </c>
      <c r="J806" s="12">
        <v>0</v>
      </c>
      <c r="K806" s="12">
        <v>0</v>
      </c>
      <c r="L806" s="12">
        <v>0</v>
      </c>
      <c r="M806" s="1">
        <v>0</v>
      </c>
      <c r="N806" s="1">
        <v>0</v>
      </c>
      <c r="O806" s="12">
        <v>1.889227</v>
      </c>
      <c r="P806" s="1">
        <v>0</v>
      </c>
      <c r="Q806" s="1">
        <v>0</v>
      </c>
      <c r="R806" s="1">
        <v>0</v>
      </c>
      <c r="S806" s="1">
        <f t="shared" si="131"/>
        <v>0</v>
      </c>
      <c r="T806" s="1">
        <f t="shared" si="132"/>
        <v>0</v>
      </c>
      <c r="U806" s="1">
        <f t="shared" si="133"/>
        <v>0</v>
      </c>
      <c r="V806" s="1">
        <f t="shared" si="134"/>
        <v>0</v>
      </c>
      <c r="W806" s="1">
        <f t="shared" si="135"/>
        <v>0</v>
      </c>
      <c r="X806" s="1">
        <f t="shared" si="136"/>
        <v>1</v>
      </c>
      <c r="Y806" s="1">
        <f t="shared" si="137"/>
        <v>0</v>
      </c>
      <c r="Z806" s="1">
        <f t="shared" si="138"/>
        <v>0</v>
      </c>
      <c r="AA806" s="1">
        <f t="shared" si="139"/>
        <v>0</v>
      </c>
      <c r="AB806" s="1">
        <f t="shared" si="140"/>
        <v>1</v>
      </c>
      <c r="AC806" s="1"/>
    </row>
    <row r="807" spans="1:29" ht="12.95" customHeight="1">
      <c r="A807" s="2" t="s">
        <v>1904</v>
      </c>
      <c r="B807" s="1" t="s">
        <v>147</v>
      </c>
      <c r="C807" s="1" t="s">
        <v>1510</v>
      </c>
      <c r="D807" s="1">
        <v>37.620649999999998</v>
      </c>
      <c r="E807" s="1">
        <v>-107.02059</v>
      </c>
      <c r="F807" s="3">
        <v>2</v>
      </c>
      <c r="G807" s="9" t="s">
        <v>2026</v>
      </c>
      <c r="H807" s="13">
        <v>27.230739</v>
      </c>
      <c r="I807" s="14">
        <v>19.673756000000001</v>
      </c>
      <c r="J807" s="12">
        <v>0</v>
      </c>
      <c r="K807" s="12">
        <v>0</v>
      </c>
      <c r="L807" s="12">
        <v>0</v>
      </c>
      <c r="M807" s="1">
        <v>0</v>
      </c>
      <c r="N807" s="1">
        <v>0</v>
      </c>
      <c r="O807" s="12">
        <v>0</v>
      </c>
      <c r="P807" s="1">
        <v>7.3445999999999997E-2</v>
      </c>
      <c r="Q807" s="1">
        <v>0</v>
      </c>
      <c r="R807" s="1">
        <v>0</v>
      </c>
      <c r="S807" s="1">
        <f t="shared" si="131"/>
        <v>0</v>
      </c>
      <c r="T807" s="1">
        <f t="shared" si="132"/>
        <v>0</v>
      </c>
      <c r="U807" s="1">
        <f t="shared" si="133"/>
        <v>0</v>
      </c>
      <c r="V807" s="1">
        <f t="shared" si="134"/>
        <v>0</v>
      </c>
      <c r="W807" s="1">
        <f t="shared" si="135"/>
        <v>0</v>
      </c>
      <c r="X807" s="1">
        <f t="shared" si="136"/>
        <v>0</v>
      </c>
      <c r="Y807" s="1">
        <f t="shared" si="137"/>
        <v>1</v>
      </c>
      <c r="Z807" s="1">
        <f t="shared" si="138"/>
        <v>0</v>
      </c>
      <c r="AA807" s="1">
        <f t="shared" si="139"/>
        <v>0</v>
      </c>
      <c r="AB807" s="1">
        <f t="shared" si="140"/>
        <v>1</v>
      </c>
      <c r="AC807" s="1"/>
    </row>
    <row r="808" spans="1:29" ht="12.95" customHeight="1">
      <c r="A808" s="2" t="s">
        <v>1906</v>
      </c>
      <c r="B808" s="1" t="s">
        <v>342</v>
      </c>
      <c r="C808" s="1" t="s">
        <v>1510</v>
      </c>
      <c r="D808" s="1">
        <v>40.503459999999997</v>
      </c>
      <c r="E808" s="1">
        <v>-105.89273</v>
      </c>
      <c r="F808" s="3">
        <v>2</v>
      </c>
      <c r="G808" s="9" t="s">
        <v>2026</v>
      </c>
      <c r="H808" s="13">
        <v>15.106042</v>
      </c>
      <c r="I808" s="14">
        <v>15.111882</v>
      </c>
      <c r="J808" s="12">
        <v>0</v>
      </c>
      <c r="K808" s="12">
        <v>0</v>
      </c>
      <c r="L808" s="12">
        <v>8.9400000000000007E-2</v>
      </c>
      <c r="M808" s="1">
        <v>0</v>
      </c>
      <c r="N808" s="1">
        <v>6</v>
      </c>
      <c r="O808" s="12">
        <v>1.8900049999999999</v>
      </c>
      <c r="P808" s="1">
        <v>0</v>
      </c>
      <c r="Q808" s="1">
        <v>0</v>
      </c>
      <c r="R808" s="1">
        <v>0</v>
      </c>
      <c r="S808" s="1">
        <f t="shared" si="131"/>
        <v>0</v>
      </c>
      <c r="T808" s="1">
        <f t="shared" si="132"/>
        <v>0</v>
      </c>
      <c r="U808" s="1">
        <f t="shared" si="133"/>
        <v>1</v>
      </c>
      <c r="V808" s="1">
        <f t="shared" si="134"/>
        <v>0</v>
      </c>
      <c r="W808" s="1">
        <f t="shared" si="135"/>
        <v>1</v>
      </c>
      <c r="X808" s="1">
        <f t="shared" si="136"/>
        <v>1</v>
      </c>
      <c r="Y808" s="1">
        <f t="shared" si="137"/>
        <v>0</v>
      </c>
      <c r="Z808" s="1">
        <f t="shared" si="138"/>
        <v>0</v>
      </c>
      <c r="AA808" s="1">
        <f t="shared" si="139"/>
        <v>0</v>
      </c>
      <c r="AB808" s="1">
        <f t="shared" si="140"/>
        <v>3</v>
      </c>
      <c r="AC808" s="1"/>
    </row>
    <row r="809" spans="1:29" ht="12.95" customHeight="1">
      <c r="A809" s="2" t="s">
        <v>1907</v>
      </c>
      <c r="B809" s="1" t="s">
        <v>650</v>
      </c>
      <c r="C809" s="1" t="s">
        <v>1510</v>
      </c>
      <c r="D809" s="1">
        <v>40.664619999999999</v>
      </c>
      <c r="E809" s="1">
        <v>-107.29095</v>
      </c>
      <c r="F809" s="3">
        <v>1</v>
      </c>
      <c r="G809" s="9" t="s">
        <v>2026</v>
      </c>
      <c r="H809" s="13">
        <v>234.27736999999999</v>
      </c>
      <c r="I809" s="14">
        <v>20.223185999999998</v>
      </c>
      <c r="J809" s="12">
        <v>0</v>
      </c>
      <c r="K809" s="12">
        <v>1.5294000000000001</v>
      </c>
      <c r="L809" s="12">
        <v>0</v>
      </c>
      <c r="M809" s="1">
        <v>0</v>
      </c>
      <c r="N809" s="1">
        <v>2</v>
      </c>
      <c r="O809" s="12">
        <v>0.95223999999999998</v>
      </c>
      <c r="P809" s="1">
        <v>0</v>
      </c>
      <c r="Q809" s="1">
        <v>0</v>
      </c>
      <c r="R809" s="1">
        <v>0</v>
      </c>
      <c r="S809" s="1">
        <f t="shared" si="131"/>
        <v>0</v>
      </c>
      <c r="T809" s="1">
        <f t="shared" si="132"/>
        <v>1</v>
      </c>
      <c r="U809" s="1">
        <f t="shared" si="133"/>
        <v>0</v>
      </c>
      <c r="V809" s="1">
        <f t="shared" si="134"/>
        <v>0</v>
      </c>
      <c r="W809" s="1">
        <f t="shared" si="135"/>
        <v>1</v>
      </c>
      <c r="X809" s="1">
        <f t="shared" si="136"/>
        <v>1</v>
      </c>
      <c r="Y809" s="1">
        <f t="shared" si="137"/>
        <v>0</v>
      </c>
      <c r="Z809" s="1">
        <f t="shared" si="138"/>
        <v>0</v>
      </c>
      <c r="AA809" s="1">
        <f t="shared" si="139"/>
        <v>0</v>
      </c>
      <c r="AB809" s="1">
        <f t="shared" si="140"/>
        <v>3</v>
      </c>
      <c r="AC809" s="1"/>
    </row>
    <row r="810" spans="1:29" ht="12.95" customHeight="1">
      <c r="A810" s="2" t="s">
        <v>1908</v>
      </c>
      <c r="B810" s="1" t="s">
        <v>1909</v>
      </c>
      <c r="C810" s="1" t="s">
        <v>1510</v>
      </c>
      <c r="D810" s="1">
        <v>38.070070000000001</v>
      </c>
      <c r="E810" s="1">
        <v>-107.73968000000001</v>
      </c>
      <c r="F810" s="3">
        <v>2</v>
      </c>
      <c r="G810" s="9" t="s">
        <v>2026</v>
      </c>
      <c r="H810" s="13">
        <v>2.523841</v>
      </c>
      <c r="I810" s="14">
        <v>2.5278019999999999</v>
      </c>
      <c r="J810" s="12">
        <v>0</v>
      </c>
      <c r="K810" s="12">
        <v>0</v>
      </c>
      <c r="L810" s="12">
        <v>0</v>
      </c>
      <c r="M810" s="1">
        <v>0</v>
      </c>
      <c r="N810" s="1">
        <v>1</v>
      </c>
      <c r="O810" s="12">
        <v>1.2403109999999999</v>
      </c>
      <c r="P810" s="1">
        <v>0</v>
      </c>
      <c r="Q810" s="1">
        <v>0</v>
      </c>
      <c r="R810" s="1">
        <v>0</v>
      </c>
      <c r="S810" s="1">
        <f t="shared" si="131"/>
        <v>0</v>
      </c>
      <c r="T810" s="1">
        <f t="shared" si="132"/>
        <v>0</v>
      </c>
      <c r="U810" s="1">
        <f t="shared" si="133"/>
        <v>0</v>
      </c>
      <c r="V810" s="1">
        <f t="shared" si="134"/>
        <v>0</v>
      </c>
      <c r="W810" s="1">
        <f t="shared" si="135"/>
        <v>0</v>
      </c>
      <c r="X810" s="1">
        <f t="shared" si="136"/>
        <v>1</v>
      </c>
      <c r="Y810" s="1">
        <f t="shared" si="137"/>
        <v>0</v>
      </c>
      <c r="Z810" s="1">
        <f t="shared" si="138"/>
        <v>0</v>
      </c>
      <c r="AA810" s="1">
        <f t="shared" si="139"/>
        <v>0</v>
      </c>
      <c r="AB810" s="1">
        <f t="shared" si="140"/>
        <v>1</v>
      </c>
      <c r="AC810" s="1"/>
    </row>
    <row r="811" spans="1:29" ht="12.95" customHeight="1">
      <c r="A811" s="2" t="s">
        <v>1910</v>
      </c>
      <c r="B811" s="1" t="s">
        <v>1911</v>
      </c>
      <c r="C811" s="1" t="s">
        <v>1510</v>
      </c>
      <c r="D811" s="1">
        <v>39.513629999999999</v>
      </c>
      <c r="E811" s="1">
        <v>-105.23408000000001</v>
      </c>
      <c r="F811" s="3">
        <v>1</v>
      </c>
      <c r="G811" s="9" t="s">
        <v>2026</v>
      </c>
      <c r="H811" s="13">
        <v>10.890109000000001</v>
      </c>
      <c r="I811" s="14">
        <v>10.888339999999999</v>
      </c>
      <c r="J811" s="12">
        <v>0</v>
      </c>
      <c r="K811" s="12">
        <v>1.7196</v>
      </c>
      <c r="L811" s="12">
        <v>0</v>
      </c>
      <c r="M811" s="1">
        <v>0</v>
      </c>
      <c r="N811" s="1">
        <v>0</v>
      </c>
      <c r="O811" s="12">
        <v>2.8965580000000002</v>
      </c>
      <c r="P811" s="1">
        <v>0</v>
      </c>
      <c r="Q811" s="1">
        <v>0</v>
      </c>
      <c r="R811" s="1">
        <v>0</v>
      </c>
      <c r="S811" s="1">
        <f t="shared" si="131"/>
        <v>0</v>
      </c>
      <c r="T811" s="1">
        <f t="shared" si="132"/>
        <v>1</v>
      </c>
      <c r="U811" s="1">
        <f t="shared" si="133"/>
        <v>0</v>
      </c>
      <c r="V811" s="1">
        <f t="shared" si="134"/>
        <v>0</v>
      </c>
      <c r="W811" s="1">
        <f t="shared" si="135"/>
        <v>0</v>
      </c>
      <c r="X811" s="1">
        <f t="shared" si="136"/>
        <v>1</v>
      </c>
      <c r="Y811" s="1">
        <f t="shared" si="137"/>
        <v>0</v>
      </c>
      <c r="Z811" s="1">
        <f t="shared" si="138"/>
        <v>0</v>
      </c>
      <c r="AA811" s="1">
        <f t="shared" si="139"/>
        <v>0</v>
      </c>
      <c r="AB811" s="1">
        <f t="shared" si="140"/>
        <v>2</v>
      </c>
      <c r="AC811" s="1"/>
    </row>
    <row r="812" spans="1:29" ht="12.95" customHeight="1">
      <c r="A812" s="2" t="s">
        <v>1913</v>
      </c>
      <c r="B812" s="1" t="s">
        <v>1914</v>
      </c>
      <c r="C812" s="1" t="s">
        <v>1510</v>
      </c>
      <c r="D812" s="1">
        <v>40.199809999999999</v>
      </c>
      <c r="E812" s="1">
        <v>-105.62576</v>
      </c>
      <c r="F812" s="3">
        <v>2</v>
      </c>
      <c r="G812" s="9" t="s">
        <v>2026</v>
      </c>
      <c r="H812" s="13">
        <v>10.480542</v>
      </c>
      <c r="I812" s="14">
        <v>10.481126</v>
      </c>
      <c r="J812" s="12">
        <v>0</v>
      </c>
      <c r="K812" s="12">
        <v>0</v>
      </c>
      <c r="L812" s="12">
        <v>0</v>
      </c>
      <c r="M812" s="1">
        <v>0</v>
      </c>
      <c r="N812" s="1">
        <v>0</v>
      </c>
      <c r="O812" s="12">
        <v>0</v>
      </c>
      <c r="P812" s="1">
        <v>0</v>
      </c>
      <c r="Q812" s="1">
        <v>0</v>
      </c>
      <c r="R812" s="1">
        <v>0</v>
      </c>
      <c r="S812" s="1">
        <f t="shared" si="131"/>
        <v>0</v>
      </c>
      <c r="T812" s="1">
        <f t="shared" si="132"/>
        <v>0</v>
      </c>
      <c r="U812" s="1">
        <f t="shared" si="133"/>
        <v>0</v>
      </c>
      <c r="V812" s="1">
        <f t="shared" si="134"/>
        <v>0</v>
      </c>
      <c r="W812" s="1">
        <f t="shared" si="135"/>
        <v>0</v>
      </c>
      <c r="X812" s="1">
        <f t="shared" si="136"/>
        <v>0</v>
      </c>
      <c r="Y812" s="1">
        <f t="shared" si="137"/>
        <v>0</v>
      </c>
      <c r="Z812" s="1">
        <f t="shared" si="138"/>
        <v>0</v>
      </c>
      <c r="AA812" s="1">
        <f t="shared" si="139"/>
        <v>0</v>
      </c>
      <c r="AB812" s="1">
        <f t="shared" si="140"/>
        <v>0</v>
      </c>
      <c r="AC812" s="1"/>
    </row>
    <row r="813" spans="1:29" ht="12.95" customHeight="1">
      <c r="A813" s="2" t="s">
        <v>1916</v>
      </c>
      <c r="B813" s="1" t="s">
        <v>650</v>
      </c>
      <c r="C813" s="1" t="s">
        <v>1917</v>
      </c>
      <c r="D813" s="1">
        <v>40.627609999999997</v>
      </c>
      <c r="E813" s="1">
        <v>-107.27507</v>
      </c>
      <c r="F813" s="3">
        <v>1</v>
      </c>
      <c r="G813" s="9" t="s">
        <v>2026</v>
      </c>
      <c r="H813" s="15">
        <v>289.55377700000003</v>
      </c>
      <c r="I813" s="14">
        <v>30.99963</v>
      </c>
      <c r="J813" s="12">
        <v>0</v>
      </c>
      <c r="K813" s="12">
        <v>2.9468000000000001</v>
      </c>
      <c r="L813" s="12">
        <v>0</v>
      </c>
      <c r="M813" s="1">
        <v>0</v>
      </c>
      <c r="N813" s="1">
        <v>5</v>
      </c>
      <c r="O813" s="12">
        <v>1.5352110000000001</v>
      </c>
      <c r="P813" s="1">
        <v>0</v>
      </c>
      <c r="Q813" s="1">
        <v>1</v>
      </c>
      <c r="R813" s="1">
        <v>0</v>
      </c>
      <c r="S813" s="1">
        <f t="shared" si="131"/>
        <v>0</v>
      </c>
      <c r="T813" s="1">
        <f t="shared" si="132"/>
        <v>1</v>
      </c>
      <c r="U813" s="1">
        <f t="shared" si="133"/>
        <v>0</v>
      </c>
      <c r="V813" s="1">
        <f t="shared" si="134"/>
        <v>0</v>
      </c>
      <c r="W813" s="1">
        <f t="shared" si="135"/>
        <v>1</v>
      </c>
      <c r="X813" s="1">
        <f t="shared" si="136"/>
        <v>1</v>
      </c>
      <c r="Y813" s="1">
        <f t="shared" si="137"/>
        <v>0</v>
      </c>
      <c r="Z813" s="1">
        <f t="shared" si="138"/>
        <v>1</v>
      </c>
      <c r="AA813" s="1">
        <f t="shared" si="139"/>
        <v>0</v>
      </c>
      <c r="AB813" s="1">
        <f t="shared" si="140"/>
        <v>4</v>
      </c>
      <c r="AC813" s="1"/>
    </row>
    <row r="814" spans="1:29" ht="12.95" customHeight="1">
      <c r="A814" s="2" t="s">
        <v>1920</v>
      </c>
      <c r="B814" s="1" t="s">
        <v>1921</v>
      </c>
      <c r="C814" s="1" t="s">
        <v>1510</v>
      </c>
      <c r="D814" s="1">
        <v>38.519620000000003</v>
      </c>
      <c r="E814" s="1">
        <v>-108.38853</v>
      </c>
      <c r="F814" s="3">
        <v>1</v>
      </c>
      <c r="G814" s="9" t="s">
        <v>2026</v>
      </c>
      <c r="H814" s="15">
        <v>28.415707999999999</v>
      </c>
      <c r="I814" s="14">
        <v>7.5686499999999999</v>
      </c>
      <c r="J814" s="12">
        <v>0</v>
      </c>
      <c r="K814" s="12">
        <v>0.1139</v>
      </c>
      <c r="L814" s="12">
        <v>9.4999999999999998E-3</v>
      </c>
      <c r="M814" s="1">
        <v>0</v>
      </c>
      <c r="N814" s="1">
        <v>0</v>
      </c>
      <c r="O814" s="12">
        <v>1.6855599999999999</v>
      </c>
      <c r="P814" s="1">
        <v>0</v>
      </c>
      <c r="Q814" s="1">
        <v>0</v>
      </c>
      <c r="R814" s="1">
        <v>0</v>
      </c>
      <c r="S814" s="1">
        <f t="shared" si="131"/>
        <v>0</v>
      </c>
      <c r="T814" s="1">
        <f t="shared" si="132"/>
        <v>1</v>
      </c>
      <c r="U814" s="1">
        <f t="shared" si="133"/>
        <v>1</v>
      </c>
      <c r="V814" s="1">
        <f t="shared" si="134"/>
        <v>0</v>
      </c>
      <c r="W814" s="1">
        <f t="shared" si="135"/>
        <v>0</v>
      </c>
      <c r="X814" s="1">
        <f t="shared" si="136"/>
        <v>1</v>
      </c>
      <c r="Y814" s="1">
        <f t="shared" si="137"/>
        <v>0</v>
      </c>
      <c r="Z814" s="1">
        <f t="shared" si="138"/>
        <v>0</v>
      </c>
      <c r="AA814" s="1">
        <f t="shared" si="139"/>
        <v>0</v>
      </c>
      <c r="AB814" s="1">
        <f t="shared" si="140"/>
        <v>3</v>
      </c>
      <c r="AC814" s="1"/>
    </row>
    <row r="815" spans="1:29" ht="12.95" customHeight="1">
      <c r="A815" s="2" t="s">
        <v>1924</v>
      </c>
      <c r="B815" s="1" t="s">
        <v>345</v>
      </c>
      <c r="C815" s="1" t="s">
        <v>1510</v>
      </c>
      <c r="D815" s="1">
        <v>39.873080000000002</v>
      </c>
      <c r="E815" s="1">
        <v>-106.89682000000001</v>
      </c>
      <c r="F815" s="3">
        <v>1</v>
      </c>
      <c r="G815" s="9" t="s">
        <v>2026</v>
      </c>
      <c r="H815" s="15">
        <v>7930.1754000000001</v>
      </c>
      <c r="I815" s="14">
        <v>55.399645999999997</v>
      </c>
      <c r="J815" s="12">
        <v>1.0500000000000001E-2</v>
      </c>
      <c r="K815" s="12">
        <v>1.7943</v>
      </c>
      <c r="L815" s="12">
        <v>0.53379999999999994</v>
      </c>
      <c r="M815" s="1">
        <v>0</v>
      </c>
      <c r="N815" s="1">
        <v>20</v>
      </c>
      <c r="O815" s="12">
        <v>1.304163</v>
      </c>
      <c r="P815" s="1">
        <v>1.8537000000000001E-2</v>
      </c>
      <c r="Q815" s="1">
        <v>1</v>
      </c>
      <c r="R815" s="1">
        <v>0</v>
      </c>
      <c r="S815" s="1">
        <f t="shared" si="131"/>
        <v>1</v>
      </c>
      <c r="T815" s="1">
        <f t="shared" si="132"/>
        <v>1</v>
      </c>
      <c r="U815" s="1">
        <f t="shared" si="133"/>
        <v>1</v>
      </c>
      <c r="V815" s="1">
        <f t="shared" si="134"/>
        <v>0</v>
      </c>
      <c r="W815" s="1">
        <f t="shared" si="135"/>
        <v>1</v>
      </c>
      <c r="X815" s="1">
        <f t="shared" si="136"/>
        <v>1</v>
      </c>
      <c r="Y815" s="1">
        <f t="shared" si="137"/>
        <v>0</v>
      </c>
      <c r="Z815" s="1">
        <f t="shared" si="138"/>
        <v>1</v>
      </c>
      <c r="AA815" s="1">
        <f t="shared" si="139"/>
        <v>0</v>
      </c>
      <c r="AB815" s="1">
        <f t="shared" si="140"/>
        <v>6</v>
      </c>
      <c r="AC815" s="1"/>
    </row>
    <row r="816" spans="1:29" ht="12.95" customHeight="1">
      <c r="A816" s="2" t="s">
        <v>1925</v>
      </c>
      <c r="B816" s="1" t="s">
        <v>727</v>
      </c>
      <c r="C816" s="1" t="s">
        <v>1510</v>
      </c>
      <c r="D816" s="1">
        <v>40.386299999999999</v>
      </c>
      <c r="E816" s="1">
        <v>-106.0778</v>
      </c>
      <c r="F816" s="3">
        <v>2</v>
      </c>
      <c r="G816" s="9" t="s">
        <v>2026</v>
      </c>
      <c r="H816" s="15">
        <v>12.618364</v>
      </c>
      <c r="I816" s="14">
        <v>12.622681999999999</v>
      </c>
      <c r="J816" s="12">
        <v>0</v>
      </c>
      <c r="K816" s="12">
        <v>0</v>
      </c>
      <c r="L816" s="12">
        <v>0.1711</v>
      </c>
      <c r="M816" s="1">
        <v>0</v>
      </c>
      <c r="N816" s="1">
        <v>0</v>
      </c>
      <c r="O816" s="12">
        <v>2.968645</v>
      </c>
      <c r="P816" s="1">
        <v>0</v>
      </c>
      <c r="Q816" s="1">
        <v>0</v>
      </c>
      <c r="R816" s="1">
        <v>0</v>
      </c>
      <c r="S816" s="1">
        <f t="shared" si="131"/>
        <v>0</v>
      </c>
      <c r="T816" s="1">
        <f t="shared" si="132"/>
        <v>0</v>
      </c>
      <c r="U816" s="1">
        <f t="shared" si="133"/>
        <v>1</v>
      </c>
      <c r="V816" s="1">
        <f t="shared" si="134"/>
        <v>0</v>
      </c>
      <c r="W816" s="1">
        <f t="shared" si="135"/>
        <v>0</v>
      </c>
      <c r="X816" s="1">
        <f t="shared" si="136"/>
        <v>1</v>
      </c>
      <c r="Y816" s="1">
        <f t="shared" si="137"/>
        <v>0</v>
      </c>
      <c r="Z816" s="1">
        <f t="shared" si="138"/>
        <v>0</v>
      </c>
      <c r="AA816" s="1">
        <f t="shared" si="139"/>
        <v>0</v>
      </c>
      <c r="AB816" s="1">
        <f t="shared" si="140"/>
        <v>2</v>
      </c>
      <c r="AC816" s="1"/>
    </row>
    <row r="817" spans="1:29" ht="12.95" customHeight="1">
      <c r="A817" s="2" t="s">
        <v>1926</v>
      </c>
      <c r="B817" s="1" t="s">
        <v>57</v>
      </c>
      <c r="C817" s="1" t="s">
        <v>1510</v>
      </c>
      <c r="D817" s="1">
        <v>38.021059999999999</v>
      </c>
      <c r="E817" s="1">
        <v>-107.39053</v>
      </c>
      <c r="F817" s="3">
        <v>2</v>
      </c>
      <c r="G817" s="9" t="s">
        <v>2026</v>
      </c>
      <c r="H817" s="15">
        <v>158.89433500000001</v>
      </c>
      <c r="I817" s="14">
        <v>37.331840999999997</v>
      </c>
      <c r="J817" s="12">
        <v>0</v>
      </c>
      <c r="K817" s="12">
        <v>0</v>
      </c>
      <c r="L817" s="12">
        <v>0</v>
      </c>
      <c r="M817" s="1">
        <v>0</v>
      </c>
      <c r="N817" s="1">
        <v>0</v>
      </c>
      <c r="O817" s="12">
        <v>0.46756999999999999</v>
      </c>
      <c r="P817" s="1">
        <v>1.2586999999999999E-2</v>
      </c>
      <c r="Q817" s="1">
        <v>0</v>
      </c>
      <c r="R817" s="1">
        <v>0</v>
      </c>
      <c r="S817" s="1">
        <f t="shared" si="131"/>
        <v>0</v>
      </c>
      <c r="T817" s="1">
        <f t="shared" si="132"/>
        <v>0</v>
      </c>
      <c r="U817" s="1">
        <f t="shared" si="133"/>
        <v>0</v>
      </c>
      <c r="V817" s="1">
        <f t="shared" si="134"/>
        <v>0</v>
      </c>
      <c r="W817" s="1">
        <f t="shared" si="135"/>
        <v>0</v>
      </c>
      <c r="X817" s="1">
        <f t="shared" si="136"/>
        <v>0</v>
      </c>
      <c r="Y817" s="1">
        <f t="shared" si="137"/>
        <v>0</v>
      </c>
      <c r="Z817" s="1">
        <f t="shared" si="138"/>
        <v>0</v>
      </c>
      <c r="AA817" s="1">
        <f t="shared" si="139"/>
        <v>0</v>
      </c>
      <c r="AB817" s="1">
        <f t="shared" si="140"/>
        <v>0</v>
      </c>
      <c r="AC817" s="1"/>
    </row>
    <row r="818" spans="1:29" ht="12.95" customHeight="1">
      <c r="A818" s="2" t="s">
        <v>1927</v>
      </c>
      <c r="B818" s="1" t="s">
        <v>862</v>
      </c>
      <c r="C818" s="1" t="s">
        <v>1510</v>
      </c>
      <c r="D818" s="1">
        <v>40.21855</v>
      </c>
      <c r="E818" s="1">
        <v>-105.36055</v>
      </c>
      <c r="F818" s="3">
        <v>2</v>
      </c>
      <c r="G818" s="9" t="s">
        <v>2026</v>
      </c>
      <c r="H818" s="15">
        <v>266.037735</v>
      </c>
      <c r="I818" s="14">
        <v>30.229811000000002</v>
      </c>
      <c r="J818" s="12">
        <v>0</v>
      </c>
      <c r="K818" s="12">
        <v>1.2500000000000001E-2</v>
      </c>
      <c r="L818" s="12">
        <v>0.11770000000000001</v>
      </c>
      <c r="M818" s="1">
        <v>0</v>
      </c>
      <c r="N818" s="1">
        <v>0</v>
      </c>
      <c r="O818" s="12">
        <v>0.44879200000000002</v>
      </c>
      <c r="P818" s="1">
        <v>0</v>
      </c>
      <c r="Q818" s="1">
        <v>0</v>
      </c>
      <c r="R818" s="1">
        <v>0</v>
      </c>
      <c r="S818" s="1">
        <f t="shared" si="131"/>
        <v>0</v>
      </c>
      <c r="T818" s="1">
        <f t="shared" si="132"/>
        <v>1</v>
      </c>
      <c r="U818" s="1">
        <f t="shared" si="133"/>
        <v>1</v>
      </c>
      <c r="V818" s="1">
        <f t="shared" si="134"/>
        <v>0</v>
      </c>
      <c r="W818" s="1">
        <f t="shared" si="135"/>
        <v>0</v>
      </c>
      <c r="X818" s="1">
        <f t="shared" si="136"/>
        <v>0</v>
      </c>
      <c r="Y818" s="1">
        <f t="shared" si="137"/>
        <v>0</v>
      </c>
      <c r="Z818" s="1">
        <f t="shared" si="138"/>
        <v>0</v>
      </c>
      <c r="AA818" s="1">
        <f t="shared" si="139"/>
        <v>0</v>
      </c>
      <c r="AB818" s="1">
        <f t="shared" si="140"/>
        <v>2</v>
      </c>
      <c r="AC818" s="1"/>
    </row>
    <row r="819" spans="1:29" ht="12.95" customHeight="1">
      <c r="A819" s="2" t="s">
        <v>1928</v>
      </c>
      <c r="B819" s="1" t="s">
        <v>289</v>
      </c>
      <c r="C819" s="1" t="s">
        <v>1510</v>
      </c>
      <c r="D819" s="1">
        <v>40.971499999999999</v>
      </c>
      <c r="E819" s="1">
        <v>-107.01900000000001</v>
      </c>
      <c r="F819" s="3">
        <v>1</v>
      </c>
      <c r="G819" s="9" t="s">
        <v>2026</v>
      </c>
      <c r="H819" s="15">
        <v>267.09907700000002</v>
      </c>
      <c r="I819" s="14">
        <v>26.311914000000002</v>
      </c>
      <c r="J819" s="12">
        <v>0</v>
      </c>
      <c r="K819" s="12">
        <v>0.83300000000000007</v>
      </c>
      <c r="L819" s="12">
        <v>0</v>
      </c>
      <c r="M819" s="1">
        <v>0</v>
      </c>
      <c r="N819" s="1">
        <v>0</v>
      </c>
      <c r="O819" s="12">
        <v>0.172236</v>
      </c>
      <c r="P819" s="1">
        <v>2.2464000000000001E-2</v>
      </c>
      <c r="Q819" s="1">
        <v>0</v>
      </c>
      <c r="R819" s="1">
        <v>0</v>
      </c>
      <c r="S819" s="1">
        <f t="shared" si="131"/>
        <v>0</v>
      </c>
      <c r="T819" s="1">
        <f t="shared" si="132"/>
        <v>1</v>
      </c>
      <c r="U819" s="1">
        <f t="shared" si="133"/>
        <v>0</v>
      </c>
      <c r="V819" s="1">
        <f t="shared" si="134"/>
        <v>0</v>
      </c>
      <c r="W819" s="1">
        <f t="shared" si="135"/>
        <v>0</v>
      </c>
      <c r="X819" s="1">
        <f t="shared" si="136"/>
        <v>0</v>
      </c>
      <c r="Y819" s="1">
        <f t="shared" si="137"/>
        <v>0</v>
      </c>
      <c r="Z819" s="1">
        <f t="shared" si="138"/>
        <v>0</v>
      </c>
      <c r="AA819" s="1">
        <f t="shared" si="139"/>
        <v>0</v>
      </c>
      <c r="AB819" s="1">
        <f t="shared" si="140"/>
        <v>1</v>
      </c>
      <c r="AC819" s="1" t="s">
        <v>2207</v>
      </c>
    </row>
    <row r="820" spans="1:29" ht="12.95" customHeight="1">
      <c r="A820" s="2" t="s">
        <v>1929</v>
      </c>
      <c r="B820" s="1" t="s">
        <v>207</v>
      </c>
      <c r="C820" s="1" t="s">
        <v>1510</v>
      </c>
      <c r="D820" s="1">
        <v>37.933700000000002</v>
      </c>
      <c r="E820" s="1">
        <v>-108.0394</v>
      </c>
      <c r="F820" s="3">
        <v>2</v>
      </c>
      <c r="G820" s="9" t="s">
        <v>2026</v>
      </c>
      <c r="H820" s="15">
        <v>59.025585</v>
      </c>
      <c r="I820" s="14">
        <v>24.099492000000001</v>
      </c>
      <c r="J820" s="12">
        <v>0</v>
      </c>
      <c r="K820" s="12">
        <v>0</v>
      </c>
      <c r="L820" s="12">
        <v>0</v>
      </c>
      <c r="M820" s="1">
        <v>0</v>
      </c>
      <c r="N820" s="1">
        <v>3</v>
      </c>
      <c r="O820" s="12">
        <v>1.1648590000000001</v>
      </c>
      <c r="P820" s="1">
        <v>0</v>
      </c>
      <c r="Q820" s="1">
        <v>0</v>
      </c>
      <c r="R820" s="1">
        <v>0</v>
      </c>
      <c r="S820" s="1">
        <f t="shared" si="131"/>
        <v>0</v>
      </c>
      <c r="T820" s="1">
        <f t="shared" si="132"/>
        <v>0</v>
      </c>
      <c r="U820" s="1">
        <f t="shared" si="133"/>
        <v>0</v>
      </c>
      <c r="V820" s="1">
        <f t="shared" si="134"/>
        <v>0</v>
      </c>
      <c r="W820" s="1">
        <f t="shared" si="135"/>
        <v>1</v>
      </c>
      <c r="X820" s="1">
        <f t="shared" si="136"/>
        <v>1</v>
      </c>
      <c r="Y820" s="1">
        <f t="shared" si="137"/>
        <v>0</v>
      </c>
      <c r="Z820" s="1">
        <f t="shared" si="138"/>
        <v>0</v>
      </c>
      <c r="AA820" s="1">
        <f t="shared" si="139"/>
        <v>0</v>
      </c>
      <c r="AB820" s="1">
        <f t="shared" si="140"/>
        <v>2</v>
      </c>
      <c r="AC820" s="1"/>
    </row>
    <row r="821" spans="1:29" ht="12.95" customHeight="1">
      <c r="A821" s="2" t="s">
        <v>1930</v>
      </c>
      <c r="B821" s="1" t="s">
        <v>1038</v>
      </c>
      <c r="C821" s="1" t="s">
        <v>1510</v>
      </c>
      <c r="D821" s="1">
        <v>39.239879999999999</v>
      </c>
      <c r="E821" s="1">
        <v>-105.648</v>
      </c>
      <c r="F821" s="3">
        <v>1</v>
      </c>
      <c r="G821" s="9" t="s">
        <v>2026</v>
      </c>
      <c r="H821" s="15">
        <v>674.47106699999995</v>
      </c>
      <c r="I821" s="14">
        <v>32.578502</v>
      </c>
      <c r="J821" s="12">
        <v>0</v>
      </c>
      <c r="K821" s="12">
        <v>0.96690000000000009</v>
      </c>
      <c r="L821" s="12">
        <v>6.6400000000000001E-2</v>
      </c>
      <c r="M821" s="1">
        <v>0</v>
      </c>
      <c r="N821" s="1">
        <v>6</v>
      </c>
      <c r="O821" s="12">
        <v>1.7359089999999999</v>
      </c>
      <c r="P821" s="1">
        <v>3.5582999999999997E-2</v>
      </c>
      <c r="Q821" s="1">
        <v>0</v>
      </c>
      <c r="R821" s="1">
        <v>0</v>
      </c>
      <c r="S821" s="1">
        <f t="shared" si="131"/>
        <v>0</v>
      </c>
      <c r="T821" s="1">
        <f t="shared" si="132"/>
        <v>1</v>
      </c>
      <c r="U821" s="1">
        <f t="shared" si="133"/>
        <v>1</v>
      </c>
      <c r="V821" s="1">
        <f t="shared" si="134"/>
        <v>0</v>
      </c>
      <c r="W821" s="1">
        <f t="shared" si="135"/>
        <v>1</v>
      </c>
      <c r="X821" s="1">
        <f t="shared" si="136"/>
        <v>1</v>
      </c>
      <c r="Y821" s="1">
        <f t="shared" si="137"/>
        <v>1</v>
      </c>
      <c r="Z821" s="1">
        <f t="shared" si="138"/>
        <v>0</v>
      </c>
      <c r="AA821" s="1">
        <f t="shared" si="139"/>
        <v>0</v>
      </c>
      <c r="AB821" s="1">
        <f t="shared" si="140"/>
        <v>5</v>
      </c>
      <c r="AC821" s="1"/>
    </row>
    <row r="822" spans="1:29" ht="12.95" customHeight="1">
      <c r="A822" s="2" t="s">
        <v>1935</v>
      </c>
      <c r="B822" s="1" t="s">
        <v>1936</v>
      </c>
      <c r="C822" s="1" t="s">
        <v>1937</v>
      </c>
      <c r="D822" s="1">
        <v>38.592779999999998</v>
      </c>
      <c r="E822" s="1">
        <v>-107.44723999999999</v>
      </c>
      <c r="F822" s="3">
        <v>2</v>
      </c>
      <c r="G822" s="9" t="s">
        <v>2026</v>
      </c>
      <c r="H822" s="15">
        <v>20.690282</v>
      </c>
      <c r="I822" s="14">
        <v>12.706287</v>
      </c>
      <c r="J822" s="12">
        <v>0</v>
      </c>
      <c r="K822" s="12">
        <v>0</v>
      </c>
      <c r="L822" s="12">
        <v>0</v>
      </c>
      <c r="M822" s="1">
        <v>0</v>
      </c>
      <c r="N822" s="1">
        <v>0</v>
      </c>
      <c r="O822" s="12">
        <v>9.7011E-2</v>
      </c>
      <c r="P822" s="1">
        <v>0</v>
      </c>
      <c r="Q822" s="1">
        <v>0</v>
      </c>
      <c r="R822" s="1">
        <v>0</v>
      </c>
      <c r="S822" s="1">
        <f t="shared" si="131"/>
        <v>0</v>
      </c>
      <c r="T822" s="1">
        <f t="shared" si="132"/>
        <v>0</v>
      </c>
      <c r="U822" s="1">
        <f t="shared" si="133"/>
        <v>0</v>
      </c>
      <c r="V822" s="1">
        <f t="shared" si="134"/>
        <v>0</v>
      </c>
      <c r="W822" s="1">
        <f t="shared" si="135"/>
        <v>0</v>
      </c>
      <c r="X822" s="1">
        <f t="shared" si="136"/>
        <v>0</v>
      </c>
      <c r="Y822" s="1">
        <f t="shared" si="137"/>
        <v>0</v>
      </c>
      <c r="Z822" s="1">
        <f t="shared" si="138"/>
        <v>0</v>
      </c>
      <c r="AA822" s="1">
        <f t="shared" si="139"/>
        <v>0</v>
      </c>
      <c r="AB822" s="1">
        <f t="shared" si="140"/>
        <v>0</v>
      </c>
      <c r="AC822" s="1"/>
    </row>
    <row r="823" spans="1:29" ht="12.95" customHeight="1">
      <c r="A823" s="2" t="s">
        <v>1938</v>
      </c>
      <c r="B823" s="1" t="s">
        <v>267</v>
      </c>
      <c r="C823" s="1" t="s">
        <v>1510</v>
      </c>
      <c r="D823" s="1">
        <v>38.99335</v>
      </c>
      <c r="E823" s="1">
        <v>-106.3951</v>
      </c>
      <c r="F823" s="3">
        <v>2</v>
      </c>
      <c r="G823" s="9" t="s">
        <v>2026</v>
      </c>
      <c r="H823" s="15">
        <v>113.24906</v>
      </c>
      <c r="I823" s="14">
        <v>32.526766000000002</v>
      </c>
      <c r="J823" s="12">
        <v>0</v>
      </c>
      <c r="K823" s="12">
        <v>0</v>
      </c>
      <c r="L823" s="12">
        <v>0</v>
      </c>
      <c r="M823" s="1">
        <v>0</v>
      </c>
      <c r="N823" s="1">
        <v>0</v>
      </c>
      <c r="O823" s="12">
        <v>0.38434499999999999</v>
      </c>
      <c r="P823" s="1">
        <v>7.9471E-2</v>
      </c>
      <c r="Q823" s="1">
        <v>0</v>
      </c>
      <c r="R823" s="1">
        <v>0</v>
      </c>
      <c r="S823" s="1">
        <f t="shared" si="131"/>
        <v>0</v>
      </c>
      <c r="T823" s="1">
        <f t="shared" si="132"/>
        <v>0</v>
      </c>
      <c r="U823" s="1">
        <f t="shared" si="133"/>
        <v>0</v>
      </c>
      <c r="V823" s="1">
        <f t="shared" si="134"/>
        <v>0</v>
      </c>
      <c r="W823" s="1">
        <f t="shared" si="135"/>
        <v>0</v>
      </c>
      <c r="X823" s="1">
        <f t="shared" si="136"/>
        <v>0</v>
      </c>
      <c r="Y823" s="1">
        <f t="shared" si="137"/>
        <v>1</v>
      </c>
      <c r="Z823" s="1">
        <f t="shared" si="138"/>
        <v>0</v>
      </c>
      <c r="AA823" s="1">
        <f t="shared" si="139"/>
        <v>0</v>
      </c>
      <c r="AB823" s="1">
        <f t="shared" si="140"/>
        <v>1</v>
      </c>
      <c r="AC823" s="1"/>
    </row>
    <row r="824" spans="1:29" ht="12.95" customHeight="1">
      <c r="A824" s="2" t="s">
        <v>1945</v>
      </c>
      <c r="B824" s="1" t="s">
        <v>916</v>
      </c>
      <c r="C824" s="1" t="s">
        <v>1510</v>
      </c>
      <c r="D824" s="1">
        <v>39.793889999999998</v>
      </c>
      <c r="E824" s="1">
        <v>-105.59107</v>
      </c>
      <c r="F824" s="3">
        <v>2</v>
      </c>
      <c r="G824" s="9" t="s">
        <v>2026</v>
      </c>
      <c r="H824" s="15">
        <v>41.98272</v>
      </c>
      <c r="I824" s="14">
        <v>12.927111999999999</v>
      </c>
      <c r="J824" s="12">
        <v>0</v>
      </c>
      <c r="K824" s="12">
        <v>0</v>
      </c>
      <c r="L824" s="12">
        <v>4.4999999999999998E-2</v>
      </c>
      <c r="M824" s="1">
        <v>0</v>
      </c>
      <c r="N824" s="1">
        <v>1</v>
      </c>
      <c r="O824" s="12">
        <v>1.9516009999999999</v>
      </c>
      <c r="P824" s="1">
        <v>4.7639000000000001E-2</v>
      </c>
      <c r="Q824" s="1">
        <v>0</v>
      </c>
      <c r="R824" s="1">
        <v>0</v>
      </c>
      <c r="S824" s="1">
        <f t="shared" si="131"/>
        <v>0</v>
      </c>
      <c r="T824" s="1">
        <f t="shared" si="132"/>
        <v>0</v>
      </c>
      <c r="U824" s="1">
        <f t="shared" si="133"/>
        <v>1</v>
      </c>
      <c r="V824" s="1">
        <f t="shared" si="134"/>
        <v>0</v>
      </c>
      <c r="W824" s="1">
        <f t="shared" si="135"/>
        <v>0</v>
      </c>
      <c r="X824" s="1">
        <f t="shared" si="136"/>
        <v>1</v>
      </c>
      <c r="Y824" s="1">
        <f t="shared" si="137"/>
        <v>1</v>
      </c>
      <c r="Z824" s="1">
        <f t="shared" si="138"/>
        <v>0</v>
      </c>
      <c r="AA824" s="1">
        <f t="shared" si="139"/>
        <v>0</v>
      </c>
      <c r="AB824" s="1">
        <f t="shared" si="140"/>
        <v>3</v>
      </c>
      <c r="AC824" s="1"/>
    </row>
    <row r="825" spans="1:29" ht="12.95" customHeight="1">
      <c r="A825" s="2" t="s">
        <v>1946</v>
      </c>
      <c r="B825" s="1" t="s">
        <v>1947</v>
      </c>
      <c r="C825" s="1" t="s">
        <v>1510</v>
      </c>
      <c r="D825" s="1">
        <v>38.069450000000003</v>
      </c>
      <c r="E825" s="1">
        <v>-106.37607</v>
      </c>
      <c r="F825" s="3">
        <v>2</v>
      </c>
      <c r="G825" s="9" t="s">
        <v>2026</v>
      </c>
      <c r="H825" s="15">
        <v>39.795279000000001</v>
      </c>
      <c r="I825" s="14">
        <v>23.316670999999999</v>
      </c>
      <c r="J825" s="12">
        <v>0</v>
      </c>
      <c r="K825" s="12">
        <v>3.1699999999999999E-2</v>
      </c>
      <c r="L825" s="12">
        <v>0.11989999999999999</v>
      </c>
      <c r="M825" s="1">
        <v>0</v>
      </c>
      <c r="N825" s="1">
        <v>0</v>
      </c>
      <c r="O825" s="12">
        <v>1.025274</v>
      </c>
      <c r="P825" s="1">
        <v>0</v>
      </c>
      <c r="Q825" s="1">
        <v>0</v>
      </c>
      <c r="R825" s="1">
        <v>0</v>
      </c>
      <c r="S825" s="1">
        <f t="shared" si="131"/>
        <v>0</v>
      </c>
      <c r="T825" s="1">
        <f t="shared" si="132"/>
        <v>1</v>
      </c>
      <c r="U825" s="1">
        <f t="shared" si="133"/>
        <v>1</v>
      </c>
      <c r="V825" s="1">
        <f t="shared" si="134"/>
        <v>0</v>
      </c>
      <c r="W825" s="1">
        <f t="shared" si="135"/>
        <v>0</v>
      </c>
      <c r="X825" s="1">
        <f t="shared" si="136"/>
        <v>1</v>
      </c>
      <c r="Y825" s="1">
        <f t="shared" si="137"/>
        <v>0</v>
      </c>
      <c r="Z825" s="1">
        <f t="shared" si="138"/>
        <v>0</v>
      </c>
      <c r="AA825" s="1">
        <f t="shared" si="139"/>
        <v>0</v>
      </c>
      <c r="AB825" s="1">
        <f t="shared" si="140"/>
        <v>3</v>
      </c>
      <c r="AC825" s="1"/>
    </row>
    <row r="826" spans="1:29" ht="12.95" customHeight="1">
      <c r="A826" s="2" t="s">
        <v>1949</v>
      </c>
      <c r="B826" s="1" t="s">
        <v>463</v>
      </c>
      <c r="C826" s="1" t="s">
        <v>1510</v>
      </c>
      <c r="D826" s="1">
        <v>39.785080000000001</v>
      </c>
      <c r="E826" s="1">
        <v>-106.3605</v>
      </c>
      <c r="F826" s="3">
        <v>2</v>
      </c>
      <c r="G826" s="9" t="s">
        <v>2026</v>
      </c>
      <c r="H826" s="15">
        <v>10.194602</v>
      </c>
      <c r="I826" s="14">
        <v>10.188015</v>
      </c>
      <c r="J826" s="12">
        <v>0</v>
      </c>
      <c r="K826" s="12">
        <v>0</v>
      </c>
      <c r="L826" s="12">
        <v>0</v>
      </c>
      <c r="M826" s="1">
        <v>0</v>
      </c>
      <c r="N826" s="1">
        <v>0</v>
      </c>
      <c r="O826" s="12">
        <v>0.30834099999999998</v>
      </c>
      <c r="P826" s="1">
        <v>0</v>
      </c>
      <c r="Q826" s="1">
        <v>0</v>
      </c>
      <c r="R826" s="1">
        <v>0</v>
      </c>
      <c r="S826" s="1">
        <f t="shared" si="131"/>
        <v>0</v>
      </c>
      <c r="T826" s="1">
        <f t="shared" si="132"/>
        <v>0</v>
      </c>
      <c r="U826" s="1">
        <f t="shared" si="133"/>
        <v>0</v>
      </c>
      <c r="V826" s="1">
        <f t="shared" si="134"/>
        <v>0</v>
      </c>
      <c r="W826" s="1">
        <f t="shared" si="135"/>
        <v>0</v>
      </c>
      <c r="X826" s="1">
        <f t="shared" si="136"/>
        <v>0</v>
      </c>
      <c r="Y826" s="1">
        <f t="shared" si="137"/>
        <v>0</v>
      </c>
      <c r="Z826" s="1">
        <f t="shared" si="138"/>
        <v>0</v>
      </c>
      <c r="AA826" s="1">
        <f t="shared" si="139"/>
        <v>0</v>
      </c>
      <c r="AB826" s="1">
        <f t="shared" si="140"/>
        <v>0</v>
      </c>
      <c r="AC826" s="1"/>
    </row>
    <row r="827" spans="1:29" ht="12.95" customHeight="1">
      <c r="A827" s="2" t="s">
        <v>1950</v>
      </c>
      <c r="B827" s="1" t="s">
        <v>539</v>
      </c>
      <c r="C827" s="1" t="s">
        <v>1951</v>
      </c>
      <c r="D827" s="1">
        <v>38.723880000000001</v>
      </c>
      <c r="E827" s="1">
        <v>-106.67252999999999</v>
      </c>
      <c r="F827" s="3">
        <v>2</v>
      </c>
      <c r="G827" s="9" t="s">
        <v>2026</v>
      </c>
      <c r="H827" s="15">
        <v>48.833506</v>
      </c>
      <c r="I827" s="14">
        <v>27.557867999999999</v>
      </c>
      <c r="J827" s="12">
        <v>0</v>
      </c>
      <c r="K827" s="12">
        <v>0</v>
      </c>
      <c r="L827" s="12">
        <v>0</v>
      </c>
      <c r="M827" s="1">
        <v>0</v>
      </c>
      <c r="N827" s="1">
        <v>0</v>
      </c>
      <c r="O827" s="12">
        <v>0.433035</v>
      </c>
      <c r="P827" s="1">
        <v>0</v>
      </c>
      <c r="Q827" s="1">
        <v>0</v>
      </c>
      <c r="R827" s="1">
        <v>0</v>
      </c>
      <c r="S827" s="1">
        <f t="shared" si="131"/>
        <v>0</v>
      </c>
      <c r="T827" s="1">
        <f t="shared" si="132"/>
        <v>0</v>
      </c>
      <c r="U827" s="1">
        <f t="shared" si="133"/>
        <v>0</v>
      </c>
      <c r="V827" s="1">
        <f t="shared" si="134"/>
        <v>0</v>
      </c>
      <c r="W827" s="1">
        <f t="shared" si="135"/>
        <v>0</v>
      </c>
      <c r="X827" s="1">
        <f t="shared" si="136"/>
        <v>0</v>
      </c>
      <c r="Y827" s="1">
        <f t="shared" si="137"/>
        <v>0</v>
      </c>
      <c r="Z827" s="1">
        <f t="shared" si="138"/>
        <v>0</v>
      </c>
      <c r="AA827" s="1">
        <f t="shared" si="139"/>
        <v>0</v>
      </c>
      <c r="AB827" s="1">
        <f t="shared" si="140"/>
        <v>0</v>
      </c>
      <c r="AC827" s="1"/>
    </row>
    <row r="828" spans="1:29" ht="12.95" customHeight="1">
      <c r="A828" s="2" t="s">
        <v>1952</v>
      </c>
      <c r="B828" s="1" t="s">
        <v>231</v>
      </c>
      <c r="C828" s="1" t="s">
        <v>1510</v>
      </c>
      <c r="D828" s="1">
        <v>37.595500000000001</v>
      </c>
      <c r="E828" s="1">
        <v>-105.3989</v>
      </c>
      <c r="F828" s="3">
        <v>2</v>
      </c>
      <c r="G828" s="9" t="s">
        <v>2026</v>
      </c>
      <c r="H828" s="15">
        <v>6.9189069999999999</v>
      </c>
      <c r="I828" s="14">
        <v>6.9189660000000002</v>
      </c>
      <c r="J828" s="12">
        <v>0</v>
      </c>
      <c r="K828" s="12">
        <v>0</v>
      </c>
      <c r="L828" s="12">
        <v>0</v>
      </c>
      <c r="M828" s="1">
        <v>0</v>
      </c>
      <c r="N828" s="1">
        <v>0</v>
      </c>
      <c r="O828" s="12">
        <v>0</v>
      </c>
      <c r="P828" s="1">
        <v>0</v>
      </c>
      <c r="Q828" s="1">
        <v>0</v>
      </c>
      <c r="R828" s="1">
        <v>0</v>
      </c>
      <c r="S828" s="1">
        <f t="shared" si="131"/>
        <v>0</v>
      </c>
      <c r="T828" s="1">
        <f t="shared" si="132"/>
        <v>0</v>
      </c>
      <c r="U828" s="1">
        <f t="shared" si="133"/>
        <v>0</v>
      </c>
      <c r="V828" s="1">
        <f t="shared" si="134"/>
        <v>0</v>
      </c>
      <c r="W828" s="1">
        <f t="shared" si="135"/>
        <v>0</v>
      </c>
      <c r="X828" s="1">
        <f t="shared" si="136"/>
        <v>0</v>
      </c>
      <c r="Y828" s="1">
        <f t="shared" si="137"/>
        <v>0</v>
      </c>
      <c r="Z828" s="1">
        <f t="shared" si="138"/>
        <v>0</v>
      </c>
      <c r="AA828" s="1">
        <f t="shared" si="139"/>
        <v>0</v>
      </c>
      <c r="AB828" s="1">
        <f t="shared" si="140"/>
        <v>0</v>
      </c>
      <c r="AC828" s="1"/>
    </row>
    <row r="829" spans="1:29" ht="12.95" customHeight="1">
      <c r="A829" s="2" t="s">
        <v>1953</v>
      </c>
      <c r="B829" s="1" t="s">
        <v>724</v>
      </c>
      <c r="C829" s="1" t="s">
        <v>1510</v>
      </c>
      <c r="D829" s="1">
        <v>40.432389999999998</v>
      </c>
      <c r="E829" s="1">
        <v>-106.11899</v>
      </c>
      <c r="F829" s="3">
        <v>2</v>
      </c>
      <c r="G829" s="9" t="s">
        <v>2026</v>
      </c>
      <c r="H829" s="15">
        <v>91.310733999999997</v>
      </c>
      <c r="I829" s="14">
        <v>15.702199999999999</v>
      </c>
      <c r="J829" s="12">
        <v>0</v>
      </c>
      <c r="K829" s="12">
        <v>3.3500000000000002E-2</v>
      </c>
      <c r="L829" s="12">
        <v>0.13410000000000002</v>
      </c>
      <c r="M829" s="1">
        <v>0</v>
      </c>
      <c r="N829" s="1">
        <v>5</v>
      </c>
      <c r="O829" s="12">
        <v>1.15455</v>
      </c>
      <c r="P829" s="1">
        <v>2.1902999999999999E-2</v>
      </c>
      <c r="Q829" s="1">
        <v>0</v>
      </c>
      <c r="R829" s="1">
        <v>0</v>
      </c>
      <c r="S829" s="1">
        <f t="shared" si="131"/>
        <v>0</v>
      </c>
      <c r="T829" s="1">
        <f t="shared" si="132"/>
        <v>1</v>
      </c>
      <c r="U829" s="1">
        <f t="shared" si="133"/>
        <v>1</v>
      </c>
      <c r="V829" s="1">
        <f t="shared" si="134"/>
        <v>0</v>
      </c>
      <c r="W829" s="1">
        <f t="shared" si="135"/>
        <v>1</v>
      </c>
      <c r="X829" s="1">
        <f t="shared" si="136"/>
        <v>1</v>
      </c>
      <c r="Y829" s="1">
        <f t="shared" si="137"/>
        <v>0</v>
      </c>
      <c r="Z829" s="1">
        <f t="shared" si="138"/>
        <v>0</v>
      </c>
      <c r="AA829" s="1">
        <f t="shared" si="139"/>
        <v>0</v>
      </c>
      <c r="AB829" s="1">
        <f t="shared" si="140"/>
        <v>4</v>
      </c>
      <c r="AC829" s="1"/>
    </row>
    <row r="830" spans="1:29" ht="12.95" customHeight="1">
      <c r="A830" s="2" t="s">
        <v>1957</v>
      </c>
      <c r="B830" s="1" t="s">
        <v>378</v>
      </c>
      <c r="C830" s="1" t="s">
        <v>1958</v>
      </c>
      <c r="D830" s="1">
        <v>39.215249999999997</v>
      </c>
      <c r="E830" s="1">
        <v>-106.39487</v>
      </c>
      <c r="F830" s="3">
        <v>2</v>
      </c>
      <c r="G830" s="9" t="s">
        <v>2026</v>
      </c>
      <c r="H830" s="15">
        <v>28.657916</v>
      </c>
      <c r="I830" s="14">
        <v>12.547874</v>
      </c>
      <c r="J830" s="12">
        <v>0</v>
      </c>
      <c r="K830" s="12">
        <v>0</v>
      </c>
      <c r="L830" s="12">
        <v>0</v>
      </c>
      <c r="M830" s="1">
        <v>0</v>
      </c>
      <c r="N830" s="1">
        <v>0</v>
      </c>
      <c r="O830" s="12">
        <v>0.346362</v>
      </c>
      <c r="P830" s="1">
        <v>0</v>
      </c>
      <c r="Q830" s="1">
        <v>0</v>
      </c>
      <c r="R830" s="1">
        <v>0</v>
      </c>
      <c r="S830" s="1">
        <f t="shared" si="131"/>
        <v>0</v>
      </c>
      <c r="T830" s="1">
        <f t="shared" si="132"/>
        <v>0</v>
      </c>
      <c r="U830" s="1">
        <f t="shared" si="133"/>
        <v>0</v>
      </c>
      <c r="V830" s="1">
        <f t="shared" si="134"/>
        <v>0</v>
      </c>
      <c r="W830" s="1">
        <f t="shared" si="135"/>
        <v>0</v>
      </c>
      <c r="X830" s="1">
        <f t="shared" si="136"/>
        <v>0</v>
      </c>
      <c r="Y830" s="1">
        <f t="shared" si="137"/>
        <v>0</v>
      </c>
      <c r="Z830" s="1">
        <f t="shared" si="138"/>
        <v>0</v>
      </c>
      <c r="AA830" s="1">
        <f t="shared" si="139"/>
        <v>0</v>
      </c>
      <c r="AB830" s="1">
        <f t="shared" si="140"/>
        <v>0</v>
      </c>
      <c r="AC830" s="1"/>
    </row>
    <row r="831" spans="1:29" ht="12.95" customHeight="1">
      <c r="A831" s="2" t="s">
        <v>1960</v>
      </c>
      <c r="B831" s="1" t="s">
        <v>1550</v>
      </c>
      <c r="C831" s="1" t="s">
        <v>1510</v>
      </c>
      <c r="D831" s="1">
        <v>39.581659999999999</v>
      </c>
      <c r="E831" s="1">
        <v>-107.28809</v>
      </c>
      <c r="F831" s="3">
        <v>1</v>
      </c>
      <c r="G831" s="9" t="s">
        <v>2026</v>
      </c>
      <c r="H831" s="15">
        <v>45.925328</v>
      </c>
      <c r="I831" s="14">
        <v>10.87496</v>
      </c>
      <c r="J831" s="12">
        <v>0</v>
      </c>
      <c r="K831" s="12">
        <v>6.4700000000000008E-2</v>
      </c>
      <c r="L831" s="12">
        <v>0</v>
      </c>
      <c r="M831" s="1">
        <v>0</v>
      </c>
      <c r="N831" s="1">
        <v>0</v>
      </c>
      <c r="O831" s="12">
        <v>8.6934999999999998E-2</v>
      </c>
      <c r="P831" s="1">
        <v>0</v>
      </c>
      <c r="Q831" s="1">
        <v>0</v>
      </c>
      <c r="R831" s="1">
        <v>0</v>
      </c>
      <c r="S831" s="1">
        <f t="shared" si="131"/>
        <v>0</v>
      </c>
      <c r="T831" s="1">
        <f t="shared" si="132"/>
        <v>1</v>
      </c>
      <c r="U831" s="1">
        <f t="shared" si="133"/>
        <v>0</v>
      </c>
      <c r="V831" s="1">
        <f t="shared" si="134"/>
        <v>0</v>
      </c>
      <c r="W831" s="1">
        <f t="shared" si="135"/>
        <v>0</v>
      </c>
      <c r="X831" s="1">
        <f t="shared" si="136"/>
        <v>0</v>
      </c>
      <c r="Y831" s="1">
        <f t="shared" si="137"/>
        <v>0</v>
      </c>
      <c r="Z831" s="1">
        <f t="shared" si="138"/>
        <v>0</v>
      </c>
      <c r="AA831" s="1">
        <f t="shared" si="139"/>
        <v>0</v>
      </c>
      <c r="AB831" s="1">
        <f t="shared" si="140"/>
        <v>1</v>
      </c>
      <c r="AC831" s="1" t="s">
        <v>2207</v>
      </c>
    </row>
    <row r="832" spans="1:29" ht="12.95" customHeight="1">
      <c r="A832" s="2" t="s">
        <v>1961</v>
      </c>
      <c r="B832" s="1" t="s">
        <v>43</v>
      </c>
      <c r="C832" s="1" t="s">
        <v>1510</v>
      </c>
      <c r="D832" s="1">
        <v>40.167099999999998</v>
      </c>
      <c r="E832" s="1">
        <v>-105.99</v>
      </c>
      <c r="F832" s="3">
        <v>1</v>
      </c>
      <c r="G832" s="9" t="s">
        <v>2026</v>
      </c>
      <c r="H832" s="15">
        <v>325.70836700000001</v>
      </c>
      <c r="I832" s="14">
        <v>35.18412</v>
      </c>
      <c r="J832" s="12">
        <v>0</v>
      </c>
      <c r="K832" s="12">
        <v>0.2923</v>
      </c>
      <c r="L832" s="12">
        <v>0.14449999999999999</v>
      </c>
      <c r="M832" s="1">
        <v>1</v>
      </c>
      <c r="N832" s="1">
        <v>15</v>
      </c>
      <c r="O832" s="12">
        <v>1.3300749999999999</v>
      </c>
      <c r="P832" s="1">
        <v>3.0699999999999998E-3</v>
      </c>
      <c r="Q832" s="1">
        <v>0</v>
      </c>
      <c r="R832" s="1">
        <v>0</v>
      </c>
      <c r="S832" s="1">
        <f t="shared" si="131"/>
        <v>0</v>
      </c>
      <c r="T832" s="1">
        <f t="shared" si="132"/>
        <v>1</v>
      </c>
      <c r="U832" s="1">
        <f t="shared" si="133"/>
        <v>1</v>
      </c>
      <c r="V832" s="1">
        <f t="shared" si="134"/>
        <v>1</v>
      </c>
      <c r="W832" s="1">
        <f t="shared" si="135"/>
        <v>1</v>
      </c>
      <c r="X832" s="1">
        <f t="shared" si="136"/>
        <v>1</v>
      </c>
      <c r="Y832" s="1">
        <f t="shared" si="137"/>
        <v>0</v>
      </c>
      <c r="Z832" s="1">
        <f t="shared" si="138"/>
        <v>0</v>
      </c>
      <c r="AA832" s="1">
        <f t="shared" si="139"/>
        <v>0</v>
      </c>
      <c r="AB832" s="1">
        <f t="shared" si="140"/>
        <v>5</v>
      </c>
      <c r="AC832" s="1"/>
    </row>
    <row r="833" spans="1:29" ht="12.95" customHeight="1">
      <c r="A833" s="2" t="s">
        <v>1962</v>
      </c>
      <c r="B833" s="1" t="s">
        <v>1963</v>
      </c>
      <c r="C833" s="1" t="s">
        <v>1964</v>
      </c>
      <c r="D833" s="1">
        <v>37.523049999999998</v>
      </c>
      <c r="E833" s="1">
        <v>-108.23322</v>
      </c>
      <c r="F833" s="3">
        <v>2</v>
      </c>
      <c r="G833" s="9" t="s">
        <v>2026</v>
      </c>
      <c r="H833" s="15">
        <v>33.042048999999999</v>
      </c>
      <c r="I833" s="14">
        <v>15.923382999999999</v>
      </c>
      <c r="J833" s="12">
        <v>0</v>
      </c>
      <c r="K833" s="12">
        <v>0</v>
      </c>
      <c r="L833" s="12">
        <v>0</v>
      </c>
      <c r="M833" s="1">
        <v>0</v>
      </c>
      <c r="N833" s="1">
        <v>0</v>
      </c>
      <c r="O833" s="12">
        <v>1.96662</v>
      </c>
      <c r="P833" s="1">
        <v>0</v>
      </c>
      <c r="Q833" s="1">
        <v>0</v>
      </c>
      <c r="R833" s="1">
        <v>0</v>
      </c>
      <c r="S833" s="1">
        <f t="shared" si="131"/>
        <v>0</v>
      </c>
      <c r="T833" s="1">
        <f t="shared" si="132"/>
        <v>0</v>
      </c>
      <c r="U833" s="1">
        <f t="shared" si="133"/>
        <v>0</v>
      </c>
      <c r="V833" s="1">
        <f t="shared" si="134"/>
        <v>0</v>
      </c>
      <c r="W833" s="1">
        <f t="shared" si="135"/>
        <v>0</v>
      </c>
      <c r="X833" s="1">
        <f t="shared" si="136"/>
        <v>1</v>
      </c>
      <c r="Y833" s="1">
        <f t="shared" si="137"/>
        <v>0</v>
      </c>
      <c r="Z833" s="1">
        <f t="shared" si="138"/>
        <v>0</v>
      </c>
      <c r="AA833" s="1">
        <f t="shared" si="139"/>
        <v>0</v>
      </c>
      <c r="AB833" s="1">
        <f t="shared" si="140"/>
        <v>1</v>
      </c>
      <c r="AC833" s="1"/>
    </row>
  </sheetData>
  <autoFilter ref="A1:AC8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AC310"/>
  <sheetViews>
    <sheetView topLeftCell="J1" workbookViewId="0">
      <pane ySplit="1" topLeftCell="A191" activePane="bottomLeft" state="frozen"/>
      <selection sqref="A1:A731"/>
      <selection pane="bottomLeft" activeCell="A2" sqref="A2:AC231"/>
    </sheetView>
  </sheetViews>
  <sheetFormatPr defaultRowHeight="12.95" customHeight="1"/>
  <cols>
    <col min="19" max="19" width="7.140625" bestFit="1" customWidth="1"/>
    <col min="20" max="20" width="6.7109375" bestFit="1" customWidth="1"/>
    <col min="21" max="21" width="6.85546875" bestFit="1" customWidth="1"/>
    <col min="22" max="22" width="6.5703125" bestFit="1" customWidth="1"/>
    <col min="23" max="23" width="6.42578125" bestFit="1" customWidth="1"/>
    <col min="24" max="24" width="7" bestFit="1" customWidth="1"/>
    <col min="25" max="25" width="7.28515625" bestFit="1" customWidth="1"/>
    <col min="26" max="26" width="7.42578125" bestFit="1" customWidth="1"/>
    <col min="27" max="27" width="7.85546875" bestFit="1" customWidth="1"/>
    <col min="28" max="28" width="7.28515625" bestFit="1" customWidth="1"/>
    <col min="29" max="29" width="11.28515625" bestFit="1" customWidth="1"/>
  </cols>
  <sheetData>
    <row r="1" spans="1:29" ht="12.95" customHeight="1">
      <c r="A1" s="4" t="s">
        <v>0</v>
      </c>
      <c r="B1" s="5" t="s">
        <v>2029</v>
      </c>
      <c r="C1" s="5" t="s">
        <v>1</v>
      </c>
      <c r="D1" s="6" t="s">
        <v>2</v>
      </c>
      <c r="E1" s="6" t="s">
        <v>3</v>
      </c>
      <c r="F1" s="7" t="s">
        <v>2022</v>
      </c>
      <c r="G1" s="5" t="s">
        <v>2023</v>
      </c>
      <c r="H1" s="6" t="s">
        <v>2028</v>
      </c>
      <c r="I1" s="6" t="s">
        <v>2027</v>
      </c>
      <c r="J1" s="6" t="s">
        <v>2030</v>
      </c>
      <c r="K1" s="6" t="s">
        <v>2031</v>
      </c>
      <c r="L1" s="6" t="s">
        <v>2032</v>
      </c>
      <c r="M1" s="6" t="s">
        <v>2033</v>
      </c>
      <c r="N1" s="6" t="s">
        <v>2034</v>
      </c>
      <c r="O1" s="6" t="s">
        <v>2047</v>
      </c>
      <c r="P1" s="6" t="s">
        <v>2035</v>
      </c>
      <c r="Q1" s="6" t="s">
        <v>2036</v>
      </c>
      <c r="R1" s="6" t="s">
        <v>2037</v>
      </c>
      <c r="S1" s="16" t="s">
        <v>2038</v>
      </c>
      <c r="T1" s="16" t="s">
        <v>2039</v>
      </c>
      <c r="U1" s="16" t="s">
        <v>2040</v>
      </c>
      <c r="V1" s="16" t="s">
        <v>2041</v>
      </c>
      <c r="W1" s="16" t="s">
        <v>2042</v>
      </c>
      <c r="X1" s="16" t="s">
        <v>2048</v>
      </c>
      <c r="Y1" s="16" t="s">
        <v>2043</v>
      </c>
      <c r="Z1" s="16" t="s">
        <v>2044</v>
      </c>
      <c r="AA1" s="16" t="s">
        <v>2045</v>
      </c>
      <c r="AB1" s="17" t="s">
        <v>2046</v>
      </c>
      <c r="AC1" s="37" t="s">
        <v>2206</v>
      </c>
    </row>
    <row r="2" spans="1:29" ht="12.95" customHeight="1">
      <c r="A2" s="2">
        <v>2</v>
      </c>
      <c r="B2" s="1" t="s">
        <v>747</v>
      </c>
      <c r="C2" s="1" t="s">
        <v>748</v>
      </c>
      <c r="D2" s="1">
        <v>38.106830000000002</v>
      </c>
      <c r="E2" s="1">
        <v>-102.61967</v>
      </c>
      <c r="F2" s="3">
        <v>3</v>
      </c>
      <c r="G2" s="9" t="s">
        <v>2025</v>
      </c>
      <c r="H2" s="13">
        <v>51158.801568000003</v>
      </c>
      <c r="I2" s="14">
        <v>20.771507</v>
      </c>
      <c r="J2" s="12">
        <v>3.3800999999999997</v>
      </c>
      <c r="K2" s="12">
        <v>0.4073</v>
      </c>
      <c r="L2" s="12">
        <v>1.1002000000000001</v>
      </c>
      <c r="M2" s="1">
        <v>0</v>
      </c>
      <c r="N2" s="1">
        <v>5</v>
      </c>
      <c r="O2" s="12">
        <v>2.4931649999999999</v>
      </c>
      <c r="P2" s="1">
        <v>6.3330000000000001E-3</v>
      </c>
      <c r="Q2" s="1">
        <v>3</v>
      </c>
      <c r="R2" s="1">
        <v>0</v>
      </c>
      <c r="S2" s="1">
        <f>IF(J2&gt;6,1,0)</f>
        <v>0</v>
      </c>
      <c r="T2" s="1">
        <f>IF(K2&gt;50,1,0)</f>
        <v>0</v>
      </c>
      <c r="U2" s="1">
        <f>IF(L2&gt;1,1,0)</f>
        <v>1</v>
      </c>
      <c r="V2" s="1">
        <f>IF(M2&gt;2,1,0)</f>
        <v>0</v>
      </c>
      <c r="W2" s="1">
        <f>IF(N2&gt;30,1,0)</f>
        <v>0</v>
      </c>
      <c r="X2" s="1">
        <f>IF(O2&gt;3,1,0)</f>
        <v>0</v>
      </c>
      <c r="Y2" s="1">
        <f>IF(P2&gt;0.002,1,0)</f>
        <v>1</v>
      </c>
      <c r="Z2" s="1">
        <f>IF(Q2&gt;3,1,0)</f>
        <v>0</v>
      </c>
      <c r="AA2" s="1">
        <f>IF(R2&gt;2,1,0)</f>
        <v>0</v>
      </c>
      <c r="AB2" s="1">
        <f>SUM(S2:AA2)</f>
        <v>2</v>
      </c>
      <c r="AC2" s="1"/>
    </row>
    <row r="3" spans="1:29" ht="12.95" customHeight="1">
      <c r="A3" s="2">
        <v>22</v>
      </c>
      <c r="B3" s="1" t="s">
        <v>731</v>
      </c>
      <c r="C3" s="1" t="s">
        <v>749</v>
      </c>
      <c r="D3" s="1">
        <v>40.412222</v>
      </c>
      <c r="E3" s="1">
        <v>-104.56277799999999</v>
      </c>
      <c r="F3" s="3">
        <v>3</v>
      </c>
      <c r="G3" s="9" t="s">
        <v>2025</v>
      </c>
      <c r="H3" s="13">
        <v>24588.967499999999</v>
      </c>
      <c r="I3" s="14">
        <v>25.349091000000001</v>
      </c>
      <c r="J3" s="12">
        <v>10.173500000000001</v>
      </c>
      <c r="K3" s="12">
        <v>1.4989000000000001</v>
      </c>
      <c r="L3" s="12">
        <v>6.8735999999999988</v>
      </c>
      <c r="M3" s="1">
        <v>6</v>
      </c>
      <c r="N3" s="1">
        <v>5</v>
      </c>
      <c r="O3" s="12">
        <v>2.0020760000000002</v>
      </c>
      <c r="P3" s="1">
        <v>1.8870000000000001E-2</v>
      </c>
      <c r="Q3" s="1">
        <v>214</v>
      </c>
      <c r="R3" s="1">
        <v>5</v>
      </c>
      <c r="S3" s="1">
        <f t="shared" ref="S3:S66" si="0">IF(J3&gt;6,1,0)</f>
        <v>1</v>
      </c>
      <c r="T3" s="1">
        <f t="shared" ref="T3:T66" si="1">IF(K3&gt;50,1,0)</f>
        <v>0</v>
      </c>
      <c r="U3" s="1">
        <f t="shared" ref="U3:U66" si="2">IF(L3&gt;1,1,0)</f>
        <v>1</v>
      </c>
      <c r="V3" s="1">
        <f t="shared" ref="V3:V66" si="3">IF(M3&gt;2,1,0)</f>
        <v>1</v>
      </c>
      <c r="W3" s="1">
        <f t="shared" ref="W3:W66" si="4">IF(N3&gt;30,1,0)</f>
        <v>0</v>
      </c>
      <c r="X3" s="1">
        <f t="shared" ref="X3:X66" si="5">IF(O3&gt;3,1,0)</f>
        <v>0</v>
      </c>
      <c r="Y3" s="1">
        <f t="shared" ref="Y3:Y66" si="6">IF(P3&gt;0.002,1,0)</f>
        <v>1</v>
      </c>
      <c r="Z3" s="1">
        <f t="shared" ref="Z3:Z66" si="7">IF(Q3&gt;3,1,0)</f>
        <v>1</v>
      </c>
      <c r="AA3" s="1">
        <f t="shared" ref="AA3:AA66" si="8">IF(R3&gt;2,1,0)</f>
        <v>1</v>
      </c>
      <c r="AB3" s="1">
        <f t="shared" ref="AB3:AB66" si="9">SUM(S3:AA3)</f>
        <v>6</v>
      </c>
      <c r="AC3" s="1"/>
    </row>
    <row r="4" spans="1:29" ht="12.95" customHeight="1">
      <c r="A4" s="2">
        <v>23</v>
      </c>
      <c r="B4" s="1" t="s">
        <v>731</v>
      </c>
      <c r="C4" s="1" t="s">
        <v>750</v>
      </c>
      <c r="D4" s="1">
        <v>39.92286</v>
      </c>
      <c r="E4" s="1">
        <v>-104.86809</v>
      </c>
      <c r="F4" s="3">
        <v>3</v>
      </c>
      <c r="G4" s="9" t="s">
        <v>2025</v>
      </c>
      <c r="H4" s="13">
        <v>12353.244188000001</v>
      </c>
      <c r="I4" s="14">
        <v>25.862971999999999</v>
      </c>
      <c r="J4" s="12">
        <v>1.0576000000000001</v>
      </c>
      <c r="K4" s="12">
        <v>0.28649999999999998</v>
      </c>
      <c r="L4" s="12">
        <v>8.434800000000001</v>
      </c>
      <c r="M4" s="1">
        <v>13</v>
      </c>
      <c r="N4" s="1">
        <v>40</v>
      </c>
      <c r="O4" s="12">
        <v>3.8917700000000002</v>
      </c>
      <c r="P4" s="1">
        <v>3.1004E-2</v>
      </c>
      <c r="Q4" s="1">
        <v>1</v>
      </c>
      <c r="R4" s="1">
        <v>1</v>
      </c>
      <c r="S4" s="1">
        <f t="shared" si="0"/>
        <v>0</v>
      </c>
      <c r="T4" s="1">
        <f t="shared" si="1"/>
        <v>0</v>
      </c>
      <c r="U4" s="1">
        <f t="shared" si="2"/>
        <v>1</v>
      </c>
      <c r="V4" s="1">
        <f t="shared" si="3"/>
        <v>1</v>
      </c>
      <c r="W4" s="1">
        <f t="shared" si="4"/>
        <v>1</v>
      </c>
      <c r="X4" s="1">
        <f t="shared" si="5"/>
        <v>1</v>
      </c>
      <c r="Y4" s="1">
        <f t="shared" si="6"/>
        <v>1</v>
      </c>
      <c r="Z4" s="1">
        <f t="shared" si="7"/>
        <v>0</v>
      </c>
      <c r="AA4" s="1">
        <f t="shared" si="8"/>
        <v>0</v>
      </c>
      <c r="AB4" s="1">
        <f t="shared" si="9"/>
        <v>5</v>
      </c>
      <c r="AC4" s="1"/>
    </row>
    <row r="5" spans="1:29" ht="12.95" customHeight="1">
      <c r="A5" s="2">
        <v>27</v>
      </c>
      <c r="B5" s="1" t="s">
        <v>751</v>
      </c>
      <c r="C5" s="1" t="s">
        <v>752</v>
      </c>
      <c r="D5" s="1">
        <v>40.417777999999998</v>
      </c>
      <c r="E5" s="1">
        <v>-104.639444</v>
      </c>
      <c r="F5" s="3">
        <v>3</v>
      </c>
      <c r="G5" s="9" t="s">
        <v>2025</v>
      </c>
      <c r="H5" s="13">
        <v>4526.2891120000004</v>
      </c>
      <c r="I5" s="14">
        <v>22.055569999999999</v>
      </c>
      <c r="J5" s="12">
        <v>15.242000000000001</v>
      </c>
      <c r="K5" s="12">
        <v>2.3193999999999999</v>
      </c>
      <c r="L5" s="12">
        <v>3.9718999999999998</v>
      </c>
      <c r="M5" s="1">
        <v>11</v>
      </c>
      <c r="N5" s="1">
        <v>7</v>
      </c>
      <c r="O5" s="12">
        <v>9.4473710000000004</v>
      </c>
      <c r="P5" s="1">
        <v>2.4299999999999999E-3</v>
      </c>
      <c r="Q5" s="1">
        <v>125</v>
      </c>
      <c r="R5" s="1">
        <v>0</v>
      </c>
      <c r="S5" s="1">
        <f t="shared" si="0"/>
        <v>1</v>
      </c>
      <c r="T5" s="1">
        <f t="shared" si="1"/>
        <v>0</v>
      </c>
      <c r="U5" s="1">
        <f t="shared" si="2"/>
        <v>1</v>
      </c>
      <c r="V5" s="1">
        <f t="shared" si="3"/>
        <v>1</v>
      </c>
      <c r="W5" s="1">
        <f t="shared" si="4"/>
        <v>0</v>
      </c>
      <c r="X5" s="1">
        <f t="shared" si="5"/>
        <v>1</v>
      </c>
      <c r="Y5" s="1">
        <f t="shared" si="6"/>
        <v>1</v>
      </c>
      <c r="Z5" s="1">
        <f t="shared" si="7"/>
        <v>1</v>
      </c>
      <c r="AA5" s="1">
        <f t="shared" si="8"/>
        <v>0</v>
      </c>
      <c r="AB5" s="1">
        <f t="shared" si="9"/>
        <v>6</v>
      </c>
      <c r="AC5" s="1"/>
    </row>
    <row r="6" spans="1:29" ht="12.95" customHeight="1">
      <c r="A6" s="2">
        <v>28</v>
      </c>
      <c r="B6" s="1" t="s">
        <v>753</v>
      </c>
      <c r="C6" s="1" t="s">
        <v>94</v>
      </c>
      <c r="D6" s="1">
        <v>40.351332999999997</v>
      </c>
      <c r="E6" s="1">
        <v>-104.774367</v>
      </c>
      <c r="F6" s="3">
        <v>3</v>
      </c>
      <c r="G6" s="9" t="s">
        <v>2025</v>
      </c>
      <c r="H6" s="13">
        <v>2075.6683159999998</v>
      </c>
      <c r="I6" s="14">
        <v>18.182362999999999</v>
      </c>
      <c r="J6" s="12">
        <v>14.484500000000001</v>
      </c>
      <c r="K6" s="12">
        <v>1.8480000000000001</v>
      </c>
      <c r="L6" s="12">
        <v>2.8921000000000001</v>
      </c>
      <c r="M6" s="1">
        <v>2</v>
      </c>
      <c r="N6" s="1">
        <v>2</v>
      </c>
      <c r="O6" s="12">
        <v>1.87046</v>
      </c>
      <c r="P6" s="1">
        <v>1.9269999999999999E-3</v>
      </c>
      <c r="Q6" s="1">
        <v>160</v>
      </c>
      <c r="R6" s="1">
        <v>2</v>
      </c>
      <c r="S6" s="1">
        <f t="shared" si="0"/>
        <v>1</v>
      </c>
      <c r="T6" s="1">
        <f t="shared" si="1"/>
        <v>0</v>
      </c>
      <c r="U6" s="1">
        <f t="shared" si="2"/>
        <v>1</v>
      </c>
      <c r="V6" s="1">
        <f t="shared" si="3"/>
        <v>0</v>
      </c>
      <c r="W6" s="1">
        <f t="shared" si="4"/>
        <v>0</v>
      </c>
      <c r="X6" s="1">
        <f t="shared" si="5"/>
        <v>0</v>
      </c>
      <c r="Y6" s="1">
        <f t="shared" si="6"/>
        <v>0</v>
      </c>
      <c r="Z6" s="1">
        <f t="shared" si="7"/>
        <v>1</v>
      </c>
      <c r="AA6" s="1">
        <f t="shared" si="8"/>
        <v>0</v>
      </c>
      <c r="AB6" s="1">
        <f t="shared" si="9"/>
        <v>3</v>
      </c>
      <c r="AC6" s="1"/>
    </row>
    <row r="7" spans="1:29" ht="12.95" customHeight="1">
      <c r="A7" s="2">
        <v>29</v>
      </c>
      <c r="B7" s="1" t="s">
        <v>756</v>
      </c>
      <c r="C7" s="1" t="s">
        <v>94</v>
      </c>
      <c r="D7" s="1">
        <v>40.258056000000003</v>
      </c>
      <c r="E7" s="1">
        <v>-104.879167</v>
      </c>
      <c r="F7" s="3">
        <v>3</v>
      </c>
      <c r="G7" s="9" t="s">
        <v>2025</v>
      </c>
      <c r="H7" s="13">
        <v>2538.4589999999998</v>
      </c>
      <c r="I7" s="14">
        <v>29.564226000000001</v>
      </c>
      <c r="J7" s="12">
        <v>15.878700000000002</v>
      </c>
      <c r="K7" s="12">
        <v>3.9258000000000002</v>
      </c>
      <c r="L7" s="12">
        <v>7.6031999999999993</v>
      </c>
      <c r="M7" s="1">
        <v>1</v>
      </c>
      <c r="N7" s="1">
        <v>2</v>
      </c>
      <c r="O7" s="12">
        <v>2.104806</v>
      </c>
      <c r="P7" s="1">
        <v>2.5999999999999999E-2</v>
      </c>
      <c r="Q7" s="1">
        <v>331</v>
      </c>
      <c r="R7" s="1">
        <v>1</v>
      </c>
      <c r="S7" s="1">
        <f t="shared" si="0"/>
        <v>1</v>
      </c>
      <c r="T7" s="1">
        <f t="shared" si="1"/>
        <v>0</v>
      </c>
      <c r="U7" s="1">
        <f t="shared" si="2"/>
        <v>1</v>
      </c>
      <c r="V7" s="1">
        <f t="shared" si="3"/>
        <v>0</v>
      </c>
      <c r="W7" s="1">
        <f t="shared" si="4"/>
        <v>0</v>
      </c>
      <c r="X7" s="1">
        <f t="shared" si="5"/>
        <v>0</v>
      </c>
      <c r="Y7" s="1">
        <f t="shared" si="6"/>
        <v>1</v>
      </c>
      <c r="Z7" s="1">
        <f t="shared" si="7"/>
        <v>1</v>
      </c>
      <c r="AA7" s="1">
        <f t="shared" si="8"/>
        <v>0</v>
      </c>
      <c r="AB7" s="1">
        <f t="shared" si="9"/>
        <v>4</v>
      </c>
      <c r="AC7" s="1"/>
    </row>
    <row r="8" spans="1:29" ht="12.95" customHeight="1">
      <c r="A8" s="2">
        <v>31</v>
      </c>
      <c r="B8" s="1" t="s">
        <v>756</v>
      </c>
      <c r="C8" s="1" t="s">
        <v>758</v>
      </c>
      <c r="D8" s="1">
        <v>40.161050000000003</v>
      </c>
      <c r="E8" s="1">
        <v>-105.007366</v>
      </c>
      <c r="F8" s="3">
        <v>3</v>
      </c>
      <c r="G8" s="9" t="s">
        <v>2025</v>
      </c>
      <c r="H8" s="13">
        <v>2280.3104990000002</v>
      </c>
      <c r="I8" s="14">
        <v>44.141033</v>
      </c>
      <c r="J8" s="12">
        <v>10.387699999999999</v>
      </c>
      <c r="K8" s="12">
        <v>3.4098000000000002</v>
      </c>
      <c r="L8" s="12">
        <v>7.4184000000000001</v>
      </c>
      <c r="M8" s="1">
        <v>3</v>
      </c>
      <c r="N8" s="1">
        <v>24</v>
      </c>
      <c r="O8" s="12">
        <v>3.116768</v>
      </c>
      <c r="P8" s="1">
        <v>2.8943E-2</v>
      </c>
      <c r="Q8" s="1">
        <v>304</v>
      </c>
      <c r="R8" s="1">
        <v>1</v>
      </c>
      <c r="S8" s="1">
        <f t="shared" si="0"/>
        <v>1</v>
      </c>
      <c r="T8" s="1">
        <f t="shared" si="1"/>
        <v>0</v>
      </c>
      <c r="U8" s="1">
        <f t="shared" si="2"/>
        <v>1</v>
      </c>
      <c r="V8" s="1">
        <f t="shared" si="3"/>
        <v>1</v>
      </c>
      <c r="W8" s="1">
        <f t="shared" si="4"/>
        <v>0</v>
      </c>
      <c r="X8" s="1">
        <f t="shared" si="5"/>
        <v>1</v>
      </c>
      <c r="Y8" s="1">
        <f t="shared" si="6"/>
        <v>1</v>
      </c>
      <c r="Z8" s="1">
        <f t="shared" si="7"/>
        <v>1</v>
      </c>
      <c r="AA8" s="1">
        <f t="shared" si="8"/>
        <v>0</v>
      </c>
      <c r="AB8" s="1">
        <f t="shared" si="9"/>
        <v>6</v>
      </c>
      <c r="AC8" s="1"/>
    </row>
    <row r="9" spans="1:29" ht="12.95" customHeight="1">
      <c r="A9" s="2">
        <v>34</v>
      </c>
      <c r="B9" s="1" t="s">
        <v>267</v>
      </c>
      <c r="C9" s="1" t="s">
        <v>114</v>
      </c>
      <c r="D9" s="1">
        <v>39.827599999999997</v>
      </c>
      <c r="E9" s="1">
        <v>-104.9521</v>
      </c>
      <c r="F9" s="3">
        <v>3</v>
      </c>
      <c r="G9" s="9" t="s">
        <v>2025</v>
      </c>
      <c r="H9" s="13">
        <v>1478.0735139999999</v>
      </c>
      <c r="I9" s="14">
        <v>16.176362999999998</v>
      </c>
      <c r="J9" s="12">
        <v>8.4900000000000003E-2</v>
      </c>
      <c r="K9" s="12">
        <v>0.18190000000000001</v>
      </c>
      <c r="L9" s="12">
        <v>11.170300000000001</v>
      </c>
      <c r="M9" s="1">
        <v>15</v>
      </c>
      <c r="N9" s="1">
        <v>64</v>
      </c>
      <c r="O9" s="12">
        <v>12.691743000000001</v>
      </c>
      <c r="P9" s="1">
        <v>3.3827999999999997E-2</v>
      </c>
      <c r="Q9" s="1">
        <v>0</v>
      </c>
      <c r="R9" s="1">
        <v>0</v>
      </c>
      <c r="S9" s="1">
        <f t="shared" si="0"/>
        <v>0</v>
      </c>
      <c r="T9" s="1">
        <f t="shared" si="1"/>
        <v>0</v>
      </c>
      <c r="U9" s="1">
        <f t="shared" si="2"/>
        <v>1</v>
      </c>
      <c r="V9" s="1">
        <f t="shared" si="3"/>
        <v>1</v>
      </c>
      <c r="W9" s="1">
        <f t="shared" si="4"/>
        <v>1</v>
      </c>
      <c r="X9" s="1">
        <f t="shared" si="5"/>
        <v>1</v>
      </c>
      <c r="Y9" s="1">
        <f t="shared" si="6"/>
        <v>1</v>
      </c>
      <c r="Z9" s="1">
        <f t="shared" si="7"/>
        <v>0</v>
      </c>
      <c r="AA9" s="1">
        <f t="shared" si="8"/>
        <v>0</v>
      </c>
      <c r="AB9" s="1">
        <f t="shared" si="9"/>
        <v>5</v>
      </c>
      <c r="AC9" s="1"/>
    </row>
    <row r="10" spans="1:29" ht="12.95" customHeight="1">
      <c r="A10" s="2">
        <v>92</v>
      </c>
      <c r="B10" s="1" t="s">
        <v>1264</v>
      </c>
      <c r="C10" s="1" t="s">
        <v>1392</v>
      </c>
      <c r="D10" s="1">
        <v>37.399616999999999</v>
      </c>
      <c r="E10" s="1">
        <v>-104.643</v>
      </c>
      <c r="F10" s="3">
        <v>3</v>
      </c>
      <c r="G10" s="9" t="s">
        <v>2025</v>
      </c>
      <c r="H10" s="13">
        <v>372.24597699999998</v>
      </c>
      <c r="I10" s="14">
        <v>16.420704000000001</v>
      </c>
      <c r="J10" s="12">
        <v>1.11E-2</v>
      </c>
      <c r="K10" s="12">
        <v>2.0110999999999999</v>
      </c>
      <c r="L10" s="12">
        <v>2.6100000000000002E-2</v>
      </c>
      <c r="M10" s="1">
        <v>0</v>
      </c>
      <c r="N10" s="1">
        <v>3</v>
      </c>
      <c r="O10" s="12">
        <v>1.0346120000000001</v>
      </c>
      <c r="P10" s="1">
        <v>0</v>
      </c>
      <c r="Q10" s="1">
        <v>0</v>
      </c>
      <c r="R10" s="1">
        <v>0</v>
      </c>
      <c r="S10" s="1">
        <f t="shared" si="0"/>
        <v>0</v>
      </c>
      <c r="T10" s="1">
        <f t="shared" si="1"/>
        <v>0</v>
      </c>
      <c r="U10" s="1">
        <f t="shared" si="2"/>
        <v>0</v>
      </c>
      <c r="V10" s="1">
        <f t="shared" si="3"/>
        <v>0</v>
      </c>
      <c r="W10" s="1">
        <f t="shared" si="4"/>
        <v>0</v>
      </c>
      <c r="X10" s="1">
        <f t="shared" si="5"/>
        <v>0</v>
      </c>
      <c r="Y10" s="1">
        <f t="shared" si="6"/>
        <v>0</v>
      </c>
      <c r="Z10" s="1">
        <f t="shared" si="7"/>
        <v>0</v>
      </c>
      <c r="AA10" s="1">
        <f t="shared" si="8"/>
        <v>0</v>
      </c>
      <c r="AB10" s="1">
        <f t="shared" si="9"/>
        <v>0</v>
      </c>
      <c r="AC10" s="1"/>
    </row>
    <row r="11" spans="1:29" ht="12.95" customHeight="1">
      <c r="A11" s="2">
        <v>130</v>
      </c>
      <c r="B11" s="1" t="s">
        <v>731</v>
      </c>
      <c r="C11" s="1" t="s">
        <v>732</v>
      </c>
      <c r="D11" s="1">
        <v>40.225279999999998</v>
      </c>
      <c r="E11" s="1">
        <v>-104.849</v>
      </c>
      <c r="F11" s="3">
        <v>3</v>
      </c>
      <c r="G11" s="9" t="s">
        <v>2025</v>
      </c>
      <c r="H11" s="13">
        <v>13176.529200000001</v>
      </c>
      <c r="I11" s="14">
        <v>20.964124000000002</v>
      </c>
      <c r="J11" s="12">
        <v>3.9011999999999998</v>
      </c>
      <c r="K11" s="12">
        <v>0.61890000000000001</v>
      </c>
      <c r="L11" s="12">
        <v>9.1146000000000011</v>
      </c>
      <c r="M11" s="1">
        <v>1</v>
      </c>
      <c r="N11" s="1">
        <v>11</v>
      </c>
      <c r="O11" s="12">
        <v>2.8760650000000001</v>
      </c>
      <c r="P11" s="1">
        <v>2.9066999999999999E-2</v>
      </c>
      <c r="Q11" s="1">
        <v>278</v>
      </c>
      <c r="R11" s="1">
        <v>0</v>
      </c>
      <c r="S11" s="1">
        <f t="shared" si="0"/>
        <v>0</v>
      </c>
      <c r="T11" s="1">
        <f t="shared" si="1"/>
        <v>0</v>
      </c>
      <c r="U11" s="1">
        <f t="shared" si="2"/>
        <v>1</v>
      </c>
      <c r="V11" s="1">
        <f t="shared" si="3"/>
        <v>0</v>
      </c>
      <c r="W11" s="1">
        <f t="shared" si="4"/>
        <v>0</v>
      </c>
      <c r="X11" s="1">
        <f t="shared" si="5"/>
        <v>0</v>
      </c>
      <c r="Y11" s="1">
        <f t="shared" si="6"/>
        <v>1</v>
      </c>
      <c r="Z11" s="1">
        <f t="shared" si="7"/>
        <v>1</v>
      </c>
      <c r="AA11" s="1">
        <f t="shared" si="8"/>
        <v>0</v>
      </c>
      <c r="AB11" s="1">
        <f t="shared" si="9"/>
        <v>3</v>
      </c>
      <c r="AC11" s="1"/>
    </row>
    <row r="12" spans="1:29" ht="12.95" customHeight="1">
      <c r="A12" s="2">
        <v>5005</v>
      </c>
      <c r="B12" s="1" t="s">
        <v>731</v>
      </c>
      <c r="C12" s="1" t="s">
        <v>771</v>
      </c>
      <c r="D12" s="1">
        <v>40.954300000000003</v>
      </c>
      <c r="E12" s="1">
        <v>-102.3874</v>
      </c>
      <c r="F12" s="3">
        <v>3</v>
      </c>
      <c r="G12" s="9" t="s">
        <v>2025</v>
      </c>
      <c r="H12" s="13">
        <v>50370.678638999998</v>
      </c>
      <c r="I12" s="14">
        <v>15.901401999999999</v>
      </c>
      <c r="J12" s="12">
        <v>19.357099999999999</v>
      </c>
      <c r="K12" s="12">
        <v>1.3050999999999999</v>
      </c>
      <c r="L12" s="12">
        <v>3.6797000000000004</v>
      </c>
      <c r="M12" s="1">
        <v>0</v>
      </c>
      <c r="N12" s="1">
        <v>0</v>
      </c>
      <c r="O12" s="12">
        <v>2.1287189999999998</v>
      </c>
      <c r="P12" s="1">
        <v>9.2119999999999997E-3</v>
      </c>
      <c r="Q12" s="1">
        <v>0</v>
      </c>
      <c r="R12" s="1">
        <v>0</v>
      </c>
      <c r="S12" s="1">
        <f t="shared" si="0"/>
        <v>1</v>
      </c>
      <c r="T12" s="1">
        <f t="shared" si="1"/>
        <v>0</v>
      </c>
      <c r="U12" s="1">
        <f t="shared" si="2"/>
        <v>1</v>
      </c>
      <c r="V12" s="1">
        <f t="shared" si="3"/>
        <v>0</v>
      </c>
      <c r="W12" s="1">
        <f t="shared" si="4"/>
        <v>0</v>
      </c>
      <c r="X12" s="1">
        <f t="shared" si="5"/>
        <v>0</v>
      </c>
      <c r="Y12" s="1">
        <f t="shared" si="6"/>
        <v>1</v>
      </c>
      <c r="Z12" s="1">
        <f t="shared" si="7"/>
        <v>0</v>
      </c>
      <c r="AA12" s="1">
        <f t="shared" si="8"/>
        <v>0</v>
      </c>
      <c r="AB12" s="1">
        <f t="shared" si="9"/>
        <v>3</v>
      </c>
      <c r="AC12" s="1"/>
    </row>
    <row r="13" spans="1:29" ht="12.95" customHeight="1">
      <c r="A13" s="2">
        <v>5006</v>
      </c>
      <c r="B13" s="1" t="s">
        <v>731</v>
      </c>
      <c r="C13" s="1" t="s">
        <v>772</v>
      </c>
      <c r="D13" s="1">
        <v>40.8416</v>
      </c>
      <c r="E13" s="1">
        <v>-102.80500000000001</v>
      </c>
      <c r="F13" s="3">
        <v>3</v>
      </c>
      <c r="G13" s="9" t="s">
        <v>2025</v>
      </c>
      <c r="H13" s="13">
        <v>49274.608288000003</v>
      </c>
      <c r="I13" s="14">
        <v>13.586637</v>
      </c>
      <c r="J13" s="12">
        <v>18.9892</v>
      </c>
      <c r="K13" s="12">
        <v>1.3119000000000001</v>
      </c>
      <c r="L13" s="12">
        <v>3.7549000000000001</v>
      </c>
      <c r="M13" s="1">
        <v>0</v>
      </c>
      <c r="N13" s="1">
        <v>0</v>
      </c>
      <c r="O13" s="12">
        <v>1.1070990000000001</v>
      </c>
      <c r="P13" s="1">
        <v>9.3959999999999998E-3</v>
      </c>
      <c r="Q13" s="1">
        <v>1</v>
      </c>
      <c r="R13" s="1">
        <v>0</v>
      </c>
      <c r="S13" s="1">
        <f t="shared" si="0"/>
        <v>1</v>
      </c>
      <c r="T13" s="1">
        <f t="shared" si="1"/>
        <v>0</v>
      </c>
      <c r="U13" s="1">
        <f t="shared" si="2"/>
        <v>1</v>
      </c>
      <c r="V13" s="1">
        <f t="shared" si="3"/>
        <v>0</v>
      </c>
      <c r="W13" s="1">
        <f t="shared" si="4"/>
        <v>0</v>
      </c>
      <c r="X13" s="1">
        <f t="shared" si="5"/>
        <v>0</v>
      </c>
      <c r="Y13" s="1">
        <f t="shared" si="6"/>
        <v>1</v>
      </c>
      <c r="Z13" s="1">
        <f t="shared" si="7"/>
        <v>0</v>
      </c>
      <c r="AA13" s="1">
        <f t="shared" si="8"/>
        <v>0</v>
      </c>
      <c r="AB13" s="1">
        <f t="shared" si="9"/>
        <v>3</v>
      </c>
      <c r="AC13" s="1"/>
    </row>
    <row r="14" spans="1:29" ht="12.95" customHeight="1">
      <c r="A14" s="2">
        <v>5009</v>
      </c>
      <c r="B14" s="1" t="s">
        <v>731</v>
      </c>
      <c r="C14" s="1" t="s">
        <v>773</v>
      </c>
      <c r="D14" s="1">
        <v>40.716067000000002</v>
      </c>
      <c r="E14" s="1">
        <v>-103.12566700000001</v>
      </c>
      <c r="F14" s="3">
        <v>3</v>
      </c>
      <c r="G14" s="9" t="s">
        <v>2025</v>
      </c>
      <c r="H14" s="13">
        <v>47276.204251000003</v>
      </c>
      <c r="I14" s="14">
        <v>16.129019</v>
      </c>
      <c r="J14" s="12">
        <v>18.801399999999997</v>
      </c>
      <c r="K14" s="12">
        <v>1.3433999999999999</v>
      </c>
      <c r="L14" s="12">
        <v>3.9039999999999999</v>
      </c>
      <c r="M14" s="1">
        <v>0</v>
      </c>
      <c r="N14" s="1">
        <v>5</v>
      </c>
      <c r="O14" s="12">
        <v>1.4049199999999999</v>
      </c>
      <c r="P14" s="1">
        <v>9.7940000000000006E-3</v>
      </c>
      <c r="Q14" s="1">
        <v>0</v>
      </c>
      <c r="R14" s="1">
        <v>0</v>
      </c>
      <c r="S14" s="1">
        <f t="shared" si="0"/>
        <v>1</v>
      </c>
      <c r="T14" s="1">
        <f t="shared" si="1"/>
        <v>0</v>
      </c>
      <c r="U14" s="1">
        <f t="shared" si="2"/>
        <v>1</v>
      </c>
      <c r="V14" s="1">
        <f t="shared" si="3"/>
        <v>0</v>
      </c>
      <c r="W14" s="1">
        <f t="shared" si="4"/>
        <v>0</v>
      </c>
      <c r="X14" s="1">
        <f t="shared" si="5"/>
        <v>0</v>
      </c>
      <c r="Y14" s="1">
        <f t="shared" si="6"/>
        <v>1</v>
      </c>
      <c r="Z14" s="1">
        <f t="shared" si="7"/>
        <v>0</v>
      </c>
      <c r="AA14" s="1">
        <f t="shared" si="8"/>
        <v>0</v>
      </c>
      <c r="AB14" s="1">
        <f t="shared" si="9"/>
        <v>3</v>
      </c>
      <c r="AC14" s="1"/>
    </row>
    <row r="15" spans="1:29" ht="12.95" customHeight="1">
      <c r="A15" s="2">
        <v>5013</v>
      </c>
      <c r="B15" s="1" t="s">
        <v>731</v>
      </c>
      <c r="C15" s="1" t="s">
        <v>774</v>
      </c>
      <c r="D15" s="1">
        <v>40.511099999999999</v>
      </c>
      <c r="E15" s="1">
        <v>-103.299483</v>
      </c>
      <c r="F15" s="3">
        <v>3</v>
      </c>
      <c r="G15" s="9" t="s">
        <v>2025</v>
      </c>
      <c r="H15" s="13">
        <v>44398.537839999997</v>
      </c>
      <c r="I15" s="14">
        <v>22.300643000000001</v>
      </c>
      <c r="J15" s="12">
        <v>18.810199999999998</v>
      </c>
      <c r="K15" s="12">
        <v>1.3747</v>
      </c>
      <c r="L15" s="12">
        <v>4.1196999999999999</v>
      </c>
      <c r="M15" s="1">
        <v>0</v>
      </c>
      <c r="N15" s="1">
        <v>7</v>
      </c>
      <c r="O15" s="12">
        <v>2.165734</v>
      </c>
      <c r="P15" s="1">
        <v>1.0451E-2</v>
      </c>
      <c r="Q15" s="1">
        <v>29</v>
      </c>
      <c r="R15" s="1">
        <v>1</v>
      </c>
      <c r="S15" s="1">
        <f t="shared" si="0"/>
        <v>1</v>
      </c>
      <c r="T15" s="1">
        <f t="shared" si="1"/>
        <v>0</v>
      </c>
      <c r="U15" s="1">
        <f t="shared" si="2"/>
        <v>1</v>
      </c>
      <c r="V15" s="1">
        <f t="shared" si="3"/>
        <v>0</v>
      </c>
      <c r="W15" s="1">
        <f t="shared" si="4"/>
        <v>0</v>
      </c>
      <c r="X15" s="1">
        <f t="shared" si="5"/>
        <v>0</v>
      </c>
      <c r="Y15" s="1">
        <f t="shared" si="6"/>
        <v>1</v>
      </c>
      <c r="Z15" s="1">
        <f t="shared" si="7"/>
        <v>1</v>
      </c>
      <c r="AA15" s="1">
        <f t="shared" si="8"/>
        <v>0</v>
      </c>
      <c r="AB15" s="1">
        <f t="shared" si="9"/>
        <v>4</v>
      </c>
      <c r="AC15" s="1"/>
    </row>
    <row r="16" spans="1:29" ht="12.95" customHeight="1">
      <c r="A16" s="2">
        <v>5030</v>
      </c>
      <c r="B16" s="1" t="s">
        <v>731</v>
      </c>
      <c r="C16" s="1" t="s">
        <v>775</v>
      </c>
      <c r="D16" s="1">
        <v>40.421300000000002</v>
      </c>
      <c r="E16" s="1">
        <v>-103.42015000000001</v>
      </c>
      <c r="F16" s="3">
        <v>3</v>
      </c>
      <c r="G16" s="9" t="s">
        <v>2025</v>
      </c>
      <c r="H16" s="13">
        <v>43310.034311000003</v>
      </c>
      <c r="I16" s="14">
        <v>2.442491</v>
      </c>
      <c r="J16" s="12">
        <v>18.715499999999999</v>
      </c>
      <c r="K16" s="12">
        <v>1.3608</v>
      </c>
      <c r="L16" s="12">
        <v>4.2183999999999999</v>
      </c>
      <c r="M16" s="1">
        <v>0</v>
      </c>
      <c r="N16" s="1">
        <v>0</v>
      </c>
      <c r="O16" s="12">
        <v>0.92202799999999996</v>
      </c>
      <c r="P16" s="1">
        <v>1.069E-2</v>
      </c>
      <c r="Q16" s="1">
        <v>0</v>
      </c>
      <c r="R16" s="1">
        <v>0</v>
      </c>
      <c r="S16" s="1">
        <f t="shared" si="0"/>
        <v>1</v>
      </c>
      <c r="T16" s="1">
        <f t="shared" si="1"/>
        <v>0</v>
      </c>
      <c r="U16" s="1">
        <f t="shared" si="2"/>
        <v>1</v>
      </c>
      <c r="V16" s="1">
        <f t="shared" si="3"/>
        <v>0</v>
      </c>
      <c r="W16" s="1">
        <f t="shared" si="4"/>
        <v>0</v>
      </c>
      <c r="X16" s="1">
        <f t="shared" si="5"/>
        <v>0</v>
      </c>
      <c r="Y16" s="1">
        <f t="shared" si="6"/>
        <v>1</v>
      </c>
      <c r="Z16" s="1">
        <f t="shared" si="7"/>
        <v>0</v>
      </c>
      <c r="AA16" s="1">
        <f t="shared" si="8"/>
        <v>0</v>
      </c>
      <c r="AB16" s="1">
        <f t="shared" si="9"/>
        <v>3</v>
      </c>
      <c r="AC16" s="1"/>
    </row>
    <row r="17" spans="1:29" ht="12.95" customHeight="1">
      <c r="A17" s="2">
        <v>5040</v>
      </c>
      <c r="B17" s="1" t="s">
        <v>731</v>
      </c>
      <c r="C17" s="1" t="s">
        <v>776</v>
      </c>
      <c r="D17" s="1">
        <v>40.308999999999997</v>
      </c>
      <c r="E17" s="1">
        <v>-103.626</v>
      </c>
      <c r="F17" s="3">
        <v>3</v>
      </c>
      <c r="G17" s="9" t="s">
        <v>2025</v>
      </c>
      <c r="H17" s="13">
        <v>39575.832015</v>
      </c>
      <c r="I17" s="14">
        <v>14.713316000000001</v>
      </c>
      <c r="J17" s="12">
        <v>17.098399999999998</v>
      </c>
      <c r="K17" s="12">
        <v>1.4047000000000001</v>
      </c>
      <c r="L17" s="12">
        <v>4.5891000000000002</v>
      </c>
      <c r="M17" s="1">
        <v>0</v>
      </c>
      <c r="N17" s="1">
        <v>1</v>
      </c>
      <c r="O17" s="12">
        <v>1.0424640000000001</v>
      </c>
      <c r="P17" s="1">
        <v>1.1698999999999999E-2</v>
      </c>
      <c r="Q17" s="1">
        <v>2</v>
      </c>
      <c r="R17" s="1">
        <v>0</v>
      </c>
      <c r="S17" s="1">
        <f t="shared" si="0"/>
        <v>1</v>
      </c>
      <c r="T17" s="1">
        <f t="shared" si="1"/>
        <v>0</v>
      </c>
      <c r="U17" s="1">
        <f t="shared" si="2"/>
        <v>1</v>
      </c>
      <c r="V17" s="1">
        <f t="shared" si="3"/>
        <v>0</v>
      </c>
      <c r="W17" s="1">
        <f t="shared" si="4"/>
        <v>0</v>
      </c>
      <c r="X17" s="1">
        <f t="shared" si="5"/>
        <v>0</v>
      </c>
      <c r="Y17" s="1">
        <f t="shared" si="6"/>
        <v>1</v>
      </c>
      <c r="Z17" s="1">
        <f t="shared" si="7"/>
        <v>0</v>
      </c>
      <c r="AA17" s="1">
        <f t="shared" si="8"/>
        <v>0</v>
      </c>
      <c r="AB17" s="1">
        <f t="shared" si="9"/>
        <v>3</v>
      </c>
      <c r="AC17" s="1"/>
    </row>
    <row r="18" spans="1:29" ht="12.95" customHeight="1">
      <c r="A18" s="2">
        <v>5051</v>
      </c>
      <c r="B18" s="1" t="s">
        <v>731</v>
      </c>
      <c r="C18" s="1" t="s">
        <v>777</v>
      </c>
      <c r="D18" s="1">
        <v>40.274033000000003</v>
      </c>
      <c r="E18" s="1">
        <v>-103.82726700000001</v>
      </c>
      <c r="F18" s="3">
        <v>3</v>
      </c>
      <c r="G18" s="9" t="s">
        <v>2025</v>
      </c>
      <c r="H18" s="13">
        <v>37859.999901000003</v>
      </c>
      <c r="I18" s="14">
        <v>24.590523999999998</v>
      </c>
      <c r="J18" s="12">
        <v>16.2773</v>
      </c>
      <c r="K18" s="12">
        <v>1.3917999999999999</v>
      </c>
      <c r="L18" s="12">
        <v>4.7605000000000004</v>
      </c>
      <c r="M18" s="1">
        <v>0</v>
      </c>
      <c r="N18" s="1">
        <v>17</v>
      </c>
      <c r="O18" s="12">
        <v>3.2811720000000002</v>
      </c>
      <c r="P18" s="1">
        <v>1.2229E-2</v>
      </c>
      <c r="Q18" s="1">
        <v>38</v>
      </c>
      <c r="R18" s="1">
        <v>0</v>
      </c>
      <c r="S18" s="1">
        <f t="shared" si="0"/>
        <v>1</v>
      </c>
      <c r="T18" s="1">
        <f t="shared" si="1"/>
        <v>0</v>
      </c>
      <c r="U18" s="1">
        <f t="shared" si="2"/>
        <v>1</v>
      </c>
      <c r="V18" s="1">
        <f t="shared" si="3"/>
        <v>0</v>
      </c>
      <c r="W18" s="1">
        <f t="shared" si="4"/>
        <v>0</v>
      </c>
      <c r="X18" s="1">
        <f t="shared" si="5"/>
        <v>1</v>
      </c>
      <c r="Y18" s="1">
        <f t="shared" si="6"/>
        <v>1</v>
      </c>
      <c r="Z18" s="1">
        <f t="shared" si="7"/>
        <v>1</v>
      </c>
      <c r="AA18" s="1">
        <f t="shared" si="8"/>
        <v>0</v>
      </c>
      <c r="AB18" s="1">
        <f t="shared" si="9"/>
        <v>5</v>
      </c>
      <c r="AC18" s="1"/>
    </row>
    <row r="19" spans="1:29" ht="12.95" customHeight="1">
      <c r="A19" s="2">
        <v>5125</v>
      </c>
      <c r="B19" s="1" t="s">
        <v>731</v>
      </c>
      <c r="C19" s="1" t="s">
        <v>778</v>
      </c>
      <c r="D19" s="1">
        <v>40.422666999999997</v>
      </c>
      <c r="E19" s="1">
        <v>-104.598</v>
      </c>
      <c r="F19" s="3">
        <v>3</v>
      </c>
      <c r="G19" s="9" t="s">
        <v>2025</v>
      </c>
      <c r="H19" s="13">
        <v>23518.343596999999</v>
      </c>
      <c r="I19" s="14">
        <v>24.947544000000001</v>
      </c>
      <c r="J19" s="12">
        <v>10.1287</v>
      </c>
      <c r="K19" s="12">
        <v>1.6580999999999999</v>
      </c>
      <c r="L19" s="12">
        <v>7.2025999999999994</v>
      </c>
      <c r="M19" s="1">
        <v>6</v>
      </c>
      <c r="N19" s="1">
        <v>4</v>
      </c>
      <c r="O19" s="12">
        <v>2.679694</v>
      </c>
      <c r="P19" s="1">
        <v>1.9687E-2</v>
      </c>
      <c r="Q19" s="1">
        <v>217</v>
      </c>
      <c r="R19" s="1">
        <v>1</v>
      </c>
      <c r="S19" s="1">
        <f t="shared" si="0"/>
        <v>1</v>
      </c>
      <c r="T19" s="1">
        <f t="shared" si="1"/>
        <v>0</v>
      </c>
      <c r="U19" s="1">
        <f t="shared" si="2"/>
        <v>1</v>
      </c>
      <c r="V19" s="1">
        <f t="shared" si="3"/>
        <v>1</v>
      </c>
      <c r="W19" s="1">
        <f t="shared" si="4"/>
        <v>0</v>
      </c>
      <c r="X19" s="1">
        <f t="shared" si="5"/>
        <v>0</v>
      </c>
      <c r="Y19" s="1">
        <f t="shared" si="6"/>
        <v>1</v>
      </c>
      <c r="Z19" s="1">
        <f t="shared" si="7"/>
        <v>1</v>
      </c>
      <c r="AA19" s="1">
        <f t="shared" si="8"/>
        <v>0</v>
      </c>
      <c r="AB19" s="1">
        <f t="shared" si="9"/>
        <v>5</v>
      </c>
      <c r="AC19" s="1"/>
    </row>
    <row r="20" spans="1:29" ht="12.95" customHeight="1">
      <c r="A20" s="2">
        <v>5137</v>
      </c>
      <c r="B20" s="1" t="s">
        <v>731</v>
      </c>
      <c r="C20" s="1" t="s">
        <v>779</v>
      </c>
      <c r="D20" s="1">
        <v>40.187730000000002</v>
      </c>
      <c r="E20" s="1">
        <v>-104.8296</v>
      </c>
      <c r="F20" s="3">
        <v>3</v>
      </c>
      <c r="G20" s="9" t="s">
        <v>2025</v>
      </c>
      <c r="H20" s="13">
        <v>13145.822099999999</v>
      </c>
      <c r="I20" s="14">
        <v>29.751261</v>
      </c>
      <c r="J20" s="12">
        <v>3.7677</v>
      </c>
      <c r="K20" s="12">
        <v>0.57800000000000007</v>
      </c>
      <c r="L20" s="12">
        <v>9.1265999999999998</v>
      </c>
      <c r="M20" s="1">
        <v>1</v>
      </c>
      <c r="N20" s="1">
        <v>6</v>
      </c>
      <c r="O20" s="12">
        <v>2.20506</v>
      </c>
      <c r="P20" s="1">
        <v>2.9135000000000001E-2</v>
      </c>
      <c r="Q20" s="1">
        <v>370</v>
      </c>
      <c r="R20" s="1">
        <v>0</v>
      </c>
      <c r="S20" s="1">
        <f t="shared" si="0"/>
        <v>0</v>
      </c>
      <c r="T20" s="1">
        <f t="shared" si="1"/>
        <v>0</v>
      </c>
      <c r="U20" s="1">
        <f t="shared" si="2"/>
        <v>1</v>
      </c>
      <c r="V20" s="1">
        <f t="shared" si="3"/>
        <v>0</v>
      </c>
      <c r="W20" s="1">
        <f t="shared" si="4"/>
        <v>0</v>
      </c>
      <c r="X20" s="1">
        <f t="shared" si="5"/>
        <v>0</v>
      </c>
      <c r="Y20" s="1">
        <f t="shared" si="6"/>
        <v>1</v>
      </c>
      <c r="Z20" s="1">
        <f t="shared" si="7"/>
        <v>1</v>
      </c>
      <c r="AA20" s="1">
        <f t="shared" si="8"/>
        <v>0</v>
      </c>
      <c r="AB20" s="1">
        <f t="shared" si="9"/>
        <v>3</v>
      </c>
      <c r="AC20" s="1"/>
    </row>
    <row r="21" spans="1:29" ht="12.95" customHeight="1">
      <c r="A21" s="2">
        <v>5138</v>
      </c>
      <c r="B21" s="1" t="s">
        <v>731</v>
      </c>
      <c r="C21" s="1" t="s">
        <v>780</v>
      </c>
      <c r="D21" s="1">
        <v>40.116399999999999</v>
      </c>
      <c r="E21" s="1">
        <v>-104.8185</v>
      </c>
      <c r="F21" s="3">
        <v>3</v>
      </c>
      <c r="G21" s="9" t="s">
        <v>2025</v>
      </c>
      <c r="H21" s="13">
        <v>13077.3609</v>
      </c>
      <c r="I21" s="14">
        <v>48.226188</v>
      </c>
      <c r="J21" s="12">
        <v>3.4714</v>
      </c>
      <c r="K21" s="12">
        <v>0.53010000000000002</v>
      </c>
      <c r="L21" s="12">
        <v>9.1669999999999998</v>
      </c>
      <c r="M21" s="1">
        <v>9</v>
      </c>
      <c r="N21" s="1">
        <v>15</v>
      </c>
      <c r="O21" s="12">
        <v>5.0389559999999998</v>
      </c>
      <c r="P21" s="1">
        <v>2.9287000000000001E-2</v>
      </c>
      <c r="Q21" s="1">
        <v>518</v>
      </c>
      <c r="R21" s="1">
        <v>3</v>
      </c>
      <c r="S21" s="1">
        <f t="shared" si="0"/>
        <v>0</v>
      </c>
      <c r="T21" s="1">
        <f t="shared" si="1"/>
        <v>0</v>
      </c>
      <c r="U21" s="1">
        <f t="shared" si="2"/>
        <v>1</v>
      </c>
      <c r="V21" s="1">
        <f t="shared" si="3"/>
        <v>1</v>
      </c>
      <c r="W21" s="1">
        <f t="shared" si="4"/>
        <v>0</v>
      </c>
      <c r="X21" s="1">
        <f t="shared" si="5"/>
        <v>1</v>
      </c>
      <c r="Y21" s="1">
        <f t="shared" si="6"/>
        <v>1</v>
      </c>
      <c r="Z21" s="1">
        <f t="shared" si="7"/>
        <v>1</v>
      </c>
      <c r="AA21" s="1">
        <f t="shared" si="8"/>
        <v>1</v>
      </c>
      <c r="AB21" s="1">
        <f t="shared" si="9"/>
        <v>6</v>
      </c>
      <c r="AC21" s="1"/>
    </row>
    <row r="22" spans="1:29" ht="12.95" customHeight="1">
      <c r="A22" s="2">
        <v>5140</v>
      </c>
      <c r="B22" s="1" t="s">
        <v>731</v>
      </c>
      <c r="C22" s="1" t="s">
        <v>781</v>
      </c>
      <c r="D22" s="1">
        <v>40.080829999999999</v>
      </c>
      <c r="E22" s="1">
        <v>-104.821</v>
      </c>
      <c r="F22" s="3">
        <v>3</v>
      </c>
      <c r="G22" s="9" t="s">
        <v>2025</v>
      </c>
      <c r="H22" s="13">
        <v>13039.185600000001</v>
      </c>
      <c r="I22" s="14">
        <v>49.684820999999999</v>
      </c>
      <c r="J22" s="12">
        <v>3.3372999999999999</v>
      </c>
      <c r="K22" s="12">
        <v>0.50839999999999996</v>
      </c>
      <c r="L22" s="12">
        <v>9.1575000000000006</v>
      </c>
      <c r="M22" s="1">
        <v>4</v>
      </c>
      <c r="N22" s="1">
        <v>10</v>
      </c>
      <c r="O22" s="12">
        <v>3.1443479999999999</v>
      </c>
      <c r="P22" s="1">
        <v>2.9373E-2</v>
      </c>
      <c r="Q22" s="1">
        <v>464</v>
      </c>
      <c r="R22" s="1">
        <v>4</v>
      </c>
      <c r="S22" s="1">
        <f t="shared" si="0"/>
        <v>0</v>
      </c>
      <c r="T22" s="1">
        <f t="shared" si="1"/>
        <v>0</v>
      </c>
      <c r="U22" s="1">
        <f t="shared" si="2"/>
        <v>1</v>
      </c>
      <c r="V22" s="1">
        <f t="shared" si="3"/>
        <v>1</v>
      </c>
      <c r="W22" s="1">
        <f t="shared" si="4"/>
        <v>0</v>
      </c>
      <c r="X22" s="1">
        <f t="shared" si="5"/>
        <v>1</v>
      </c>
      <c r="Y22" s="1">
        <f t="shared" si="6"/>
        <v>1</v>
      </c>
      <c r="Z22" s="1">
        <f t="shared" si="7"/>
        <v>1</v>
      </c>
      <c r="AA22" s="1">
        <f t="shared" si="8"/>
        <v>1</v>
      </c>
      <c r="AB22" s="1">
        <f t="shared" si="9"/>
        <v>6</v>
      </c>
      <c r="AC22" s="1"/>
    </row>
    <row r="23" spans="1:29" ht="12.95" customHeight="1">
      <c r="A23" s="2">
        <v>5163</v>
      </c>
      <c r="B23" s="1" t="s">
        <v>731</v>
      </c>
      <c r="C23" s="1" t="s">
        <v>782</v>
      </c>
      <c r="D23" s="1">
        <v>39.838569999999997</v>
      </c>
      <c r="E23" s="1">
        <v>-104.94893999999999</v>
      </c>
      <c r="F23" s="3">
        <v>3</v>
      </c>
      <c r="G23" s="9" t="s">
        <v>2025</v>
      </c>
      <c r="H23" s="13">
        <v>12054.064613</v>
      </c>
      <c r="I23" s="14">
        <v>27.779318</v>
      </c>
      <c r="J23" s="12">
        <v>0.33119999999999999</v>
      </c>
      <c r="K23" s="12">
        <v>0.2006</v>
      </c>
      <c r="L23" s="12">
        <v>7.7808000000000002</v>
      </c>
      <c r="M23" s="1">
        <v>64</v>
      </c>
      <c r="N23" s="1">
        <v>8</v>
      </c>
      <c r="O23" s="12">
        <v>10.232858</v>
      </c>
      <c r="P23" s="1">
        <v>3.1773999999999997E-2</v>
      </c>
      <c r="Q23" s="1">
        <v>0</v>
      </c>
      <c r="R23" s="1">
        <v>0</v>
      </c>
      <c r="S23" s="1">
        <f t="shared" si="0"/>
        <v>0</v>
      </c>
      <c r="T23" s="1">
        <f t="shared" si="1"/>
        <v>0</v>
      </c>
      <c r="U23" s="1">
        <f t="shared" si="2"/>
        <v>1</v>
      </c>
      <c r="V23" s="1">
        <f t="shared" si="3"/>
        <v>1</v>
      </c>
      <c r="W23" s="1">
        <f t="shared" si="4"/>
        <v>0</v>
      </c>
      <c r="X23" s="1">
        <f t="shared" si="5"/>
        <v>1</v>
      </c>
      <c r="Y23" s="1">
        <f t="shared" si="6"/>
        <v>1</v>
      </c>
      <c r="Z23" s="1">
        <f t="shared" si="7"/>
        <v>0</v>
      </c>
      <c r="AA23" s="1">
        <f t="shared" si="8"/>
        <v>0</v>
      </c>
      <c r="AB23" s="1">
        <f t="shared" si="9"/>
        <v>4</v>
      </c>
      <c r="AC23" s="1"/>
    </row>
    <row r="24" spans="1:29" ht="12.95" customHeight="1">
      <c r="A24" s="2">
        <v>5164</v>
      </c>
      <c r="B24" s="1" t="s">
        <v>731</v>
      </c>
      <c r="C24" s="1" t="s">
        <v>783</v>
      </c>
      <c r="D24" s="1">
        <v>39.831265999999999</v>
      </c>
      <c r="E24" s="1">
        <v>-104.94799999999999</v>
      </c>
      <c r="F24" s="3">
        <v>3</v>
      </c>
      <c r="G24" s="9" t="s">
        <v>2025</v>
      </c>
      <c r="H24" s="13">
        <v>12052.434981</v>
      </c>
      <c r="I24" s="14">
        <v>33.416207999999997</v>
      </c>
      <c r="J24" s="12">
        <v>0.34250000000000003</v>
      </c>
      <c r="K24" s="12">
        <v>0.2006</v>
      </c>
      <c r="L24" s="12">
        <v>7.7950000000000008</v>
      </c>
      <c r="M24" s="1">
        <v>81</v>
      </c>
      <c r="N24" s="1">
        <v>109</v>
      </c>
      <c r="O24" s="12">
        <v>10.393876000000001</v>
      </c>
      <c r="P24" s="1">
        <v>3.1778000000000001E-2</v>
      </c>
      <c r="Q24" s="1">
        <v>0</v>
      </c>
      <c r="R24" s="1">
        <v>0</v>
      </c>
      <c r="S24" s="1">
        <f t="shared" si="0"/>
        <v>0</v>
      </c>
      <c r="T24" s="1">
        <f t="shared" si="1"/>
        <v>0</v>
      </c>
      <c r="U24" s="1">
        <f t="shared" si="2"/>
        <v>1</v>
      </c>
      <c r="V24" s="1">
        <f t="shared" si="3"/>
        <v>1</v>
      </c>
      <c r="W24" s="1">
        <f t="shared" si="4"/>
        <v>1</v>
      </c>
      <c r="X24" s="1">
        <f t="shared" si="5"/>
        <v>1</v>
      </c>
      <c r="Y24" s="1">
        <f t="shared" si="6"/>
        <v>1</v>
      </c>
      <c r="Z24" s="1">
        <f t="shared" si="7"/>
        <v>0</v>
      </c>
      <c r="AA24" s="1">
        <f t="shared" si="8"/>
        <v>0</v>
      </c>
      <c r="AB24" s="1">
        <f t="shared" si="9"/>
        <v>5</v>
      </c>
      <c r="AC24" s="1"/>
    </row>
    <row r="25" spans="1:29" ht="12.95" customHeight="1">
      <c r="A25" s="2">
        <v>5180</v>
      </c>
      <c r="B25" s="1" t="s">
        <v>731</v>
      </c>
      <c r="C25" s="1" t="s">
        <v>784</v>
      </c>
      <c r="D25" s="1">
        <v>39.776719999999997</v>
      </c>
      <c r="E25" s="1">
        <v>-104.97776</v>
      </c>
      <c r="F25" s="3">
        <v>3</v>
      </c>
      <c r="G25" s="9" t="s">
        <v>2025</v>
      </c>
      <c r="H25" s="13">
        <v>10030.143937999999</v>
      </c>
      <c r="I25" s="14">
        <v>22.359155999999999</v>
      </c>
      <c r="J25" s="12">
        <v>0.11269999999999999</v>
      </c>
      <c r="K25" s="12">
        <v>0.2104</v>
      </c>
      <c r="L25" s="12">
        <v>5.5393999999999997</v>
      </c>
      <c r="M25" s="1">
        <v>42</v>
      </c>
      <c r="N25" s="1">
        <v>14</v>
      </c>
      <c r="O25" s="12">
        <v>22.757565</v>
      </c>
      <c r="P25" s="1">
        <v>3.32E-2</v>
      </c>
      <c r="Q25" s="1">
        <v>0</v>
      </c>
      <c r="R25" s="1">
        <v>0</v>
      </c>
      <c r="S25" s="1">
        <f t="shared" si="0"/>
        <v>0</v>
      </c>
      <c r="T25" s="1">
        <f t="shared" si="1"/>
        <v>0</v>
      </c>
      <c r="U25" s="1">
        <f t="shared" si="2"/>
        <v>1</v>
      </c>
      <c r="V25" s="1">
        <f t="shared" si="3"/>
        <v>1</v>
      </c>
      <c r="W25" s="1">
        <f t="shared" si="4"/>
        <v>0</v>
      </c>
      <c r="X25" s="1">
        <f t="shared" si="5"/>
        <v>1</v>
      </c>
      <c r="Y25" s="1">
        <f t="shared" si="6"/>
        <v>1</v>
      </c>
      <c r="Z25" s="1">
        <f t="shared" si="7"/>
        <v>0</v>
      </c>
      <c r="AA25" s="1">
        <f t="shared" si="8"/>
        <v>0</v>
      </c>
      <c r="AB25" s="1">
        <f t="shared" si="9"/>
        <v>4</v>
      </c>
      <c r="AC25" s="1"/>
    </row>
    <row r="26" spans="1:29" ht="12.95" customHeight="1">
      <c r="A26" s="2">
        <v>5208</v>
      </c>
      <c r="B26" s="1" t="s">
        <v>786</v>
      </c>
      <c r="C26" s="1" t="s">
        <v>787</v>
      </c>
      <c r="D26" s="1">
        <v>40.395319999999998</v>
      </c>
      <c r="E26" s="1">
        <v>-104.4928</v>
      </c>
      <c r="F26" s="3">
        <v>3</v>
      </c>
      <c r="G26" s="9" t="s">
        <v>2025</v>
      </c>
      <c r="H26" s="13">
        <v>3496.6970999999999</v>
      </c>
      <c r="I26" s="14">
        <v>21.265498999999998</v>
      </c>
      <c r="J26" s="12">
        <v>9.2910000000000004</v>
      </c>
      <c r="K26" s="12">
        <v>0.87280000000000002</v>
      </c>
      <c r="L26" s="12">
        <v>1.7291999999999998</v>
      </c>
      <c r="M26" s="1">
        <v>0</v>
      </c>
      <c r="N26" s="1">
        <v>0</v>
      </c>
      <c r="O26" s="12">
        <v>0.68822300000000003</v>
      </c>
      <c r="P26" s="1">
        <v>0</v>
      </c>
      <c r="Q26" s="1">
        <v>200</v>
      </c>
      <c r="R26" s="1">
        <v>0</v>
      </c>
      <c r="S26" s="1">
        <f t="shared" si="0"/>
        <v>1</v>
      </c>
      <c r="T26" s="1">
        <f t="shared" si="1"/>
        <v>0</v>
      </c>
      <c r="U26" s="1">
        <f t="shared" si="2"/>
        <v>1</v>
      </c>
      <c r="V26" s="1">
        <f t="shared" si="3"/>
        <v>0</v>
      </c>
      <c r="W26" s="1">
        <f t="shared" si="4"/>
        <v>0</v>
      </c>
      <c r="X26" s="1">
        <f t="shared" si="5"/>
        <v>0</v>
      </c>
      <c r="Y26" s="1">
        <f t="shared" si="6"/>
        <v>0</v>
      </c>
      <c r="Z26" s="1">
        <f t="shared" si="7"/>
        <v>1</v>
      </c>
      <c r="AA26" s="1">
        <f t="shared" si="8"/>
        <v>0</v>
      </c>
      <c r="AB26" s="1">
        <f t="shared" si="9"/>
        <v>3</v>
      </c>
      <c r="AC26" s="1"/>
    </row>
    <row r="27" spans="1:29" ht="12.95" customHeight="1">
      <c r="A27" s="2">
        <v>5210</v>
      </c>
      <c r="B27" s="1" t="s">
        <v>788</v>
      </c>
      <c r="C27" s="1" t="s">
        <v>114</v>
      </c>
      <c r="D27" s="1">
        <v>39.808149999999998</v>
      </c>
      <c r="E27" s="1">
        <v>-104.945683</v>
      </c>
      <c r="F27" s="3">
        <v>3</v>
      </c>
      <c r="G27" s="9" t="s">
        <v>2025</v>
      </c>
      <c r="H27" s="13">
        <v>1474.912517</v>
      </c>
      <c r="I27" s="14">
        <v>10.270114</v>
      </c>
      <c r="J27" s="12">
        <v>2.2805</v>
      </c>
      <c r="K27" s="12">
        <v>4.1599999999999998E-2</v>
      </c>
      <c r="L27" s="12">
        <v>17.257000000000001</v>
      </c>
      <c r="M27" s="1">
        <v>27</v>
      </c>
      <c r="N27" s="1">
        <v>0</v>
      </c>
      <c r="O27" s="12">
        <v>11.33328</v>
      </c>
      <c r="P27" s="1">
        <v>0</v>
      </c>
      <c r="Q27" s="1">
        <v>0</v>
      </c>
      <c r="R27" s="1">
        <v>0</v>
      </c>
      <c r="S27" s="1">
        <f t="shared" si="0"/>
        <v>0</v>
      </c>
      <c r="T27" s="1">
        <f t="shared" si="1"/>
        <v>0</v>
      </c>
      <c r="U27" s="1">
        <f t="shared" si="2"/>
        <v>1</v>
      </c>
      <c r="V27" s="1">
        <f t="shared" si="3"/>
        <v>1</v>
      </c>
      <c r="W27" s="1">
        <f t="shared" si="4"/>
        <v>0</v>
      </c>
      <c r="X27" s="1">
        <f t="shared" si="5"/>
        <v>1</v>
      </c>
      <c r="Y27" s="1">
        <f t="shared" si="6"/>
        <v>0</v>
      </c>
      <c r="Z27" s="1">
        <f t="shared" si="7"/>
        <v>0</v>
      </c>
      <c r="AA27" s="1">
        <f t="shared" si="8"/>
        <v>0</v>
      </c>
      <c r="AB27" s="1">
        <f t="shared" si="9"/>
        <v>3</v>
      </c>
      <c r="AC27" s="1"/>
    </row>
    <row r="28" spans="1:29" ht="12.95" customHeight="1">
      <c r="A28" s="2">
        <v>5211</v>
      </c>
      <c r="B28" s="1" t="s">
        <v>788</v>
      </c>
      <c r="C28" s="1" t="s">
        <v>789</v>
      </c>
      <c r="D28" s="1">
        <v>39.748232999999999</v>
      </c>
      <c r="E28" s="1">
        <v>-104.78995</v>
      </c>
      <c r="F28" s="3">
        <v>3</v>
      </c>
      <c r="G28" s="9" t="s">
        <v>2025</v>
      </c>
      <c r="H28" s="13">
        <v>275.608655</v>
      </c>
      <c r="I28" s="14">
        <v>15.194281999999999</v>
      </c>
      <c r="J28" s="12">
        <v>8.6880000000000006</v>
      </c>
      <c r="K28" s="12">
        <v>6.4999999999999997E-3</v>
      </c>
      <c r="L28" s="12">
        <v>4.7548000000000004</v>
      </c>
      <c r="M28" s="1">
        <v>3</v>
      </c>
      <c r="N28" s="1">
        <v>0</v>
      </c>
      <c r="O28" s="12">
        <v>6.3974700000000002</v>
      </c>
      <c r="P28" s="1">
        <v>0</v>
      </c>
      <c r="Q28" s="1">
        <v>0</v>
      </c>
      <c r="R28" s="1">
        <v>0</v>
      </c>
      <c r="S28" s="1">
        <f t="shared" si="0"/>
        <v>1</v>
      </c>
      <c r="T28" s="1">
        <f t="shared" si="1"/>
        <v>0</v>
      </c>
      <c r="U28" s="1">
        <f t="shared" si="2"/>
        <v>1</v>
      </c>
      <c r="V28" s="1">
        <f t="shared" si="3"/>
        <v>1</v>
      </c>
      <c r="W28" s="1">
        <f t="shared" si="4"/>
        <v>0</v>
      </c>
      <c r="X28" s="1">
        <f t="shared" si="5"/>
        <v>1</v>
      </c>
      <c r="Y28" s="1">
        <f t="shared" si="6"/>
        <v>0</v>
      </c>
      <c r="Z28" s="1">
        <f t="shared" si="7"/>
        <v>0</v>
      </c>
      <c r="AA28" s="1">
        <f t="shared" si="8"/>
        <v>0</v>
      </c>
      <c r="AB28" s="1">
        <f t="shared" si="9"/>
        <v>4</v>
      </c>
      <c r="AC28" s="1"/>
    </row>
    <row r="29" spans="1:29" ht="12.95" customHeight="1">
      <c r="A29" s="2">
        <v>5221</v>
      </c>
      <c r="B29" s="1" t="s">
        <v>794</v>
      </c>
      <c r="C29" s="1" t="s">
        <v>795</v>
      </c>
      <c r="D29" s="1">
        <v>40.069200000000002</v>
      </c>
      <c r="E29" s="1">
        <v>-104.8322</v>
      </c>
      <c r="F29" s="3">
        <v>3</v>
      </c>
      <c r="G29" s="9" t="s">
        <v>2025</v>
      </c>
      <c r="H29" s="13">
        <v>357.17759999999998</v>
      </c>
      <c r="I29" s="14">
        <v>37.484039000000003</v>
      </c>
      <c r="J29" s="12">
        <v>39.016300000000001</v>
      </c>
      <c r="K29" s="12">
        <v>5.3230000000000004</v>
      </c>
      <c r="L29" s="12">
        <v>22.761700000000001</v>
      </c>
      <c r="M29" s="1">
        <v>2</v>
      </c>
      <c r="N29" s="1">
        <v>7</v>
      </c>
      <c r="O29" s="12">
        <v>2.8101240000000001</v>
      </c>
      <c r="P29" s="1">
        <v>0</v>
      </c>
      <c r="Q29" s="1">
        <v>427</v>
      </c>
      <c r="R29" s="1">
        <v>3</v>
      </c>
      <c r="S29" s="1">
        <f t="shared" si="0"/>
        <v>1</v>
      </c>
      <c r="T29" s="1">
        <f t="shared" si="1"/>
        <v>0</v>
      </c>
      <c r="U29" s="1">
        <f t="shared" si="2"/>
        <v>1</v>
      </c>
      <c r="V29" s="1">
        <f t="shared" si="3"/>
        <v>0</v>
      </c>
      <c r="W29" s="1">
        <f t="shared" si="4"/>
        <v>0</v>
      </c>
      <c r="X29" s="1">
        <f t="shared" si="5"/>
        <v>0</v>
      </c>
      <c r="Y29" s="1">
        <f t="shared" si="6"/>
        <v>0</v>
      </c>
      <c r="Z29" s="1">
        <f t="shared" si="7"/>
        <v>1</v>
      </c>
      <c r="AA29" s="1">
        <f t="shared" si="8"/>
        <v>1</v>
      </c>
      <c r="AB29" s="1">
        <f t="shared" si="9"/>
        <v>4</v>
      </c>
      <c r="AC29" s="1"/>
    </row>
    <row r="30" spans="1:29" ht="12.95" customHeight="1">
      <c r="A30" s="2">
        <v>5222</v>
      </c>
      <c r="B30" s="1" t="s">
        <v>794</v>
      </c>
      <c r="C30" s="1" t="s">
        <v>796</v>
      </c>
      <c r="D30" s="1">
        <v>40.043799999999997</v>
      </c>
      <c r="E30" s="1">
        <v>-104.8492</v>
      </c>
      <c r="F30" s="3">
        <v>3</v>
      </c>
      <c r="G30" s="9" t="s">
        <v>2025</v>
      </c>
      <c r="H30" s="13">
        <v>269.64776999999998</v>
      </c>
      <c r="I30" s="14">
        <v>20.026083</v>
      </c>
      <c r="J30" s="12">
        <v>26.9528</v>
      </c>
      <c r="K30" s="12">
        <v>4.2827999999999999</v>
      </c>
      <c r="L30" s="12">
        <v>29.650300000000001</v>
      </c>
      <c r="M30" s="1">
        <v>0</v>
      </c>
      <c r="N30" s="1">
        <v>0</v>
      </c>
      <c r="O30" s="12">
        <v>2.397275</v>
      </c>
      <c r="P30" s="1">
        <v>0</v>
      </c>
      <c r="Q30" s="1">
        <v>223</v>
      </c>
      <c r="R30" s="1">
        <v>0</v>
      </c>
      <c r="S30" s="1">
        <f t="shared" si="0"/>
        <v>1</v>
      </c>
      <c r="T30" s="1">
        <f t="shared" si="1"/>
        <v>0</v>
      </c>
      <c r="U30" s="1">
        <f t="shared" si="2"/>
        <v>1</v>
      </c>
      <c r="V30" s="1">
        <f t="shared" si="3"/>
        <v>0</v>
      </c>
      <c r="W30" s="1">
        <f t="shared" si="4"/>
        <v>0</v>
      </c>
      <c r="X30" s="1">
        <f t="shared" si="5"/>
        <v>0</v>
      </c>
      <c r="Y30" s="1">
        <f t="shared" si="6"/>
        <v>0</v>
      </c>
      <c r="Z30" s="1">
        <f t="shared" si="7"/>
        <v>1</v>
      </c>
      <c r="AA30" s="1">
        <f t="shared" si="8"/>
        <v>0</v>
      </c>
      <c r="AB30" s="1">
        <f t="shared" si="9"/>
        <v>3</v>
      </c>
      <c r="AC30" s="1"/>
    </row>
    <row r="31" spans="1:29" ht="12.95" customHeight="1">
      <c r="A31" s="2">
        <v>5223</v>
      </c>
      <c r="B31" s="1" t="s">
        <v>794</v>
      </c>
      <c r="C31" s="1" t="s">
        <v>797</v>
      </c>
      <c r="D31" s="1">
        <v>40.014899999999997</v>
      </c>
      <c r="E31" s="1">
        <v>-104.9114</v>
      </c>
      <c r="F31" s="3">
        <v>3</v>
      </c>
      <c r="G31" s="9" t="s">
        <v>2025</v>
      </c>
      <c r="H31" s="13">
        <v>242.95052100000001</v>
      </c>
      <c r="I31" s="14">
        <v>29.205693</v>
      </c>
      <c r="J31" s="12">
        <v>21.296900000000001</v>
      </c>
      <c r="K31" s="12">
        <v>4.1251000000000007</v>
      </c>
      <c r="L31" s="12">
        <v>32.577300000000001</v>
      </c>
      <c r="M31" s="1">
        <v>4</v>
      </c>
      <c r="N31" s="1">
        <v>3</v>
      </c>
      <c r="O31" s="12">
        <v>2.403079</v>
      </c>
      <c r="P31" s="1">
        <v>0</v>
      </c>
      <c r="Q31" s="1">
        <v>298</v>
      </c>
      <c r="R31" s="1">
        <v>0</v>
      </c>
      <c r="S31" s="1">
        <f t="shared" si="0"/>
        <v>1</v>
      </c>
      <c r="T31" s="1">
        <f t="shared" si="1"/>
        <v>0</v>
      </c>
      <c r="U31" s="1">
        <f t="shared" si="2"/>
        <v>1</v>
      </c>
      <c r="V31" s="1">
        <f t="shared" si="3"/>
        <v>1</v>
      </c>
      <c r="W31" s="1">
        <f t="shared" si="4"/>
        <v>0</v>
      </c>
      <c r="X31" s="1">
        <f t="shared" si="5"/>
        <v>0</v>
      </c>
      <c r="Y31" s="1">
        <f t="shared" si="6"/>
        <v>0</v>
      </c>
      <c r="Z31" s="1">
        <f t="shared" si="7"/>
        <v>1</v>
      </c>
      <c r="AA31" s="1">
        <f t="shared" si="8"/>
        <v>0</v>
      </c>
      <c r="AB31" s="1">
        <f t="shared" si="9"/>
        <v>4</v>
      </c>
      <c r="AC31" s="1"/>
    </row>
    <row r="32" spans="1:29" ht="12.95" customHeight="1">
      <c r="A32" s="2">
        <v>5224</v>
      </c>
      <c r="B32" s="1" t="s">
        <v>794</v>
      </c>
      <c r="C32" s="1" t="s">
        <v>798</v>
      </c>
      <c r="D32" s="1">
        <v>39.937399999999997</v>
      </c>
      <c r="E32" s="1">
        <v>-104.9883</v>
      </c>
      <c r="F32" s="3">
        <v>3</v>
      </c>
      <c r="G32" s="9" t="s">
        <v>2025</v>
      </c>
      <c r="H32" s="13">
        <v>142.32675800000001</v>
      </c>
      <c r="I32" s="14">
        <v>16.980955000000002</v>
      </c>
      <c r="J32" s="12">
        <v>2.4378000000000002</v>
      </c>
      <c r="K32" s="12">
        <v>2.6478000000000002</v>
      </c>
      <c r="L32" s="12">
        <v>39.008099999999999</v>
      </c>
      <c r="M32" s="1">
        <v>6</v>
      </c>
      <c r="N32" s="1">
        <v>4</v>
      </c>
      <c r="O32" s="12">
        <v>10.509334000000001</v>
      </c>
      <c r="P32" s="1">
        <v>0</v>
      </c>
      <c r="Q32" s="1">
        <v>2</v>
      </c>
      <c r="R32" s="1">
        <v>0</v>
      </c>
      <c r="S32" s="1">
        <f t="shared" si="0"/>
        <v>0</v>
      </c>
      <c r="T32" s="1">
        <f t="shared" si="1"/>
        <v>0</v>
      </c>
      <c r="U32" s="1">
        <f t="shared" si="2"/>
        <v>1</v>
      </c>
      <c r="V32" s="1">
        <f t="shared" si="3"/>
        <v>1</v>
      </c>
      <c r="W32" s="1">
        <f t="shared" si="4"/>
        <v>0</v>
      </c>
      <c r="X32" s="1">
        <f t="shared" si="5"/>
        <v>1</v>
      </c>
      <c r="Y32" s="1">
        <f t="shared" si="6"/>
        <v>0</v>
      </c>
      <c r="Z32" s="1">
        <f t="shared" si="7"/>
        <v>0</v>
      </c>
      <c r="AA32" s="1">
        <f t="shared" si="8"/>
        <v>0</v>
      </c>
      <c r="AB32" s="1">
        <f t="shared" si="9"/>
        <v>3</v>
      </c>
      <c r="AC32" s="1"/>
    </row>
    <row r="33" spans="1:29" ht="12.95" customHeight="1">
      <c r="A33" s="2">
        <v>5225</v>
      </c>
      <c r="B33" s="1" t="s">
        <v>794</v>
      </c>
      <c r="C33" s="1" t="s">
        <v>799</v>
      </c>
      <c r="D33" s="1">
        <v>39.9283</v>
      </c>
      <c r="E33" s="1">
        <v>-105.0104</v>
      </c>
      <c r="F33" s="3">
        <v>3</v>
      </c>
      <c r="G33" s="9" t="s">
        <v>2025</v>
      </c>
      <c r="H33" s="13">
        <v>139.19198800000001</v>
      </c>
      <c r="I33" s="14">
        <v>29.381626000000001</v>
      </c>
      <c r="J33" s="12">
        <v>2.1661000000000001</v>
      </c>
      <c r="K33" s="12">
        <v>2.6814</v>
      </c>
      <c r="L33" s="12">
        <v>38.570699999999995</v>
      </c>
      <c r="M33" s="1">
        <v>4</v>
      </c>
      <c r="N33" s="1">
        <v>2</v>
      </c>
      <c r="O33" s="12">
        <v>11.753512000000001</v>
      </c>
      <c r="P33" s="1">
        <v>0</v>
      </c>
      <c r="Q33" s="1">
        <v>3</v>
      </c>
      <c r="R33" s="1">
        <v>0</v>
      </c>
      <c r="S33" s="1">
        <f t="shared" si="0"/>
        <v>0</v>
      </c>
      <c r="T33" s="1">
        <f t="shared" si="1"/>
        <v>0</v>
      </c>
      <c r="U33" s="1">
        <f t="shared" si="2"/>
        <v>1</v>
      </c>
      <c r="V33" s="1">
        <f t="shared" si="3"/>
        <v>1</v>
      </c>
      <c r="W33" s="1">
        <f t="shared" si="4"/>
        <v>0</v>
      </c>
      <c r="X33" s="1">
        <f t="shared" si="5"/>
        <v>1</v>
      </c>
      <c r="Y33" s="1">
        <f t="shared" si="6"/>
        <v>0</v>
      </c>
      <c r="Z33" s="1">
        <f t="shared" si="7"/>
        <v>0</v>
      </c>
      <c r="AA33" s="1">
        <f t="shared" si="8"/>
        <v>0</v>
      </c>
      <c r="AB33" s="1">
        <f t="shared" si="9"/>
        <v>3</v>
      </c>
      <c r="AC33" s="1"/>
    </row>
    <row r="34" spans="1:29" ht="12.95" customHeight="1">
      <c r="A34" s="2">
        <v>5226</v>
      </c>
      <c r="B34" s="1" t="s">
        <v>794</v>
      </c>
      <c r="C34" s="1" t="s">
        <v>800</v>
      </c>
      <c r="D34" s="1">
        <v>39.914499999999997</v>
      </c>
      <c r="E34" s="1">
        <v>-105.0277</v>
      </c>
      <c r="F34" s="3">
        <v>3</v>
      </c>
      <c r="G34" s="9" t="s">
        <v>2025</v>
      </c>
      <c r="H34" s="13">
        <v>117.416765</v>
      </c>
      <c r="I34" s="14">
        <v>24.908622000000001</v>
      </c>
      <c r="J34" s="12">
        <v>1.7531000000000001</v>
      </c>
      <c r="K34" s="12">
        <v>2.7734000000000001</v>
      </c>
      <c r="L34" s="12">
        <v>34.365899999999996</v>
      </c>
      <c r="M34" s="1">
        <v>22</v>
      </c>
      <c r="N34" s="1">
        <v>4</v>
      </c>
      <c r="O34" s="12">
        <v>12.787243999999999</v>
      </c>
      <c r="P34" s="1">
        <v>0</v>
      </c>
      <c r="Q34" s="1">
        <v>0</v>
      </c>
      <c r="R34" s="1">
        <v>0</v>
      </c>
      <c r="S34" s="1">
        <f t="shared" si="0"/>
        <v>0</v>
      </c>
      <c r="T34" s="1">
        <f t="shared" si="1"/>
        <v>0</v>
      </c>
      <c r="U34" s="1">
        <f t="shared" si="2"/>
        <v>1</v>
      </c>
      <c r="V34" s="1">
        <f t="shared" si="3"/>
        <v>1</v>
      </c>
      <c r="W34" s="1">
        <f t="shared" si="4"/>
        <v>0</v>
      </c>
      <c r="X34" s="1">
        <f t="shared" si="5"/>
        <v>1</v>
      </c>
      <c r="Y34" s="1">
        <f t="shared" si="6"/>
        <v>0</v>
      </c>
      <c r="Z34" s="1">
        <f t="shared" si="7"/>
        <v>0</v>
      </c>
      <c r="AA34" s="1">
        <f t="shared" si="8"/>
        <v>0</v>
      </c>
      <c r="AB34" s="1">
        <f t="shared" si="9"/>
        <v>3</v>
      </c>
      <c r="AC34" s="1"/>
    </row>
    <row r="35" spans="1:29" ht="12.95" customHeight="1">
      <c r="A35" s="2">
        <v>5242</v>
      </c>
      <c r="B35" s="1" t="s">
        <v>801</v>
      </c>
      <c r="C35" s="1" t="s">
        <v>802</v>
      </c>
      <c r="D35" s="1">
        <v>39.727367000000001</v>
      </c>
      <c r="E35" s="1">
        <v>-104.988017</v>
      </c>
      <c r="F35" s="3">
        <v>3</v>
      </c>
      <c r="G35" s="9" t="s">
        <v>2025</v>
      </c>
      <c r="H35" s="13">
        <v>1061.5980079999999</v>
      </c>
      <c r="I35" s="14">
        <v>9.7574310000000004</v>
      </c>
      <c r="J35" s="12">
        <v>0.47970000000000002</v>
      </c>
      <c r="K35" s="12">
        <v>3.4099999999999998E-2</v>
      </c>
      <c r="L35" s="12">
        <v>13.821900000000001</v>
      </c>
      <c r="M35" s="1">
        <v>8</v>
      </c>
      <c r="N35" s="1">
        <v>1</v>
      </c>
      <c r="O35" s="12">
        <v>21.380801999999999</v>
      </c>
      <c r="P35" s="1">
        <v>0</v>
      </c>
      <c r="Q35" s="1">
        <v>0</v>
      </c>
      <c r="R35" s="1">
        <v>0</v>
      </c>
      <c r="S35" s="1">
        <f t="shared" si="0"/>
        <v>0</v>
      </c>
      <c r="T35" s="1">
        <f t="shared" si="1"/>
        <v>0</v>
      </c>
      <c r="U35" s="1">
        <f t="shared" si="2"/>
        <v>1</v>
      </c>
      <c r="V35" s="1">
        <f t="shared" si="3"/>
        <v>1</v>
      </c>
      <c r="W35" s="1">
        <f t="shared" si="4"/>
        <v>0</v>
      </c>
      <c r="X35" s="1">
        <f t="shared" si="5"/>
        <v>1</v>
      </c>
      <c r="Y35" s="1">
        <f t="shared" si="6"/>
        <v>0</v>
      </c>
      <c r="Z35" s="1">
        <f t="shared" si="7"/>
        <v>0</v>
      </c>
      <c r="AA35" s="1">
        <f t="shared" si="8"/>
        <v>0</v>
      </c>
      <c r="AB35" s="1">
        <f t="shared" si="9"/>
        <v>3</v>
      </c>
      <c r="AC35" s="1"/>
    </row>
    <row r="36" spans="1:29" ht="12.95" customHeight="1">
      <c r="A36" s="2">
        <v>5245</v>
      </c>
      <c r="B36" s="1" t="s">
        <v>801</v>
      </c>
      <c r="C36" s="1" t="s">
        <v>803</v>
      </c>
      <c r="D36" s="1">
        <v>39.704799999999999</v>
      </c>
      <c r="E36" s="1">
        <v>-104.93389999999999</v>
      </c>
      <c r="F36" s="3">
        <v>3</v>
      </c>
      <c r="G36" s="9" t="s">
        <v>2025</v>
      </c>
      <c r="H36" s="13">
        <v>1050.4157279999999</v>
      </c>
      <c r="I36" s="14">
        <v>15.035833999999999</v>
      </c>
      <c r="J36" s="12">
        <v>0.48510000000000003</v>
      </c>
      <c r="K36" s="12">
        <v>3.44E-2</v>
      </c>
      <c r="L36" s="12">
        <v>13.16</v>
      </c>
      <c r="M36" s="1">
        <v>1</v>
      </c>
      <c r="N36" s="1">
        <v>1</v>
      </c>
      <c r="O36" s="12">
        <v>16.425053999999999</v>
      </c>
      <c r="P36" s="1">
        <v>0</v>
      </c>
      <c r="Q36" s="1">
        <v>0</v>
      </c>
      <c r="R36" s="1">
        <v>0</v>
      </c>
      <c r="S36" s="1">
        <f t="shared" si="0"/>
        <v>0</v>
      </c>
      <c r="T36" s="1">
        <f t="shared" si="1"/>
        <v>0</v>
      </c>
      <c r="U36" s="1">
        <f t="shared" si="2"/>
        <v>1</v>
      </c>
      <c r="V36" s="1">
        <f t="shared" si="3"/>
        <v>0</v>
      </c>
      <c r="W36" s="1">
        <f t="shared" si="4"/>
        <v>0</v>
      </c>
      <c r="X36" s="1">
        <f t="shared" si="5"/>
        <v>1</v>
      </c>
      <c r="Y36" s="1">
        <f t="shared" si="6"/>
        <v>0</v>
      </c>
      <c r="Z36" s="1">
        <f t="shared" si="7"/>
        <v>0</v>
      </c>
      <c r="AA36" s="1">
        <f t="shared" si="8"/>
        <v>0</v>
      </c>
      <c r="AB36" s="1">
        <f t="shared" si="9"/>
        <v>2</v>
      </c>
      <c r="AC36" s="1"/>
    </row>
    <row r="37" spans="1:29" ht="12.95" customHeight="1">
      <c r="A37" s="2">
        <v>5248</v>
      </c>
      <c r="B37" s="1" t="s">
        <v>801</v>
      </c>
      <c r="C37" s="1" t="s">
        <v>804</v>
      </c>
      <c r="D37" s="1">
        <v>39.684600000000003</v>
      </c>
      <c r="E37" s="1">
        <v>-104.902333</v>
      </c>
      <c r="F37" s="3">
        <v>3</v>
      </c>
      <c r="G37" s="9" t="s">
        <v>2025</v>
      </c>
      <c r="H37" s="13">
        <v>1020.995032</v>
      </c>
      <c r="I37" s="14">
        <v>14.817805999999999</v>
      </c>
      <c r="J37" s="12">
        <v>0.49880000000000002</v>
      </c>
      <c r="K37" s="12">
        <v>3.5400000000000001E-2</v>
      </c>
      <c r="L37" s="12">
        <v>11.146600000000001</v>
      </c>
      <c r="M37" s="1">
        <v>0</v>
      </c>
      <c r="N37" s="1">
        <v>0</v>
      </c>
      <c r="O37" s="12">
        <v>12.418804</v>
      </c>
      <c r="P37" s="1">
        <v>0</v>
      </c>
      <c r="Q37" s="1">
        <v>0</v>
      </c>
      <c r="R37" s="1">
        <v>0</v>
      </c>
      <c r="S37" s="1">
        <f t="shared" si="0"/>
        <v>0</v>
      </c>
      <c r="T37" s="1">
        <f t="shared" si="1"/>
        <v>0</v>
      </c>
      <c r="U37" s="1">
        <f t="shared" si="2"/>
        <v>1</v>
      </c>
      <c r="V37" s="1">
        <f t="shared" si="3"/>
        <v>0</v>
      </c>
      <c r="W37" s="1">
        <f t="shared" si="4"/>
        <v>0</v>
      </c>
      <c r="X37" s="1">
        <f t="shared" si="5"/>
        <v>1</v>
      </c>
      <c r="Y37" s="1">
        <f t="shared" si="6"/>
        <v>0</v>
      </c>
      <c r="Z37" s="1">
        <f t="shared" si="7"/>
        <v>0</v>
      </c>
      <c r="AA37" s="1">
        <f t="shared" si="8"/>
        <v>0</v>
      </c>
      <c r="AB37" s="1">
        <f t="shared" si="9"/>
        <v>2</v>
      </c>
      <c r="AC37" s="1"/>
    </row>
    <row r="38" spans="1:29" ht="12.95" customHeight="1">
      <c r="A38" s="2">
        <v>5250</v>
      </c>
      <c r="B38" s="1" t="s">
        <v>801</v>
      </c>
      <c r="C38" s="1" t="s">
        <v>805</v>
      </c>
      <c r="D38" s="1">
        <v>39.659317000000001</v>
      </c>
      <c r="E38" s="1">
        <v>-104.86621700000001</v>
      </c>
      <c r="F38" s="3">
        <v>3</v>
      </c>
      <c r="G38" s="9" t="s">
        <v>2025</v>
      </c>
      <c r="H38" s="13">
        <v>1003.4871900000001</v>
      </c>
      <c r="I38" s="14">
        <v>23.428823999999999</v>
      </c>
      <c r="J38" s="12">
        <v>0.49439999999999995</v>
      </c>
      <c r="K38" s="12">
        <v>2.3199999999999998E-2</v>
      </c>
      <c r="L38" s="12">
        <v>10.063600000000001</v>
      </c>
      <c r="M38" s="1">
        <v>1</v>
      </c>
      <c r="N38" s="1">
        <v>0</v>
      </c>
      <c r="O38" s="12">
        <v>6.6698639999999996</v>
      </c>
      <c r="P38" s="1">
        <v>0</v>
      </c>
      <c r="Q38" s="1">
        <v>0</v>
      </c>
      <c r="R38" s="1">
        <v>0</v>
      </c>
      <c r="S38" s="1">
        <f t="shared" si="0"/>
        <v>0</v>
      </c>
      <c r="T38" s="1">
        <f t="shared" si="1"/>
        <v>0</v>
      </c>
      <c r="U38" s="1">
        <f t="shared" si="2"/>
        <v>1</v>
      </c>
      <c r="V38" s="1">
        <f t="shared" si="3"/>
        <v>0</v>
      </c>
      <c r="W38" s="1">
        <f t="shared" si="4"/>
        <v>0</v>
      </c>
      <c r="X38" s="1">
        <f t="shared" si="5"/>
        <v>1</v>
      </c>
      <c r="Y38" s="1">
        <f t="shared" si="6"/>
        <v>0</v>
      </c>
      <c r="Z38" s="1">
        <f t="shared" si="7"/>
        <v>0</v>
      </c>
      <c r="AA38" s="1">
        <f t="shared" si="8"/>
        <v>0</v>
      </c>
      <c r="AB38" s="1">
        <f t="shared" si="9"/>
        <v>2</v>
      </c>
      <c r="AC38" s="1"/>
    </row>
    <row r="39" spans="1:29" ht="12.95" customHeight="1">
      <c r="A39" s="2">
        <v>5251</v>
      </c>
      <c r="B39" s="1" t="s">
        <v>801</v>
      </c>
      <c r="C39" s="1" t="s">
        <v>806</v>
      </c>
      <c r="D39" s="1">
        <v>39.624490000000002</v>
      </c>
      <c r="E39" s="1">
        <v>-104.83410000000001</v>
      </c>
      <c r="F39" s="3">
        <v>3</v>
      </c>
      <c r="G39" s="9" t="s">
        <v>2025</v>
      </c>
      <c r="H39" s="13">
        <v>937.17760099999998</v>
      </c>
      <c r="I39" s="14">
        <v>12.094091000000001</v>
      </c>
      <c r="J39" s="12">
        <v>0.4541</v>
      </c>
      <c r="K39" s="12">
        <v>3.1000000000000003E-3</v>
      </c>
      <c r="L39" s="12">
        <v>7.6811000000000007</v>
      </c>
      <c r="M39" s="1">
        <v>5</v>
      </c>
      <c r="N39" s="1">
        <v>0</v>
      </c>
      <c r="O39" s="12">
        <v>8.4928729999999995</v>
      </c>
      <c r="P39" s="1">
        <v>0</v>
      </c>
      <c r="Q39" s="1">
        <v>0</v>
      </c>
      <c r="R39" s="1">
        <v>0</v>
      </c>
      <c r="S39" s="1">
        <f t="shared" si="0"/>
        <v>0</v>
      </c>
      <c r="T39" s="1">
        <f t="shared" si="1"/>
        <v>0</v>
      </c>
      <c r="U39" s="1">
        <f t="shared" si="2"/>
        <v>1</v>
      </c>
      <c r="V39" s="1">
        <f t="shared" si="3"/>
        <v>1</v>
      </c>
      <c r="W39" s="1">
        <f t="shared" si="4"/>
        <v>0</v>
      </c>
      <c r="X39" s="1">
        <f t="shared" si="5"/>
        <v>1</v>
      </c>
      <c r="Y39" s="1">
        <f t="shared" si="6"/>
        <v>0</v>
      </c>
      <c r="Z39" s="1">
        <f t="shared" si="7"/>
        <v>0</v>
      </c>
      <c r="AA39" s="1">
        <f t="shared" si="8"/>
        <v>0</v>
      </c>
      <c r="AB39" s="1">
        <f t="shared" si="9"/>
        <v>3</v>
      </c>
      <c r="AC39" s="1"/>
    </row>
    <row r="40" spans="1:29" ht="12.95" customHeight="1">
      <c r="A40" s="2">
        <v>5253</v>
      </c>
      <c r="B40" s="1" t="s">
        <v>801</v>
      </c>
      <c r="C40" s="1" t="s">
        <v>811</v>
      </c>
      <c r="D40" s="1">
        <v>39.479579999999999</v>
      </c>
      <c r="E40" s="1">
        <v>-104.76861</v>
      </c>
      <c r="F40" s="3">
        <v>3</v>
      </c>
      <c r="G40" s="9" t="s">
        <v>2025</v>
      </c>
      <c r="H40" s="13">
        <v>678.57682899999998</v>
      </c>
      <c r="I40" s="14">
        <v>33.990012</v>
      </c>
      <c r="J40" s="12">
        <v>0.39639999999999997</v>
      </c>
      <c r="K40" s="12">
        <v>4.1999999999999997E-3</v>
      </c>
      <c r="L40" s="12">
        <v>1.9466999999999999</v>
      </c>
      <c r="M40" s="1">
        <v>5</v>
      </c>
      <c r="N40" s="1">
        <v>4</v>
      </c>
      <c r="O40" s="12">
        <v>4.0397309999999997</v>
      </c>
      <c r="P40" s="1">
        <v>0</v>
      </c>
      <c r="Q40" s="1">
        <v>0</v>
      </c>
      <c r="R40" s="1">
        <v>0</v>
      </c>
      <c r="S40" s="1">
        <f t="shared" si="0"/>
        <v>0</v>
      </c>
      <c r="T40" s="1">
        <f t="shared" si="1"/>
        <v>0</v>
      </c>
      <c r="U40" s="1">
        <f t="shared" si="2"/>
        <v>1</v>
      </c>
      <c r="V40" s="1">
        <f t="shared" si="3"/>
        <v>1</v>
      </c>
      <c r="W40" s="1">
        <f t="shared" si="4"/>
        <v>0</v>
      </c>
      <c r="X40" s="1">
        <f t="shared" si="5"/>
        <v>1</v>
      </c>
      <c r="Y40" s="1">
        <f t="shared" si="6"/>
        <v>0</v>
      </c>
      <c r="Z40" s="1">
        <f t="shared" si="7"/>
        <v>0</v>
      </c>
      <c r="AA40" s="1">
        <f t="shared" si="8"/>
        <v>0</v>
      </c>
      <c r="AB40" s="1">
        <f t="shared" si="9"/>
        <v>3</v>
      </c>
      <c r="AC40" s="1"/>
    </row>
    <row r="41" spans="1:29" ht="12.95" customHeight="1">
      <c r="A41" s="2">
        <v>5254</v>
      </c>
      <c r="B41" s="1" t="s">
        <v>801</v>
      </c>
      <c r="C41" s="1" t="s">
        <v>814</v>
      </c>
      <c r="D41" s="1">
        <v>39.392310000000002</v>
      </c>
      <c r="E41" s="1">
        <v>-104.76136</v>
      </c>
      <c r="F41" s="3">
        <v>1</v>
      </c>
      <c r="G41" s="9" t="s">
        <v>2025</v>
      </c>
      <c r="H41" s="13">
        <v>516.41268600000001</v>
      </c>
      <c r="I41" s="14">
        <v>29.013919000000001</v>
      </c>
      <c r="J41" s="12">
        <v>0.39319999999999999</v>
      </c>
      <c r="K41" s="12">
        <v>5.5999999999999999E-3</v>
      </c>
      <c r="L41" s="12">
        <v>0.31430000000000002</v>
      </c>
      <c r="M41" s="1">
        <v>0</v>
      </c>
      <c r="N41" s="1">
        <v>3</v>
      </c>
      <c r="O41" s="12">
        <v>3.2034549999999999</v>
      </c>
      <c r="P41" s="1">
        <v>0</v>
      </c>
      <c r="Q41" s="1">
        <v>0</v>
      </c>
      <c r="R41" s="1">
        <v>0</v>
      </c>
      <c r="S41" s="1">
        <f t="shared" si="0"/>
        <v>0</v>
      </c>
      <c r="T41" s="1">
        <f t="shared" si="1"/>
        <v>0</v>
      </c>
      <c r="U41" s="1">
        <f t="shared" si="2"/>
        <v>0</v>
      </c>
      <c r="V41" s="1">
        <f t="shared" si="3"/>
        <v>0</v>
      </c>
      <c r="W41" s="1">
        <f t="shared" si="4"/>
        <v>0</v>
      </c>
      <c r="X41" s="1">
        <f t="shared" si="5"/>
        <v>1</v>
      </c>
      <c r="Y41" s="1">
        <f t="shared" si="6"/>
        <v>0</v>
      </c>
      <c r="Z41" s="1">
        <f t="shared" si="7"/>
        <v>0</v>
      </c>
      <c r="AA41" s="1">
        <f t="shared" si="8"/>
        <v>0</v>
      </c>
      <c r="AB41" s="1">
        <f t="shared" si="9"/>
        <v>1</v>
      </c>
      <c r="AC41" s="1"/>
    </row>
    <row r="42" spans="1:29" ht="12.95" customHeight="1">
      <c r="A42" s="2">
        <v>5256</v>
      </c>
      <c r="B42" s="1" t="s">
        <v>801</v>
      </c>
      <c r="C42" s="1" t="s">
        <v>815</v>
      </c>
      <c r="D42" s="1">
        <v>39.309420000000003</v>
      </c>
      <c r="E42" s="1">
        <v>-104.72226999999999</v>
      </c>
      <c r="F42" s="3">
        <v>3</v>
      </c>
      <c r="G42" s="9" t="s">
        <v>2025</v>
      </c>
      <c r="H42" s="13">
        <v>335.75579399999998</v>
      </c>
      <c r="I42" s="14">
        <v>24.004604</v>
      </c>
      <c r="J42" s="12">
        <v>0.2954</v>
      </c>
      <c r="K42" s="12">
        <v>8.6E-3</v>
      </c>
      <c r="L42" s="12">
        <v>0.1719</v>
      </c>
      <c r="M42" s="1">
        <v>0</v>
      </c>
      <c r="N42" s="1">
        <v>2</v>
      </c>
      <c r="O42" s="12">
        <v>1.389106</v>
      </c>
      <c r="P42" s="1">
        <v>0</v>
      </c>
      <c r="Q42" s="1">
        <v>0</v>
      </c>
      <c r="R42" s="1">
        <v>0</v>
      </c>
      <c r="S42" s="1">
        <f t="shared" si="0"/>
        <v>0</v>
      </c>
      <c r="T42" s="1">
        <f t="shared" si="1"/>
        <v>0</v>
      </c>
      <c r="U42" s="1">
        <f t="shared" si="2"/>
        <v>0</v>
      </c>
      <c r="V42" s="1">
        <f t="shared" si="3"/>
        <v>0</v>
      </c>
      <c r="W42" s="1">
        <f t="shared" si="4"/>
        <v>0</v>
      </c>
      <c r="X42" s="1">
        <f t="shared" si="5"/>
        <v>0</v>
      </c>
      <c r="Y42" s="1">
        <f t="shared" si="6"/>
        <v>0</v>
      </c>
      <c r="Z42" s="1">
        <f t="shared" si="7"/>
        <v>0</v>
      </c>
      <c r="AA42" s="1">
        <f t="shared" si="8"/>
        <v>0</v>
      </c>
      <c r="AB42" s="1">
        <f t="shared" si="9"/>
        <v>0</v>
      </c>
      <c r="AC42" s="1"/>
    </row>
    <row r="43" spans="1:29" ht="12.95" customHeight="1">
      <c r="A43" s="2">
        <v>5258</v>
      </c>
      <c r="B43" s="1" t="s">
        <v>816</v>
      </c>
      <c r="C43" s="1" t="s">
        <v>817</v>
      </c>
      <c r="D43" s="1">
        <v>39.172939999999997</v>
      </c>
      <c r="E43" s="1">
        <v>-104.74675000000001</v>
      </c>
      <c r="F43" s="3">
        <v>3</v>
      </c>
      <c r="G43" s="9" t="s">
        <v>2025</v>
      </c>
      <c r="H43" s="13">
        <v>73.861666</v>
      </c>
      <c r="I43" s="14">
        <v>19.935725000000001</v>
      </c>
      <c r="J43" s="12">
        <v>0.15109999999999998</v>
      </c>
      <c r="K43" s="12">
        <v>0</v>
      </c>
      <c r="L43" s="12">
        <v>0.55430000000000001</v>
      </c>
      <c r="M43" s="1">
        <v>0</v>
      </c>
      <c r="N43" s="1">
        <v>0</v>
      </c>
      <c r="O43" s="12">
        <v>2.6569479999999999</v>
      </c>
      <c r="P43" s="1">
        <v>0</v>
      </c>
      <c r="Q43" s="1">
        <v>0</v>
      </c>
      <c r="R43" s="1">
        <v>0</v>
      </c>
      <c r="S43" s="1">
        <f t="shared" si="0"/>
        <v>0</v>
      </c>
      <c r="T43" s="1">
        <f t="shared" si="1"/>
        <v>0</v>
      </c>
      <c r="U43" s="1">
        <f t="shared" si="2"/>
        <v>0</v>
      </c>
      <c r="V43" s="1">
        <f t="shared" si="3"/>
        <v>0</v>
      </c>
      <c r="W43" s="1">
        <f t="shared" si="4"/>
        <v>0</v>
      </c>
      <c r="X43" s="1">
        <f t="shared" si="5"/>
        <v>0</v>
      </c>
      <c r="Y43" s="1">
        <f t="shared" si="6"/>
        <v>0</v>
      </c>
      <c r="Z43" s="1">
        <f t="shared" si="7"/>
        <v>0</v>
      </c>
      <c r="AA43" s="1">
        <f t="shared" si="8"/>
        <v>0</v>
      </c>
      <c r="AB43" s="1">
        <f t="shared" si="9"/>
        <v>0</v>
      </c>
      <c r="AC43" s="1"/>
    </row>
    <row r="44" spans="1:29" ht="12.95" customHeight="1">
      <c r="A44" s="2">
        <v>5306</v>
      </c>
      <c r="B44" s="1" t="s">
        <v>751</v>
      </c>
      <c r="C44" s="1" t="s">
        <v>823</v>
      </c>
      <c r="D44" s="1">
        <v>40.422666999999997</v>
      </c>
      <c r="E44" s="1">
        <v>-104.598</v>
      </c>
      <c r="F44" s="3">
        <v>3</v>
      </c>
      <c r="G44" s="9" t="s">
        <v>2025</v>
      </c>
      <c r="H44" s="13">
        <v>4902.7813829999996</v>
      </c>
      <c r="I44" s="14">
        <v>14.920324000000001</v>
      </c>
      <c r="J44" s="12">
        <v>14.712400000000001</v>
      </c>
      <c r="K44" s="12">
        <v>2.1865999999999999</v>
      </c>
      <c r="L44" s="12">
        <v>3.7591999999999999</v>
      </c>
      <c r="M44" s="1">
        <v>1</v>
      </c>
      <c r="N44" s="1">
        <v>1</v>
      </c>
      <c r="O44" s="12">
        <v>2.583323</v>
      </c>
      <c r="P44" s="1">
        <v>2.2439999999999999E-3</v>
      </c>
      <c r="Q44" s="1">
        <v>134</v>
      </c>
      <c r="R44" s="1">
        <v>0</v>
      </c>
      <c r="S44" s="1">
        <f t="shared" si="0"/>
        <v>1</v>
      </c>
      <c r="T44" s="1">
        <f t="shared" si="1"/>
        <v>0</v>
      </c>
      <c r="U44" s="1">
        <f t="shared" si="2"/>
        <v>1</v>
      </c>
      <c r="V44" s="1">
        <f t="shared" si="3"/>
        <v>0</v>
      </c>
      <c r="W44" s="1">
        <f t="shared" si="4"/>
        <v>0</v>
      </c>
      <c r="X44" s="1">
        <f t="shared" si="5"/>
        <v>0</v>
      </c>
      <c r="Y44" s="1">
        <f t="shared" si="6"/>
        <v>1</v>
      </c>
      <c r="Z44" s="1">
        <f t="shared" si="7"/>
        <v>1</v>
      </c>
      <c r="AA44" s="1">
        <f t="shared" si="8"/>
        <v>0</v>
      </c>
      <c r="AB44" s="1">
        <f t="shared" si="9"/>
        <v>4</v>
      </c>
      <c r="AC44" s="1"/>
    </row>
    <row r="45" spans="1:29" ht="12.95" customHeight="1">
      <c r="A45" s="2">
        <v>5310</v>
      </c>
      <c r="B45" s="1" t="s">
        <v>751</v>
      </c>
      <c r="C45" s="1" t="s">
        <v>824</v>
      </c>
      <c r="D45" s="1">
        <v>40.622332999999998</v>
      </c>
      <c r="E45" s="1">
        <v>-105.139833</v>
      </c>
      <c r="F45" s="3">
        <v>1</v>
      </c>
      <c r="G45" s="9" t="s">
        <v>2025</v>
      </c>
      <c r="H45" s="13">
        <v>2916.471243</v>
      </c>
      <c r="I45" s="14">
        <v>30.519707</v>
      </c>
      <c r="J45" s="12">
        <v>0.30409999999999998</v>
      </c>
      <c r="K45" s="12">
        <v>0.42730000000000001</v>
      </c>
      <c r="L45" s="12">
        <v>0.27550000000000002</v>
      </c>
      <c r="M45" s="1">
        <v>6</v>
      </c>
      <c r="N45" s="1">
        <v>150</v>
      </c>
      <c r="O45" s="12">
        <v>4.4481640000000002</v>
      </c>
      <c r="P45" s="1">
        <v>3.7720000000000002E-3</v>
      </c>
      <c r="Q45" s="1">
        <v>0</v>
      </c>
      <c r="R45" s="1">
        <v>2</v>
      </c>
      <c r="S45" s="1">
        <f t="shared" si="0"/>
        <v>0</v>
      </c>
      <c r="T45" s="1">
        <f t="shared" si="1"/>
        <v>0</v>
      </c>
      <c r="U45" s="1">
        <f t="shared" si="2"/>
        <v>0</v>
      </c>
      <c r="V45" s="1">
        <f t="shared" si="3"/>
        <v>1</v>
      </c>
      <c r="W45" s="1">
        <f t="shared" si="4"/>
        <v>1</v>
      </c>
      <c r="X45" s="1">
        <f t="shared" si="5"/>
        <v>1</v>
      </c>
      <c r="Y45" s="1">
        <f t="shared" si="6"/>
        <v>1</v>
      </c>
      <c r="Z45" s="1">
        <f t="shared" si="7"/>
        <v>0</v>
      </c>
      <c r="AA45" s="1">
        <f t="shared" si="8"/>
        <v>0</v>
      </c>
      <c r="AB45" s="1">
        <f t="shared" si="9"/>
        <v>4</v>
      </c>
      <c r="AC45" s="1"/>
    </row>
    <row r="46" spans="1:29" ht="12.95" customHeight="1">
      <c r="A46" s="2">
        <v>5313</v>
      </c>
      <c r="B46" s="1" t="s">
        <v>751</v>
      </c>
      <c r="C46" s="1" t="s">
        <v>825</v>
      </c>
      <c r="D46" s="1">
        <v>40.567160000000001</v>
      </c>
      <c r="E46" s="1">
        <v>-105.02715000000001</v>
      </c>
      <c r="F46" s="3">
        <v>1</v>
      </c>
      <c r="G46" s="9" t="s">
        <v>2025</v>
      </c>
      <c r="H46" s="13">
        <v>2954.3737500000002</v>
      </c>
      <c r="I46" s="14">
        <v>23.786183000000001</v>
      </c>
      <c r="J46" s="12">
        <v>1.8606999999999998</v>
      </c>
      <c r="K46" s="12">
        <v>1.2734000000000001</v>
      </c>
      <c r="L46" s="12">
        <v>1.5760000000000001</v>
      </c>
      <c r="M46" s="1">
        <v>11</v>
      </c>
      <c r="N46" s="1">
        <v>7</v>
      </c>
      <c r="O46" s="12">
        <v>11.257299</v>
      </c>
      <c r="P46" s="1">
        <v>3.7230000000000002E-3</v>
      </c>
      <c r="Q46" s="1">
        <v>0</v>
      </c>
      <c r="R46" s="1">
        <v>0</v>
      </c>
      <c r="S46" s="1">
        <f t="shared" si="0"/>
        <v>0</v>
      </c>
      <c r="T46" s="1">
        <f t="shared" si="1"/>
        <v>0</v>
      </c>
      <c r="U46" s="1">
        <f t="shared" si="2"/>
        <v>1</v>
      </c>
      <c r="V46" s="1">
        <f t="shared" si="3"/>
        <v>1</v>
      </c>
      <c r="W46" s="1">
        <f t="shared" si="4"/>
        <v>0</v>
      </c>
      <c r="X46" s="1">
        <f t="shared" si="5"/>
        <v>1</v>
      </c>
      <c r="Y46" s="1">
        <f t="shared" si="6"/>
        <v>1</v>
      </c>
      <c r="Z46" s="1">
        <f t="shared" si="7"/>
        <v>0</v>
      </c>
      <c r="AA46" s="1">
        <f t="shared" si="8"/>
        <v>0</v>
      </c>
      <c r="AB46" s="1">
        <f t="shared" si="9"/>
        <v>4</v>
      </c>
      <c r="AC46" s="1"/>
    </row>
    <row r="47" spans="1:29" ht="12.95" customHeight="1">
      <c r="A47" s="2">
        <v>5416</v>
      </c>
      <c r="B47" s="1" t="s">
        <v>753</v>
      </c>
      <c r="C47" s="1" t="s">
        <v>844</v>
      </c>
      <c r="D47" s="1">
        <v>40.397280000000002</v>
      </c>
      <c r="E47" s="1">
        <v>-104.99294999999999</v>
      </c>
      <c r="F47" s="3">
        <v>3</v>
      </c>
      <c r="G47" s="9" t="s">
        <v>2025</v>
      </c>
      <c r="H47" s="13">
        <v>1483.167416</v>
      </c>
      <c r="I47" s="14">
        <v>33.056196</v>
      </c>
      <c r="J47" s="12">
        <v>4.2987000000000002</v>
      </c>
      <c r="K47" s="12">
        <v>1.1293</v>
      </c>
      <c r="L47" s="12">
        <v>3.9008999999999996</v>
      </c>
      <c r="M47" s="1">
        <v>5</v>
      </c>
      <c r="N47" s="1">
        <v>6</v>
      </c>
      <c r="O47" s="12">
        <v>3.364852</v>
      </c>
      <c r="P47" s="1">
        <v>2.6970000000000002E-3</v>
      </c>
      <c r="Q47" s="1">
        <v>51</v>
      </c>
      <c r="R47" s="1">
        <v>0</v>
      </c>
      <c r="S47" s="1">
        <f t="shared" si="0"/>
        <v>0</v>
      </c>
      <c r="T47" s="1">
        <f t="shared" si="1"/>
        <v>0</v>
      </c>
      <c r="U47" s="1">
        <f t="shared" si="2"/>
        <v>1</v>
      </c>
      <c r="V47" s="1">
        <f t="shared" si="3"/>
        <v>1</v>
      </c>
      <c r="W47" s="1">
        <f t="shared" si="4"/>
        <v>0</v>
      </c>
      <c r="X47" s="1">
        <f t="shared" si="5"/>
        <v>1</v>
      </c>
      <c r="Y47" s="1">
        <f t="shared" si="6"/>
        <v>1</v>
      </c>
      <c r="Z47" s="1">
        <f t="shared" si="7"/>
        <v>1</v>
      </c>
      <c r="AA47" s="1">
        <f t="shared" si="8"/>
        <v>0</v>
      </c>
      <c r="AB47" s="1">
        <f t="shared" si="9"/>
        <v>5</v>
      </c>
      <c r="AC47" s="1"/>
    </row>
    <row r="48" spans="1:29" ht="12.95" customHeight="1">
      <c r="A48" s="2">
        <v>5417</v>
      </c>
      <c r="B48" s="1" t="s">
        <v>753</v>
      </c>
      <c r="C48" s="1" t="s">
        <v>845</v>
      </c>
      <c r="D48" s="1">
        <v>40.394300000000001</v>
      </c>
      <c r="E48" s="1">
        <v>-104.96429999999999</v>
      </c>
      <c r="F48" s="3">
        <v>3</v>
      </c>
      <c r="G48" s="9" t="s">
        <v>2025</v>
      </c>
      <c r="H48" s="13">
        <v>1379.097483</v>
      </c>
      <c r="I48" s="14">
        <v>15.436512</v>
      </c>
      <c r="J48" s="12">
        <v>1.9941</v>
      </c>
      <c r="K48" s="12">
        <v>0.94450000000000001</v>
      </c>
      <c r="L48" s="12">
        <v>2.56</v>
      </c>
      <c r="M48" s="1">
        <v>2</v>
      </c>
      <c r="N48" s="1">
        <v>8</v>
      </c>
      <c r="O48" s="12">
        <v>3.5044979999999999</v>
      </c>
      <c r="P48" s="1">
        <v>2.8999999999999998E-3</v>
      </c>
      <c r="Q48" s="1">
        <v>16</v>
      </c>
      <c r="R48" s="1">
        <v>0</v>
      </c>
      <c r="S48" s="1">
        <f t="shared" si="0"/>
        <v>0</v>
      </c>
      <c r="T48" s="1">
        <f t="shared" si="1"/>
        <v>0</v>
      </c>
      <c r="U48" s="1">
        <f t="shared" si="2"/>
        <v>1</v>
      </c>
      <c r="V48" s="1">
        <f t="shared" si="3"/>
        <v>0</v>
      </c>
      <c r="W48" s="1">
        <f t="shared" si="4"/>
        <v>0</v>
      </c>
      <c r="X48" s="1">
        <f t="shared" si="5"/>
        <v>1</v>
      </c>
      <c r="Y48" s="1">
        <f t="shared" si="6"/>
        <v>1</v>
      </c>
      <c r="Z48" s="1">
        <f t="shared" si="7"/>
        <v>1</v>
      </c>
      <c r="AA48" s="1">
        <f t="shared" si="8"/>
        <v>0</v>
      </c>
      <c r="AB48" s="1">
        <f t="shared" si="9"/>
        <v>4</v>
      </c>
      <c r="AC48" s="1"/>
    </row>
    <row r="49" spans="1:29" ht="12.95" customHeight="1">
      <c r="A49" s="2">
        <v>5418</v>
      </c>
      <c r="B49" s="1" t="s">
        <v>753</v>
      </c>
      <c r="C49" s="1" t="s">
        <v>846</v>
      </c>
      <c r="D49" s="1">
        <v>40.344099999999997</v>
      </c>
      <c r="E49" s="1">
        <v>-104.86750000000001</v>
      </c>
      <c r="F49" s="3">
        <v>3</v>
      </c>
      <c r="G49" s="9" t="s">
        <v>2025</v>
      </c>
      <c r="H49" s="13">
        <v>1448.0171439999999</v>
      </c>
      <c r="I49" s="14">
        <v>17.382131999999999</v>
      </c>
      <c r="J49" s="12">
        <v>5.3915999999999995</v>
      </c>
      <c r="K49" s="12">
        <v>1.2943</v>
      </c>
      <c r="L49" s="12">
        <v>2.6484000000000001</v>
      </c>
      <c r="M49" s="1">
        <v>1</v>
      </c>
      <c r="N49" s="1">
        <v>5</v>
      </c>
      <c r="O49" s="12">
        <v>2.6679219999999999</v>
      </c>
      <c r="P49" s="1">
        <v>2.7620000000000001E-3</v>
      </c>
      <c r="Q49" s="1">
        <v>131</v>
      </c>
      <c r="R49" s="1">
        <v>1</v>
      </c>
      <c r="S49" s="1">
        <f t="shared" si="0"/>
        <v>0</v>
      </c>
      <c r="T49" s="1">
        <f t="shared" si="1"/>
        <v>0</v>
      </c>
      <c r="U49" s="1">
        <f t="shared" si="2"/>
        <v>1</v>
      </c>
      <c r="V49" s="1">
        <f t="shared" si="3"/>
        <v>0</v>
      </c>
      <c r="W49" s="1">
        <f t="shared" si="4"/>
        <v>0</v>
      </c>
      <c r="X49" s="1">
        <f t="shared" si="5"/>
        <v>0</v>
      </c>
      <c r="Y49" s="1">
        <f t="shared" si="6"/>
        <v>1</v>
      </c>
      <c r="Z49" s="1">
        <f t="shared" si="7"/>
        <v>1</v>
      </c>
      <c r="AA49" s="1">
        <f t="shared" si="8"/>
        <v>0</v>
      </c>
      <c r="AB49" s="1">
        <f t="shared" si="9"/>
        <v>3</v>
      </c>
      <c r="AC49" s="1"/>
    </row>
    <row r="50" spans="1:29" ht="12.95" customHeight="1">
      <c r="A50" s="2">
        <v>5419</v>
      </c>
      <c r="B50" s="1" t="s">
        <v>753</v>
      </c>
      <c r="C50" s="1" t="s">
        <v>847</v>
      </c>
      <c r="D50" s="1">
        <v>40.395400000000002</v>
      </c>
      <c r="E50" s="1">
        <v>-105.0963</v>
      </c>
      <c r="F50" s="3">
        <v>1</v>
      </c>
      <c r="G50" s="9" t="s">
        <v>2025</v>
      </c>
      <c r="H50" s="13">
        <v>1329.5080869999999</v>
      </c>
      <c r="I50" s="14">
        <v>28.502628999999999</v>
      </c>
      <c r="J50" s="12">
        <v>0.65189999999999992</v>
      </c>
      <c r="K50" s="12">
        <v>0.70080000000000009</v>
      </c>
      <c r="L50" s="12">
        <v>1.6089</v>
      </c>
      <c r="M50" s="1">
        <v>3</v>
      </c>
      <c r="N50" s="1">
        <v>71</v>
      </c>
      <c r="O50" s="12">
        <v>9.5923069999999999</v>
      </c>
      <c r="P50" s="1">
        <v>3.009E-3</v>
      </c>
      <c r="Q50" s="1">
        <v>3</v>
      </c>
      <c r="R50" s="1">
        <v>0</v>
      </c>
      <c r="S50" s="1">
        <f t="shared" si="0"/>
        <v>0</v>
      </c>
      <c r="T50" s="1">
        <f t="shared" si="1"/>
        <v>0</v>
      </c>
      <c r="U50" s="1">
        <f t="shared" si="2"/>
        <v>1</v>
      </c>
      <c r="V50" s="1">
        <f t="shared" si="3"/>
        <v>1</v>
      </c>
      <c r="W50" s="1">
        <f t="shared" si="4"/>
        <v>1</v>
      </c>
      <c r="X50" s="1">
        <f t="shared" si="5"/>
        <v>1</v>
      </c>
      <c r="Y50" s="1">
        <f t="shared" si="6"/>
        <v>1</v>
      </c>
      <c r="Z50" s="1">
        <f t="shared" si="7"/>
        <v>0</v>
      </c>
      <c r="AA50" s="1">
        <f t="shared" si="8"/>
        <v>0</v>
      </c>
      <c r="AB50" s="1">
        <f t="shared" si="9"/>
        <v>5</v>
      </c>
      <c r="AC50" s="1"/>
    </row>
    <row r="51" spans="1:29" ht="12.95" customHeight="1">
      <c r="A51" s="2">
        <v>5452</v>
      </c>
      <c r="B51" s="1" t="s">
        <v>850</v>
      </c>
      <c r="C51" s="1" t="s">
        <v>851</v>
      </c>
      <c r="D51" s="1">
        <v>40.329099999999997</v>
      </c>
      <c r="E51" s="1">
        <v>-104.8862</v>
      </c>
      <c r="F51" s="3">
        <v>3</v>
      </c>
      <c r="G51" s="9" t="s">
        <v>2025</v>
      </c>
      <c r="H51" s="13">
        <v>565.69656999999995</v>
      </c>
      <c r="I51" s="14">
        <v>36.683295000000001</v>
      </c>
      <c r="J51" s="12">
        <v>30.933599999999998</v>
      </c>
      <c r="K51" s="12">
        <v>2.8340000000000001</v>
      </c>
      <c r="L51" s="12">
        <v>2.4754999999999998</v>
      </c>
      <c r="M51" s="1">
        <v>1</v>
      </c>
      <c r="N51" s="1">
        <v>3</v>
      </c>
      <c r="O51" s="12">
        <v>3.3477399999999999</v>
      </c>
      <c r="P51" s="1">
        <v>0</v>
      </c>
      <c r="Q51" s="1">
        <v>389</v>
      </c>
      <c r="R51" s="1">
        <v>0</v>
      </c>
      <c r="S51" s="1">
        <f t="shared" si="0"/>
        <v>1</v>
      </c>
      <c r="T51" s="1">
        <f t="shared" si="1"/>
        <v>0</v>
      </c>
      <c r="U51" s="1">
        <f t="shared" si="2"/>
        <v>1</v>
      </c>
      <c r="V51" s="1">
        <f t="shared" si="3"/>
        <v>0</v>
      </c>
      <c r="W51" s="1">
        <f t="shared" si="4"/>
        <v>0</v>
      </c>
      <c r="X51" s="1">
        <f t="shared" si="5"/>
        <v>1</v>
      </c>
      <c r="Y51" s="1">
        <f t="shared" si="6"/>
        <v>0</v>
      </c>
      <c r="Z51" s="1">
        <f t="shared" si="7"/>
        <v>1</v>
      </c>
      <c r="AA51" s="1">
        <f t="shared" si="8"/>
        <v>0</v>
      </c>
      <c r="AB51" s="1">
        <f t="shared" si="9"/>
        <v>4</v>
      </c>
      <c r="AC51" s="1"/>
    </row>
    <row r="52" spans="1:29" ht="12.95" customHeight="1">
      <c r="A52" s="2">
        <v>5454</v>
      </c>
      <c r="B52" s="1" t="s">
        <v>850</v>
      </c>
      <c r="C52" s="1" t="s">
        <v>852</v>
      </c>
      <c r="D52" s="1">
        <v>40.294499999999999</v>
      </c>
      <c r="E52" s="1">
        <v>-105.05883300000001</v>
      </c>
      <c r="F52" s="3">
        <v>3</v>
      </c>
      <c r="G52" s="9" t="s">
        <v>2025</v>
      </c>
      <c r="H52" s="13">
        <v>374.312074</v>
      </c>
      <c r="I52" s="14">
        <v>20.758338999999999</v>
      </c>
      <c r="J52" s="12">
        <v>9.551400000000001</v>
      </c>
      <c r="K52" s="12">
        <v>2.4455</v>
      </c>
      <c r="L52" s="12">
        <v>1.0422</v>
      </c>
      <c r="M52" s="1">
        <v>2</v>
      </c>
      <c r="N52" s="1">
        <v>5</v>
      </c>
      <c r="O52" s="12">
        <v>4.2852300000000003</v>
      </c>
      <c r="P52" s="1">
        <v>0</v>
      </c>
      <c r="Q52" s="1">
        <v>7</v>
      </c>
      <c r="R52" s="1">
        <v>0</v>
      </c>
      <c r="S52" s="1">
        <f t="shared" si="0"/>
        <v>1</v>
      </c>
      <c r="T52" s="1">
        <f t="shared" si="1"/>
        <v>0</v>
      </c>
      <c r="U52" s="1">
        <f t="shared" si="2"/>
        <v>1</v>
      </c>
      <c r="V52" s="1">
        <f t="shared" si="3"/>
        <v>0</v>
      </c>
      <c r="W52" s="1">
        <f t="shared" si="4"/>
        <v>0</v>
      </c>
      <c r="X52" s="1">
        <f t="shared" si="5"/>
        <v>1</v>
      </c>
      <c r="Y52" s="1">
        <f t="shared" si="6"/>
        <v>0</v>
      </c>
      <c r="Z52" s="1">
        <f t="shared" si="7"/>
        <v>1</v>
      </c>
      <c r="AA52" s="1">
        <f t="shared" si="8"/>
        <v>0</v>
      </c>
      <c r="AB52" s="1">
        <f t="shared" si="9"/>
        <v>4</v>
      </c>
      <c r="AC52" s="1"/>
    </row>
    <row r="53" spans="1:29" ht="12.95" customHeight="1">
      <c r="A53" s="2">
        <v>5455</v>
      </c>
      <c r="B53" s="1" t="s">
        <v>850</v>
      </c>
      <c r="C53" s="1" t="s">
        <v>853</v>
      </c>
      <c r="D53" s="1">
        <v>40.296799999999998</v>
      </c>
      <c r="E53" s="1">
        <v>-105.0548</v>
      </c>
      <c r="F53" s="3">
        <v>3</v>
      </c>
      <c r="G53" s="9" t="s">
        <v>2025</v>
      </c>
      <c r="H53" s="13">
        <v>375.31482099999999</v>
      </c>
      <c r="I53" s="14">
        <v>19.545059999999999</v>
      </c>
      <c r="J53" s="12">
        <v>9.6270999999999987</v>
      </c>
      <c r="K53" s="12">
        <v>2.5118999999999998</v>
      </c>
      <c r="L53" s="12">
        <v>1.1097000000000001</v>
      </c>
      <c r="M53" s="1">
        <v>2</v>
      </c>
      <c r="N53" s="1">
        <v>5</v>
      </c>
      <c r="O53" s="12">
        <v>4.5183629999999999</v>
      </c>
      <c r="P53" s="1">
        <v>0</v>
      </c>
      <c r="Q53" s="1">
        <v>6</v>
      </c>
      <c r="R53" s="1">
        <v>0</v>
      </c>
      <c r="S53" s="1">
        <f t="shared" si="0"/>
        <v>1</v>
      </c>
      <c r="T53" s="1">
        <f t="shared" si="1"/>
        <v>0</v>
      </c>
      <c r="U53" s="1">
        <f t="shared" si="2"/>
        <v>1</v>
      </c>
      <c r="V53" s="1">
        <f t="shared" si="3"/>
        <v>0</v>
      </c>
      <c r="W53" s="1">
        <f t="shared" si="4"/>
        <v>0</v>
      </c>
      <c r="X53" s="1">
        <f t="shared" si="5"/>
        <v>1</v>
      </c>
      <c r="Y53" s="1">
        <f t="shared" si="6"/>
        <v>0</v>
      </c>
      <c r="Z53" s="1">
        <f t="shared" si="7"/>
        <v>1</v>
      </c>
      <c r="AA53" s="1">
        <f t="shared" si="8"/>
        <v>0</v>
      </c>
      <c r="AB53" s="1">
        <f t="shared" si="9"/>
        <v>4</v>
      </c>
      <c r="AC53" s="1"/>
    </row>
    <row r="54" spans="1:29" ht="12.95" customHeight="1">
      <c r="A54" s="2">
        <v>5501</v>
      </c>
      <c r="B54" s="1" t="s">
        <v>756</v>
      </c>
      <c r="C54" s="1" t="s">
        <v>855</v>
      </c>
      <c r="D54" s="1">
        <v>40.258516999999998</v>
      </c>
      <c r="E54" s="1">
        <v>-104.880667</v>
      </c>
      <c r="F54" s="3">
        <v>3</v>
      </c>
      <c r="G54" s="9" t="s">
        <v>2025</v>
      </c>
      <c r="H54" s="13">
        <v>2506.7134959999999</v>
      </c>
      <c r="I54" s="14">
        <v>31.181474000000001</v>
      </c>
      <c r="J54" s="12">
        <v>15.464</v>
      </c>
      <c r="K54" s="12">
        <v>3.7382999999999997</v>
      </c>
      <c r="L54" s="12">
        <v>7.599400000000001</v>
      </c>
      <c r="M54" s="1">
        <v>0</v>
      </c>
      <c r="N54" s="1">
        <v>2</v>
      </c>
      <c r="O54" s="12">
        <v>2.0363190000000002</v>
      </c>
      <c r="P54" s="1">
        <v>2.6329000000000002E-2</v>
      </c>
      <c r="Q54" s="1">
        <v>351</v>
      </c>
      <c r="R54" s="1">
        <v>1</v>
      </c>
      <c r="S54" s="1">
        <f t="shared" si="0"/>
        <v>1</v>
      </c>
      <c r="T54" s="1">
        <f t="shared" si="1"/>
        <v>0</v>
      </c>
      <c r="U54" s="1">
        <f t="shared" si="2"/>
        <v>1</v>
      </c>
      <c r="V54" s="1">
        <f t="shared" si="3"/>
        <v>0</v>
      </c>
      <c r="W54" s="1">
        <f t="shared" si="4"/>
        <v>0</v>
      </c>
      <c r="X54" s="1">
        <f t="shared" si="5"/>
        <v>0</v>
      </c>
      <c r="Y54" s="1">
        <f t="shared" si="6"/>
        <v>1</v>
      </c>
      <c r="Z54" s="1">
        <f t="shared" si="7"/>
        <v>1</v>
      </c>
      <c r="AA54" s="1">
        <f t="shared" si="8"/>
        <v>0</v>
      </c>
      <c r="AB54" s="1">
        <f t="shared" si="9"/>
        <v>4</v>
      </c>
      <c r="AC54" s="1"/>
    </row>
    <row r="55" spans="1:29" ht="12.95" customHeight="1">
      <c r="A55" s="2">
        <v>5504</v>
      </c>
      <c r="B55" s="1" t="s">
        <v>756</v>
      </c>
      <c r="C55" s="1" t="s">
        <v>856</v>
      </c>
      <c r="D55" s="1">
        <v>40.18459</v>
      </c>
      <c r="E55" s="1">
        <v>-104.931</v>
      </c>
      <c r="F55" s="3">
        <v>3</v>
      </c>
      <c r="G55" s="9" t="s">
        <v>2025</v>
      </c>
      <c r="H55" s="13">
        <v>2401.1640000000002</v>
      </c>
      <c r="I55" s="14">
        <v>27.418064000000001</v>
      </c>
      <c r="J55" s="12">
        <v>12.900900000000002</v>
      </c>
      <c r="K55" s="12">
        <v>3.4737999999999998</v>
      </c>
      <c r="L55" s="12">
        <v>7.8417999999999992</v>
      </c>
      <c r="M55" s="1">
        <v>6</v>
      </c>
      <c r="N55" s="1">
        <v>16</v>
      </c>
      <c r="O55" s="12">
        <v>3.1332710000000001</v>
      </c>
      <c r="P55" s="1">
        <v>2.7487000000000001E-2</v>
      </c>
      <c r="Q55" s="1">
        <v>297</v>
      </c>
      <c r="R55" s="1">
        <v>3</v>
      </c>
      <c r="S55" s="1">
        <f t="shared" si="0"/>
        <v>1</v>
      </c>
      <c r="T55" s="1">
        <f t="shared" si="1"/>
        <v>0</v>
      </c>
      <c r="U55" s="1">
        <f t="shared" si="2"/>
        <v>1</v>
      </c>
      <c r="V55" s="1">
        <f t="shared" si="3"/>
        <v>1</v>
      </c>
      <c r="W55" s="1">
        <f t="shared" si="4"/>
        <v>0</v>
      </c>
      <c r="X55" s="1">
        <f t="shared" si="5"/>
        <v>1</v>
      </c>
      <c r="Y55" s="1">
        <f t="shared" si="6"/>
        <v>1</v>
      </c>
      <c r="Z55" s="1">
        <f t="shared" si="7"/>
        <v>1</v>
      </c>
      <c r="AA55" s="1">
        <f t="shared" si="8"/>
        <v>1</v>
      </c>
      <c r="AB55" s="1">
        <f t="shared" si="9"/>
        <v>7</v>
      </c>
      <c r="AC55" s="1"/>
    </row>
    <row r="56" spans="1:29" ht="12.95" customHeight="1">
      <c r="A56" s="2">
        <v>5511</v>
      </c>
      <c r="B56" s="1" t="s">
        <v>756</v>
      </c>
      <c r="C56" s="1" t="s">
        <v>857</v>
      </c>
      <c r="D56" s="1">
        <v>40.154960000000003</v>
      </c>
      <c r="E56" s="1">
        <v>-105.08268</v>
      </c>
      <c r="F56" s="3">
        <v>1</v>
      </c>
      <c r="G56" s="9" t="s">
        <v>2025</v>
      </c>
      <c r="H56" s="13">
        <v>914.35202000000004</v>
      </c>
      <c r="I56" s="14">
        <v>20.684593</v>
      </c>
      <c r="J56" s="12">
        <v>4.9876999999999994</v>
      </c>
      <c r="K56" s="12">
        <v>3.1972</v>
      </c>
      <c r="L56" s="12">
        <v>3.4342999999999999</v>
      </c>
      <c r="M56" s="1">
        <v>3</v>
      </c>
      <c r="N56" s="1">
        <v>13</v>
      </c>
      <c r="O56" s="12">
        <v>13.653250999999999</v>
      </c>
      <c r="P56" s="1">
        <v>2.8434999999999998E-2</v>
      </c>
      <c r="Q56" s="1">
        <v>10</v>
      </c>
      <c r="R56" s="1">
        <v>0</v>
      </c>
      <c r="S56" s="1">
        <f t="shared" si="0"/>
        <v>0</v>
      </c>
      <c r="T56" s="1">
        <f t="shared" si="1"/>
        <v>0</v>
      </c>
      <c r="U56" s="1">
        <f t="shared" si="2"/>
        <v>1</v>
      </c>
      <c r="V56" s="1">
        <f t="shared" si="3"/>
        <v>1</v>
      </c>
      <c r="W56" s="1">
        <f t="shared" si="4"/>
        <v>0</v>
      </c>
      <c r="X56" s="1">
        <f t="shared" si="5"/>
        <v>1</v>
      </c>
      <c r="Y56" s="1">
        <f t="shared" si="6"/>
        <v>1</v>
      </c>
      <c r="Z56" s="1">
        <f t="shared" si="7"/>
        <v>1</v>
      </c>
      <c r="AA56" s="1">
        <f t="shared" si="8"/>
        <v>0</v>
      </c>
      <c r="AB56" s="1">
        <f t="shared" si="9"/>
        <v>5</v>
      </c>
      <c r="AC56" s="1"/>
    </row>
    <row r="57" spans="1:29" ht="12.95" customHeight="1">
      <c r="A57" s="2">
        <v>5512</v>
      </c>
      <c r="B57" s="1" t="s">
        <v>756</v>
      </c>
      <c r="C57" s="1" t="s">
        <v>858</v>
      </c>
      <c r="D57" s="1">
        <v>40.188800000000001</v>
      </c>
      <c r="E57" s="1">
        <v>-105.19799999999999</v>
      </c>
      <c r="F57" s="3">
        <v>1</v>
      </c>
      <c r="G57" s="9" t="s">
        <v>2025</v>
      </c>
      <c r="H57" s="13">
        <v>608.01608799999997</v>
      </c>
      <c r="I57" s="14">
        <v>24.951346000000001</v>
      </c>
      <c r="J57" s="12">
        <v>1.1528</v>
      </c>
      <c r="K57" s="12">
        <v>1.1252</v>
      </c>
      <c r="L57" s="12">
        <v>0.69210000000000005</v>
      </c>
      <c r="M57" s="1">
        <v>9</v>
      </c>
      <c r="N57" s="1">
        <v>86</v>
      </c>
      <c r="O57" s="12">
        <v>2.2304089999999999</v>
      </c>
      <c r="P57" s="1">
        <v>4.934E-3</v>
      </c>
      <c r="Q57" s="1">
        <v>9</v>
      </c>
      <c r="R57" s="1">
        <v>0</v>
      </c>
      <c r="S57" s="1">
        <f t="shared" si="0"/>
        <v>0</v>
      </c>
      <c r="T57" s="1">
        <f t="shared" si="1"/>
        <v>0</v>
      </c>
      <c r="U57" s="1">
        <f t="shared" si="2"/>
        <v>0</v>
      </c>
      <c r="V57" s="1">
        <f t="shared" si="3"/>
        <v>1</v>
      </c>
      <c r="W57" s="1">
        <f t="shared" si="4"/>
        <v>1</v>
      </c>
      <c r="X57" s="1">
        <f t="shared" si="5"/>
        <v>0</v>
      </c>
      <c r="Y57" s="1">
        <f t="shared" si="6"/>
        <v>1</v>
      </c>
      <c r="Z57" s="1">
        <f t="shared" si="7"/>
        <v>1</v>
      </c>
      <c r="AA57" s="1">
        <f t="shared" si="8"/>
        <v>0</v>
      </c>
      <c r="AB57" s="1">
        <f t="shared" si="9"/>
        <v>4</v>
      </c>
      <c r="AC57" s="1"/>
    </row>
    <row r="58" spans="1:29" ht="12.95" customHeight="1">
      <c r="A58" s="2">
        <v>5570</v>
      </c>
      <c r="B58" s="1" t="s">
        <v>870</v>
      </c>
      <c r="C58" s="1" t="s">
        <v>114</v>
      </c>
      <c r="D58" s="1">
        <v>40.158999999999999</v>
      </c>
      <c r="E58" s="1">
        <v>-105.01</v>
      </c>
      <c r="F58" s="3">
        <v>3</v>
      </c>
      <c r="G58" s="9" t="s">
        <v>2025</v>
      </c>
      <c r="H58" s="13">
        <v>2280.8222999999998</v>
      </c>
      <c r="I58" s="14">
        <v>45.081885</v>
      </c>
      <c r="J58" s="12">
        <v>10.3728</v>
      </c>
      <c r="K58" s="12">
        <v>3.3984000000000001</v>
      </c>
      <c r="L58" s="12">
        <v>7.4079999999999995</v>
      </c>
      <c r="M58" s="1">
        <v>3</v>
      </c>
      <c r="N58" s="1">
        <v>25</v>
      </c>
      <c r="O58" s="12">
        <v>3.0060449999999999</v>
      </c>
      <c r="P58" s="1">
        <v>2.8937000000000001E-2</v>
      </c>
      <c r="Q58" s="1">
        <v>313</v>
      </c>
      <c r="R58" s="1">
        <v>1</v>
      </c>
      <c r="S58" s="1">
        <f t="shared" si="0"/>
        <v>1</v>
      </c>
      <c r="T58" s="1">
        <f t="shared" si="1"/>
        <v>0</v>
      </c>
      <c r="U58" s="1">
        <f t="shared" si="2"/>
        <v>1</v>
      </c>
      <c r="V58" s="1">
        <f t="shared" si="3"/>
        <v>1</v>
      </c>
      <c r="W58" s="1">
        <f t="shared" si="4"/>
        <v>0</v>
      </c>
      <c r="X58" s="1">
        <f t="shared" si="5"/>
        <v>1</v>
      </c>
      <c r="Y58" s="1">
        <f t="shared" si="6"/>
        <v>1</v>
      </c>
      <c r="Z58" s="1">
        <f t="shared" si="7"/>
        <v>1</v>
      </c>
      <c r="AA58" s="1">
        <f t="shared" si="8"/>
        <v>0</v>
      </c>
      <c r="AB58" s="1">
        <f t="shared" si="9"/>
        <v>6</v>
      </c>
      <c r="AC58" s="1"/>
    </row>
    <row r="59" spans="1:29" ht="12.95" customHeight="1">
      <c r="A59" s="2">
        <v>5571</v>
      </c>
      <c r="B59" s="1" t="s">
        <v>870</v>
      </c>
      <c r="C59" s="1" t="s">
        <v>871</v>
      </c>
      <c r="D59" s="1">
        <v>40.109000000000002</v>
      </c>
      <c r="E59" s="1">
        <v>-105.03713999999999</v>
      </c>
      <c r="F59" s="3">
        <v>3</v>
      </c>
      <c r="G59" s="9" t="s">
        <v>2025</v>
      </c>
      <c r="H59" s="13">
        <v>1127.5686000000001</v>
      </c>
      <c r="I59" s="14">
        <v>18.918157999999998</v>
      </c>
      <c r="J59" s="12">
        <v>7.3129</v>
      </c>
      <c r="K59" s="12">
        <v>2.6215999999999999</v>
      </c>
      <c r="L59" s="12">
        <v>9.1058000000000003</v>
      </c>
      <c r="M59" s="1">
        <v>4</v>
      </c>
      <c r="N59" s="1">
        <v>11</v>
      </c>
      <c r="O59" s="12">
        <v>2.762222</v>
      </c>
      <c r="P59" s="1">
        <v>3.5475E-2</v>
      </c>
      <c r="Q59" s="1">
        <v>160</v>
      </c>
      <c r="R59" s="1">
        <v>0</v>
      </c>
      <c r="S59" s="1">
        <f t="shared" si="0"/>
        <v>1</v>
      </c>
      <c r="T59" s="1">
        <f t="shared" si="1"/>
        <v>0</v>
      </c>
      <c r="U59" s="1">
        <f t="shared" si="2"/>
        <v>1</v>
      </c>
      <c r="V59" s="1">
        <f t="shared" si="3"/>
        <v>1</v>
      </c>
      <c r="W59" s="1">
        <f t="shared" si="4"/>
        <v>0</v>
      </c>
      <c r="X59" s="1">
        <f t="shared" si="5"/>
        <v>0</v>
      </c>
      <c r="Y59" s="1">
        <f t="shared" si="6"/>
        <v>1</v>
      </c>
      <c r="Z59" s="1">
        <f t="shared" si="7"/>
        <v>1</v>
      </c>
      <c r="AA59" s="1">
        <f t="shared" si="8"/>
        <v>0</v>
      </c>
      <c r="AB59" s="1">
        <f t="shared" si="9"/>
        <v>5</v>
      </c>
      <c r="AC59" s="1"/>
    </row>
    <row r="60" spans="1:29" ht="12.95" customHeight="1">
      <c r="A60" s="2">
        <v>5572</v>
      </c>
      <c r="B60" s="1" t="s">
        <v>870</v>
      </c>
      <c r="C60" s="1" t="s">
        <v>872</v>
      </c>
      <c r="D60" s="1">
        <v>40.069499999999998</v>
      </c>
      <c r="E60" s="1">
        <v>-105.083</v>
      </c>
      <c r="F60" s="3">
        <v>1</v>
      </c>
      <c r="G60" s="9" t="s">
        <v>2025</v>
      </c>
      <c r="H60" s="13">
        <v>882.496622</v>
      </c>
      <c r="I60" s="14">
        <v>22.218537000000001</v>
      </c>
      <c r="J60" s="12">
        <v>3.4942000000000002</v>
      </c>
      <c r="K60" s="12">
        <v>2.1276000000000002</v>
      </c>
      <c r="L60" s="12">
        <v>6.1292999999999997</v>
      </c>
      <c r="M60" s="1">
        <v>4</v>
      </c>
      <c r="N60" s="1">
        <v>32</v>
      </c>
      <c r="O60" s="12">
        <v>3.0616059999999998</v>
      </c>
      <c r="P60" s="1">
        <v>4.5325999999999998E-2</v>
      </c>
      <c r="Q60" s="1">
        <v>83</v>
      </c>
      <c r="R60" s="1">
        <v>0</v>
      </c>
      <c r="S60" s="1">
        <f t="shared" si="0"/>
        <v>0</v>
      </c>
      <c r="T60" s="1">
        <f t="shared" si="1"/>
        <v>0</v>
      </c>
      <c r="U60" s="1">
        <f t="shared" si="2"/>
        <v>1</v>
      </c>
      <c r="V60" s="1">
        <f t="shared" si="3"/>
        <v>1</v>
      </c>
      <c r="W60" s="1">
        <f t="shared" si="4"/>
        <v>1</v>
      </c>
      <c r="X60" s="1">
        <f t="shared" si="5"/>
        <v>1</v>
      </c>
      <c r="Y60" s="1">
        <f t="shared" si="6"/>
        <v>1</v>
      </c>
      <c r="Z60" s="1">
        <f t="shared" si="7"/>
        <v>1</v>
      </c>
      <c r="AA60" s="1">
        <f t="shared" si="8"/>
        <v>0</v>
      </c>
      <c r="AB60" s="1">
        <f t="shared" si="9"/>
        <v>6</v>
      </c>
      <c r="AC60" s="1"/>
    </row>
    <row r="61" spans="1:29" ht="12.95" customHeight="1">
      <c r="A61" s="2">
        <v>5574</v>
      </c>
      <c r="B61" s="1" t="s">
        <v>870</v>
      </c>
      <c r="C61" s="1" t="s">
        <v>873</v>
      </c>
      <c r="D61" s="1">
        <v>40.049793000000001</v>
      </c>
      <c r="E61" s="1">
        <v>-105.145877</v>
      </c>
      <c r="F61" s="3">
        <v>1</v>
      </c>
      <c r="G61" s="9" t="s">
        <v>2025</v>
      </c>
      <c r="H61" s="13">
        <v>795.17801299999996</v>
      </c>
      <c r="I61" s="14">
        <v>17.947078999999999</v>
      </c>
      <c r="J61" s="12">
        <v>0.61780000000000002</v>
      </c>
      <c r="K61" s="12">
        <v>0.71779999999999999</v>
      </c>
      <c r="L61" s="12">
        <v>5.6867000000000001</v>
      </c>
      <c r="M61" s="1">
        <v>5</v>
      </c>
      <c r="N61" s="1">
        <v>8</v>
      </c>
      <c r="O61" s="12">
        <v>3.5847989999999998</v>
      </c>
      <c r="P61" s="1">
        <v>5.0303E-2</v>
      </c>
      <c r="Q61" s="1">
        <v>12</v>
      </c>
      <c r="R61" s="1">
        <v>0</v>
      </c>
      <c r="S61" s="1">
        <f t="shared" si="0"/>
        <v>0</v>
      </c>
      <c r="T61" s="1">
        <f t="shared" si="1"/>
        <v>0</v>
      </c>
      <c r="U61" s="1">
        <f t="shared" si="2"/>
        <v>1</v>
      </c>
      <c r="V61" s="1">
        <f t="shared" si="3"/>
        <v>1</v>
      </c>
      <c r="W61" s="1">
        <f t="shared" si="4"/>
        <v>0</v>
      </c>
      <c r="X61" s="1">
        <f t="shared" si="5"/>
        <v>1</v>
      </c>
      <c r="Y61" s="1">
        <f t="shared" si="6"/>
        <v>1</v>
      </c>
      <c r="Z61" s="1">
        <f t="shared" si="7"/>
        <v>1</v>
      </c>
      <c r="AA61" s="1">
        <f t="shared" si="8"/>
        <v>0</v>
      </c>
      <c r="AB61" s="1">
        <f t="shared" si="9"/>
        <v>5</v>
      </c>
      <c r="AC61" s="1"/>
    </row>
    <row r="62" spans="1:29" ht="12.95" customHeight="1">
      <c r="A62" s="2">
        <v>5575</v>
      </c>
      <c r="B62" s="1" t="s">
        <v>870</v>
      </c>
      <c r="C62" s="1" t="s">
        <v>874</v>
      </c>
      <c r="D62" s="1">
        <v>40.051082999999998</v>
      </c>
      <c r="E62" s="1">
        <v>-105.18095</v>
      </c>
      <c r="F62" s="3">
        <v>1</v>
      </c>
      <c r="G62" s="9" t="s">
        <v>2025</v>
      </c>
      <c r="H62" s="13">
        <v>454.06921399999999</v>
      </c>
      <c r="I62" s="14">
        <v>18.173514999999998</v>
      </c>
      <c r="J62" s="12">
        <v>0.53390000000000004</v>
      </c>
      <c r="K62" s="12">
        <v>0.88380000000000003</v>
      </c>
      <c r="L62" s="12">
        <v>9.1314999999999991</v>
      </c>
      <c r="M62" s="1">
        <v>10</v>
      </c>
      <c r="N62" s="1">
        <v>15</v>
      </c>
      <c r="O62" s="12">
        <v>5.8817880000000002</v>
      </c>
      <c r="P62" s="1">
        <v>2.8629999999999999E-2</v>
      </c>
      <c r="Q62" s="1">
        <v>9</v>
      </c>
      <c r="R62" s="1">
        <v>0</v>
      </c>
      <c r="S62" s="1">
        <f t="shared" si="0"/>
        <v>0</v>
      </c>
      <c r="T62" s="1">
        <f t="shared" si="1"/>
        <v>0</v>
      </c>
      <c r="U62" s="1">
        <f t="shared" si="2"/>
        <v>1</v>
      </c>
      <c r="V62" s="1">
        <f t="shared" si="3"/>
        <v>1</v>
      </c>
      <c r="W62" s="1">
        <f t="shared" si="4"/>
        <v>0</v>
      </c>
      <c r="X62" s="1">
        <f t="shared" si="5"/>
        <v>1</v>
      </c>
      <c r="Y62" s="1">
        <f t="shared" si="6"/>
        <v>1</v>
      </c>
      <c r="Z62" s="1">
        <f t="shared" si="7"/>
        <v>1</v>
      </c>
      <c r="AA62" s="1">
        <f t="shared" si="8"/>
        <v>0</v>
      </c>
      <c r="AB62" s="1">
        <f t="shared" si="9"/>
        <v>5</v>
      </c>
      <c r="AC62" s="1"/>
    </row>
    <row r="63" spans="1:29" ht="12.95" customHeight="1">
      <c r="A63" s="2">
        <v>5576</v>
      </c>
      <c r="B63" s="1" t="s">
        <v>870</v>
      </c>
      <c r="C63" s="1" t="s">
        <v>875</v>
      </c>
      <c r="D63" s="1">
        <v>40.038119999999999</v>
      </c>
      <c r="E63" s="1">
        <v>-105.2116</v>
      </c>
      <c r="F63" s="3">
        <v>1</v>
      </c>
      <c r="G63" s="9" t="s">
        <v>2025</v>
      </c>
      <c r="H63" s="13">
        <v>414.432185</v>
      </c>
      <c r="I63" s="14">
        <v>20.593319999999999</v>
      </c>
      <c r="J63" s="12">
        <v>0.1036</v>
      </c>
      <c r="K63" s="12">
        <v>0.27989999999999998</v>
      </c>
      <c r="L63" s="12">
        <v>8.5829999999999984</v>
      </c>
      <c r="M63" s="1">
        <v>20</v>
      </c>
      <c r="N63" s="1">
        <v>29</v>
      </c>
      <c r="O63" s="12">
        <v>11.948615</v>
      </c>
      <c r="P63" s="1">
        <v>3.1368E-2</v>
      </c>
      <c r="Q63" s="1">
        <v>4</v>
      </c>
      <c r="R63" s="1">
        <v>0</v>
      </c>
      <c r="S63" s="1">
        <f t="shared" si="0"/>
        <v>0</v>
      </c>
      <c r="T63" s="1">
        <f t="shared" si="1"/>
        <v>0</v>
      </c>
      <c r="U63" s="1">
        <f t="shared" si="2"/>
        <v>1</v>
      </c>
      <c r="V63" s="1">
        <f t="shared" si="3"/>
        <v>1</v>
      </c>
      <c r="W63" s="1">
        <f t="shared" si="4"/>
        <v>0</v>
      </c>
      <c r="X63" s="1">
        <f t="shared" si="5"/>
        <v>1</v>
      </c>
      <c r="Y63" s="1">
        <f t="shared" si="6"/>
        <v>1</v>
      </c>
      <c r="Z63" s="1">
        <f t="shared" si="7"/>
        <v>1</v>
      </c>
      <c r="AA63" s="1">
        <f t="shared" si="8"/>
        <v>0</v>
      </c>
      <c r="AB63" s="1">
        <f t="shared" si="9"/>
        <v>5</v>
      </c>
      <c r="AC63" s="1"/>
    </row>
    <row r="64" spans="1:29" ht="12.95" customHeight="1">
      <c r="A64" s="2">
        <v>5577</v>
      </c>
      <c r="B64" s="1" t="s">
        <v>870</v>
      </c>
      <c r="C64" s="1" t="s">
        <v>876</v>
      </c>
      <c r="D64" s="1">
        <v>40.025916000000002</v>
      </c>
      <c r="E64" s="1">
        <v>-105.22495000000001</v>
      </c>
      <c r="F64" s="3">
        <v>1</v>
      </c>
      <c r="G64" s="9" t="s">
        <v>2025</v>
      </c>
      <c r="H64" s="13">
        <v>390.762789</v>
      </c>
      <c r="I64" s="14">
        <v>23.442156000000001</v>
      </c>
      <c r="J64" s="12">
        <v>0</v>
      </c>
      <c r="K64" s="12">
        <v>8.48E-2</v>
      </c>
      <c r="L64" s="12">
        <v>6.5435000000000008</v>
      </c>
      <c r="M64" s="1">
        <v>26</v>
      </c>
      <c r="N64" s="1">
        <v>46</v>
      </c>
      <c r="O64" s="12">
        <v>16.029287</v>
      </c>
      <c r="P64" s="1">
        <v>3.3267999999999999E-2</v>
      </c>
      <c r="Q64" s="1">
        <v>5</v>
      </c>
      <c r="R64" s="1">
        <v>0</v>
      </c>
      <c r="S64" s="1">
        <f t="shared" si="0"/>
        <v>0</v>
      </c>
      <c r="T64" s="1">
        <f t="shared" si="1"/>
        <v>0</v>
      </c>
      <c r="U64" s="1">
        <f t="shared" si="2"/>
        <v>1</v>
      </c>
      <c r="V64" s="1">
        <f t="shared" si="3"/>
        <v>1</v>
      </c>
      <c r="W64" s="1">
        <f t="shared" si="4"/>
        <v>1</v>
      </c>
      <c r="X64" s="1">
        <f t="shared" si="5"/>
        <v>1</v>
      </c>
      <c r="Y64" s="1">
        <f t="shared" si="6"/>
        <v>1</v>
      </c>
      <c r="Z64" s="1">
        <f t="shared" si="7"/>
        <v>1</v>
      </c>
      <c r="AA64" s="1">
        <f t="shared" si="8"/>
        <v>0</v>
      </c>
      <c r="AB64" s="1">
        <f t="shared" si="9"/>
        <v>6</v>
      </c>
      <c r="AC64" s="1"/>
    </row>
    <row r="65" spans="1:29" ht="12.95" customHeight="1">
      <c r="A65" s="2">
        <v>5588</v>
      </c>
      <c r="B65" s="1" t="s">
        <v>891</v>
      </c>
      <c r="C65" s="1" t="s">
        <v>892</v>
      </c>
      <c r="D65" s="1">
        <v>39.980499999999999</v>
      </c>
      <c r="E65" s="1">
        <v>-105.220833</v>
      </c>
      <c r="F65" s="3">
        <v>1</v>
      </c>
      <c r="G65" s="9" t="s">
        <v>2025</v>
      </c>
      <c r="H65" s="13">
        <v>331.75732499999998</v>
      </c>
      <c r="I65" s="14">
        <v>19.280078</v>
      </c>
      <c r="J65" s="12">
        <v>4.2000000000000003E-2</v>
      </c>
      <c r="K65" s="12">
        <v>0.43980000000000002</v>
      </c>
      <c r="L65" s="12">
        <v>0.46389999999999998</v>
      </c>
      <c r="M65" s="1">
        <v>4</v>
      </c>
      <c r="N65" s="1">
        <v>112</v>
      </c>
      <c r="O65" s="12">
        <v>1.709163</v>
      </c>
      <c r="P65" s="1">
        <v>8.1384999999999999E-2</v>
      </c>
      <c r="Q65" s="1">
        <v>2</v>
      </c>
      <c r="R65" s="1">
        <v>0</v>
      </c>
      <c r="S65" s="1">
        <f t="shared" si="0"/>
        <v>0</v>
      </c>
      <c r="T65" s="1">
        <f t="shared" si="1"/>
        <v>0</v>
      </c>
      <c r="U65" s="1">
        <f t="shared" si="2"/>
        <v>0</v>
      </c>
      <c r="V65" s="1">
        <f t="shared" si="3"/>
        <v>1</v>
      </c>
      <c r="W65" s="1">
        <f t="shared" si="4"/>
        <v>1</v>
      </c>
      <c r="X65" s="1">
        <f t="shared" si="5"/>
        <v>0</v>
      </c>
      <c r="Y65" s="1">
        <f t="shared" si="6"/>
        <v>1</v>
      </c>
      <c r="Z65" s="1">
        <f t="shared" si="7"/>
        <v>0</v>
      </c>
      <c r="AA65" s="1">
        <f t="shared" si="8"/>
        <v>0</v>
      </c>
      <c r="AB65" s="40">
        <f t="shared" si="9"/>
        <v>3</v>
      </c>
      <c r="AC65" s="1" t="s">
        <v>2207</v>
      </c>
    </row>
    <row r="66" spans="1:29" ht="12.95" customHeight="1">
      <c r="A66" s="2">
        <v>5589</v>
      </c>
      <c r="B66" s="1" t="s">
        <v>891</v>
      </c>
      <c r="C66" s="1" t="s">
        <v>893</v>
      </c>
      <c r="D66" s="1">
        <v>39.93882</v>
      </c>
      <c r="E66" s="1">
        <v>-105.26026</v>
      </c>
      <c r="F66" s="3">
        <v>1</v>
      </c>
      <c r="G66" s="9" t="s">
        <v>2025</v>
      </c>
      <c r="H66" s="13">
        <v>304.19390499999997</v>
      </c>
      <c r="I66" s="14">
        <v>24.863014</v>
      </c>
      <c r="J66" s="12">
        <v>0</v>
      </c>
      <c r="K66" s="12">
        <v>0.1822</v>
      </c>
      <c r="L66" s="12">
        <v>0.38229999999999997</v>
      </c>
      <c r="M66" s="1">
        <v>2</v>
      </c>
      <c r="N66" s="1">
        <v>46</v>
      </c>
      <c r="O66" s="12">
        <v>0.700214</v>
      </c>
      <c r="P66" s="1">
        <v>8.8759000000000005E-2</v>
      </c>
      <c r="Q66" s="1">
        <v>0</v>
      </c>
      <c r="R66" s="1">
        <v>0</v>
      </c>
      <c r="S66" s="1">
        <f t="shared" si="0"/>
        <v>0</v>
      </c>
      <c r="T66" s="1">
        <f t="shared" si="1"/>
        <v>0</v>
      </c>
      <c r="U66" s="1">
        <f t="shared" si="2"/>
        <v>0</v>
      </c>
      <c r="V66" s="1">
        <f t="shared" si="3"/>
        <v>0</v>
      </c>
      <c r="W66" s="1">
        <f t="shared" si="4"/>
        <v>1</v>
      </c>
      <c r="X66" s="1">
        <f t="shared" si="5"/>
        <v>0</v>
      </c>
      <c r="Y66" s="1">
        <f t="shared" si="6"/>
        <v>1</v>
      </c>
      <c r="Z66" s="1">
        <f t="shared" si="7"/>
        <v>0</v>
      </c>
      <c r="AA66" s="1">
        <f t="shared" si="8"/>
        <v>0</v>
      </c>
      <c r="AB66" s="1">
        <f t="shared" si="9"/>
        <v>2</v>
      </c>
      <c r="AC66" s="1"/>
    </row>
    <row r="67" spans="1:29" ht="12.95" customHeight="1">
      <c r="A67" s="2">
        <v>5590</v>
      </c>
      <c r="B67" s="1" t="s">
        <v>14</v>
      </c>
      <c r="C67" s="1" t="s">
        <v>894</v>
      </c>
      <c r="D67" s="1">
        <v>40.069583000000002</v>
      </c>
      <c r="E67" s="1">
        <v>-105.05922200000001</v>
      </c>
      <c r="F67" s="3">
        <v>1</v>
      </c>
      <c r="G67" s="9" t="s">
        <v>2025</v>
      </c>
      <c r="H67" s="13">
        <v>160.19231300000001</v>
      </c>
      <c r="I67" s="14">
        <v>12.43777</v>
      </c>
      <c r="J67" s="12">
        <v>16.533999999999999</v>
      </c>
      <c r="K67" s="12">
        <v>4.4135999999999997</v>
      </c>
      <c r="L67" s="12">
        <v>27.583599999999997</v>
      </c>
      <c r="M67" s="1">
        <v>4</v>
      </c>
      <c r="N67" s="1">
        <v>0</v>
      </c>
      <c r="O67" s="12">
        <v>5.7400789999999997</v>
      </c>
      <c r="P67" s="1">
        <v>0</v>
      </c>
      <c r="Q67" s="1">
        <v>130</v>
      </c>
      <c r="R67" s="1">
        <v>0</v>
      </c>
      <c r="S67" s="1">
        <f t="shared" ref="S67:S130" si="10">IF(J67&gt;6,1,0)</f>
        <v>1</v>
      </c>
      <c r="T67" s="1">
        <f t="shared" ref="T67:T130" si="11">IF(K67&gt;50,1,0)</f>
        <v>0</v>
      </c>
      <c r="U67" s="1">
        <f t="shared" ref="U67:U130" si="12">IF(L67&gt;1,1,0)</f>
        <v>1</v>
      </c>
      <c r="V67" s="1">
        <f t="shared" ref="V67:V130" si="13">IF(M67&gt;2,1,0)</f>
        <v>1</v>
      </c>
      <c r="W67" s="1">
        <f t="shared" ref="W67:W130" si="14">IF(N67&gt;30,1,0)</f>
        <v>0</v>
      </c>
      <c r="X67" s="1">
        <f t="shared" ref="X67:X130" si="15">IF(O67&gt;3,1,0)</f>
        <v>1</v>
      </c>
      <c r="Y67" s="1">
        <f t="shared" ref="Y67:Y130" si="16">IF(P67&gt;0.002,1,0)</f>
        <v>0</v>
      </c>
      <c r="Z67" s="1">
        <f t="shared" ref="Z67:Z130" si="17">IF(Q67&gt;3,1,0)</f>
        <v>1</v>
      </c>
      <c r="AA67" s="1">
        <f t="shared" ref="AA67:AA130" si="18">IF(R67&gt;2,1,0)</f>
        <v>0</v>
      </c>
      <c r="AB67" s="1">
        <f t="shared" ref="AB67:AB130" si="19">SUM(S67:AA67)</f>
        <v>5</v>
      </c>
      <c r="AC67" s="1"/>
    </row>
    <row r="68" spans="1:29" ht="12.95" customHeight="1">
      <c r="A68" s="2">
        <v>5601</v>
      </c>
      <c r="B68" s="1" t="s">
        <v>267</v>
      </c>
      <c r="C68" s="1" t="s">
        <v>896</v>
      </c>
      <c r="D68" s="1">
        <v>39.814382999999999</v>
      </c>
      <c r="E68" s="1">
        <v>-105.00585</v>
      </c>
      <c r="F68" s="3">
        <v>3</v>
      </c>
      <c r="G68" s="9" t="s">
        <v>2025</v>
      </c>
      <c r="H68" s="13">
        <v>1457.9273209999999</v>
      </c>
      <c r="I68" s="14">
        <v>28.901893000000001</v>
      </c>
      <c r="J68" s="12">
        <v>8.0699999999999994E-2</v>
      </c>
      <c r="K68" s="12">
        <v>0.18439999999999998</v>
      </c>
      <c r="L68" s="12">
        <v>10.177200000000001</v>
      </c>
      <c r="M68" s="1">
        <v>44</v>
      </c>
      <c r="N68" s="1">
        <v>60</v>
      </c>
      <c r="O68" s="12">
        <v>15.027678999999999</v>
      </c>
      <c r="P68" s="1">
        <v>3.4294999999999999E-2</v>
      </c>
      <c r="Q68" s="1">
        <v>0</v>
      </c>
      <c r="R68" s="1">
        <v>0</v>
      </c>
      <c r="S68" s="1">
        <f t="shared" si="10"/>
        <v>0</v>
      </c>
      <c r="T68" s="1">
        <f t="shared" si="11"/>
        <v>0</v>
      </c>
      <c r="U68" s="1">
        <f t="shared" si="12"/>
        <v>1</v>
      </c>
      <c r="V68" s="1">
        <f t="shared" si="13"/>
        <v>1</v>
      </c>
      <c r="W68" s="1">
        <f t="shared" si="14"/>
        <v>1</v>
      </c>
      <c r="X68" s="1">
        <f t="shared" si="15"/>
        <v>1</v>
      </c>
      <c r="Y68" s="1">
        <f t="shared" si="16"/>
        <v>1</v>
      </c>
      <c r="Z68" s="1">
        <f t="shared" si="17"/>
        <v>0</v>
      </c>
      <c r="AA68" s="1">
        <f t="shared" si="18"/>
        <v>0</v>
      </c>
      <c r="AB68" s="1">
        <f t="shared" si="19"/>
        <v>5</v>
      </c>
      <c r="AC68" s="1"/>
    </row>
    <row r="69" spans="1:29" ht="12.95" customHeight="1">
      <c r="A69" s="2">
        <v>5602</v>
      </c>
      <c r="B69" s="1" t="s">
        <v>267</v>
      </c>
      <c r="C69" s="1" t="s">
        <v>897</v>
      </c>
      <c r="D69" s="1">
        <v>39.797882999999999</v>
      </c>
      <c r="E69" s="1">
        <v>-105.04365</v>
      </c>
      <c r="F69" s="3">
        <v>3</v>
      </c>
      <c r="G69" s="9" t="s">
        <v>2025</v>
      </c>
      <c r="H69" s="13">
        <v>1409.834599</v>
      </c>
      <c r="I69" s="14">
        <v>30.570649</v>
      </c>
      <c r="J69" s="12">
        <v>8.0799999999999997E-2</v>
      </c>
      <c r="K69" s="12">
        <v>0.19070000000000001</v>
      </c>
      <c r="L69" s="12">
        <v>7.9672999999999998</v>
      </c>
      <c r="M69" s="1">
        <v>8</v>
      </c>
      <c r="N69" s="1">
        <v>93</v>
      </c>
      <c r="O69" s="12">
        <v>18.36626</v>
      </c>
      <c r="P69" s="1">
        <v>3.5465000000000003E-2</v>
      </c>
      <c r="Q69" s="1">
        <v>0</v>
      </c>
      <c r="R69" s="1">
        <v>0</v>
      </c>
      <c r="S69" s="1">
        <f t="shared" si="10"/>
        <v>0</v>
      </c>
      <c r="T69" s="1">
        <f t="shared" si="11"/>
        <v>0</v>
      </c>
      <c r="U69" s="1">
        <f t="shared" si="12"/>
        <v>1</v>
      </c>
      <c r="V69" s="1">
        <f t="shared" si="13"/>
        <v>1</v>
      </c>
      <c r="W69" s="1">
        <f t="shared" si="14"/>
        <v>1</v>
      </c>
      <c r="X69" s="1">
        <f t="shared" si="15"/>
        <v>1</v>
      </c>
      <c r="Y69" s="1">
        <f t="shared" si="16"/>
        <v>1</v>
      </c>
      <c r="Z69" s="1">
        <f t="shared" si="17"/>
        <v>0</v>
      </c>
      <c r="AA69" s="1">
        <f t="shared" si="18"/>
        <v>0</v>
      </c>
      <c r="AB69" s="1">
        <f t="shared" si="19"/>
        <v>5</v>
      </c>
      <c r="AC69" s="1"/>
    </row>
    <row r="70" spans="1:29" ht="12.95" customHeight="1">
      <c r="A70" s="2">
        <v>5605</v>
      </c>
      <c r="B70" s="1" t="s">
        <v>267</v>
      </c>
      <c r="C70" s="1" t="s">
        <v>898</v>
      </c>
      <c r="D70" s="1">
        <v>39.774169999999998</v>
      </c>
      <c r="E70" s="1">
        <v>-105.14133</v>
      </c>
      <c r="F70" s="3">
        <v>3</v>
      </c>
      <c r="G70" s="9" t="s">
        <v>2025</v>
      </c>
      <c r="H70" s="13">
        <v>1102.5333599999999</v>
      </c>
      <c r="I70" s="14">
        <v>17.112725999999999</v>
      </c>
      <c r="J70" s="12">
        <v>1.4E-3</v>
      </c>
      <c r="K70" s="12">
        <v>2.2499999999999999E-2</v>
      </c>
      <c r="L70" s="12">
        <v>2.8565000000000005</v>
      </c>
      <c r="M70" s="1">
        <v>16</v>
      </c>
      <c r="N70" s="1">
        <v>189</v>
      </c>
      <c r="O70" s="12">
        <v>7.3396650000000001</v>
      </c>
      <c r="P70" s="1">
        <v>4.5350000000000001E-2</v>
      </c>
      <c r="Q70" s="1">
        <v>1</v>
      </c>
      <c r="R70" s="1">
        <v>0</v>
      </c>
      <c r="S70" s="1">
        <f t="shared" si="10"/>
        <v>0</v>
      </c>
      <c r="T70" s="1">
        <f t="shared" si="11"/>
        <v>0</v>
      </c>
      <c r="U70" s="1">
        <f t="shared" si="12"/>
        <v>1</v>
      </c>
      <c r="V70" s="1">
        <f t="shared" si="13"/>
        <v>1</v>
      </c>
      <c r="W70" s="1">
        <f t="shared" si="14"/>
        <v>1</v>
      </c>
      <c r="X70" s="1">
        <f t="shared" si="15"/>
        <v>1</v>
      </c>
      <c r="Y70" s="1">
        <f t="shared" si="16"/>
        <v>1</v>
      </c>
      <c r="Z70" s="1">
        <f t="shared" si="17"/>
        <v>0</v>
      </c>
      <c r="AA70" s="1">
        <f t="shared" si="18"/>
        <v>0</v>
      </c>
      <c r="AB70" s="1">
        <f t="shared" si="19"/>
        <v>5</v>
      </c>
      <c r="AC70" s="1"/>
    </row>
    <row r="71" spans="1:29" ht="12.95" customHeight="1">
      <c r="A71" s="2">
        <v>5606</v>
      </c>
      <c r="B71" s="1" t="s">
        <v>267</v>
      </c>
      <c r="C71" s="1" t="s">
        <v>899</v>
      </c>
      <c r="D71" s="1">
        <v>39.773449999999997</v>
      </c>
      <c r="E71" s="1">
        <v>-105.14364999999999</v>
      </c>
      <c r="F71" s="3">
        <v>3</v>
      </c>
      <c r="G71" s="9" t="s">
        <v>2025</v>
      </c>
      <c r="H71" s="13">
        <v>1088.957917</v>
      </c>
      <c r="I71" s="14">
        <v>12.734351999999999</v>
      </c>
      <c r="J71" s="12">
        <v>1.4E-3</v>
      </c>
      <c r="K71" s="12">
        <v>1.0500000000000001E-2</v>
      </c>
      <c r="L71" s="12">
        <v>2.4398999999999997</v>
      </c>
      <c r="M71" s="1">
        <v>18</v>
      </c>
      <c r="N71" s="1">
        <v>147</v>
      </c>
      <c r="O71" s="12">
        <v>6.1629319999999996</v>
      </c>
      <c r="P71" s="1">
        <v>4.5914999999999997E-2</v>
      </c>
      <c r="Q71" s="1">
        <v>1</v>
      </c>
      <c r="R71" s="1">
        <v>0</v>
      </c>
      <c r="S71" s="1">
        <f t="shared" si="10"/>
        <v>0</v>
      </c>
      <c r="T71" s="1">
        <f t="shared" si="11"/>
        <v>0</v>
      </c>
      <c r="U71" s="1">
        <f t="shared" si="12"/>
        <v>1</v>
      </c>
      <c r="V71" s="1">
        <f t="shared" si="13"/>
        <v>1</v>
      </c>
      <c r="W71" s="1">
        <f t="shared" si="14"/>
        <v>1</v>
      </c>
      <c r="X71" s="1">
        <f t="shared" si="15"/>
        <v>1</v>
      </c>
      <c r="Y71" s="1">
        <f t="shared" si="16"/>
        <v>1</v>
      </c>
      <c r="Z71" s="1">
        <f t="shared" si="17"/>
        <v>0</v>
      </c>
      <c r="AA71" s="1">
        <f t="shared" si="18"/>
        <v>0</v>
      </c>
      <c r="AB71" s="1">
        <f t="shared" si="19"/>
        <v>5</v>
      </c>
      <c r="AC71" s="1"/>
    </row>
    <row r="72" spans="1:29" ht="12.95" customHeight="1">
      <c r="A72" s="2">
        <v>5609</v>
      </c>
      <c r="B72" s="1" t="s">
        <v>267</v>
      </c>
      <c r="C72" s="1" t="s">
        <v>900</v>
      </c>
      <c r="D72" s="1">
        <v>39.771633000000001</v>
      </c>
      <c r="E72" s="1">
        <v>-105.17141599999999</v>
      </c>
      <c r="F72" s="3">
        <v>1</v>
      </c>
      <c r="G72" s="9" t="s">
        <v>2025</v>
      </c>
      <c r="H72" s="13">
        <v>1080.38977</v>
      </c>
      <c r="I72" s="14">
        <v>16.136648999999998</v>
      </c>
      <c r="J72" s="12">
        <v>0</v>
      </c>
      <c r="K72" s="12">
        <v>1.23E-2</v>
      </c>
      <c r="L72" s="12">
        <v>2.2191000000000001</v>
      </c>
      <c r="M72" s="1">
        <v>48</v>
      </c>
      <c r="N72" s="1">
        <v>342</v>
      </c>
      <c r="O72" s="12">
        <v>7.8496880000000004</v>
      </c>
      <c r="P72" s="1">
        <v>4.6280000000000002E-2</v>
      </c>
      <c r="Q72" s="1">
        <v>0</v>
      </c>
      <c r="R72" s="1">
        <v>0</v>
      </c>
      <c r="S72" s="1">
        <f t="shared" si="10"/>
        <v>0</v>
      </c>
      <c r="T72" s="1">
        <f t="shared" si="11"/>
        <v>0</v>
      </c>
      <c r="U72" s="1">
        <f t="shared" si="12"/>
        <v>1</v>
      </c>
      <c r="V72" s="1">
        <f t="shared" si="13"/>
        <v>1</v>
      </c>
      <c r="W72" s="1">
        <f t="shared" si="14"/>
        <v>1</v>
      </c>
      <c r="X72" s="1">
        <f t="shared" si="15"/>
        <v>1</v>
      </c>
      <c r="Y72" s="1">
        <f t="shared" si="16"/>
        <v>1</v>
      </c>
      <c r="Z72" s="1">
        <f t="shared" si="17"/>
        <v>0</v>
      </c>
      <c r="AA72" s="1">
        <f t="shared" si="18"/>
        <v>0</v>
      </c>
      <c r="AB72" s="1">
        <f t="shared" si="19"/>
        <v>5</v>
      </c>
      <c r="AC72" s="1"/>
    </row>
    <row r="73" spans="1:29" ht="12.95" customHeight="1">
      <c r="A73" s="2">
        <v>5611</v>
      </c>
      <c r="B73" s="1" t="s">
        <v>267</v>
      </c>
      <c r="C73" s="1" t="s">
        <v>901</v>
      </c>
      <c r="D73" s="1">
        <v>39.768140000000002</v>
      </c>
      <c r="E73" s="1">
        <v>-105.19295</v>
      </c>
      <c r="F73" s="3">
        <v>1</v>
      </c>
      <c r="G73" s="9" t="s">
        <v>2025</v>
      </c>
      <c r="H73" s="13">
        <v>1076.171353</v>
      </c>
      <c r="I73" s="14">
        <v>25.203748999999998</v>
      </c>
      <c r="J73" s="12">
        <v>0</v>
      </c>
      <c r="K73" s="12">
        <v>3.4999999999999996E-3</v>
      </c>
      <c r="L73" s="12">
        <v>2.1435</v>
      </c>
      <c r="M73" s="1">
        <v>48</v>
      </c>
      <c r="N73" s="1">
        <v>439</v>
      </c>
      <c r="O73" s="12">
        <v>8.0730210000000007</v>
      </c>
      <c r="P73" s="1">
        <v>4.6461000000000002E-2</v>
      </c>
      <c r="Q73" s="1">
        <v>0</v>
      </c>
      <c r="R73" s="1">
        <v>0</v>
      </c>
      <c r="S73" s="1">
        <f t="shared" si="10"/>
        <v>0</v>
      </c>
      <c r="T73" s="1">
        <f t="shared" si="11"/>
        <v>0</v>
      </c>
      <c r="U73" s="1">
        <f t="shared" si="12"/>
        <v>1</v>
      </c>
      <c r="V73" s="1">
        <f t="shared" si="13"/>
        <v>1</v>
      </c>
      <c r="W73" s="1">
        <f t="shared" si="14"/>
        <v>1</v>
      </c>
      <c r="X73" s="1">
        <f t="shared" si="15"/>
        <v>1</v>
      </c>
      <c r="Y73" s="1">
        <f t="shared" si="16"/>
        <v>1</v>
      </c>
      <c r="Z73" s="1">
        <f t="shared" si="17"/>
        <v>0</v>
      </c>
      <c r="AA73" s="1">
        <f t="shared" si="18"/>
        <v>0</v>
      </c>
      <c r="AB73" s="1">
        <f t="shared" si="19"/>
        <v>5</v>
      </c>
      <c r="AC73" s="1"/>
    </row>
    <row r="74" spans="1:29" ht="12.95" customHeight="1">
      <c r="A74" s="2">
        <v>5612</v>
      </c>
      <c r="B74" s="1" t="s">
        <v>267</v>
      </c>
      <c r="C74" s="1" t="s">
        <v>902</v>
      </c>
      <c r="D74" s="1">
        <v>39.76455</v>
      </c>
      <c r="E74" s="1">
        <v>-105.20746</v>
      </c>
      <c r="F74" s="3">
        <v>1</v>
      </c>
      <c r="G74" s="9" t="s">
        <v>2025</v>
      </c>
      <c r="H74" s="13">
        <v>1074.151271</v>
      </c>
      <c r="I74" s="14">
        <v>33.824762</v>
      </c>
      <c r="J74" s="12">
        <v>0</v>
      </c>
      <c r="K74" s="12">
        <v>3.4999999999999996E-3</v>
      </c>
      <c r="L74" s="12">
        <v>2.0806</v>
      </c>
      <c r="M74" s="1">
        <v>25</v>
      </c>
      <c r="N74" s="1">
        <v>307</v>
      </c>
      <c r="O74" s="12">
        <v>6.4948379999999997</v>
      </c>
      <c r="P74" s="1">
        <v>4.6547999999999999E-2</v>
      </c>
      <c r="Q74" s="1">
        <v>0</v>
      </c>
      <c r="R74" s="1">
        <v>0</v>
      </c>
      <c r="S74" s="1">
        <f t="shared" si="10"/>
        <v>0</v>
      </c>
      <c r="T74" s="1">
        <f t="shared" si="11"/>
        <v>0</v>
      </c>
      <c r="U74" s="1">
        <f t="shared" si="12"/>
        <v>1</v>
      </c>
      <c r="V74" s="1">
        <f t="shared" si="13"/>
        <v>1</v>
      </c>
      <c r="W74" s="1">
        <f t="shared" si="14"/>
        <v>1</v>
      </c>
      <c r="X74" s="1">
        <f t="shared" si="15"/>
        <v>1</v>
      </c>
      <c r="Y74" s="1">
        <f t="shared" si="16"/>
        <v>1</v>
      </c>
      <c r="Z74" s="1">
        <f t="shared" si="17"/>
        <v>0</v>
      </c>
      <c r="AA74" s="1">
        <f t="shared" si="18"/>
        <v>0</v>
      </c>
      <c r="AB74" s="1">
        <f t="shared" si="19"/>
        <v>5</v>
      </c>
      <c r="AC74" s="1"/>
    </row>
    <row r="75" spans="1:29" ht="12.95" customHeight="1">
      <c r="A75" s="2">
        <v>5616</v>
      </c>
      <c r="B75" s="1" t="s">
        <v>267</v>
      </c>
      <c r="C75" s="1" t="s">
        <v>903</v>
      </c>
      <c r="D75" s="1">
        <v>39.763240000000003</v>
      </c>
      <c r="E75" s="1">
        <v>-105.21098000000001</v>
      </c>
      <c r="F75" s="3">
        <v>1</v>
      </c>
      <c r="G75" s="9" t="s">
        <v>2025</v>
      </c>
      <c r="H75" s="13">
        <v>1073.0041470000001</v>
      </c>
      <c r="I75" s="14">
        <v>35.625942999999999</v>
      </c>
      <c r="J75" s="12">
        <v>0</v>
      </c>
      <c r="K75" s="12">
        <v>3.4999999999999996E-3</v>
      </c>
      <c r="L75" s="12">
        <v>2.0728</v>
      </c>
      <c r="M75" s="1">
        <v>25</v>
      </c>
      <c r="N75" s="1">
        <v>272</v>
      </c>
      <c r="O75" s="12">
        <v>6.3167460000000002</v>
      </c>
      <c r="P75" s="1">
        <v>4.6598000000000001E-2</v>
      </c>
      <c r="Q75" s="1">
        <v>0</v>
      </c>
      <c r="R75" s="1">
        <v>0</v>
      </c>
      <c r="S75" s="1">
        <f t="shared" si="10"/>
        <v>0</v>
      </c>
      <c r="T75" s="1">
        <f t="shared" si="11"/>
        <v>0</v>
      </c>
      <c r="U75" s="1">
        <f t="shared" si="12"/>
        <v>1</v>
      </c>
      <c r="V75" s="1">
        <f t="shared" si="13"/>
        <v>1</v>
      </c>
      <c r="W75" s="1">
        <f t="shared" si="14"/>
        <v>1</v>
      </c>
      <c r="X75" s="1">
        <f t="shared" si="15"/>
        <v>1</v>
      </c>
      <c r="Y75" s="1">
        <f t="shared" si="16"/>
        <v>1</v>
      </c>
      <c r="Z75" s="1">
        <f t="shared" si="17"/>
        <v>0</v>
      </c>
      <c r="AA75" s="1">
        <f t="shared" si="18"/>
        <v>0</v>
      </c>
      <c r="AB75" s="1">
        <f t="shared" si="19"/>
        <v>5</v>
      </c>
      <c r="AC75" s="1"/>
    </row>
    <row r="76" spans="1:29" ht="12.95" customHeight="1">
      <c r="A76" s="2">
        <v>5708</v>
      </c>
      <c r="B76" s="1" t="s">
        <v>731</v>
      </c>
      <c r="C76" s="1" t="s">
        <v>920</v>
      </c>
      <c r="D76" s="1">
        <v>39.692300000000003</v>
      </c>
      <c r="E76" s="1">
        <v>-104.994</v>
      </c>
      <c r="F76" s="3">
        <v>3</v>
      </c>
      <c r="G76" s="9" t="s">
        <v>2025</v>
      </c>
      <c r="H76" s="13">
        <v>8834.2683180000004</v>
      </c>
      <c r="I76" s="14">
        <v>35.118118000000003</v>
      </c>
      <c r="J76" s="12">
        <v>6.9999999999999993E-2</v>
      </c>
      <c r="K76" s="12">
        <v>0.23479999999999998</v>
      </c>
      <c r="L76" s="12">
        <v>3.3977999999999993</v>
      </c>
      <c r="M76" s="1">
        <v>45</v>
      </c>
      <c r="N76" s="1">
        <v>0</v>
      </c>
      <c r="O76" s="12">
        <v>19.633979</v>
      </c>
      <c r="P76" s="1">
        <v>3.7693999999999998E-2</v>
      </c>
      <c r="Q76" s="1">
        <v>0</v>
      </c>
      <c r="R76" s="1">
        <v>0</v>
      </c>
      <c r="S76" s="1">
        <f t="shared" si="10"/>
        <v>0</v>
      </c>
      <c r="T76" s="1">
        <f t="shared" si="11"/>
        <v>0</v>
      </c>
      <c r="U76" s="1">
        <f t="shared" si="12"/>
        <v>1</v>
      </c>
      <c r="V76" s="1">
        <f t="shared" si="13"/>
        <v>1</v>
      </c>
      <c r="W76" s="1">
        <f t="shared" si="14"/>
        <v>0</v>
      </c>
      <c r="X76" s="1">
        <f t="shared" si="15"/>
        <v>1</v>
      </c>
      <c r="Y76" s="1">
        <f t="shared" si="16"/>
        <v>1</v>
      </c>
      <c r="Z76" s="1">
        <f t="shared" si="17"/>
        <v>0</v>
      </c>
      <c r="AA76" s="1">
        <f t="shared" si="18"/>
        <v>0</v>
      </c>
      <c r="AB76" s="1">
        <f t="shared" si="19"/>
        <v>4</v>
      </c>
      <c r="AC76" s="1"/>
    </row>
    <row r="77" spans="1:29" ht="12.95" customHeight="1">
      <c r="A77" s="2">
        <v>5710</v>
      </c>
      <c r="B77" s="1" t="s">
        <v>731</v>
      </c>
      <c r="C77" s="1" t="s">
        <v>921</v>
      </c>
      <c r="D77" s="1">
        <v>39.674849999999999</v>
      </c>
      <c r="E77" s="1">
        <v>-104.99735</v>
      </c>
      <c r="F77" s="3">
        <v>3</v>
      </c>
      <c r="G77" s="9" t="s">
        <v>2025</v>
      </c>
      <c r="H77" s="13">
        <v>8795.8851749999994</v>
      </c>
      <c r="I77" s="14">
        <v>28.793614999999999</v>
      </c>
      <c r="J77" s="12">
        <v>6.9999999999999993E-2</v>
      </c>
      <c r="K77" s="12">
        <v>0.23579999999999998</v>
      </c>
      <c r="L77" s="12">
        <v>2.9968000000000004</v>
      </c>
      <c r="M77" s="1">
        <v>32</v>
      </c>
      <c r="N77" s="1">
        <v>3</v>
      </c>
      <c r="O77" s="12">
        <v>16.307369000000001</v>
      </c>
      <c r="P77" s="1">
        <v>3.7858999999999997E-2</v>
      </c>
      <c r="Q77" s="1">
        <v>0</v>
      </c>
      <c r="R77" s="1">
        <v>0</v>
      </c>
      <c r="S77" s="1">
        <f t="shared" si="10"/>
        <v>0</v>
      </c>
      <c r="T77" s="1">
        <f t="shared" si="11"/>
        <v>0</v>
      </c>
      <c r="U77" s="1">
        <f t="shared" si="12"/>
        <v>1</v>
      </c>
      <c r="V77" s="1">
        <f t="shared" si="13"/>
        <v>1</v>
      </c>
      <c r="W77" s="1">
        <f t="shared" si="14"/>
        <v>0</v>
      </c>
      <c r="X77" s="1">
        <f t="shared" si="15"/>
        <v>1</v>
      </c>
      <c r="Y77" s="1">
        <f t="shared" si="16"/>
        <v>1</v>
      </c>
      <c r="Z77" s="1">
        <f t="shared" si="17"/>
        <v>0</v>
      </c>
      <c r="AA77" s="1">
        <f t="shared" si="18"/>
        <v>0</v>
      </c>
      <c r="AB77" s="1">
        <f t="shared" si="19"/>
        <v>4</v>
      </c>
      <c r="AC77" s="1"/>
    </row>
    <row r="78" spans="1:29" ht="12.95" customHeight="1">
      <c r="A78" s="2">
        <v>5715</v>
      </c>
      <c r="B78" s="1" t="s">
        <v>731</v>
      </c>
      <c r="C78" s="1" t="s">
        <v>922</v>
      </c>
      <c r="D78" s="1">
        <v>39.630830000000003</v>
      </c>
      <c r="E78" s="1">
        <v>-105.014</v>
      </c>
      <c r="F78" s="3">
        <v>3</v>
      </c>
      <c r="G78" s="9" t="s">
        <v>2025</v>
      </c>
      <c r="H78" s="13">
        <v>8023.4652859999997</v>
      </c>
      <c r="I78" s="14">
        <v>34.681559</v>
      </c>
      <c r="J78" s="12">
        <v>7.5399999999999995E-2</v>
      </c>
      <c r="K78" s="12">
        <v>0.22699999999999998</v>
      </c>
      <c r="L78" s="12">
        <v>2.0072000000000001</v>
      </c>
      <c r="M78" s="1">
        <v>5</v>
      </c>
      <c r="N78" s="1">
        <v>16</v>
      </c>
      <c r="O78" s="12">
        <v>14.595029</v>
      </c>
      <c r="P78" s="1">
        <v>4.1502999999999998E-2</v>
      </c>
      <c r="Q78" s="1">
        <v>0</v>
      </c>
      <c r="R78" s="1">
        <v>0</v>
      </c>
      <c r="S78" s="1">
        <f t="shared" si="10"/>
        <v>0</v>
      </c>
      <c r="T78" s="1">
        <f t="shared" si="11"/>
        <v>0</v>
      </c>
      <c r="U78" s="1">
        <f t="shared" si="12"/>
        <v>1</v>
      </c>
      <c r="V78" s="1">
        <f t="shared" si="13"/>
        <v>1</v>
      </c>
      <c r="W78" s="1">
        <f t="shared" si="14"/>
        <v>0</v>
      </c>
      <c r="X78" s="1">
        <f t="shared" si="15"/>
        <v>1</v>
      </c>
      <c r="Y78" s="1">
        <f t="shared" si="16"/>
        <v>1</v>
      </c>
      <c r="Z78" s="1">
        <f t="shared" si="17"/>
        <v>0</v>
      </c>
      <c r="AA78" s="1">
        <f t="shared" si="18"/>
        <v>0</v>
      </c>
      <c r="AB78" s="1">
        <f t="shared" si="19"/>
        <v>4</v>
      </c>
      <c r="AC78" s="1"/>
    </row>
    <row r="79" spans="1:29" ht="12.95" customHeight="1">
      <c r="A79" s="2">
        <v>5720</v>
      </c>
      <c r="B79" s="1" t="s">
        <v>731</v>
      </c>
      <c r="C79" s="1" t="s">
        <v>923</v>
      </c>
      <c r="D79" s="1">
        <v>39.563000000000002</v>
      </c>
      <c r="E79" s="1">
        <v>-105.059</v>
      </c>
      <c r="F79" s="3">
        <v>1</v>
      </c>
      <c r="G79" s="9" t="s">
        <v>2025</v>
      </c>
      <c r="H79" s="13">
        <v>7835.5253220000004</v>
      </c>
      <c r="I79" s="14">
        <v>32.983646</v>
      </c>
      <c r="J79" s="12">
        <v>6.4799999999999996E-2</v>
      </c>
      <c r="K79" s="12">
        <v>0.23249999999999998</v>
      </c>
      <c r="L79" s="12">
        <v>0.72140000000000004</v>
      </c>
      <c r="M79" s="1">
        <v>1</v>
      </c>
      <c r="N79" s="1">
        <v>9</v>
      </c>
      <c r="O79" s="12">
        <v>6.1181669999999997</v>
      </c>
      <c r="P79" s="1">
        <v>4.2499000000000002E-2</v>
      </c>
      <c r="Q79" s="1">
        <v>0</v>
      </c>
      <c r="R79" s="1">
        <v>0</v>
      </c>
      <c r="S79" s="1">
        <f t="shared" si="10"/>
        <v>0</v>
      </c>
      <c r="T79" s="1">
        <f t="shared" si="11"/>
        <v>0</v>
      </c>
      <c r="U79" s="1">
        <f t="shared" si="12"/>
        <v>0</v>
      </c>
      <c r="V79" s="1">
        <f t="shared" si="13"/>
        <v>0</v>
      </c>
      <c r="W79" s="1">
        <f t="shared" si="14"/>
        <v>0</v>
      </c>
      <c r="X79" s="1">
        <f t="shared" si="15"/>
        <v>1</v>
      </c>
      <c r="Y79" s="1">
        <f t="shared" si="16"/>
        <v>1</v>
      </c>
      <c r="Z79" s="1">
        <f t="shared" si="17"/>
        <v>0</v>
      </c>
      <c r="AA79" s="1">
        <f t="shared" si="18"/>
        <v>0</v>
      </c>
      <c r="AB79" s="1">
        <f t="shared" si="19"/>
        <v>2</v>
      </c>
      <c r="AC79" s="1"/>
    </row>
    <row r="80" spans="1:29" ht="12.95" customHeight="1">
      <c r="A80" s="2">
        <v>5751</v>
      </c>
      <c r="B80" s="1" t="s">
        <v>412</v>
      </c>
      <c r="C80" s="1" t="s">
        <v>114</v>
      </c>
      <c r="D80" s="1">
        <v>39.654333000000001</v>
      </c>
      <c r="E80" s="1">
        <v>-105.01816700000001</v>
      </c>
      <c r="F80" s="3">
        <v>1</v>
      </c>
      <c r="G80" s="9" t="s">
        <v>2025</v>
      </c>
      <c r="H80" s="13">
        <v>679.99637299999995</v>
      </c>
      <c r="I80" s="14">
        <v>17.027951999999999</v>
      </c>
      <c r="J80" s="12">
        <v>1.77E-2</v>
      </c>
      <c r="K80" s="12">
        <v>0.37180000000000002</v>
      </c>
      <c r="L80" s="12">
        <v>7.1018999999999988</v>
      </c>
      <c r="M80" s="1">
        <v>3</v>
      </c>
      <c r="N80" s="1">
        <v>2</v>
      </c>
      <c r="O80" s="12">
        <v>14.254985</v>
      </c>
      <c r="P80" s="1">
        <v>0</v>
      </c>
      <c r="Q80" s="1">
        <v>1</v>
      </c>
      <c r="R80" s="1">
        <v>0</v>
      </c>
      <c r="S80" s="1">
        <f t="shared" si="10"/>
        <v>0</v>
      </c>
      <c r="T80" s="1">
        <f t="shared" si="11"/>
        <v>0</v>
      </c>
      <c r="U80" s="1">
        <f t="shared" si="12"/>
        <v>1</v>
      </c>
      <c r="V80" s="1">
        <f t="shared" si="13"/>
        <v>1</v>
      </c>
      <c r="W80" s="1">
        <f t="shared" si="14"/>
        <v>0</v>
      </c>
      <c r="X80" s="1">
        <f t="shared" si="15"/>
        <v>1</v>
      </c>
      <c r="Y80" s="1">
        <f t="shared" si="16"/>
        <v>0</v>
      </c>
      <c r="Z80" s="1">
        <f t="shared" si="17"/>
        <v>0</v>
      </c>
      <c r="AA80" s="1">
        <f t="shared" si="18"/>
        <v>0</v>
      </c>
      <c r="AB80" s="1">
        <f t="shared" si="19"/>
        <v>3</v>
      </c>
      <c r="AC80" s="1"/>
    </row>
    <row r="81" spans="1:29" ht="12.95" customHeight="1">
      <c r="A81" s="2">
        <v>5771</v>
      </c>
      <c r="B81" s="1" t="s">
        <v>952</v>
      </c>
      <c r="C81" s="1" t="s">
        <v>953</v>
      </c>
      <c r="D81" s="1">
        <v>39.345666999999999</v>
      </c>
      <c r="E81" s="1">
        <v>-104.981167</v>
      </c>
      <c r="F81" s="3">
        <v>1</v>
      </c>
      <c r="G81" s="9" t="s">
        <v>2025</v>
      </c>
      <c r="H81" s="13">
        <v>63.877749999999999</v>
      </c>
      <c r="I81" s="14">
        <v>16.56812</v>
      </c>
      <c r="J81" s="12">
        <v>0</v>
      </c>
      <c r="K81" s="12">
        <v>0</v>
      </c>
      <c r="L81" s="12">
        <v>0.11130000000000001</v>
      </c>
      <c r="M81" s="1">
        <v>0</v>
      </c>
      <c r="N81" s="1">
        <v>14</v>
      </c>
      <c r="O81" s="12">
        <v>2.0626229999999999</v>
      </c>
      <c r="P81" s="1">
        <v>0</v>
      </c>
      <c r="Q81" s="1">
        <v>3</v>
      </c>
      <c r="R81" s="1">
        <v>0</v>
      </c>
      <c r="S81" s="1">
        <f t="shared" si="10"/>
        <v>0</v>
      </c>
      <c r="T81" s="1">
        <f t="shared" si="11"/>
        <v>0</v>
      </c>
      <c r="U81" s="1">
        <f t="shared" si="12"/>
        <v>0</v>
      </c>
      <c r="V81" s="1">
        <f t="shared" si="13"/>
        <v>0</v>
      </c>
      <c r="W81" s="1">
        <f t="shared" si="14"/>
        <v>0</v>
      </c>
      <c r="X81" s="1">
        <f t="shared" si="15"/>
        <v>0</v>
      </c>
      <c r="Y81" s="1">
        <f t="shared" si="16"/>
        <v>0</v>
      </c>
      <c r="Z81" s="1">
        <f t="shared" si="17"/>
        <v>0</v>
      </c>
      <c r="AA81" s="1">
        <f t="shared" si="18"/>
        <v>0</v>
      </c>
      <c r="AB81" s="1">
        <f t="shared" si="19"/>
        <v>0</v>
      </c>
      <c r="AC81" s="1"/>
    </row>
    <row r="82" spans="1:29" ht="12.95" customHeight="1">
      <c r="A82" s="2">
        <v>5774</v>
      </c>
      <c r="B82" s="1" t="s">
        <v>958</v>
      </c>
      <c r="C82" s="1" t="s">
        <v>959</v>
      </c>
      <c r="D82" s="1">
        <v>39.165900000000001</v>
      </c>
      <c r="E82" s="1">
        <v>-104.866</v>
      </c>
      <c r="F82" s="3">
        <v>3</v>
      </c>
      <c r="G82" s="9" t="s">
        <v>2025</v>
      </c>
      <c r="H82" s="13">
        <v>20.46153</v>
      </c>
      <c r="I82" s="14">
        <v>14.324203000000001</v>
      </c>
      <c r="J82" s="12">
        <v>0</v>
      </c>
      <c r="K82" s="12">
        <v>0</v>
      </c>
      <c r="L82" s="12">
        <v>0.374</v>
      </c>
      <c r="M82" s="1">
        <v>0</v>
      </c>
      <c r="N82" s="1">
        <v>0</v>
      </c>
      <c r="O82" s="12">
        <v>1.7663519999999999</v>
      </c>
      <c r="P82" s="1">
        <v>0</v>
      </c>
      <c r="Q82" s="1">
        <v>2</v>
      </c>
      <c r="R82" s="1">
        <v>0</v>
      </c>
      <c r="S82" s="1">
        <f t="shared" si="10"/>
        <v>0</v>
      </c>
      <c r="T82" s="1">
        <f t="shared" si="11"/>
        <v>0</v>
      </c>
      <c r="U82" s="1">
        <f t="shared" si="12"/>
        <v>0</v>
      </c>
      <c r="V82" s="1">
        <f t="shared" si="13"/>
        <v>0</v>
      </c>
      <c r="W82" s="1">
        <f t="shared" si="14"/>
        <v>0</v>
      </c>
      <c r="X82" s="1">
        <f t="shared" si="15"/>
        <v>0</v>
      </c>
      <c r="Y82" s="1">
        <f t="shared" si="16"/>
        <v>0</v>
      </c>
      <c r="Z82" s="1">
        <f t="shared" si="17"/>
        <v>0</v>
      </c>
      <c r="AA82" s="1">
        <f t="shared" si="18"/>
        <v>0</v>
      </c>
      <c r="AB82" s="1">
        <f t="shared" si="19"/>
        <v>0</v>
      </c>
      <c r="AC82" s="1"/>
    </row>
    <row r="83" spans="1:29" ht="12.95" customHeight="1">
      <c r="A83" s="2">
        <v>5775</v>
      </c>
      <c r="B83" s="1" t="s">
        <v>960</v>
      </c>
      <c r="C83" s="1" t="s">
        <v>959</v>
      </c>
      <c r="D83" s="1">
        <v>39.181649999999998</v>
      </c>
      <c r="E83" s="1">
        <v>-104.89682000000001</v>
      </c>
      <c r="F83" s="3">
        <v>1</v>
      </c>
      <c r="G83" s="9" t="s">
        <v>2025</v>
      </c>
      <c r="H83" s="13">
        <v>19.288335</v>
      </c>
      <c r="I83" s="14">
        <v>11.241505</v>
      </c>
      <c r="J83" s="12">
        <v>0</v>
      </c>
      <c r="K83" s="12">
        <v>0</v>
      </c>
      <c r="L83" s="12">
        <v>0.12589999999999998</v>
      </c>
      <c r="M83" s="1">
        <v>0</v>
      </c>
      <c r="N83" s="1">
        <v>3</v>
      </c>
      <c r="O83" s="12">
        <v>2.77535</v>
      </c>
      <c r="P83" s="1">
        <v>0</v>
      </c>
      <c r="Q83" s="1">
        <v>0</v>
      </c>
      <c r="R83" s="1">
        <v>0</v>
      </c>
      <c r="S83" s="1">
        <f t="shared" si="10"/>
        <v>0</v>
      </c>
      <c r="T83" s="1">
        <f t="shared" si="11"/>
        <v>0</v>
      </c>
      <c r="U83" s="1">
        <f t="shared" si="12"/>
        <v>0</v>
      </c>
      <c r="V83" s="1">
        <f t="shared" si="13"/>
        <v>0</v>
      </c>
      <c r="W83" s="1">
        <f t="shared" si="14"/>
        <v>0</v>
      </c>
      <c r="X83" s="1">
        <f t="shared" si="15"/>
        <v>0</v>
      </c>
      <c r="Y83" s="1">
        <f t="shared" si="16"/>
        <v>0</v>
      </c>
      <c r="Z83" s="1">
        <f t="shared" si="17"/>
        <v>0</v>
      </c>
      <c r="AA83" s="1">
        <f t="shared" si="18"/>
        <v>0</v>
      </c>
      <c r="AB83" s="1">
        <f t="shared" si="19"/>
        <v>0</v>
      </c>
      <c r="AC83" s="1"/>
    </row>
    <row r="84" spans="1:29" ht="12.95" customHeight="1">
      <c r="A84" s="2">
        <v>5777</v>
      </c>
      <c r="B84" s="1" t="s">
        <v>961</v>
      </c>
      <c r="C84" s="1" t="s">
        <v>965</v>
      </c>
      <c r="D84" s="1">
        <v>39.369</v>
      </c>
      <c r="E84" s="1">
        <v>-104.9636</v>
      </c>
      <c r="F84" s="3">
        <v>1</v>
      </c>
      <c r="G84" s="9" t="s">
        <v>2025</v>
      </c>
      <c r="H84" s="13">
        <v>258.56691899999998</v>
      </c>
      <c r="I84" s="14">
        <v>20.027453000000001</v>
      </c>
      <c r="J84" s="12">
        <v>0.39820000000000005</v>
      </c>
      <c r="K84" s="12">
        <v>0</v>
      </c>
      <c r="L84" s="12">
        <v>0.12670000000000001</v>
      </c>
      <c r="M84" s="1">
        <v>0</v>
      </c>
      <c r="N84" s="1">
        <v>8</v>
      </c>
      <c r="O84" s="12">
        <v>3.202372</v>
      </c>
      <c r="P84" s="1">
        <v>0</v>
      </c>
      <c r="Q84" s="1">
        <v>0</v>
      </c>
      <c r="R84" s="1">
        <v>0</v>
      </c>
      <c r="S84" s="1">
        <f t="shared" si="10"/>
        <v>0</v>
      </c>
      <c r="T84" s="1">
        <f t="shared" si="11"/>
        <v>0</v>
      </c>
      <c r="U84" s="1">
        <f t="shared" si="12"/>
        <v>0</v>
      </c>
      <c r="V84" s="1">
        <f t="shared" si="13"/>
        <v>0</v>
      </c>
      <c r="W84" s="1">
        <f t="shared" si="14"/>
        <v>0</v>
      </c>
      <c r="X84" s="1">
        <f t="shared" si="15"/>
        <v>1</v>
      </c>
      <c r="Y84" s="1">
        <f t="shared" si="16"/>
        <v>0</v>
      </c>
      <c r="Z84" s="1">
        <f t="shared" si="17"/>
        <v>0</v>
      </c>
      <c r="AA84" s="1">
        <f t="shared" si="18"/>
        <v>0</v>
      </c>
      <c r="AB84" s="1">
        <f t="shared" si="19"/>
        <v>1</v>
      </c>
      <c r="AC84" s="1"/>
    </row>
    <row r="85" spans="1:29" ht="12.95" customHeight="1">
      <c r="A85" s="2">
        <v>5779</v>
      </c>
      <c r="B85" s="1" t="s">
        <v>967</v>
      </c>
      <c r="C85" s="1" t="s">
        <v>968</v>
      </c>
      <c r="D85" s="1">
        <v>39.432499999999997</v>
      </c>
      <c r="E85" s="1">
        <v>-104.96466700000001</v>
      </c>
      <c r="F85" s="3">
        <v>1</v>
      </c>
      <c r="G85" s="9" t="s">
        <v>2025</v>
      </c>
      <c r="H85" s="13">
        <v>335.09266600000001</v>
      </c>
      <c r="I85" s="14">
        <v>19.617315999999999</v>
      </c>
      <c r="J85" s="12">
        <v>8.1900000000000001E-2</v>
      </c>
      <c r="K85" s="12">
        <v>0</v>
      </c>
      <c r="L85" s="12">
        <v>7.3501999999999983</v>
      </c>
      <c r="M85" s="1">
        <v>1</v>
      </c>
      <c r="N85" s="1">
        <v>1</v>
      </c>
      <c r="O85" s="12">
        <v>2.8406889999999998</v>
      </c>
      <c r="P85" s="1">
        <v>0</v>
      </c>
      <c r="Q85" s="1">
        <v>0</v>
      </c>
      <c r="R85" s="1">
        <v>0</v>
      </c>
      <c r="S85" s="1">
        <f t="shared" si="10"/>
        <v>0</v>
      </c>
      <c r="T85" s="1">
        <f t="shared" si="11"/>
        <v>0</v>
      </c>
      <c r="U85" s="1">
        <f t="shared" si="12"/>
        <v>1</v>
      </c>
      <c r="V85" s="1">
        <f t="shared" si="13"/>
        <v>0</v>
      </c>
      <c r="W85" s="1">
        <f t="shared" si="14"/>
        <v>0</v>
      </c>
      <c r="X85" s="1">
        <f t="shared" si="15"/>
        <v>0</v>
      </c>
      <c r="Y85" s="1">
        <f t="shared" si="16"/>
        <v>0</v>
      </c>
      <c r="Z85" s="1">
        <f t="shared" si="17"/>
        <v>0</v>
      </c>
      <c r="AA85" s="1">
        <f t="shared" si="18"/>
        <v>0</v>
      </c>
      <c r="AB85" s="1">
        <f t="shared" si="19"/>
        <v>1</v>
      </c>
      <c r="AC85" s="1"/>
    </row>
    <row r="86" spans="1:29" ht="12.95" customHeight="1">
      <c r="A86" s="2">
        <v>5821</v>
      </c>
      <c r="B86" s="1" t="s">
        <v>983</v>
      </c>
      <c r="C86" s="1" t="s">
        <v>984</v>
      </c>
      <c r="D86" s="1">
        <v>39.506788</v>
      </c>
      <c r="E86" s="1">
        <v>-105.024987</v>
      </c>
      <c r="F86" s="3">
        <v>1</v>
      </c>
      <c r="G86" s="9" t="s">
        <v>2025</v>
      </c>
      <c r="H86" s="13">
        <v>817.34771599999999</v>
      </c>
      <c r="I86" s="14">
        <v>26.818449999999999</v>
      </c>
      <c r="J86" s="12">
        <v>0.17399999999999999</v>
      </c>
      <c r="K86" s="12">
        <v>5.5000000000000005E-3</v>
      </c>
      <c r="L86" s="12">
        <v>3.4193000000000002</v>
      </c>
      <c r="M86" s="1">
        <v>7</v>
      </c>
      <c r="N86" s="1">
        <v>2</v>
      </c>
      <c r="O86" s="12">
        <v>1.649683</v>
      </c>
      <c r="P86" s="1">
        <v>0</v>
      </c>
      <c r="Q86" s="1">
        <v>0</v>
      </c>
      <c r="R86" s="1">
        <v>0</v>
      </c>
      <c r="S86" s="1">
        <f t="shared" si="10"/>
        <v>0</v>
      </c>
      <c r="T86" s="1">
        <f t="shared" si="11"/>
        <v>0</v>
      </c>
      <c r="U86" s="1">
        <f t="shared" si="12"/>
        <v>1</v>
      </c>
      <c r="V86" s="1">
        <f t="shared" si="13"/>
        <v>1</v>
      </c>
      <c r="W86" s="1">
        <f t="shared" si="14"/>
        <v>0</v>
      </c>
      <c r="X86" s="1">
        <f t="shared" si="15"/>
        <v>0</v>
      </c>
      <c r="Y86" s="1">
        <f t="shared" si="16"/>
        <v>0</v>
      </c>
      <c r="Z86" s="1">
        <f t="shared" si="17"/>
        <v>0</v>
      </c>
      <c r="AA86" s="1">
        <f t="shared" si="18"/>
        <v>0</v>
      </c>
      <c r="AB86" s="1">
        <f t="shared" si="19"/>
        <v>2</v>
      </c>
      <c r="AC86" s="1"/>
    </row>
    <row r="87" spans="1:29" ht="12.95" customHeight="1">
      <c r="A87" s="2">
        <v>5823</v>
      </c>
      <c r="B87" s="1" t="s">
        <v>985</v>
      </c>
      <c r="C87" s="1" t="s">
        <v>603</v>
      </c>
      <c r="D87" s="1">
        <v>39.639299999999999</v>
      </c>
      <c r="E87" s="1">
        <v>-105.1609</v>
      </c>
      <c r="F87" s="3">
        <v>1</v>
      </c>
      <c r="G87" s="9" t="s">
        <v>2025</v>
      </c>
      <c r="H87" s="13">
        <v>130.64178100000001</v>
      </c>
      <c r="I87" s="14">
        <v>9.5900420000000004</v>
      </c>
      <c r="J87" s="12">
        <v>0</v>
      </c>
      <c r="K87" s="12">
        <v>0.59030000000000005</v>
      </c>
      <c r="L87" s="12">
        <v>3.3176999999999999</v>
      </c>
      <c r="M87" s="1">
        <v>0</v>
      </c>
      <c r="N87" s="1">
        <v>15</v>
      </c>
      <c r="O87" s="12">
        <v>3.2422939999999998</v>
      </c>
      <c r="P87" s="1">
        <v>0</v>
      </c>
      <c r="Q87" s="1">
        <v>3</v>
      </c>
      <c r="R87" s="1">
        <v>0</v>
      </c>
      <c r="S87" s="1">
        <f t="shared" si="10"/>
        <v>0</v>
      </c>
      <c r="T87" s="1">
        <f t="shared" si="11"/>
        <v>0</v>
      </c>
      <c r="U87" s="1">
        <f t="shared" si="12"/>
        <v>1</v>
      </c>
      <c r="V87" s="1">
        <f t="shared" si="13"/>
        <v>0</v>
      </c>
      <c r="W87" s="1">
        <f t="shared" si="14"/>
        <v>0</v>
      </c>
      <c r="X87" s="1">
        <f t="shared" si="15"/>
        <v>1</v>
      </c>
      <c r="Y87" s="1">
        <f t="shared" si="16"/>
        <v>0</v>
      </c>
      <c r="Z87" s="1">
        <f t="shared" si="17"/>
        <v>0</v>
      </c>
      <c r="AA87" s="1">
        <f t="shared" si="18"/>
        <v>0</v>
      </c>
      <c r="AB87" s="1">
        <f t="shared" si="19"/>
        <v>2</v>
      </c>
      <c r="AC87" s="1"/>
    </row>
    <row r="88" spans="1:29" ht="12.95" customHeight="1">
      <c r="A88" s="2">
        <v>6030</v>
      </c>
      <c r="B88" s="1" t="s">
        <v>1056</v>
      </c>
      <c r="C88" s="1" t="s">
        <v>1057</v>
      </c>
      <c r="D88" s="1">
        <v>40.082970000000003</v>
      </c>
      <c r="E88" s="1">
        <v>-102.26532</v>
      </c>
      <c r="F88" s="3">
        <v>3</v>
      </c>
      <c r="G88" s="9" t="s">
        <v>2025</v>
      </c>
      <c r="H88" s="13">
        <v>1360.26704</v>
      </c>
      <c r="I88" s="14">
        <v>17.484145999999999</v>
      </c>
      <c r="J88" s="12">
        <v>55.614300000000007</v>
      </c>
      <c r="K88" s="12">
        <v>0.73419999999999996</v>
      </c>
      <c r="L88" s="12">
        <v>0.39239999999999997</v>
      </c>
      <c r="M88" s="1">
        <v>0</v>
      </c>
      <c r="N88" s="1">
        <v>2</v>
      </c>
      <c r="O88" s="12">
        <v>1.4121109999999999</v>
      </c>
      <c r="P88" s="1">
        <v>0</v>
      </c>
      <c r="Q88" s="1">
        <v>0</v>
      </c>
      <c r="R88" s="1">
        <v>0</v>
      </c>
      <c r="S88" s="1">
        <f t="shared" si="10"/>
        <v>1</v>
      </c>
      <c r="T88" s="1">
        <f t="shared" si="11"/>
        <v>0</v>
      </c>
      <c r="U88" s="1">
        <f t="shared" si="12"/>
        <v>0</v>
      </c>
      <c r="V88" s="1">
        <f t="shared" si="13"/>
        <v>0</v>
      </c>
      <c r="W88" s="1">
        <f t="shared" si="14"/>
        <v>0</v>
      </c>
      <c r="X88" s="1">
        <f t="shared" si="15"/>
        <v>0</v>
      </c>
      <c r="Y88" s="1">
        <f t="shared" si="16"/>
        <v>0</v>
      </c>
      <c r="Z88" s="1">
        <f t="shared" si="17"/>
        <v>0</v>
      </c>
      <c r="AA88" s="1">
        <f t="shared" si="18"/>
        <v>0</v>
      </c>
      <c r="AB88" s="1">
        <f t="shared" si="19"/>
        <v>1</v>
      </c>
      <c r="AC88" s="1"/>
    </row>
    <row r="89" spans="1:29" ht="12.95" customHeight="1">
      <c r="A89" s="2">
        <v>6266</v>
      </c>
      <c r="B89" s="1" t="s">
        <v>1060</v>
      </c>
      <c r="C89" s="1" t="s">
        <v>1061</v>
      </c>
      <c r="D89" s="1">
        <v>40.063499999999998</v>
      </c>
      <c r="E89" s="1">
        <v>-102.327</v>
      </c>
      <c r="F89" s="3">
        <v>3</v>
      </c>
      <c r="G89" s="9" t="s">
        <v>2025</v>
      </c>
      <c r="H89" s="13">
        <v>589.80600000000004</v>
      </c>
      <c r="I89" s="14">
        <v>29.934546999999998</v>
      </c>
      <c r="J89" s="12">
        <v>32.235500000000002</v>
      </c>
      <c r="K89" s="12">
        <v>0.4158</v>
      </c>
      <c r="L89" s="12">
        <v>2.2000000000000002E-2</v>
      </c>
      <c r="M89" s="1">
        <v>0</v>
      </c>
      <c r="N89" s="1">
        <v>3</v>
      </c>
      <c r="O89" s="12">
        <v>1.2378819999999999</v>
      </c>
      <c r="P89" s="1">
        <v>0</v>
      </c>
      <c r="Q89" s="1">
        <v>126</v>
      </c>
      <c r="R89" s="1">
        <v>0</v>
      </c>
      <c r="S89" s="1">
        <f t="shared" si="10"/>
        <v>1</v>
      </c>
      <c r="T89" s="1">
        <f t="shared" si="11"/>
        <v>0</v>
      </c>
      <c r="U89" s="1">
        <f t="shared" si="12"/>
        <v>0</v>
      </c>
      <c r="V89" s="1">
        <f t="shared" si="13"/>
        <v>0</v>
      </c>
      <c r="W89" s="1">
        <f t="shared" si="14"/>
        <v>0</v>
      </c>
      <c r="X89" s="1">
        <f t="shared" si="15"/>
        <v>0</v>
      </c>
      <c r="Y89" s="1">
        <f t="shared" si="16"/>
        <v>0</v>
      </c>
      <c r="Z89" s="1">
        <f t="shared" si="17"/>
        <v>1</v>
      </c>
      <c r="AA89" s="1">
        <f t="shared" si="18"/>
        <v>0</v>
      </c>
      <c r="AB89" s="1">
        <f t="shared" si="19"/>
        <v>2</v>
      </c>
      <c r="AC89" s="1"/>
    </row>
    <row r="90" spans="1:29" ht="12.95" customHeight="1">
      <c r="A90" s="2">
        <v>6540</v>
      </c>
      <c r="B90" s="1" t="s">
        <v>1062</v>
      </c>
      <c r="C90" s="1" t="s">
        <v>1063</v>
      </c>
      <c r="D90" s="1">
        <v>39.834000000000003</v>
      </c>
      <c r="E90" s="1">
        <v>-102.254</v>
      </c>
      <c r="F90" s="3">
        <v>3</v>
      </c>
      <c r="G90" s="9" t="s">
        <v>2025</v>
      </c>
      <c r="H90" s="13">
        <v>4891.4518360000002</v>
      </c>
      <c r="I90" s="14">
        <v>32.040742000000002</v>
      </c>
      <c r="J90" s="12">
        <v>51.866900000000001</v>
      </c>
      <c r="K90" s="12">
        <v>0.43299999999999994</v>
      </c>
      <c r="L90" s="12">
        <v>4.3499999999999997E-2</v>
      </c>
      <c r="M90" s="1">
        <v>0</v>
      </c>
      <c r="N90" s="1">
        <v>0</v>
      </c>
      <c r="O90" s="12">
        <v>0.211449</v>
      </c>
      <c r="P90" s="1">
        <v>0</v>
      </c>
      <c r="Q90" s="1">
        <v>46</v>
      </c>
      <c r="R90" s="1">
        <v>0</v>
      </c>
      <c r="S90" s="1">
        <f t="shared" si="10"/>
        <v>1</v>
      </c>
      <c r="T90" s="1">
        <f t="shared" si="11"/>
        <v>0</v>
      </c>
      <c r="U90" s="1">
        <f t="shared" si="12"/>
        <v>0</v>
      </c>
      <c r="V90" s="1">
        <f t="shared" si="13"/>
        <v>0</v>
      </c>
      <c r="W90" s="1">
        <f t="shared" si="14"/>
        <v>0</v>
      </c>
      <c r="X90" s="1">
        <f t="shared" si="15"/>
        <v>0</v>
      </c>
      <c r="Y90" s="1">
        <f t="shared" si="16"/>
        <v>0</v>
      </c>
      <c r="Z90" s="1">
        <f t="shared" si="17"/>
        <v>1</v>
      </c>
      <c r="AA90" s="1">
        <f t="shared" si="18"/>
        <v>0</v>
      </c>
      <c r="AB90" s="1">
        <f t="shared" si="19"/>
        <v>2</v>
      </c>
      <c r="AC90" s="1"/>
    </row>
    <row r="91" spans="1:29" ht="12.95" customHeight="1">
      <c r="A91" s="2">
        <v>7222</v>
      </c>
      <c r="B91" s="1" t="s">
        <v>1148</v>
      </c>
      <c r="C91" s="1" t="s">
        <v>1149</v>
      </c>
      <c r="D91" s="1">
        <v>38.212269999999997</v>
      </c>
      <c r="E91" s="1">
        <v>-105.09563</v>
      </c>
      <c r="F91" s="3">
        <v>3</v>
      </c>
      <c r="G91" s="9" t="s">
        <v>2025</v>
      </c>
      <c r="H91" s="13">
        <v>225.227633</v>
      </c>
      <c r="I91" s="14">
        <v>22.761485</v>
      </c>
      <c r="J91" s="12">
        <v>0</v>
      </c>
      <c r="K91" s="12">
        <v>0.19499999999999998</v>
      </c>
      <c r="L91" s="12">
        <v>0.17460000000000001</v>
      </c>
      <c r="M91" s="1">
        <v>0</v>
      </c>
      <c r="N91" s="1">
        <v>12</v>
      </c>
      <c r="O91" s="12">
        <v>1.1636660000000001</v>
      </c>
      <c r="P91" s="1">
        <v>0</v>
      </c>
      <c r="Q91" s="1">
        <v>0</v>
      </c>
      <c r="R91" s="1">
        <v>0</v>
      </c>
      <c r="S91" s="1">
        <f t="shared" si="10"/>
        <v>0</v>
      </c>
      <c r="T91" s="1">
        <f t="shared" si="11"/>
        <v>0</v>
      </c>
      <c r="U91" s="1">
        <f t="shared" si="12"/>
        <v>0</v>
      </c>
      <c r="V91" s="1">
        <f t="shared" si="13"/>
        <v>0</v>
      </c>
      <c r="W91" s="1">
        <f t="shared" si="14"/>
        <v>0</v>
      </c>
      <c r="X91" s="1">
        <f t="shared" si="15"/>
        <v>0</v>
      </c>
      <c r="Y91" s="1">
        <f t="shared" si="16"/>
        <v>0</v>
      </c>
      <c r="Z91" s="1">
        <f t="shared" si="17"/>
        <v>0</v>
      </c>
      <c r="AA91" s="1">
        <f t="shared" si="18"/>
        <v>0</v>
      </c>
      <c r="AB91" s="1">
        <f t="shared" si="19"/>
        <v>0</v>
      </c>
      <c r="AC91" s="1"/>
    </row>
    <row r="92" spans="1:29" ht="12.95" customHeight="1">
      <c r="A92" s="2">
        <v>7226</v>
      </c>
      <c r="B92" s="1" t="s">
        <v>1148</v>
      </c>
      <c r="C92" s="1" t="s">
        <v>1157</v>
      </c>
      <c r="D92" s="1">
        <v>38.343429999999998</v>
      </c>
      <c r="E92" s="1">
        <v>-105.06824</v>
      </c>
      <c r="F92" s="3">
        <v>3</v>
      </c>
      <c r="G92" s="9" t="s">
        <v>2025</v>
      </c>
      <c r="H92" s="13">
        <v>384.873558</v>
      </c>
      <c r="I92" s="14">
        <v>19.386064000000001</v>
      </c>
      <c r="J92" s="12">
        <v>2.9000000000000001E-2</v>
      </c>
      <c r="K92" s="12">
        <v>0.28600000000000003</v>
      </c>
      <c r="L92" s="12">
        <v>0.12809999999999999</v>
      </c>
      <c r="M92" s="1">
        <v>0</v>
      </c>
      <c r="N92" s="1">
        <v>4</v>
      </c>
      <c r="O92" s="12">
        <v>1.884331</v>
      </c>
      <c r="P92" s="1">
        <v>0</v>
      </c>
      <c r="Q92" s="1">
        <v>10</v>
      </c>
      <c r="R92" s="1">
        <v>0</v>
      </c>
      <c r="S92" s="1">
        <f t="shared" si="10"/>
        <v>0</v>
      </c>
      <c r="T92" s="1">
        <f t="shared" si="11"/>
        <v>0</v>
      </c>
      <c r="U92" s="1">
        <f t="shared" si="12"/>
        <v>0</v>
      </c>
      <c r="V92" s="1">
        <f t="shared" si="13"/>
        <v>0</v>
      </c>
      <c r="W92" s="1">
        <f t="shared" si="14"/>
        <v>0</v>
      </c>
      <c r="X92" s="1">
        <f t="shared" si="15"/>
        <v>0</v>
      </c>
      <c r="Y92" s="1">
        <f t="shared" si="16"/>
        <v>0</v>
      </c>
      <c r="Z92" s="1">
        <f t="shared" si="17"/>
        <v>1</v>
      </c>
      <c r="AA92" s="1">
        <f t="shared" si="18"/>
        <v>0</v>
      </c>
      <c r="AB92" s="1">
        <f t="shared" si="19"/>
        <v>1</v>
      </c>
      <c r="AC92" s="1" t="s">
        <v>2207</v>
      </c>
    </row>
    <row r="93" spans="1:29" ht="12.95" customHeight="1">
      <c r="A93" s="2">
        <v>7284</v>
      </c>
      <c r="B93" s="1" t="s">
        <v>378</v>
      </c>
      <c r="C93" s="1" t="s">
        <v>1169</v>
      </c>
      <c r="D93" s="1">
        <v>38.207970000000003</v>
      </c>
      <c r="E93" s="1">
        <v>-104.79312</v>
      </c>
      <c r="F93" s="3">
        <v>3</v>
      </c>
      <c r="G93" s="9" t="s">
        <v>2025</v>
      </c>
      <c r="H93" s="13">
        <v>138.032489</v>
      </c>
      <c r="I93" s="14">
        <v>14.581422999999999</v>
      </c>
      <c r="J93" s="12">
        <v>8.3500000000000005E-2</v>
      </c>
      <c r="K93" s="12">
        <v>0</v>
      </c>
      <c r="L93" s="12">
        <v>3.85E-2</v>
      </c>
      <c r="M93" s="1">
        <v>0</v>
      </c>
      <c r="N93" s="1">
        <v>0</v>
      </c>
      <c r="O93" s="12">
        <v>0.93458300000000005</v>
      </c>
      <c r="P93" s="1">
        <v>0</v>
      </c>
      <c r="Q93" s="1">
        <v>0</v>
      </c>
      <c r="R93" s="1">
        <v>0</v>
      </c>
      <c r="S93" s="1">
        <f t="shared" si="10"/>
        <v>0</v>
      </c>
      <c r="T93" s="1">
        <f t="shared" si="11"/>
        <v>0</v>
      </c>
      <c r="U93" s="1">
        <f t="shared" si="12"/>
        <v>0</v>
      </c>
      <c r="V93" s="1">
        <f t="shared" si="13"/>
        <v>0</v>
      </c>
      <c r="W93" s="1">
        <f t="shared" si="14"/>
        <v>0</v>
      </c>
      <c r="X93" s="1">
        <f t="shared" si="15"/>
        <v>0</v>
      </c>
      <c r="Y93" s="1">
        <f t="shared" si="16"/>
        <v>0</v>
      </c>
      <c r="Z93" s="1">
        <f t="shared" si="17"/>
        <v>0</v>
      </c>
      <c r="AA93" s="1">
        <f t="shared" si="18"/>
        <v>0</v>
      </c>
      <c r="AB93" s="1">
        <f t="shared" si="19"/>
        <v>0</v>
      </c>
      <c r="AC93" s="1"/>
    </row>
    <row r="94" spans="1:29" ht="12.95" customHeight="1">
      <c r="A94" s="2">
        <v>7285</v>
      </c>
      <c r="B94" s="1" t="s">
        <v>1170</v>
      </c>
      <c r="C94" s="1" t="s">
        <v>1171</v>
      </c>
      <c r="D94" s="1">
        <v>38.229399999999998</v>
      </c>
      <c r="E94" s="1">
        <v>-104.7462</v>
      </c>
      <c r="F94" s="3">
        <v>3</v>
      </c>
      <c r="G94" s="9" t="s">
        <v>2025</v>
      </c>
      <c r="H94" s="13">
        <v>61.971698000000004</v>
      </c>
      <c r="I94" s="14">
        <v>23.457115000000002</v>
      </c>
      <c r="J94" s="12">
        <v>1.8723000000000001</v>
      </c>
      <c r="K94" s="12">
        <v>0</v>
      </c>
      <c r="L94" s="12">
        <v>0.28179999999999999</v>
      </c>
      <c r="M94" s="1">
        <v>0</v>
      </c>
      <c r="N94" s="1">
        <v>0</v>
      </c>
      <c r="O94" s="12">
        <v>0.844781</v>
      </c>
      <c r="P94" s="1">
        <v>0</v>
      </c>
      <c r="Q94" s="1">
        <v>0</v>
      </c>
      <c r="R94" s="1">
        <v>0</v>
      </c>
      <c r="S94" s="1">
        <f t="shared" si="10"/>
        <v>0</v>
      </c>
      <c r="T94" s="1">
        <f t="shared" si="11"/>
        <v>0</v>
      </c>
      <c r="U94" s="1">
        <f t="shared" si="12"/>
        <v>0</v>
      </c>
      <c r="V94" s="1">
        <f t="shared" si="13"/>
        <v>0</v>
      </c>
      <c r="W94" s="1">
        <f t="shared" si="14"/>
        <v>0</v>
      </c>
      <c r="X94" s="1">
        <f t="shared" si="15"/>
        <v>0</v>
      </c>
      <c r="Y94" s="1">
        <f t="shared" si="16"/>
        <v>0</v>
      </c>
      <c r="Z94" s="1">
        <f t="shared" si="17"/>
        <v>0</v>
      </c>
      <c r="AA94" s="1">
        <f t="shared" si="18"/>
        <v>0</v>
      </c>
      <c r="AB94" s="1">
        <f t="shared" si="19"/>
        <v>0</v>
      </c>
      <c r="AC94" s="1"/>
    </row>
    <row r="95" spans="1:29" ht="12.95" customHeight="1">
      <c r="A95" s="2">
        <v>7293</v>
      </c>
      <c r="B95" s="1" t="s">
        <v>1172</v>
      </c>
      <c r="C95" s="1" t="s">
        <v>1173</v>
      </c>
      <c r="D95" s="1">
        <v>38.272883</v>
      </c>
      <c r="E95" s="1">
        <v>-104.63786</v>
      </c>
      <c r="F95" s="3">
        <v>3</v>
      </c>
      <c r="G95" s="9" t="s">
        <v>2025</v>
      </c>
      <c r="H95" s="13">
        <v>212.807481</v>
      </c>
      <c r="I95" s="14">
        <v>15.691122</v>
      </c>
      <c r="J95" s="12">
        <v>0.10189999999999999</v>
      </c>
      <c r="K95" s="12">
        <v>0</v>
      </c>
      <c r="L95" s="12">
        <v>8.3592999999999993</v>
      </c>
      <c r="M95" s="1">
        <v>1</v>
      </c>
      <c r="N95" s="1">
        <v>0</v>
      </c>
      <c r="O95" s="12">
        <v>8.4992780000000003</v>
      </c>
      <c r="P95" s="1">
        <v>0</v>
      </c>
      <c r="Q95" s="1">
        <v>0</v>
      </c>
      <c r="R95" s="1">
        <v>0</v>
      </c>
      <c r="S95" s="1">
        <f t="shared" si="10"/>
        <v>0</v>
      </c>
      <c r="T95" s="1">
        <f t="shared" si="11"/>
        <v>0</v>
      </c>
      <c r="U95" s="1">
        <f t="shared" si="12"/>
        <v>1</v>
      </c>
      <c r="V95" s="1">
        <f t="shared" si="13"/>
        <v>0</v>
      </c>
      <c r="W95" s="1">
        <f t="shared" si="14"/>
        <v>0</v>
      </c>
      <c r="X95" s="1">
        <f t="shared" si="15"/>
        <v>1</v>
      </c>
      <c r="Y95" s="1">
        <f t="shared" si="16"/>
        <v>0</v>
      </c>
      <c r="Z95" s="1">
        <f t="shared" si="17"/>
        <v>0</v>
      </c>
      <c r="AA95" s="1">
        <f t="shared" si="18"/>
        <v>0</v>
      </c>
      <c r="AB95" s="1">
        <f t="shared" si="19"/>
        <v>2</v>
      </c>
      <c r="AC95" s="1"/>
    </row>
    <row r="96" spans="1:29" ht="12.95" customHeight="1">
      <c r="A96" s="2">
        <v>7306</v>
      </c>
      <c r="B96" s="1" t="s">
        <v>1194</v>
      </c>
      <c r="C96" s="1" t="s">
        <v>1195</v>
      </c>
      <c r="D96" s="1">
        <v>38.816265000000001</v>
      </c>
      <c r="E96" s="1">
        <v>-104.82259999999999</v>
      </c>
      <c r="F96" s="3">
        <v>3</v>
      </c>
      <c r="G96" s="9" t="s">
        <v>2025</v>
      </c>
      <c r="H96" s="13">
        <v>951.61365999999998</v>
      </c>
      <c r="I96" s="14">
        <v>23.253682999999999</v>
      </c>
      <c r="J96" s="12">
        <v>0</v>
      </c>
      <c r="K96" s="12">
        <v>9.1999999999999998E-3</v>
      </c>
      <c r="L96" s="12">
        <v>12.869900000000001</v>
      </c>
      <c r="M96" s="1">
        <v>17</v>
      </c>
      <c r="N96" s="1">
        <v>2</v>
      </c>
      <c r="O96" s="12">
        <v>14.576884</v>
      </c>
      <c r="P96" s="1">
        <v>4.2030000000000001E-3</v>
      </c>
      <c r="Q96" s="1">
        <v>1</v>
      </c>
      <c r="R96" s="1">
        <v>0</v>
      </c>
      <c r="S96" s="1">
        <f t="shared" si="10"/>
        <v>0</v>
      </c>
      <c r="T96" s="1">
        <f t="shared" si="11"/>
        <v>0</v>
      </c>
      <c r="U96" s="1">
        <f t="shared" si="12"/>
        <v>1</v>
      </c>
      <c r="V96" s="1">
        <f t="shared" si="13"/>
        <v>1</v>
      </c>
      <c r="W96" s="1">
        <f t="shared" si="14"/>
        <v>0</v>
      </c>
      <c r="X96" s="1">
        <f t="shared" si="15"/>
        <v>1</v>
      </c>
      <c r="Y96" s="1">
        <f t="shared" si="16"/>
        <v>1</v>
      </c>
      <c r="Z96" s="1">
        <f t="shared" si="17"/>
        <v>0</v>
      </c>
      <c r="AA96" s="1">
        <f t="shared" si="18"/>
        <v>0</v>
      </c>
      <c r="AB96" s="1">
        <f t="shared" si="19"/>
        <v>4</v>
      </c>
      <c r="AC96" s="1"/>
    </row>
    <row r="97" spans="1:29" ht="12.95" customHeight="1">
      <c r="A97" s="2">
        <v>7309</v>
      </c>
      <c r="B97" s="1" t="s">
        <v>788</v>
      </c>
      <c r="C97" s="1" t="s">
        <v>1196</v>
      </c>
      <c r="D97" s="1">
        <v>38.81006</v>
      </c>
      <c r="E97" s="1">
        <v>-104.74803</v>
      </c>
      <c r="F97" s="3">
        <v>3</v>
      </c>
      <c r="G97" s="9" t="s">
        <v>2025</v>
      </c>
      <c r="H97" s="13">
        <v>68.983305999999999</v>
      </c>
      <c r="I97" s="14">
        <v>5.5814209999999997</v>
      </c>
      <c r="J97" s="12">
        <v>0.18259999999999998</v>
      </c>
      <c r="K97" s="12">
        <v>0</v>
      </c>
      <c r="L97" s="12">
        <v>16.253799999999998</v>
      </c>
      <c r="M97" s="1">
        <v>1</v>
      </c>
      <c r="N97" s="1">
        <v>0</v>
      </c>
      <c r="O97" s="12">
        <v>9.9099690000000002</v>
      </c>
      <c r="P97" s="1">
        <v>0</v>
      </c>
      <c r="Q97" s="1">
        <v>0</v>
      </c>
      <c r="R97" s="1">
        <v>0</v>
      </c>
      <c r="S97" s="1">
        <f t="shared" si="10"/>
        <v>0</v>
      </c>
      <c r="T97" s="1">
        <f t="shared" si="11"/>
        <v>0</v>
      </c>
      <c r="U97" s="1">
        <f t="shared" si="12"/>
        <v>1</v>
      </c>
      <c r="V97" s="1">
        <f t="shared" si="13"/>
        <v>0</v>
      </c>
      <c r="W97" s="1">
        <f t="shared" si="14"/>
        <v>0</v>
      </c>
      <c r="X97" s="1">
        <f t="shared" si="15"/>
        <v>1</v>
      </c>
      <c r="Y97" s="1">
        <f t="shared" si="16"/>
        <v>0</v>
      </c>
      <c r="Z97" s="1">
        <f t="shared" si="17"/>
        <v>0</v>
      </c>
      <c r="AA97" s="1">
        <f t="shared" si="18"/>
        <v>0</v>
      </c>
      <c r="AB97" s="1">
        <f t="shared" si="19"/>
        <v>2</v>
      </c>
      <c r="AC97" s="1"/>
    </row>
    <row r="98" spans="1:29" ht="12.95" customHeight="1">
      <c r="A98" s="2">
        <v>7310</v>
      </c>
      <c r="B98" s="1" t="s">
        <v>1197</v>
      </c>
      <c r="C98" s="1" t="s">
        <v>1198</v>
      </c>
      <c r="D98" s="1">
        <v>38.822282999999999</v>
      </c>
      <c r="E98" s="1">
        <v>-104.7265</v>
      </c>
      <c r="F98" s="3">
        <v>3</v>
      </c>
      <c r="G98" s="9" t="s">
        <v>2025</v>
      </c>
      <c r="H98" s="13">
        <v>62.295392999999997</v>
      </c>
      <c r="I98" s="14">
        <v>4.7616940000000003</v>
      </c>
      <c r="J98" s="12">
        <v>0.20230000000000001</v>
      </c>
      <c r="K98" s="12">
        <v>0</v>
      </c>
      <c r="L98" s="12">
        <v>11.6767</v>
      </c>
      <c r="M98" s="1">
        <v>0</v>
      </c>
      <c r="N98" s="1">
        <v>0</v>
      </c>
      <c r="O98" s="12">
        <v>11.226863</v>
      </c>
      <c r="P98" s="1">
        <v>0</v>
      </c>
      <c r="Q98" s="1">
        <v>0</v>
      </c>
      <c r="R98" s="1">
        <v>0</v>
      </c>
      <c r="S98" s="1">
        <f t="shared" si="10"/>
        <v>0</v>
      </c>
      <c r="T98" s="1">
        <f t="shared" si="11"/>
        <v>0</v>
      </c>
      <c r="U98" s="1">
        <f t="shared" si="12"/>
        <v>1</v>
      </c>
      <c r="V98" s="1">
        <f t="shared" si="13"/>
        <v>0</v>
      </c>
      <c r="W98" s="1">
        <f t="shared" si="14"/>
        <v>0</v>
      </c>
      <c r="X98" s="1">
        <f t="shared" si="15"/>
        <v>1</v>
      </c>
      <c r="Y98" s="1">
        <f t="shared" si="16"/>
        <v>0</v>
      </c>
      <c r="Z98" s="1">
        <f t="shared" si="17"/>
        <v>0</v>
      </c>
      <c r="AA98" s="1">
        <f t="shared" si="18"/>
        <v>0</v>
      </c>
      <c r="AB98" s="1">
        <f t="shared" si="19"/>
        <v>2</v>
      </c>
      <c r="AC98" s="1"/>
    </row>
    <row r="99" spans="1:29" ht="12.95" customHeight="1">
      <c r="A99" s="2">
        <v>7312</v>
      </c>
      <c r="B99" s="1" t="s">
        <v>788</v>
      </c>
      <c r="C99" s="1" t="s">
        <v>1199</v>
      </c>
      <c r="D99" s="1">
        <v>38.787030000000001</v>
      </c>
      <c r="E99" s="1">
        <v>-104.77561</v>
      </c>
      <c r="F99" s="3">
        <v>3</v>
      </c>
      <c r="G99" s="9" t="s">
        <v>2025</v>
      </c>
      <c r="H99" s="13">
        <v>136.07385199999999</v>
      </c>
      <c r="I99" s="14">
        <v>8.2034269999999996</v>
      </c>
      <c r="J99" s="12">
        <v>9.2600000000000002E-2</v>
      </c>
      <c r="K99" s="12">
        <v>0</v>
      </c>
      <c r="L99" s="12">
        <v>31.930500000000002</v>
      </c>
      <c r="M99" s="1">
        <v>4</v>
      </c>
      <c r="N99" s="1">
        <v>0</v>
      </c>
      <c r="O99" s="12">
        <v>13.558700999999999</v>
      </c>
      <c r="P99" s="1">
        <v>0</v>
      </c>
      <c r="Q99" s="1">
        <v>0</v>
      </c>
      <c r="R99" s="1">
        <v>0</v>
      </c>
      <c r="S99" s="1">
        <f t="shared" si="10"/>
        <v>0</v>
      </c>
      <c r="T99" s="1">
        <f t="shared" si="11"/>
        <v>0</v>
      </c>
      <c r="U99" s="1">
        <f t="shared" si="12"/>
        <v>1</v>
      </c>
      <c r="V99" s="1">
        <f t="shared" si="13"/>
        <v>1</v>
      </c>
      <c r="W99" s="1">
        <f t="shared" si="14"/>
        <v>0</v>
      </c>
      <c r="X99" s="1">
        <f t="shared" si="15"/>
        <v>1</v>
      </c>
      <c r="Y99" s="1">
        <f t="shared" si="16"/>
        <v>0</v>
      </c>
      <c r="Z99" s="1">
        <f t="shared" si="17"/>
        <v>0</v>
      </c>
      <c r="AA99" s="1">
        <f t="shared" si="18"/>
        <v>0</v>
      </c>
      <c r="AB99" s="1">
        <f t="shared" si="19"/>
        <v>3</v>
      </c>
      <c r="AC99" s="1"/>
    </row>
    <row r="100" spans="1:29" ht="12.95" customHeight="1">
      <c r="A100" s="2">
        <v>7316</v>
      </c>
      <c r="B100" s="1" t="s">
        <v>1194</v>
      </c>
      <c r="C100" s="1" t="s">
        <v>1202</v>
      </c>
      <c r="D100" s="1">
        <v>38.797499999999999</v>
      </c>
      <c r="E100" s="1">
        <v>-104.78615000000001</v>
      </c>
      <c r="F100" s="3">
        <v>3</v>
      </c>
      <c r="G100" s="9" t="s">
        <v>2025</v>
      </c>
      <c r="H100" s="13">
        <v>1070.992475</v>
      </c>
      <c r="I100" s="14">
        <v>32.206693000000001</v>
      </c>
      <c r="J100" s="12">
        <v>3.8000000000000004E-3</v>
      </c>
      <c r="K100" s="12">
        <v>8.2000000000000007E-3</v>
      </c>
      <c r="L100" s="12">
        <v>15.5138</v>
      </c>
      <c r="M100" s="1">
        <v>43</v>
      </c>
      <c r="N100" s="1">
        <v>12</v>
      </c>
      <c r="O100" s="12">
        <v>15.588348999999999</v>
      </c>
      <c r="P100" s="1">
        <v>9.3369999999999998E-3</v>
      </c>
      <c r="Q100" s="1">
        <v>0</v>
      </c>
      <c r="R100" s="1">
        <v>0</v>
      </c>
      <c r="S100" s="1">
        <f t="shared" si="10"/>
        <v>0</v>
      </c>
      <c r="T100" s="1">
        <f t="shared" si="11"/>
        <v>0</v>
      </c>
      <c r="U100" s="1">
        <f t="shared" si="12"/>
        <v>1</v>
      </c>
      <c r="V100" s="1">
        <f t="shared" si="13"/>
        <v>1</v>
      </c>
      <c r="W100" s="1">
        <f t="shared" si="14"/>
        <v>0</v>
      </c>
      <c r="X100" s="1">
        <f t="shared" si="15"/>
        <v>1</v>
      </c>
      <c r="Y100" s="1">
        <f t="shared" si="16"/>
        <v>1</v>
      </c>
      <c r="Z100" s="1">
        <f t="shared" si="17"/>
        <v>0</v>
      </c>
      <c r="AA100" s="1">
        <f t="shared" si="18"/>
        <v>0</v>
      </c>
      <c r="AB100" s="1">
        <f t="shared" si="19"/>
        <v>4</v>
      </c>
      <c r="AC100" s="1"/>
    </row>
    <row r="101" spans="1:29" ht="12.95" customHeight="1">
      <c r="A101" s="2">
        <v>7320</v>
      </c>
      <c r="B101" s="1" t="s">
        <v>1194</v>
      </c>
      <c r="C101" s="1" t="s">
        <v>1203</v>
      </c>
      <c r="D101" s="1">
        <v>38.677433000000001</v>
      </c>
      <c r="E101" s="1">
        <v>-104.705367</v>
      </c>
      <c r="F101" s="3">
        <v>3</v>
      </c>
      <c r="G101" s="9" t="s">
        <v>2025</v>
      </c>
      <c r="H101" s="13">
        <v>1397.378688</v>
      </c>
      <c r="I101" s="14">
        <v>23.952186000000001</v>
      </c>
      <c r="J101" s="12">
        <v>3.6699999999999997E-2</v>
      </c>
      <c r="K101" s="12">
        <v>1.0799999999999999E-2</v>
      </c>
      <c r="L101" s="12">
        <v>19.069400000000002</v>
      </c>
      <c r="M101" s="1">
        <v>1</v>
      </c>
      <c r="N101" s="1">
        <v>12</v>
      </c>
      <c r="O101" s="12">
        <v>3.4926879999999998</v>
      </c>
      <c r="P101" s="1">
        <v>7.156E-3</v>
      </c>
      <c r="Q101" s="1">
        <v>0</v>
      </c>
      <c r="R101" s="1">
        <v>0</v>
      </c>
      <c r="S101" s="1">
        <f t="shared" si="10"/>
        <v>0</v>
      </c>
      <c r="T101" s="1">
        <f t="shared" si="11"/>
        <v>0</v>
      </c>
      <c r="U101" s="1">
        <f t="shared" si="12"/>
        <v>1</v>
      </c>
      <c r="V101" s="1">
        <f t="shared" si="13"/>
        <v>0</v>
      </c>
      <c r="W101" s="1">
        <f t="shared" si="14"/>
        <v>0</v>
      </c>
      <c r="X101" s="1">
        <f t="shared" si="15"/>
        <v>1</v>
      </c>
      <c r="Y101" s="1">
        <f t="shared" si="16"/>
        <v>1</v>
      </c>
      <c r="Z101" s="1">
        <f t="shared" si="17"/>
        <v>0</v>
      </c>
      <c r="AA101" s="1">
        <f t="shared" si="18"/>
        <v>0</v>
      </c>
      <c r="AB101" s="1">
        <f t="shared" si="19"/>
        <v>3</v>
      </c>
      <c r="AC101" s="1"/>
    </row>
    <row r="102" spans="1:29" ht="12.95" customHeight="1">
      <c r="A102" s="2">
        <v>7335</v>
      </c>
      <c r="B102" s="1" t="s">
        <v>154</v>
      </c>
      <c r="C102" s="1" t="s">
        <v>1204</v>
      </c>
      <c r="D102" s="1">
        <v>38.828859999999999</v>
      </c>
      <c r="E102" s="1">
        <v>-104.75933000000001</v>
      </c>
      <c r="F102" s="3">
        <v>3</v>
      </c>
      <c r="G102" s="9" t="s">
        <v>2025</v>
      </c>
      <c r="H102" s="13">
        <v>4.5435990000000004</v>
      </c>
      <c r="I102" s="14">
        <v>4.5435990000000004</v>
      </c>
      <c r="J102" s="12">
        <v>0</v>
      </c>
      <c r="K102" s="12">
        <v>0</v>
      </c>
      <c r="L102" s="12">
        <v>93.51</v>
      </c>
      <c r="M102" s="1">
        <v>0</v>
      </c>
      <c r="N102" s="1">
        <v>0</v>
      </c>
      <c r="O102" s="12">
        <v>16.396160999999999</v>
      </c>
      <c r="P102" s="1">
        <v>0</v>
      </c>
      <c r="Q102" s="1">
        <v>0</v>
      </c>
      <c r="R102" s="1">
        <v>0</v>
      </c>
      <c r="S102" s="1">
        <f t="shared" si="10"/>
        <v>0</v>
      </c>
      <c r="T102" s="1">
        <f t="shared" si="11"/>
        <v>0</v>
      </c>
      <c r="U102" s="1">
        <f t="shared" si="12"/>
        <v>1</v>
      </c>
      <c r="V102" s="1">
        <f t="shared" si="13"/>
        <v>0</v>
      </c>
      <c r="W102" s="1">
        <f t="shared" si="14"/>
        <v>0</v>
      </c>
      <c r="X102" s="1">
        <f t="shared" si="15"/>
        <v>1</v>
      </c>
      <c r="Y102" s="1">
        <f t="shared" si="16"/>
        <v>0</v>
      </c>
      <c r="Z102" s="1">
        <f t="shared" si="17"/>
        <v>0</v>
      </c>
      <c r="AA102" s="1">
        <f t="shared" si="18"/>
        <v>0</v>
      </c>
      <c r="AB102" s="1">
        <f t="shared" si="19"/>
        <v>2</v>
      </c>
      <c r="AC102" s="1"/>
    </row>
    <row r="103" spans="1:29" ht="12.95" customHeight="1">
      <c r="A103" s="2">
        <v>7336</v>
      </c>
      <c r="B103" s="1" t="s">
        <v>154</v>
      </c>
      <c r="C103" s="1" t="s">
        <v>1205</v>
      </c>
      <c r="D103" s="1">
        <v>38.807780000000001</v>
      </c>
      <c r="E103" s="1">
        <v>-104.79541999999999</v>
      </c>
      <c r="F103" s="3">
        <v>3</v>
      </c>
      <c r="G103" s="9" t="s">
        <v>2025</v>
      </c>
      <c r="H103" s="13">
        <v>17.531735000000001</v>
      </c>
      <c r="I103" s="14">
        <v>14.036733</v>
      </c>
      <c r="J103" s="12">
        <v>0</v>
      </c>
      <c r="K103" s="12">
        <v>0</v>
      </c>
      <c r="L103" s="12">
        <v>81.761200000000002</v>
      </c>
      <c r="M103" s="1">
        <v>1</v>
      </c>
      <c r="N103" s="1">
        <v>0</v>
      </c>
      <c r="O103" s="12">
        <v>14.499271999999999</v>
      </c>
      <c r="P103" s="1">
        <v>0</v>
      </c>
      <c r="Q103" s="1">
        <v>0</v>
      </c>
      <c r="R103" s="1">
        <v>0</v>
      </c>
      <c r="S103" s="1">
        <f t="shared" si="10"/>
        <v>0</v>
      </c>
      <c r="T103" s="1">
        <f t="shared" si="11"/>
        <v>0</v>
      </c>
      <c r="U103" s="1">
        <f t="shared" si="12"/>
        <v>1</v>
      </c>
      <c r="V103" s="1">
        <f t="shared" si="13"/>
        <v>0</v>
      </c>
      <c r="W103" s="1">
        <f t="shared" si="14"/>
        <v>0</v>
      </c>
      <c r="X103" s="1">
        <f t="shared" si="15"/>
        <v>1</v>
      </c>
      <c r="Y103" s="1">
        <f t="shared" si="16"/>
        <v>0</v>
      </c>
      <c r="Z103" s="1">
        <f t="shared" si="17"/>
        <v>0</v>
      </c>
      <c r="AA103" s="1">
        <f t="shared" si="18"/>
        <v>0</v>
      </c>
      <c r="AB103" s="1">
        <f t="shared" si="19"/>
        <v>2</v>
      </c>
      <c r="AC103" s="1"/>
    </row>
    <row r="104" spans="1:29" ht="12.95" customHeight="1">
      <c r="A104" s="2">
        <v>7350</v>
      </c>
      <c r="B104" s="1" t="s">
        <v>1194</v>
      </c>
      <c r="C104" s="1" t="s">
        <v>1206</v>
      </c>
      <c r="D104" s="1">
        <v>38.307667000000002</v>
      </c>
      <c r="E104" s="1">
        <v>-104.60421700000001</v>
      </c>
      <c r="F104" s="3">
        <v>3</v>
      </c>
      <c r="G104" s="9" t="s">
        <v>2025</v>
      </c>
      <c r="H104" s="13">
        <v>2382.680832</v>
      </c>
      <c r="I104" s="14">
        <v>17.667591000000002</v>
      </c>
      <c r="J104" s="12">
        <v>0.56610000000000005</v>
      </c>
      <c r="K104" s="12">
        <v>6.3E-3</v>
      </c>
      <c r="L104" s="12">
        <v>12.0143</v>
      </c>
      <c r="M104" s="1">
        <v>1</v>
      </c>
      <c r="N104" s="1">
        <v>0</v>
      </c>
      <c r="O104" s="12">
        <v>2.8906529999999999</v>
      </c>
      <c r="P104" s="1">
        <v>4.6169999999999996E-3</v>
      </c>
      <c r="Q104" s="1">
        <v>0</v>
      </c>
      <c r="R104" s="1">
        <v>0</v>
      </c>
      <c r="S104" s="1">
        <f t="shared" si="10"/>
        <v>0</v>
      </c>
      <c r="T104" s="1">
        <f t="shared" si="11"/>
        <v>0</v>
      </c>
      <c r="U104" s="1">
        <f t="shared" si="12"/>
        <v>1</v>
      </c>
      <c r="V104" s="1">
        <f t="shared" si="13"/>
        <v>0</v>
      </c>
      <c r="W104" s="1">
        <f t="shared" si="14"/>
        <v>0</v>
      </c>
      <c r="X104" s="1">
        <f t="shared" si="15"/>
        <v>0</v>
      </c>
      <c r="Y104" s="1">
        <f t="shared" si="16"/>
        <v>1</v>
      </c>
      <c r="Z104" s="1">
        <f t="shared" si="17"/>
        <v>0</v>
      </c>
      <c r="AA104" s="1">
        <f t="shared" si="18"/>
        <v>0</v>
      </c>
      <c r="AB104" s="1">
        <f t="shared" si="19"/>
        <v>2</v>
      </c>
      <c r="AC104" s="1"/>
    </row>
    <row r="105" spans="1:29" ht="12.95" customHeight="1">
      <c r="A105" s="2">
        <v>7370</v>
      </c>
      <c r="B105" s="1" t="s">
        <v>1207</v>
      </c>
      <c r="C105" s="1" t="s">
        <v>1208</v>
      </c>
      <c r="D105" s="1">
        <v>38.683689999999999</v>
      </c>
      <c r="E105" s="1">
        <v>-104.68969</v>
      </c>
      <c r="F105" s="3">
        <v>3</v>
      </c>
      <c r="G105" s="9" t="s">
        <v>2025</v>
      </c>
      <c r="H105" s="13">
        <v>169.6788</v>
      </c>
      <c r="I105" s="14">
        <v>20.719605000000001</v>
      </c>
      <c r="J105" s="12">
        <v>0.40629999999999999</v>
      </c>
      <c r="K105" s="12">
        <v>0</v>
      </c>
      <c r="L105" s="12">
        <v>4.1967999999999996</v>
      </c>
      <c r="M105" s="1">
        <v>0</v>
      </c>
      <c r="N105" s="1">
        <v>0</v>
      </c>
      <c r="O105" s="12">
        <v>3.966018</v>
      </c>
      <c r="P105" s="1">
        <v>0</v>
      </c>
      <c r="Q105" s="1">
        <v>0</v>
      </c>
      <c r="R105" s="1">
        <v>0</v>
      </c>
      <c r="S105" s="1">
        <f t="shared" si="10"/>
        <v>0</v>
      </c>
      <c r="T105" s="1">
        <f t="shared" si="11"/>
        <v>0</v>
      </c>
      <c r="U105" s="1">
        <f t="shared" si="12"/>
        <v>1</v>
      </c>
      <c r="V105" s="1">
        <f t="shared" si="13"/>
        <v>0</v>
      </c>
      <c r="W105" s="1">
        <f t="shared" si="14"/>
        <v>0</v>
      </c>
      <c r="X105" s="1">
        <f t="shared" si="15"/>
        <v>1</v>
      </c>
      <c r="Y105" s="1">
        <f t="shared" si="16"/>
        <v>0</v>
      </c>
      <c r="Z105" s="1">
        <f t="shared" si="17"/>
        <v>0</v>
      </c>
      <c r="AA105" s="1">
        <f t="shared" si="18"/>
        <v>0</v>
      </c>
      <c r="AB105" s="1">
        <f t="shared" si="19"/>
        <v>2</v>
      </c>
      <c r="AC105" s="1"/>
    </row>
    <row r="106" spans="1:29" ht="12.95" customHeight="1">
      <c r="A106" s="2">
        <v>7390</v>
      </c>
      <c r="B106" s="1" t="s">
        <v>1194</v>
      </c>
      <c r="C106" s="1" t="s">
        <v>1215</v>
      </c>
      <c r="D106" s="1">
        <v>38.285310000000003</v>
      </c>
      <c r="E106" s="1">
        <v>-104.60336</v>
      </c>
      <c r="F106" s="3">
        <v>3</v>
      </c>
      <c r="G106" s="9" t="s">
        <v>2025</v>
      </c>
      <c r="H106" s="13">
        <v>2401.9588469999999</v>
      </c>
      <c r="I106" s="14">
        <v>20.139084</v>
      </c>
      <c r="J106" s="12">
        <v>0.5615</v>
      </c>
      <c r="K106" s="12">
        <v>6.3E-3</v>
      </c>
      <c r="L106" s="12">
        <v>12.414099999999999</v>
      </c>
      <c r="M106" s="1">
        <v>2</v>
      </c>
      <c r="N106" s="1">
        <v>0</v>
      </c>
      <c r="O106" s="12">
        <v>11.742724000000001</v>
      </c>
      <c r="P106" s="1">
        <v>4.5799999999999999E-3</v>
      </c>
      <c r="Q106" s="1">
        <v>0</v>
      </c>
      <c r="R106" s="1">
        <v>0</v>
      </c>
      <c r="S106" s="1">
        <f t="shared" si="10"/>
        <v>0</v>
      </c>
      <c r="T106" s="1">
        <f t="shared" si="11"/>
        <v>0</v>
      </c>
      <c r="U106" s="1">
        <f t="shared" si="12"/>
        <v>1</v>
      </c>
      <c r="V106" s="1">
        <f t="shared" si="13"/>
        <v>0</v>
      </c>
      <c r="W106" s="1">
        <f t="shared" si="14"/>
        <v>0</v>
      </c>
      <c r="X106" s="1">
        <f t="shared" si="15"/>
        <v>1</v>
      </c>
      <c r="Y106" s="1">
        <f t="shared" si="16"/>
        <v>1</v>
      </c>
      <c r="Z106" s="1">
        <f t="shared" si="17"/>
        <v>0</v>
      </c>
      <c r="AA106" s="1">
        <f t="shared" si="18"/>
        <v>0</v>
      </c>
      <c r="AB106" s="1">
        <f t="shared" si="19"/>
        <v>3</v>
      </c>
      <c r="AC106" s="1"/>
    </row>
    <row r="107" spans="1:29" ht="12.95" customHeight="1">
      <c r="A107" s="2">
        <v>7501</v>
      </c>
      <c r="B107" s="1" t="s">
        <v>1217</v>
      </c>
      <c r="C107" s="1" t="s">
        <v>1218</v>
      </c>
      <c r="D107" s="1">
        <v>37.954444000000002</v>
      </c>
      <c r="E107" s="1">
        <v>-103.719444</v>
      </c>
      <c r="F107" s="3">
        <v>3</v>
      </c>
      <c r="G107" s="9" t="s">
        <v>2025</v>
      </c>
      <c r="H107" s="13">
        <v>1240.3407199999999</v>
      </c>
      <c r="I107" s="14">
        <v>29.352988</v>
      </c>
      <c r="J107" s="12">
        <v>0.751</v>
      </c>
      <c r="K107" s="12">
        <v>0</v>
      </c>
      <c r="L107" s="12">
        <v>3.6400000000000002E-2</v>
      </c>
      <c r="M107" s="1">
        <v>0</v>
      </c>
      <c r="N107" s="1">
        <v>0</v>
      </c>
      <c r="O107" s="12">
        <v>1.125343</v>
      </c>
      <c r="P107" s="1">
        <v>0</v>
      </c>
      <c r="Q107" s="1">
        <v>0</v>
      </c>
      <c r="R107" s="1">
        <v>0</v>
      </c>
      <c r="S107" s="1">
        <f t="shared" si="10"/>
        <v>0</v>
      </c>
      <c r="T107" s="1">
        <f t="shared" si="11"/>
        <v>0</v>
      </c>
      <c r="U107" s="1">
        <f t="shared" si="12"/>
        <v>0</v>
      </c>
      <c r="V107" s="1">
        <f t="shared" si="13"/>
        <v>0</v>
      </c>
      <c r="W107" s="1">
        <f t="shared" si="14"/>
        <v>0</v>
      </c>
      <c r="X107" s="1">
        <f t="shared" si="15"/>
        <v>0</v>
      </c>
      <c r="Y107" s="1">
        <f t="shared" si="16"/>
        <v>0</v>
      </c>
      <c r="Z107" s="1">
        <f t="shared" si="17"/>
        <v>0</v>
      </c>
      <c r="AA107" s="1">
        <f t="shared" si="18"/>
        <v>0</v>
      </c>
      <c r="AB107" s="1">
        <f t="shared" si="19"/>
        <v>0</v>
      </c>
      <c r="AC107" s="1"/>
    </row>
    <row r="108" spans="1:29" ht="12.95" customHeight="1">
      <c r="A108" s="2">
        <v>7503</v>
      </c>
      <c r="B108" s="1" t="s">
        <v>1158</v>
      </c>
      <c r="C108" s="1" t="s">
        <v>1219</v>
      </c>
      <c r="D108" s="1">
        <v>38.248049999999999</v>
      </c>
      <c r="E108" s="1">
        <v>-104.48967</v>
      </c>
      <c r="F108" s="3">
        <v>3</v>
      </c>
      <c r="G108" s="9" t="s">
        <v>2025</v>
      </c>
      <c r="H108" s="13">
        <v>1233.4575460000001</v>
      </c>
      <c r="I108" s="14">
        <v>12.974895999999999</v>
      </c>
      <c r="J108" s="12">
        <v>0.90690000000000004</v>
      </c>
      <c r="K108" s="12">
        <v>0.45139999999999997</v>
      </c>
      <c r="L108" s="12">
        <v>0.61099999999999999</v>
      </c>
      <c r="M108" s="1">
        <v>0</v>
      </c>
      <c r="N108" s="1">
        <v>7</v>
      </c>
      <c r="O108" s="12">
        <v>4.6456169999999997</v>
      </c>
      <c r="P108" s="1">
        <v>1.621E-3</v>
      </c>
      <c r="Q108" s="1">
        <v>0</v>
      </c>
      <c r="R108" s="1">
        <v>0</v>
      </c>
      <c r="S108" s="1">
        <f t="shared" si="10"/>
        <v>0</v>
      </c>
      <c r="T108" s="1">
        <f t="shared" si="11"/>
        <v>0</v>
      </c>
      <c r="U108" s="1">
        <f t="shared" si="12"/>
        <v>0</v>
      </c>
      <c r="V108" s="1">
        <f t="shared" si="13"/>
        <v>0</v>
      </c>
      <c r="W108" s="1">
        <f t="shared" si="14"/>
        <v>0</v>
      </c>
      <c r="X108" s="1">
        <f t="shared" si="15"/>
        <v>1</v>
      </c>
      <c r="Y108" s="1">
        <f t="shared" si="16"/>
        <v>0</v>
      </c>
      <c r="Z108" s="1">
        <f t="shared" si="17"/>
        <v>0</v>
      </c>
      <c r="AA108" s="1">
        <f t="shared" si="18"/>
        <v>0</v>
      </c>
      <c r="AB108" s="1">
        <f t="shared" si="19"/>
        <v>1</v>
      </c>
      <c r="AC108" s="1"/>
    </row>
    <row r="109" spans="1:29" ht="12.95" customHeight="1">
      <c r="A109" s="2">
        <v>7512</v>
      </c>
      <c r="B109" s="1" t="s">
        <v>1220</v>
      </c>
      <c r="C109" s="1" t="s">
        <v>1221</v>
      </c>
      <c r="D109" s="1">
        <v>38.357700000000001</v>
      </c>
      <c r="E109" s="1">
        <v>-104.3873</v>
      </c>
      <c r="F109" s="3">
        <v>3</v>
      </c>
      <c r="G109" s="9" t="s">
        <v>2025</v>
      </c>
      <c r="H109" s="13">
        <v>1704.0871830000001</v>
      </c>
      <c r="I109" s="14">
        <v>13.893748</v>
      </c>
      <c r="J109" s="12">
        <v>1.3192999999999999</v>
      </c>
      <c r="K109" s="12">
        <v>2.4199999999999999E-2</v>
      </c>
      <c r="L109" s="12">
        <v>0.37929999999999997</v>
      </c>
      <c r="M109" s="1">
        <v>0</v>
      </c>
      <c r="N109" s="1">
        <v>0</v>
      </c>
      <c r="O109" s="12">
        <v>7.4000999999999997E-2</v>
      </c>
      <c r="P109" s="1">
        <v>0</v>
      </c>
      <c r="Q109" s="1">
        <v>0</v>
      </c>
      <c r="R109" s="1">
        <v>0</v>
      </c>
      <c r="S109" s="1">
        <f t="shared" si="10"/>
        <v>0</v>
      </c>
      <c r="T109" s="1">
        <f t="shared" si="11"/>
        <v>0</v>
      </c>
      <c r="U109" s="1">
        <f t="shared" si="12"/>
        <v>0</v>
      </c>
      <c r="V109" s="1">
        <f t="shared" si="13"/>
        <v>0</v>
      </c>
      <c r="W109" s="1">
        <f t="shared" si="14"/>
        <v>0</v>
      </c>
      <c r="X109" s="1">
        <f t="shared" si="15"/>
        <v>0</v>
      </c>
      <c r="Y109" s="1">
        <f t="shared" si="16"/>
        <v>0</v>
      </c>
      <c r="Z109" s="1">
        <f t="shared" si="17"/>
        <v>0</v>
      </c>
      <c r="AA109" s="1">
        <f t="shared" si="18"/>
        <v>0</v>
      </c>
      <c r="AB109" s="1">
        <f t="shared" si="19"/>
        <v>0</v>
      </c>
      <c r="AC109" s="1"/>
    </row>
    <row r="110" spans="1:29" ht="12.95" customHeight="1">
      <c r="A110" s="2">
        <v>7527</v>
      </c>
      <c r="B110" s="1" t="s">
        <v>1222</v>
      </c>
      <c r="C110" s="1" t="s">
        <v>1223</v>
      </c>
      <c r="D110" s="1">
        <v>38.69699</v>
      </c>
      <c r="E110" s="1">
        <v>-103.86784</v>
      </c>
      <c r="F110" s="3">
        <v>3</v>
      </c>
      <c r="G110" s="9" t="s">
        <v>2025</v>
      </c>
      <c r="H110" s="13">
        <v>372.71522099999999</v>
      </c>
      <c r="I110" s="14">
        <v>22.128107</v>
      </c>
      <c r="J110" s="12">
        <v>4.0107999999999997</v>
      </c>
      <c r="K110" s="12">
        <v>0</v>
      </c>
      <c r="L110" s="12">
        <v>1.09E-2</v>
      </c>
      <c r="M110" s="1">
        <v>0</v>
      </c>
      <c r="N110" s="1">
        <v>0</v>
      </c>
      <c r="O110" s="12">
        <v>0.43677500000000002</v>
      </c>
      <c r="P110" s="1">
        <v>0</v>
      </c>
      <c r="Q110" s="1">
        <v>0</v>
      </c>
      <c r="R110" s="1">
        <v>0</v>
      </c>
      <c r="S110" s="1">
        <f t="shared" si="10"/>
        <v>0</v>
      </c>
      <c r="T110" s="1">
        <f t="shared" si="11"/>
        <v>0</v>
      </c>
      <c r="U110" s="1">
        <f t="shared" si="12"/>
        <v>0</v>
      </c>
      <c r="V110" s="1">
        <f t="shared" si="13"/>
        <v>0</v>
      </c>
      <c r="W110" s="1">
        <f t="shared" si="14"/>
        <v>0</v>
      </c>
      <c r="X110" s="1">
        <f t="shared" si="15"/>
        <v>0</v>
      </c>
      <c r="Y110" s="1">
        <f t="shared" si="16"/>
        <v>0</v>
      </c>
      <c r="Z110" s="1">
        <f t="shared" si="17"/>
        <v>0</v>
      </c>
      <c r="AA110" s="1">
        <f t="shared" si="18"/>
        <v>0</v>
      </c>
      <c r="AB110" s="1">
        <f t="shared" si="19"/>
        <v>0</v>
      </c>
      <c r="AC110" s="1"/>
    </row>
    <row r="111" spans="1:29" ht="12.95" customHeight="1">
      <c r="A111" s="2">
        <v>7549</v>
      </c>
      <c r="B111" s="1" t="s">
        <v>1224</v>
      </c>
      <c r="C111" s="1" t="s">
        <v>1232</v>
      </c>
      <c r="D111" s="1">
        <v>38.032629999999997</v>
      </c>
      <c r="E111" s="1">
        <v>-103.1969</v>
      </c>
      <c r="F111" s="3">
        <v>3</v>
      </c>
      <c r="G111" s="9" t="s">
        <v>2025</v>
      </c>
      <c r="H111" s="13">
        <v>8942.8129659999995</v>
      </c>
      <c r="I111" s="14">
        <v>30.550153000000002</v>
      </c>
      <c r="J111" s="12">
        <v>0.94669999999999999</v>
      </c>
      <c r="K111" s="12">
        <v>0.25929999999999997</v>
      </c>
      <c r="L111" s="12">
        <v>0.1406</v>
      </c>
      <c r="M111" s="1">
        <v>0</v>
      </c>
      <c r="N111" s="1">
        <v>0</v>
      </c>
      <c r="O111" s="12">
        <v>1.189225</v>
      </c>
      <c r="P111" s="1">
        <v>0</v>
      </c>
      <c r="Q111" s="1">
        <v>0</v>
      </c>
      <c r="R111" s="1">
        <v>0</v>
      </c>
      <c r="S111" s="1">
        <f t="shared" si="10"/>
        <v>0</v>
      </c>
      <c r="T111" s="1">
        <f t="shared" si="11"/>
        <v>0</v>
      </c>
      <c r="U111" s="1">
        <f t="shared" si="12"/>
        <v>0</v>
      </c>
      <c r="V111" s="1">
        <f t="shared" si="13"/>
        <v>0</v>
      </c>
      <c r="W111" s="1">
        <f t="shared" si="14"/>
        <v>0</v>
      </c>
      <c r="X111" s="1">
        <f t="shared" si="15"/>
        <v>0</v>
      </c>
      <c r="Y111" s="1">
        <f t="shared" si="16"/>
        <v>0</v>
      </c>
      <c r="Z111" s="1">
        <f t="shared" si="17"/>
        <v>0</v>
      </c>
      <c r="AA111" s="1">
        <f t="shared" si="18"/>
        <v>0</v>
      </c>
      <c r="AB111" s="1">
        <f t="shared" si="19"/>
        <v>0</v>
      </c>
      <c r="AC111" s="1"/>
    </row>
    <row r="112" spans="1:29" ht="12.95" customHeight="1">
      <c r="A112" s="2">
        <v>7560</v>
      </c>
      <c r="B112" s="1" t="s">
        <v>1235</v>
      </c>
      <c r="C112" s="1" t="s">
        <v>1236</v>
      </c>
      <c r="D112" s="1">
        <v>37.044600000000003</v>
      </c>
      <c r="E112" s="1">
        <v>-104.051</v>
      </c>
      <c r="F112" s="3">
        <v>3</v>
      </c>
      <c r="G112" s="9" t="s">
        <v>2025</v>
      </c>
      <c r="H112" s="13">
        <v>147.11147700000001</v>
      </c>
      <c r="I112" s="14">
        <v>17.571584000000001</v>
      </c>
      <c r="J112" s="12">
        <v>1.3593</v>
      </c>
      <c r="K112" s="12">
        <v>0</v>
      </c>
      <c r="L112" s="12">
        <v>3.1000000000000003E-3</v>
      </c>
      <c r="M112" s="1">
        <v>0</v>
      </c>
      <c r="N112" s="1">
        <v>3</v>
      </c>
      <c r="O112" s="12">
        <v>0.73017500000000002</v>
      </c>
      <c r="P112" s="1">
        <v>0</v>
      </c>
      <c r="Q112" s="1">
        <v>0</v>
      </c>
      <c r="R112" s="1">
        <v>0</v>
      </c>
      <c r="S112" s="1">
        <f t="shared" si="10"/>
        <v>0</v>
      </c>
      <c r="T112" s="1">
        <f t="shared" si="11"/>
        <v>0</v>
      </c>
      <c r="U112" s="1">
        <f t="shared" si="12"/>
        <v>0</v>
      </c>
      <c r="V112" s="1">
        <f t="shared" si="13"/>
        <v>0</v>
      </c>
      <c r="W112" s="1">
        <f t="shared" si="14"/>
        <v>0</v>
      </c>
      <c r="X112" s="1">
        <f t="shared" si="15"/>
        <v>0</v>
      </c>
      <c r="Y112" s="1">
        <f t="shared" si="16"/>
        <v>0</v>
      </c>
      <c r="Z112" s="1">
        <f t="shared" si="17"/>
        <v>0</v>
      </c>
      <c r="AA112" s="1">
        <f t="shared" si="18"/>
        <v>0</v>
      </c>
      <c r="AB112" s="1">
        <f t="shared" si="19"/>
        <v>0</v>
      </c>
      <c r="AC112" s="1"/>
    </row>
    <row r="113" spans="1:29" ht="12.95" customHeight="1">
      <c r="A113" s="2">
        <v>7571</v>
      </c>
      <c r="B113" s="1" t="s">
        <v>1237</v>
      </c>
      <c r="C113" s="1" t="s">
        <v>1238</v>
      </c>
      <c r="D113" s="1">
        <v>37.120617000000003</v>
      </c>
      <c r="E113" s="1">
        <v>-104.26134999999999</v>
      </c>
      <c r="F113" s="3">
        <v>3</v>
      </c>
      <c r="G113" s="9" t="s">
        <v>2025</v>
      </c>
      <c r="H113" s="13">
        <v>55.881059</v>
      </c>
      <c r="I113" s="14">
        <v>6.7942020000000003</v>
      </c>
      <c r="J113" s="12">
        <v>3.1671999999999998</v>
      </c>
      <c r="K113" s="12">
        <v>0.62339999999999995</v>
      </c>
      <c r="L113" s="12">
        <v>0</v>
      </c>
      <c r="M113" s="1">
        <v>0</v>
      </c>
      <c r="N113" s="1">
        <v>5</v>
      </c>
      <c r="O113" s="12">
        <v>1.6381220000000001</v>
      </c>
      <c r="P113" s="1">
        <v>0</v>
      </c>
      <c r="Q113" s="1">
        <v>2</v>
      </c>
      <c r="R113" s="1">
        <v>0</v>
      </c>
      <c r="S113" s="1">
        <f t="shared" si="10"/>
        <v>0</v>
      </c>
      <c r="T113" s="1">
        <f t="shared" si="11"/>
        <v>0</v>
      </c>
      <c r="U113" s="1">
        <f t="shared" si="12"/>
        <v>0</v>
      </c>
      <c r="V113" s="1">
        <f t="shared" si="13"/>
        <v>0</v>
      </c>
      <c r="W113" s="1">
        <f t="shared" si="14"/>
        <v>0</v>
      </c>
      <c r="X113" s="1">
        <f t="shared" si="15"/>
        <v>0</v>
      </c>
      <c r="Y113" s="1">
        <f t="shared" si="16"/>
        <v>0</v>
      </c>
      <c r="Z113" s="1">
        <f t="shared" si="17"/>
        <v>0</v>
      </c>
      <c r="AA113" s="1">
        <f t="shared" si="18"/>
        <v>0</v>
      </c>
      <c r="AB113" s="1">
        <f t="shared" si="19"/>
        <v>0</v>
      </c>
      <c r="AC113" s="1"/>
    </row>
    <row r="114" spans="1:29" ht="12.95" customHeight="1">
      <c r="A114" s="2">
        <v>7580</v>
      </c>
      <c r="B114" s="1" t="s">
        <v>1224</v>
      </c>
      <c r="C114" s="1" t="s">
        <v>1239</v>
      </c>
      <c r="D114" s="1">
        <v>37.184159999999999</v>
      </c>
      <c r="E114" s="1">
        <v>-104.48815999999999</v>
      </c>
      <c r="F114" s="3">
        <v>3</v>
      </c>
      <c r="G114" s="9" t="s">
        <v>2025</v>
      </c>
      <c r="H114" s="13">
        <v>1958.887346</v>
      </c>
      <c r="I114" s="14">
        <v>26.310627</v>
      </c>
      <c r="J114" s="12">
        <v>1.7899999999999999E-2</v>
      </c>
      <c r="K114" s="12">
        <v>0.91999999999999993</v>
      </c>
      <c r="L114" s="12">
        <v>0.46779999999999999</v>
      </c>
      <c r="M114" s="1">
        <v>2</v>
      </c>
      <c r="N114" s="1">
        <v>12</v>
      </c>
      <c r="O114" s="12">
        <v>9.2677139999999998</v>
      </c>
      <c r="P114" s="1">
        <v>0</v>
      </c>
      <c r="Q114" s="1">
        <v>0</v>
      </c>
      <c r="R114" s="1">
        <v>0</v>
      </c>
      <c r="S114" s="1">
        <f t="shared" si="10"/>
        <v>0</v>
      </c>
      <c r="T114" s="1">
        <f t="shared" si="11"/>
        <v>0</v>
      </c>
      <c r="U114" s="1">
        <f t="shared" si="12"/>
        <v>0</v>
      </c>
      <c r="V114" s="1">
        <f t="shared" si="13"/>
        <v>0</v>
      </c>
      <c r="W114" s="1">
        <f t="shared" si="14"/>
        <v>0</v>
      </c>
      <c r="X114" s="1">
        <f t="shared" si="15"/>
        <v>1</v>
      </c>
      <c r="Y114" s="1">
        <f t="shared" si="16"/>
        <v>0</v>
      </c>
      <c r="Z114" s="1">
        <f t="shared" si="17"/>
        <v>0</v>
      </c>
      <c r="AA114" s="1">
        <f t="shared" si="18"/>
        <v>0</v>
      </c>
      <c r="AB114" s="1">
        <f t="shared" si="19"/>
        <v>1</v>
      </c>
      <c r="AC114" s="1"/>
    </row>
    <row r="115" spans="1:29" ht="12.95" customHeight="1">
      <c r="A115" s="2">
        <v>7590</v>
      </c>
      <c r="B115" s="1" t="s">
        <v>1247</v>
      </c>
      <c r="C115" s="1" t="s">
        <v>1248</v>
      </c>
      <c r="D115" s="1">
        <v>37.304532999999999</v>
      </c>
      <c r="E115" s="1">
        <v>-104.46676600000001</v>
      </c>
      <c r="F115" s="3">
        <v>3</v>
      </c>
      <c r="G115" s="9" t="s">
        <v>2025</v>
      </c>
      <c r="H115" s="13">
        <v>134.23538600000001</v>
      </c>
      <c r="I115" s="14">
        <v>10.672094</v>
      </c>
      <c r="J115" s="12">
        <v>0</v>
      </c>
      <c r="K115" s="12">
        <v>2.1499999999999998E-2</v>
      </c>
      <c r="L115" s="12">
        <v>0.10659999999999999</v>
      </c>
      <c r="M115" s="1">
        <v>0</v>
      </c>
      <c r="N115" s="1">
        <v>0</v>
      </c>
      <c r="O115" s="12">
        <v>0.25392100000000001</v>
      </c>
      <c r="P115" s="1">
        <v>0</v>
      </c>
      <c r="Q115" s="1">
        <v>0</v>
      </c>
      <c r="R115" s="1">
        <v>0</v>
      </c>
      <c r="S115" s="1">
        <f t="shared" si="10"/>
        <v>0</v>
      </c>
      <c r="T115" s="1">
        <f t="shared" si="11"/>
        <v>0</v>
      </c>
      <c r="U115" s="1">
        <f t="shared" si="12"/>
        <v>0</v>
      </c>
      <c r="V115" s="1">
        <f t="shared" si="13"/>
        <v>0</v>
      </c>
      <c r="W115" s="1">
        <f t="shared" si="14"/>
        <v>0</v>
      </c>
      <c r="X115" s="1">
        <f t="shared" si="15"/>
        <v>0</v>
      </c>
      <c r="Y115" s="1">
        <f t="shared" si="16"/>
        <v>0</v>
      </c>
      <c r="Z115" s="1">
        <f t="shared" si="17"/>
        <v>0</v>
      </c>
      <c r="AA115" s="1">
        <f t="shared" si="18"/>
        <v>0</v>
      </c>
      <c r="AB115" s="1">
        <f t="shared" si="19"/>
        <v>0</v>
      </c>
      <c r="AC115" s="1"/>
    </row>
    <row r="116" spans="1:29" ht="12.95" customHeight="1">
      <c r="A116" s="2">
        <v>7595</v>
      </c>
      <c r="B116" s="1" t="s">
        <v>1249</v>
      </c>
      <c r="C116" s="1" t="s">
        <v>1250</v>
      </c>
      <c r="D116" s="1">
        <v>37.34722</v>
      </c>
      <c r="E116" s="1">
        <v>-104.57424</v>
      </c>
      <c r="F116" s="3">
        <v>3</v>
      </c>
      <c r="G116" s="9" t="s">
        <v>2025</v>
      </c>
      <c r="H116" s="13">
        <v>53.835774000000001</v>
      </c>
      <c r="I116" s="14">
        <v>13.124498000000001</v>
      </c>
      <c r="J116" s="12">
        <v>0</v>
      </c>
      <c r="K116" s="12">
        <v>5.8500000000000003E-2</v>
      </c>
      <c r="L116" s="12">
        <v>0</v>
      </c>
      <c r="M116" s="1">
        <v>0</v>
      </c>
      <c r="N116" s="1">
        <v>1</v>
      </c>
      <c r="O116" s="12">
        <v>1.2502150000000001</v>
      </c>
      <c r="P116" s="1">
        <v>0</v>
      </c>
      <c r="Q116" s="1">
        <v>4</v>
      </c>
      <c r="R116" s="1">
        <v>0</v>
      </c>
      <c r="S116" s="1">
        <f t="shared" si="10"/>
        <v>0</v>
      </c>
      <c r="T116" s="1">
        <f t="shared" si="11"/>
        <v>0</v>
      </c>
      <c r="U116" s="1">
        <f t="shared" si="12"/>
        <v>0</v>
      </c>
      <c r="V116" s="1">
        <f t="shared" si="13"/>
        <v>0</v>
      </c>
      <c r="W116" s="1">
        <f t="shared" si="14"/>
        <v>0</v>
      </c>
      <c r="X116" s="1">
        <f t="shared" si="15"/>
        <v>0</v>
      </c>
      <c r="Y116" s="1">
        <f t="shared" si="16"/>
        <v>0</v>
      </c>
      <c r="Z116" s="1">
        <f t="shared" si="17"/>
        <v>1</v>
      </c>
      <c r="AA116" s="1">
        <f t="shared" si="18"/>
        <v>0</v>
      </c>
      <c r="AB116" s="1">
        <f t="shared" si="19"/>
        <v>1</v>
      </c>
      <c r="AC116" s="1" t="s">
        <v>2207</v>
      </c>
    </row>
    <row r="117" spans="1:29" ht="12.95" customHeight="1">
      <c r="A117" s="2">
        <v>7620</v>
      </c>
      <c r="B117" s="1" t="s">
        <v>1255</v>
      </c>
      <c r="C117" s="1" t="s">
        <v>1256</v>
      </c>
      <c r="D117" s="1">
        <v>37.510066000000002</v>
      </c>
      <c r="E117" s="1">
        <v>-104.9811</v>
      </c>
      <c r="F117" s="3">
        <v>3</v>
      </c>
      <c r="G117" s="9" t="s">
        <v>2025</v>
      </c>
      <c r="H117" s="13">
        <v>52.781916000000002</v>
      </c>
      <c r="I117" s="14">
        <v>8.1458130000000004</v>
      </c>
      <c r="J117" s="12">
        <v>0</v>
      </c>
      <c r="K117" s="12">
        <v>0.73650000000000004</v>
      </c>
      <c r="L117" s="12">
        <v>0</v>
      </c>
      <c r="M117" s="1">
        <v>0</v>
      </c>
      <c r="N117" s="1">
        <v>16</v>
      </c>
      <c r="O117" s="12">
        <v>2.7163930000000001</v>
      </c>
      <c r="P117" s="1">
        <v>1.8946000000000001E-2</v>
      </c>
      <c r="Q117" s="1">
        <v>0</v>
      </c>
      <c r="R117" s="1">
        <v>0</v>
      </c>
      <c r="S117" s="1">
        <f t="shared" si="10"/>
        <v>0</v>
      </c>
      <c r="T117" s="1">
        <f t="shared" si="11"/>
        <v>0</v>
      </c>
      <c r="U117" s="1">
        <f t="shared" si="12"/>
        <v>0</v>
      </c>
      <c r="V117" s="1">
        <f t="shared" si="13"/>
        <v>0</v>
      </c>
      <c r="W117" s="1">
        <f t="shared" si="14"/>
        <v>0</v>
      </c>
      <c r="X117" s="1">
        <f t="shared" si="15"/>
        <v>0</v>
      </c>
      <c r="Y117" s="1">
        <f t="shared" si="16"/>
        <v>1</v>
      </c>
      <c r="Z117" s="1">
        <f t="shared" si="17"/>
        <v>0</v>
      </c>
      <c r="AA117" s="1">
        <f t="shared" si="18"/>
        <v>0</v>
      </c>
      <c r="AB117" s="1">
        <f t="shared" si="19"/>
        <v>1</v>
      </c>
      <c r="AC117" s="1"/>
    </row>
    <row r="118" spans="1:29" ht="12.95" customHeight="1">
      <c r="A118" s="2">
        <v>7630</v>
      </c>
      <c r="B118" s="1" t="s">
        <v>412</v>
      </c>
      <c r="C118" s="1" t="s">
        <v>1259</v>
      </c>
      <c r="D118" s="1">
        <v>37.613799999999998</v>
      </c>
      <c r="E118" s="1">
        <v>-104.77379999999999</v>
      </c>
      <c r="F118" s="3">
        <v>3</v>
      </c>
      <c r="G118" s="9" t="s">
        <v>2025</v>
      </c>
      <c r="H118" s="13">
        <v>111.581357</v>
      </c>
      <c r="I118" s="14">
        <v>9.9459359999999997</v>
      </c>
      <c r="J118" s="12">
        <v>0</v>
      </c>
      <c r="K118" s="12">
        <v>4.5999999999999999E-2</v>
      </c>
      <c r="L118" s="12">
        <v>2.4000000000000002E-3</v>
      </c>
      <c r="M118" s="1">
        <v>0</v>
      </c>
      <c r="N118" s="1">
        <v>1</v>
      </c>
      <c r="O118" s="12">
        <v>2.0804230000000001</v>
      </c>
      <c r="P118" s="1">
        <v>0</v>
      </c>
      <c r="Q118" s="1">
        <v>6</v>
      </c>
      <c r="R118" s="1">
        <v>0</v>
      </c>
      <c r="S118" s="1">
        <f t="shared" si="10"/>
        <v>0</v>
      </c>
      <c r="T118" s="1">
        <f t="shared" si="11"/>
        <v>0</v>
      </c>
      <c r="U118" s="1">
        <f t="shared" si="12"/>
        <v>0</v>
      </c>
      <c r="V118" s="1">
        <f t="shared" si="13"/>
        <v>0</v>
      </c>
      <c r="W118" s="1">
        <f t="shared" si="14"/>
        <v>0</v>
      </c>
      <c r="X118" s="1">
        <f t="shared" si="15"/>
        <v>0</v>
      </c>
      <c r="Y118" s="1">
        <f t="shared" si="16"/>
        <v>0</v>
      </c>
      <c r="Z118" s="1">
        <f t="shared" si="17"/>
        <v>1</v>
      </c>
      <c r="AA118" s="1">
        <f t="shared" si="18"/>
        <v>0</v>
      </c>
      <c r="AB118" s="1">
        <f t="shared" si="19"/>
        <v>1</v>
      </c>
      <c r="AC118" s="1" t="s">
        <v>2207</v>
      </c>
    </row>
    <row r="119" spans="1:29" ht="12.95" customHeight="1">
      <c r="A119" s="2">
        <v>7635</v>
      </c>
      <c r="B119" s="1" t="s">
        <v>1260</v>
      </c>
      <c r="C119" s="1" t="s">
        <v>1261</v>
      </c>
      <c r="D119" s="1">
        <v>37.517119999999998</v>
      </c>
      <c r="E119" s="1">
        <v>-104.69353</v>
      </c>
      <c r="F119" s="3">
        <v>3</v>
      </c>
      <c r="G119" s="9" t="s">
        <v>2025</v>
      </c>
      <c r="H119" s="13">
        <v>180.14051799999999</v>
      </c>
      <c r="I119" s="14">
        <v>19.364993999999999</v>
      </c>
      <c r="J119" s="12">
        <v>0</v>
      </c>
      <c r="K119" s="12">
        <v>0.49360000000000004</v>
      </c>
      <c r="L119" s="12">
        <v>3.5500000000000004E-2</v>
      </c>
      <c r="M119" s="1">
        <v>0</v>
      </c>
      <c r="N119" s="1">
        <v>1</v>
      </c>
      <c r="O119" s="12">
        <v>3.2263489999999999</v>
      </c>
      <c r="P119" s="1">
        <v>0</v>
      </c>
      <c r="Q119" s="1">
        <v>0</v>
      </c>
      <c r="R119" s="1">
        <v>0</v>
      </c>
      <c r="S119" s="1">
        <f t="shared" si="10"/>
        <v>0</v>
      </c>
      <c r="T119" s="1">
        <f t="shared" si="11"/>
        <v>0</v>
      </c>
      <c r="U119" s="1">
        <f t="shared" si="12"/>
        <v>0</v>
      </c>
      <c r="V119" s="1">
        <f t="shared" si="13"/>
        <v>0</v>
      </c>
      <c r="W119" s="1">
        <f t="shared" si="14"/>
        <v>0</v>
      </c>
      <c r="X119" s="1">
        <f t="shared" si="15"/>
        <v>1</v>
      </c>
      <c r="Y119" s="1">
        <f t="shared" si="16"/>
        <v>0</v>
      </c>
      <c r="Z119" s="1">
        <f t="shared" si="17"/>
        <v>0</v>
      </c>
      <c r="AA119" s="1">
        <f t="shared" si="18"/>
        <v>0</v>
      </c>
      <c r="AB119" s="1">
        <f t="shared" si="19"/>
        <v>1</v>
      </c>
      <c r="AC119" s="1"/>
    </row>
    <row r="120" spans="1:29" ht="12.95" customHeight="1">
      <c r="A120" s="2">
        <v>7650</v>
      </c>
      <c r="B120" s="1" t="s">
        <v>1257</v>
      </c>
      <c r="C120" s="1" t="s">
        <v>1262</v>
      </c>
      <c r="D120" s="1">
        <v>37.618015999999997</v>
      </c>
      <c r="E120" s="1">
        <v>-104.78865</v>
      </c>
      <c r="F120" s="3">
        <v>3</v>
      </c>
      <c r="G120" s="9" t="s">
        <v>2025</v>
      </c>
      <c r="H120" s="13">
        <v>708.91810599999997</v>
      </c>
      <c r="I120" s="14">
        <v>8.9896399999999996</v>
      </c>
      <c r="J120" s="12">
        <v>0</v>
      </c>
      <c r="K120" s="12">
        <v>0.74650000000000005</v>
      </c>
      <c r="L120" s="12">
        <v>0.32130000000000003</v>
      </c>
      <c r="M120" s="1">
        <v>0</v>
      </c>
      <c r="N120" s="1">
        <v>0</v>
      </c>
      <c r="O120" s="12">
        <v>3.320738</v>
      </c>
      <c r="P120" s="1">
        <v>1.4109999999999999E-3</v>
      </c>
      <c r="Q120" s="1">
        <v>4</v>
      </c>
      <c r="R120" s="1">
        <v>0</v>
      </c>
      <c r="S120" s="1">
        <f t="shared" si="10"/>
        <v>0</v>
      </c>
      <c r="T120" s="1">
        <f t="shared" si="11"/>
        <v>0</v>
      </c>
      <c r="U120" s="1">
        <f t="shared" si="12"/>
        <v>0</v>
      </c>
      <c r="V120" s="1">
        <f t="shared" si="13"/>
        <v>0</v>
      </c>
      <c r="W120" s="1">
        <f t="shared" si="14"/>
        <v>0</v>
      </c>
      <c r="X120" s="1">
        <f t="shared" si="15"/>
        <v>1</v>
      </c>
      <c r="Y120" s="1">
        <f t="shared" si="16"/>
        <v>0</v>
      </c>
      <c r="Z120" s="1">
        <f t="shared" si="17"/>
        <v>1</v>
      </c>
      <c r="AA120" s="1">
        <f t="shared" si="18"/>
        <v>0</v>
      </c>
      <c r="AB120" s="1">
        <f t="shared" si="19"/>
        <v>2</v>
      </c>
      <c r="AC120" s="1"/>
    </row>
    <row r="121" spans="1:29" ht="12.95" customHeight="1">
      <c r="A121" s="2">
        <v>7655</v>
      </c>
      <c r="B121" s="1" t="s">
        <v>1257</v>
      </c>
      <c r="C121" s="1" t="s">
        <v>1263</v>
      </c>
      <c r="D121" s="1">
        <v>37.751916000000001</v>
      </c>
      <c r="E121" s="1">
        <v>-104.598266</v>
      </c>
      <c r="F121" s="3">
        <v>3</v>
      </c>
      <c r="G121" s="9" t="s">
        <v>2025</v>
      </c>
      <c r="H121" s="13">
        <v>1674.481808</v>
      </c>
      <c r="I121" s="14">
        <v>35.944716999999997</v>
      </c>
      <c r="J121" s="12">
        <v>1.6E-2</v>
      </c>
      <c r="K121" s="12">
        <v>0.50770000000000004</v>
      </c>
      <c r="L121" s="12">
        <v>0.43540000000000001</v>
      </c>
      <c r="M121" s="1">
        <v>0</v>
      </c>
      <c r="N121" s="1">
        <v>0</v>
      </c>
      <c r="O121" s="12">
        <v>0.27088499999999999</v>
      </c>
      <c r="P121" s="1">
        <v>5.9699999999999998E-4</v>
      </c>
      <c r="Q121" s="1">
        <v>1</v>
      </c>
      <c r="R121" s="1">
        <v>0</v>
      </c>
      <c r="S121" s="1">
        <f t="shared" si="10"/>
        <v>0</v>
      </c>
      <c r="T121" s="1">
        <f t="shared" si="11"/>
        <v>0</v>
      </c>
      <c r="U121" s="1">
        <f t="shared" si="12"/>
        <v>0</v>
      </c>
      <c r="V121" s="1">
        <f t="shared" si="13"/>
        <v>0</v>
      </c>
      <c r="W121" s="1">
        <f t="shared" si="14"/>
        <v>0</v>
      </c>
      <c r="X121" s="1">
        <f t="shared" si="15"/>
        <v>0</v>
      </c>
      <c r="Y121" s="1">
        <f t="shared" si="16"/>
        <v>0</v>
      </c>
      <c r="Z121" s="1">
        <f t="shared" si="17"/>
        <v>0</v>
      </c>
      <c r="AA121" s="1">
        <f t="shared" si="18"/>
        <v>0</v>
      </c>
      <c r="AB121" s="1">
        <f t="shared" si="19"/>
        <v>0</v>
      </c>
      <c r="AC121" s="1"/>
    </row>
    <row r="122" spans="1:29" ht="12.95" customHeight="1">
      <c r="A122" s="2">
        <v>7701</v>
      </c>
      <c r="B122" s="1" t="s">
        <v>1264</v>
      </c>
      <c r="C122" s="1" t="s">
        <v>1265</v>
      </c>
      <c r="D122" s="1">
        <v>38.095829999999999</v>
      </c>
      <c r="E122" s="1">
        <v>-103.98472</v>
      </c>
      <c r="F122" s="3">
        <v>3</v>
      </c>
      <c r="G122" s="9" t="s">
        <v>2025</v>
      </c>
      <c r="H122" s="13">
        <v>2774.8374229999999</v>
      </c>
      <c r="I122" s="14">
        <v>28.305933</v>
      </c>
      <c r="J122" s="12">
        <v>0.21110000000000001</v>
      </c>
      <c r="K122" s="12">
        <v>0.28360000000000002</v>
      </c>
      <c r="L122" s="12">
        <v>4.8599999999999997E-2</v>
      </c>
      <c r="M122" s="1">
        <v>0</v>
      </c>
      <c r="N122" s="1">
        <v>0</v>
      </c>
      <c r="O122" s="12">
        <v>1.8294539999999999</v>
      </c>
      <c r="P122" s="1">
        <v>0</v>
      </c>
      <c r="Q122" s="1">
        <v>1</v>
      </c>
      <c r="R122" s="1">
        <v>1</v>
      </c>
      <c r="S122" s="1">
        <f t="shared" si="10"/>
        <v>0</v>
      </c>
      <c r="T122" s="1">
        <f t="shared" si="11"/>
        <v>0</v>
      </c>
      <c r="U122" s="1">
        <f t="shared" si="12"/>
        <v>0</v>
      </c>
      <c r="V122" s="1">
        <f t="shared" si="13"/>
        <v>0</v>
      </c>
      <c r="W122" s="1">
        <f t="shared" si="14"/>
        <v>0</v>
      </c>
      <c r="X122" s="1">
        <f t="shared" si="15"/>
        <v>0</v>
      </c>
      <c r="Y122" s="1">
        <f t="shared" si="16"/>
        <v>0</v>
      </c>
      <c r="Z122" s="1">
        <f t="shared" si="17"/>
        <v>0</v>
      </c>
      <c r="AA122" s="1">
        <f t="shared" si="18"/>
        <v>0</v>
      </c>
      <c r="AB122" s="1">
        <f t="shared" si="19"/>
        <v>0</v>
      </c>
      <c r="AC122" s="1"/>
    </row>
    <row r="123" spans="1:29" ht="12.95" customHeight="1">
      <c r="A123" s="2">
        <v>7805</v>
      </c>
      <c r="B123" s="1" t="s">
        <v>747</v>
      </c>
      <c r="C123" s="1" t="s">
        <v>1266</v>
      </c>
      <c r="D123" s="1">
        <v>38.085717000000002</v>
      </c>
      <c r="E123" s="1">
        <v>-102.869833</v>
      </c>
      <c r="F123" s="3">
        <v>3</v>
      </c>
      <c r="G123" s="9" t="s">
        <v>2025</v>
      </c>
      <c r="H123" s="13">
        <v>48511.740360999996</v>
      </c>
      <c r="I123" s="14">
        <v>21.031873000000001</v>
      </c>
      <c r="J123" s="12">
        <v>2.0137</v>
      </c>
      <c r="K123" s="12">
        <v>0.41809999999999997</v>
      </c>
      <c r="L123" s="12">
        <v>1.1476</v>
      </c>
      <c r="M123" s="1">
        <v>0</v>
      </c>
      <c r="N123" s="1">
        <v>5</v>
      </c>
      <c r="O123" s="12">
        <v>1.9748939999999999</v>
      </c>
      <c r="P123" s="1">
        <v>6.679E-3</v>
      </c>
      <c r="Q123" s="1">
        <v>3</v>
      </c>
      <c r="R123" s="1">
        <v>0</v>
      </c>
      <c r="S123" s="1">
        <f t="shared" si="10"/>
        <v>0</v>
      </c>
      <c r="T123" s="1">
        <f t="shared" si="11"/>
        <v>0</v>
      </c>
      <c r="U123" s="1">
        <f t="shared" si="12"/>
        <v>1</v>
      </c>
      <c r="V123" s="1">
        <f t="shared" si="13"/>
        <v>0</v>
      </c>
      <c r="W123" s="1">
        <f t="shared" si="14"/>
        <v>0</v>
      </c>
      <c r="X123" s="1">
        <f t="shared" si="15"/>
        <v>0</v>
      </c>
      <c r="Y123" s="1">
        <f t="shared" si="16"/>
        <v>1</v>
      </c>
      <c r="Z123" s="1">
        <f t="shared" si="17"/>
        <v>0</v>
      </c>
      <c r="AA123" s="1">
        <f t="shared" si="18"/>
        <v>0</v>
      </c>
      <c r="AB123" s="1">
        <f t="shared" si="19"/>
        <v>2</v>
      </c>
      <c r="AC123" s="1"/>
    </row>
    <row r="124" spans="1:29" ht="12.95" customHeight="1">
      <c r="A124" s="2">
        <v>7808</v>
      </c>
      <c r="B124" s="1" t="s">
        <v>747</v>
      </c>
      <c r="C124" s="1" t="s">
        <v>1267</v>
      </c>
      <c r="D124" s="1">
        <v>38.096333000000001</v>
      </c>
      <c r="E124" s="1">
        <v>-102.51955599999999</v>
      </c>
      <c r="F124" s="3">
        <v>3</v>
      </c>
      <c r="G124" s="9" t="s">
        <v>2025</v>
      </c>
      <c r="H124" s="13">
        <v>51158.526091</v>
      </c>
      <c r="I124" s="14">
        <v>23.957674000000001</v>
      </c>
      <c r="J124" s="12">
        <v>3.3806999999999996</v>
      </c>
      <c r="K124" s="12">
        <v>0.40720000000000001</v>
      </c>
      <c r="L124" s="12">
        <v>1.0999999999999999</v>
      </c>
      <c r="M124" s="1">
        <v>0</v>
      </c>
      <c r="N124" s="1">
        <v>5</v>
      </c>
      <c r="O124" s="12">
        <v>2.4551530000000001</v>
      </c>
      <c r="P124" s="1">
        <v>6.3330000000000001E-3</v>
      </c>
      <c r="Q124" s="1">
        <v>3</v>
      </c>
      <c r="R124" s="1">
        <v>0</v>
      </c>
      <c r="S124" s="1">
        <f t="shared" si="10"/>
        <v>0</v>
      </c>
      <c r="T124" s="1">
        <f t="shared" si="11"/>
        <v>0</v>
      </c>
      <c r="U124" s="1">
        <f t="shared" si="12"/>
        <v>1</v>
      </c>
      <c r="V124" s="1">
        <f t="shared" si="13"/>
        <v>0</v>
      </c>
      <c r="W124" s="1">
        <f t="shared" si="14"/>
        <v>0</v>
      </c>
      <c r="X124" s="1">
        <f t="shared" si="15"/>
        <v>0</v>
      </c>
      <c r="Y124" s="1">
        <f t="shared" si="16"/>
        <v>1</v>
      </c>
      <c r="Z124" s="1">
        <f t="shared" si="17"/>
        <v>0</v>
      </c>
      <c r="AA124" s="1">
        <f t="shared" si="18"/>
        <v>0</v>
      </c>
      <c r="AB124" s="1">
        <f t="shared" si="19"/>
        <v>2</v>
      </c>
      <c r="AC124" s="1"/>
    </row>
    <row r="125" spans="1:29" ht="12.95" customHeight="1">
      <c r="A125" s="2">
        <v>7845</v>
      </c>
      <c r="B125" s="1" t="s">
        <v>1268</v>
      </c>
      <c r="C125" s="1" t="s">
        <v>1269</v>
      </c>
      <c r="D125" s="1">
        <v>37.635117000000001</v>
      </c>
      <c r="E125" s="1">
        <v>-102.53536699999999</v>
      </c>
      <c r="F125" s="3">
        <v>3</v>
      </c>
      <c r="G125" s="9" t="s">
        <v>2025</v>
      </c>
      <c r="H125" s="13">
        <v>1220.7408780000001</v>
      </c>
      <c r="I125" s="14">
        <v>25.270512</v>
      </c>
      <c r="J125" s="12">
        <v>1.8617999999999999</v>
      </c>
      <c r="K125" s="12">
        <v>0.38319999999999999</v>
      </c>
      <c r="L125" s="12">
        <v>1.5799999999999998E-2</v>
      </c>
      <c r="M125" s="1">
        <v>0</v>
      </c>
      <c r="N125" s="1">
        <v>0</v>
      </c>
      <c r="O125" s="12">
        <v>2.7050329999999998</v>
      </c>
      <c r="P125" s="1">
        <v>0</v>
      </c>
      <c r="Q125" s="1">
        <v>0</v>
      </c>
      <c r="R125" s="1">
        <v>0</v>
      </c>
      <c r="S125" s="1">
        <f t="shared" si="10"/>
        <v>0</v>
      </c>
      <c r="T125" s="1">
        <f t="shared" si="11"/>
        <v>0</v>
      </c>
      <c r="U125" s="1">
        <f t="shared" si="12"/>
        <v>0</v>
      </c>
      <c r="V125" s="1">
        <f t="shared" si="13"/>
        <v>0</v>
      </c>
      <c r="W125" s="1">
        <f t="shared" si="14"/>
        <v>0</v>
      </c>
      <c r="X125" s="1">
        <f t="shared" si="15"/>
        <v>0</v>
      </c>
      <c r="Y125" s="1">
        <f t="shared" si="16"/>
        <v>0</v>
      </c>
      <c r="Z125" s="1">
        <f t="shared" si="17"/>
        <v>0</v>
      </c>
      <c r="AA125" s="1">
        <f t="shared" si="18"/>
        <v>0</v>
      </c>
      <c r="AB125" s="1">
        <f t="shared" si="19"/>
        <v>0</v>
      </c>
      <c r="AC125" s="1"/>
    </row>
    <row r="126" spans="1:29" ht="12.95" customHeight="1">
      <c r="A126" s="2">
        <v>7850</v>
      </c>
      <c r="B126" s="1" t="s">
        <v>1270</v>
      </c>
      <c r="C126" s="1" t="s">
        <v>1271</v>
      </c>
      <c r="D126" s="1">
        <v>38.091830000000002</v>
      </c>
      <c r="E126" s="1">
        <v>-102.53017</v>
      </c>
      <c r="F126" s="3">
        <v>3</v>
      </c>
      <c r="G126" s="9" t="s">
        <v>2025</v>
      </c>
      <c r="H126" s="13">
        <v>598.97638400000005</v>
      </c>
      <c r="I126" s="14">
        <v>13.660295</v>
      </c>
      <c r="J126" s="12">
        <v>9.2756000000000007</v>
      </c>
      <c r="K126" s="12">
        <v>0.34650000000000003</v>
      </c>
      <c r="L126" s="12">
        <v>5.8599999999999992E-2</v>
      </c>
      <c r="M126" s="1">
        <v>0</v>
      </c>
      <c r="N126" s="1">
        <v>0</v>
      </c>
      <c r="O126" s="12">
        <v>2.3528120000000001</v>
      </c>
      <c r="P126" s="1">
        <v>0</v>
      </c>
      <c r="Q126" s="1">
        <v>3</v>
      </c>
      <c r="R126" s="1">
        <v>0</v>
      </c>
      <c r="S126" s="1">
        <f t="shared" si="10"/>
        <v>1</v>
      </c>
      <c r="T126" s="1">
        <f t="shared" si="11"/>
        <v>0</v>
      </c>
      <c r="U126" s="1">
        <f t="shared" si="12"/>
        <v>0</v>
      </c>
      <c r="V126" s="1">
        <f t="shared" si="13"/>
        <v>0</v>
      </c>
      <c r="W126" s="1">
        <f t="shared" si="14"/>
        <v>0</v>
      </c>
      <c r="X126" s="1">
        <f t="shared" si="15"/>
        <v>0</v>
      </c>
      <c r="Y126" s="1">
        <f t="shared" si="16"/>
        <v>0</v>
      </c>
      <c r="Z126" s="1">
        <f t="shared" si="17"/>
        <v>0</v>
      </c>
      <c r="AA126" s="1">
        <f t="shared" si="18"/>
        <v>0</v>
      </c>
      <c r="AB126" s="1">
        <f t="shared" si="19"/>
        <v>1</v>
      </c>
      <c r="AC126" s="1"/>
    </row>
    <row r="127" spans="1:29" ht="12.95" customHeight="1">
      <c r="A127" s="2">
        <v>7853</v>
      </c>
      <c r="B127" s="1" t="s">
        <v>1270</v>
      </c>
      <c r="C127" s="1" t="s">
        <v>1272</v>
      </c>
      <c r="D127" s="1">
        <v>37.892749999999999</v>
      </c>
      <c r="E127" s="1">
        <v>-102.61271600000001</v>
      </c>
      <c r="F127" s="3">
        <v>3</v>
      </c>
      <c r="G127" s="9" t="s">
        <v>2025</v>
      </c>
      <c r="H127" s="13">
        <v>421.06347</v>
      </c>
      <c r="I127" s="14">
        <v>39.371296999999998</v>
      </c>
      <c r="J127" s="12">
        <v>4.2914000000000003</v>
      </c>
      <c r="K127" s="12">
        <v>0.46849999999999997</v>
      </c>
      <c r="L127" s="12">
        <v>5.9000000000000004E-2</v>
      </c>
      <c r="M127" s="1">
        <v>0</v>
      </c>
      <c r="N127" s="1">
        <v>0</v>
      </c>
      <c r="O127" s="12">
        <v>0.60757499999999998</v>
      </c>
      <c r="P127" s="1">
        <v>0</v>
      </c>
      <c r="Q127" s="1">
        <v>1</v>
      </c>
      <c r="R127" s="1">
        <v>0</v>
      </c>
      <c r="S127" s="1">
        <f t="shared" si="10"/>
        <v>0</v>
      </c>
      <c r="T127" s="1">
        <f t="shared" si="11"/>
        <v>0</v>
      </c>
      <c r="U127" s="1">
        <f t="shared" si="12"/>
        <v>0</v>
      </c>
      <c r="V127" s="1">
        <f t="shared" si="13"/>
        <v>0</v>
      </c>
      <c r="W127" s="1">
        <f t="shared" si="14"/>
        <v>0</v>
      </c>
      <c r="X127" s="1">
        <f t="shared" si="15"/>
        <v>0</v>
      </c>
      <c r="Y127" s="1">
        <f t="shared" si="16"/>
        <v>0</v>
      </c>
      <c r="Z127" s="1">
        <f t="shared" si="17"/>
        <v>0</v>
      </c>
      <c r="AA127" s="1">
        <f t="shared" si="18"/>
        <v>0</v>
      </c>
      <c r="AB127" s="1">
        <f t="shared" si="19"/>
        <v>0</v>
      </c>
      <c r="AC127" s="1"/>
    </row>
    <row r="128" spans="1:29" ht="12.95" customHeight="1">
      <c r="A128" s="2">
        <v>7998</v>
      </c>
      <c r="B128" s="1" t="s">
        <v>1277</v>
      </c>
      <c r="C128" s="1" t="s">
        <v>1278</v>
      </c>
      <c r="D128" s="1">
        <v>38.894399999999997</v>
      </c>
      <c r="E128" s="1">
        <v>-103.7004</v>
      </c>
      <c r="F128" s="3">
        <v>3</v>
      </c>
      <c r="G128" s="9" t="s">
        <v>2025</v>
      </c>
      <c r="H128" s="13">
        <v>236.156868</v>
      </c>
      <c r="I128" s="14">
        <v>14.985833</v>
      </c>
      <c r="J128" s="12">
        <v>26.010299999999997</v>
      </c>
      <c r="K128" s="12">
        <v>6.4000000000000001E-2</v>
      </c>
      <c r="L128" s="12">
        <v>3.0000000000000001E-3</v>
      </c>
      <c r="M128" s="1">
        <v>0</v>
      </c>
      <c r="N128" s="1">
        <v>0</v>
      </c>
      <c r="O128" s="12">
        <v>0.28465499999999999</v>
      </c>
      <c r="P128" s="1">
        <v>0</v>
      </c>
      <c r="Q128" s="1">
        <v>3</v>
      </c>
      <c r="R128" s="1">
        <v>0</v>
      </c>
      <c r="S128" s="1">
        <f t="shared" si="10"/>
        <v>1</v>
      </c>
      <c r="T128" s="1">
        <f t="shared" si="11"/>
        <v>0</v>
      </c>
      <c r="U128" s="1">
        <f t="shared" si="12"/>
        <v>0</v>
      </c>
      <c r="V128" s="1">
        <f t="shared" si="13"/>
        <v>0</v>
      </c>
      <c r="W128" s="1">
        <f t="shared" si="14"/>
        <v>0</v>
      </c>
      <c r="X128" s="1">
        <f t="shared" si="15"/>
        <v>0</v>
      </c>
      <c r="Y128" s="1">
        <f t="shared" si="16"/>
        <v>0</v>
      </c>
      <c r="Z128" s="1">
        <f t="shared" si="17"/>
        <v>0</v>
      </c>
      <c r="AA128" s="1">
        <f t="shared" si="18"/>
        <v>0</v>
      </c>
      <c r="AB128" s="1">
        <f t="shared" si="19"/>
        <v>1</v>
      </c>
      <c r="AC128" s="1"/>
    </row>
    <row r="129" spans="1:29" ht="12.95" customHeight="1">
      <c r="A129" s="2">
        <v>6713500</v>
      </c>
      <c r="B129" s="1" t="s">
        <v>801</v>
      </c>
      <c r="C129" s="1" t="s">
        <v>1066</v>
      </c>
      <c r="D129" s="1">
        <v>39.7425</v>
      </c>
      <c r="E129" s="1">
        <v>-105</v>
      </c>
      <c r="F129" s="3">
        <v>3</v>
      </c>
      <c r="G129" s="9" t="s">
        <v>2025</v>
      </c>
      <c r="H129" s="13">
        <v>1065.4696280000001</v>
      </c>
      <c r="I129" s="14">
        <v>9.8062660000000008</v>
      </c>
      <c r="J129" s="12">
        <v>0.47819999999999996</v>
      </c>
      <c r="K129" s="12">
        <v>3.4000000000000002E-2</v>
      </c>
      <c r="L129" s="12">
        <v>14.136500000000002</v>
      </c>
      <c r="M129" s="1">
        <v>15</v>
      </c>
      <c r="N129" s="1">
        <v>1</v>
      </c>
      <c r="O129" s="12">
        <v>23.188229</v>
      </c>
      <c r="P129" s="1">
        <v>0</v>
      </c>
      <c r="Q129" s="1">
        <v>0</v>
      </c>
      <c r="R129" s="1">
        <v>0</v>
      </c>
      <c r="S129" s="1">
        <f t="shared" si="10"/>
        <v>0</v>
      </c>
      <c r="T129" s="1">
        <f t="shared" si="11"/>
        <v>0</v>
      </c>
      <c r="U129" s="1">
        <f t="shared" si="12"/>
        <v>1</v>
      </c>
      <c r="V129" s="1">
        <f t="shared" si="13"/>
        <v>1</v>
      </c>
      <c r="W129" s="1">
        <f t="shared" si="14"/>
        <v>0</v>
      </c>
      <c r="X129" s="1">
        <f t="shared" si="15"/>
        <v>1</v>
      </c>
      <c r="Y129" s="1">
        <f t="shared" si="16"/>
        <v>0</v>
      </c>
      <c r="Z129" s="1">
        <f t="shared" si="17"/>
        <v>0</v>
      </c>
      <c r="AA129" s="1">
        <f t="shared" si="18"/>
        <v>0</v>
      </c>
      <c r="AB129" s="1">
        <f t="shared" si="19"/>
        <v>3</v>
      </c>
      <c r="AC129" s="1"/>
    </row>
    <row r="130" spans="1:29" ht="12.95" customHeight="1">
      <c r="A130" s="2">
        <v>6714000</v>
      </c>
      <c r="B130" s="1" t="s">
        <v>731</v>
      </c>
      <c r="C130" s="1" t="s">
        <v>1066</v>
      </c>
      <c r="D130" s="1">
        <v>39.759700000000002</v>
      </c>
      <c r="E130" s="1">
        <v>-105.0033</v>
      </c>
      <c r="F130" s="3">
        <v>3</v>
      </c>
      <c r="G130" s="9" t="s">
        <v>2025</v>
      </c>
      <c r="H130" s="13">
        <v>10009.882799999999</v>
      </c>
      <c r="I130" s="14">
        <v>30.749758</v>
      </c>
      <c r="J130" s="12">
        <v>0.1129</v>
      </c>
      <c r="K130" s="12">
        <v>0.21090000000000003</v>
      </c>
      <c r="L130" s="12">
        <v>5.4160999999999992</v>
      </c>
      <c r="M130" s="1">
        <v>58</v>
      </c>
      <c r="N130" s="1">
        <v>15</v>
      </c>
      <c r="O130" s="12">
        <v>21.547172</v>
      </c>
      <c r="P130" s="1">
        <v>3.3266999999999998E-2</v>
      </c>
      <c r="Q130" s="1">
        <v>0</v>
      </c>
      <c r="R130" s="1">
        <v>0</v>
      </c>
      <c r="S130" s="1">
        <f t="shared" si="10"/>
        <v>0</v>
      </c>
      <c r="T130" s="1">
        <f t="shared" si="11"/>
        <v>0</v>
      </c>
      <c r="U130" s="1">
        <f t="shared" si="12"/>
        <v>1</v>
      </c>
      <c r="V130" s="1">
        <f t="shared" si="13"/>
        <v>1</v>
      </c>
      <c r="W130" s="1">
        <f t="shared" si="14"/>
        <v>0</v>
      </c>
      <c r="X130" s="1">
        <f t="shared" si="15"/>
        <v>1</v>
      </c>
      <c r="Y130" s="1">
        <f t="shared" si="16"/>
        <v>1</v>
      </c>
      <c r="Z130" s="1">
        <f t="shared" si="17"/>
        <v>0</v>
      </c>
      <c r="AA130" s="1">
        <f t="shared" si="18"/>
        <v>0</v>
      </c>
      <c r="AB130" s="1">
        <f t="shared" si="19"/>
        <v>4</v>
      </c>
      <c r="AC130" s="1"/>
    </row>
    <row r="131" spans="1:29" ht="12.95" customHeight="1">
      <c r="A131" s="2">
        <v>6720500</v>
      </c>
      <c r="B131" s="1" t="s">
        <v>731</v>
      </c>
      <c r="C131" s="1" t="s">
        <v>750</v>
      </c>
      <c r="D131" s="1">
        <v>39.921900000000001</v>
      </c>
      <c r="E131" s="1">
        <v>-104.8683</v>
      </c>
      <c r="F131" s="3">
        <v>3</v>
      </c>
      <c r="G131" s="9" t="s">
        <v>2025</v>
      </c>
      <c r="H131" s="13">
        <v>12347.332200000001</v>
      </c>
      <c r="I131" s="14">
        <v>26.979028</v>
      </c>
      <c r="J131" s="12">
        <v>1.0604</v>
      </c>
      <c r="K131" s="12">
        <v>0.28670000000000001</v>
      </c>
      <c r="L131" s="12">
        <v>8.4406999999999996</v>
      </c>
      <c r="M131" s="1">
        <v>15</v>
      </c>
      <c r="N131" s="1">
        <v>40</v>
      </c>
      <c r="O131" s="12">
        <v>3.91804</v>
      </c>
      <c r="P131" s="1">
        <v>3.1019000000000001E-2</v>
      </c>
      <c r="Q131" s="1">
        <v>1</v>
      </c>
      <c r="R131" s="1">
        <v>1</v>
      </c>
      <c r="S131" s="1">
        <f t="shared" ref="S131:S194" si="20">IF(J131&gt;6,1,0)</f>
        <v>0</v>
      </c>
      <c r="T131" s="1">
        <f t="shared" ref="T131:T194" si="21">IF(K131&gt;50,1,0)</f>
        <v>0</v>
      </c>
      <c r="U131" s="1">
        <f t="shared" ref="U131:U194" si="22">IF(L131&gt;1,1,0)</f>
        <v>1</v>
      </c>
      <c r="V131" s="1">
        <f t="shared" ref="V131:V194" si="23">IF(M131&gt;2,1,0)</f>
        <v>1</v>
      </c>
      <c r="W131" s="1">
        <f t="shared" ref="W131:W194" si="24">IF(N131&gt;30,1,0)</f>
        <v>1</v>
      </c>
      <c r="X131" s="1">
        <f t="shared" ref="X131:X194" si="25">IF(O131&gt;3,1,0)</f>
        <v>1</v>
      </c>
      <c r="Y131" s="1">
        <f t="shared" ref="Y131:Y194" si="26">IF(P131&gt;0.002,1,0)</f>
        <v>1</v>
      </c>
      <c r="Z131" s="1">
        <f t="shared" ref="Z131:Z194" si="27">IF(Q131&gt;3,1,0)</f>
        <v>0</v>
      </c>
      <c r="AA131" s="1">
        <f t="shared" ref="AA131:AA194" si="28">IF(R131&gt;2,1,0)</f>
        <v>0</v>
      </c>
      <c r="AB131" s="1">
        <f t="shared" ref="AB131:AB194" si="29">SUM(S131:AA131)</f>
        <v>5</v>
      </c>
      <c r="AC131" s="1"/>
    </row>
    <row r="132" spans="1:29" ht="12.95" customHeight="1">
      <c r="A132" s="2">
        <v>6731000</v>
      </c>
      <c r="B132" s="1" t="s">
        <v>756</v>
      </c>
      <c r="C132" s="1" t="s">
        <v>1068</v>
      </c>
      <c r="D132" s="1">
        <v>40.258000000000003</v>
      </c>
      <c r="E132" s="1">
        <v>-104.8797</v>
      </c>
      <c r="F132" s="3">
        <v>3</v>
      </c>
      <c r="G132" s="9" t="s">
        <v>2025</v>
      </c>
      <c r="H132" s="13">
        <v>2538.4589999999998</v>
      </c>
      <c r="I132" s="14">
        <v>29.916900999999999</v>
      </c>
      <c r="J132" s="12">
        <v>15.878700000000002</v>
      </c>
      <c r="K132" s="12">
        <v>3.9258000000000002</v>
      </c>
      <c r="L132" s="12">
        <v>7.6031999999999993</v>
      </c>
      <c r="M132" s="1">
        <v>1</v>
      </c>
      <c r="N132" s="1">
        <v>2</v>
      </c>
      <c r="O132" s="12">
        <v>2.095418</v>
      </c>
      <c r="P132" s="1">
        <v>2.5999999999999999E-2</v>
      </c>
      <c r="Q132" s="1">
        <v>332</v>
      </c>
      <c r="R132" s="1">
        <v>1</v>
      </c>
      <c r="S132" s="1">
        <f t="shared" si="20"/>
        <v>1</v>
      </c>
      <c r="T132" s="1">
        <f t="shared" si="21"/>
        <v>0</v>
      </c>
      <c r="U132" s="1">
        <f t="shared" si="22"/>
        <v>1</v>
      </c>
      <c r="V132" s="1">
        <f t="shared" si="23"/>
        <v>0</v>
      </c>
      <c r="W132" s="1">
        <f t="shared" si="24"/>
        <v>0</v>
      </c>
      <c r="X132" s="1">
        <f t="shared" si="25"/>
        <v>0</v>
      </c>
      <c r="Y132" s="1">
        <f t="shared" si="26"/>
        <v>1</v>
      </c>
      <c r="Z132" s="1">
        <f t="shared" si="27"/>
        <v>1</v>
      </c>
      <c r="AA132" s="1">
        <f t="shared" si="28"/>
        <v>0</v>
      </c>
      <c r="AB132" s="1">
        <f t="shared" si="29"/>
        <v>4</v>
      </c>
      <c r="AC132" s="1"/>
    </row>
    <row r="133" spans="1:29" ht="12.95" customHeight="1">
      <c r="A133" s="2">
        <v>6753400</v>
      </c>
      <c r="B133" s="1" t="s">
        <v>1070</v>
      </c>
      <c r="C133" s="1" t="s">
        <v>1071</v>
      </c>
      <c r="D133" s="1">
        <v>40.898299999999999</v>
      </c>
      <c r="E133" s="1">
        <v>-104.86799999999999</v>
      </c>
      <c r="F133" s="3">
        <v>3</v>
      </c>
      <c r="G133" s="9" t="s">
        <v>2025</v>
      </c>
      <c r="H133" s="13">
        <v>444.64510999999999</v>
      </c>
      <c r="I133" s="14">
        <v>17.722442999999998</v>
      </c>
      <c r="J133" s="12">
        <v>5.6300000000000003E-2</v>
      </c>
      <c r="K133" s="12">
        <v>1.01E-2</v>
      </c>
      <c r="L133" s="12">
        <v>0.56310000000000004</v>
      </c>
      <c r="M133" s="1">
        <v>0</v>
      </c>
      <c r="N133" s="1">
        <v>2</v>
      </c>
      <c r="O133" s="12">
        <v>0.28056199999999998</v>
      </c>
      <c r="P133" s="1">
        <v>0</v>
      </c>
      <c r="Q133" s="1">
        <v>4</v>
      </c>
      <c r="R133" s="1">
        <v>0</v>
      </c>
      <c r="S133" s="1">
        <f t="shared" si="20"/>
        <v>0</v>
      </c>
      <c r="T133" s="1">
        <f t="shared" si="21"/>
        <v>0</v>
      </c>
      <c r="U133" s="1">
        <f t="shared" si="22"/>
        <v>0</v>
      </c>
      <c r="V133" s="1">
        <f t="shared" si="23"/>
        <v>0</v>
      </c>
      <c r="W133" s="1">
        <f t="shared" si="24"/>
        <v>0</v>
      </c>
      <c r="X133" s="1">
        <f t="shared" si="25"/>
        <v>0</v>
      </c>
      <c r="Y133" s="1">
        <f t="shared" si="26"/>
        <v>0</v>
      </c>
      <c r="Z133" s="1">
        <f t="shared" si="27"/>
        <v>1</v>
      </c>
      <c r="AA133" s="1">
        <f t="shared" si="28"/>
        <v>0</v>
      </c>
      <c r="AB133" s="1">
        <f t="shared" si="29"/>
        <v>1</v>
      </c>
      <c r="AC133" s="1" t="s">
        <v>2207</v>
      </c>
    </row>
    <row r="134" spans="1:29" ht="12.95" customHeight="1">
      <c r="A134" s="2">
        <v>6753990</v>
      </c>
      <c r="B134" s="1" t="s">
        <v>1070</v>
      </c>
      <c r="C134" s="1" t="s">
        <v>752</v>
      </c>
      <c r="D134" s="1">
        <v>40.442500000000003</v>
      </c>
      <c r="E134" s="1">
        <v>-104.58880000000001</v>
      </c>
      <c r="F134" s="3">
        <v>3</v>
      </c>
      <c r="G134" s="9" t="s">
        <v>2025</v>
      </c>
      <c r="H134" s="13">
        <v>1446.6739030000001</v>
      </c>
      <c r="I134" s="14">
        <v>10.345178000000001</v>
      </c>
      <c r="J134" s="12">
        <v>20.8672</v>
      </c>
      <c r="K134" s="12">
        <v>0.92349999999999999</v>
      </c>
      <c r="L134" s="12">
        <v>0.48839999999999995</v>
      </c>
      <c r="M134" s="1">
        <v>0</v>
      </c>
      <c r="N134" s="1">
        <v>1</v>
      </c>
      <c r="O134" s="12">
        <v>2.1479379999999999</v>
      </c>
      <c r="P134" s="1">
        <v>0</v>
      </c>
      <c r="Q134" s="1">
        <v>116</v>
      </c>
      <c r="R134" s="1">
        <v>0</v>
      </c>
      <c r="S134" s="1">
        <f t="shared" si="20"/>
        <v>1</v>
      </c>
      <c r="T134" s="1">
        <f t="shared" si="21"/>
        <v>0</v>
      </c>
      <c r="U134" s="1">
        <f t="shared" si="22"/>
        <v>0</v>
      </c>
      <c r="V134" s="1">
        <f t="shared" si="23"/>
        <v>0</v>
      </c>
      <c r="W134" s="1">
        <f t="shared" si="24"/>
        <v>0</v>
      </c>
      <c r="X134" s="1">
        <f t="shared" si="25"/>
        <v>0</v>
      </c>
      <c r="Y134" s="1">
        <f t="shared" si="26"/>
        <v>0</v>
      </c>
      <c r="Z134" s="1">
        <f t="shared" si="27"/>
        <v>1</v>
      </c>
      <c r="AA134" s="1">
        <f t="shared" si="28"/>
        <v>0</v>
      </c>
      <c r="AB134" s="1">
        <f t="shared" si="29"/>
        <v>2</v>
      </c>
      <c r="AC134" s="1"/>
    </row>
    <row r="135" spans="1:29" ht="12.95" customHeight="1">
      <c r="A135" s="2">
        <v>6754000</v>
      </c>
      <c r="B135" s="1" t="s">
        <v>731</v>
      </c>
      <c r="C135" s="1" t="s">
        <v>749</v>
      </c>
      <c r="D135" s="1">
        <v>40.412199999999999</v>
      </c>
      <c r="E135" s="1">
        <v>-104.5633</v>
      </c>
      <c r="F135" s="3">
        <v>3</v>
      </c>
      <c r="G135" s="9" t="s">
        <v>2025</v>
      </c>
      <c r="H135" s="13">
        <v>24569.576099999998</v>
      </c>
      <c r="I135" s="14">
        <v>26.679164</v>
      </c>
      <c r="J135" s="12">
        <v>10.154399999999999</v>
      </c>
      <c r="K135" s="12">
        <v>1.4981</v>
      </c>
      <c r="L135" s="12">
        <v>6.8789000000000007</v>
      </c>
      <c r="M135" s="1">
        <v>6</v>
      </c>
      <c r="N135" s="1">
        <v>5</v>
      </c>
      <c r="O135" s="12">
        <v>2.0481940000000001</v>
      </c>
      <c r="P135" s="1">
        <v>1.8884999999999999E-2</v>
      </c>
      <c r="Q135" s="1">
        <v>225</v>
      </c>
      <c r="R135" s="1">
        <v>5</v>
      </c>
      <c r="S135" s="1">
        <f t="shared" si="20"/>
        <v>1</v>
      </c>
      <c r="T135" s="1">
        <f t="shared" si="21"/>
        <v>0</v>
      </c>
      <c r="U135" s="1">
        <f t="shared" si="22"/>
        <v>1</v>
      </c>
      <c r="V135" s="1">
        <f t="shared" si="23"/>
        <v>1</v>
      </c>
      <c r="W135" s="1">
        <f t="shared" si="24"/>
        <v>0</v>
      </c>
      <c r="X135" s="1">
        <f t="shared" si="25"/>
        <v>0</v>
      </c>
      <c r="Y135" s="1">
        <f t="shared" si="26"/>
        <v>1</v>
      </c>
      <c r="Z135" s="1">
        <f t="shared" si="27"/>
        <v>1</v>
      </c>
      <c r="AA135" s="1">
        <f t="shared" si="28"/>
        <v>1</v>
      </c>
      <c r="AB135" s="1">
        <f t="shared" si="29"/>
        <v>6</v>
      </c>
      <c r="AC135" s="1"/>
    </row>
    <row r="136" spans="1:29" ht="12.95" customHeight="1">
      <c r="A136" s="2">
        <v>6759910</v>
      </c>
      <c r="B136" s="1" t="s">
        <v>731</v>
      </c>
      <c r="C136" s="1" t="s">
        <v>1072</v>
      </c>
      <c r="D136" s="1">
        <v>40.357199999999999</v>
      </c>
      <c r="E136" s="1">
        <v>-103.52849999999999</v>
      </c>
      <c r="F136" s="3">
        <v>3</v>
      </c>
      <c r="G136" s="9" t="s">
        <v>2025</v>
      </c>
      <c r="H136" s="13">
        <v>43093.862999999998</v>
      </c>
      <c r="I136" s="14">
        <v>23.770129000000001</v>
      </c>
      <c r="J136" s="12">
        <v>18.673999999999999</v>
      </c>
      <c r="K136" s="12">
        <v>1.3564000000000001</v>
      </c>
      <c r="L136" s="12">
        <v>4.2374000000000001</v>
      </c>
      <c r="M136" s="1">
        <v>2</v>
      </c>
      <c r="N136" s="1">
        <v>7</v>
      </c>
      <c r="O136" s="12">
        <v>2.572651</v>
      </c>
      <c r="P136" s="1">
        <v>1.0767000000000001E-2</v>
      </c>
      <c r="Q136" s="1">
        <v>4</v>
      </c>
      <c r="R136" s="1">
        <v>0</v>
      </c>
      <c r="S136" s="1">
        <f t="shared" si="20"/>
        <v>1</v>
      </c>
      <c r="T136" s="1">
        <f t="shared" si="21"/>
        <v>0</v>
      </c>
      <c r="U136" s="1">
        <f t="shared" si="22"/>
        <v>1</v>
      </c>
      <c r="V136" s="1">
        <f t="shared" si="23"/>
        <v>0</v>
      </c>
      <c r="W136" s="1">
        <f t="shared" si="24"/>
        <v>0</v>
      </c>
      <c r="X136" s="1">
        <f t="shared" si="25"/>
        <v>0</v>
      </c>
      <c r="Y136" s="1">
        <f t="shared" si="26"/>
        <v>1</v>
      </c>
      <c r="Z136" s="1">
        <f t="shared" si="27"/>
        <v>1</v>
      </c>
      <c r="AA136" s="1">
        <f t="shared" si="28"/>
        <v>0</v>
      </c>
      <c r="AB136" s="1">
        <f t="shared" si="29"/>
        <v>4</v>
      </c>
      <c r="AC136" s="1"/>
    </row>
    <row r="137" spans="1:29" ht="12.95" customHeight="1">
      <c r="A137" s="2" t="s">
        <v>754</v>
      </c>
      <c r="B137" s="1" t="s">
        <v>753</v>
      </c>
      <c r="C137" s="1" t="s">
        <v>755</v>
      </c>
      <c r="D137" s="1">
        <v>40.350783</v>
      </c>
      <c r="E137" s="1">
        <v>-104.784933</v>
      </c>
      <c r="F137" s="3">
        <v>3</v>
      </c>
      <c r="G137" s="9" t="s">
        <v>2025</v>
      </c>
      <c r="H137" s="13">
        <v>2148.5365839999999</v>
      </c>
      <c r="I137" s="14">
        <v>22.943266000000001</v>
      </c>
      <c r="J137" s="12">
        <v>15.024399999999998</v>
      </c>
      <c r="K137" s="12">
        <v>1.8342000000000001</v>
      </c>
      <c r="L137" s="12">
        <v>3.6827999999999999</v>
      </c>
      <c r="M137" s="1">
        <v>7</v>
      </c>
      <c r="N137" s="1">
        <v>2</v>
      </c>
      <c r="O137" s="12">
        <v>1.84663</v>
      </c>
      <c r="P137" s="1">
        <v>1.8619999999999999E-3</v>
      </c>
      <c r="Q137" s="1">
        <v>212</v>
      </c>
      <c r="R137" s="1">
        <v>2</v>
      </c>
      <c r="S137" s="1">
        <f t="shared" si="20"/>
        <v>1</v>
      </c>
      <c r="T137" s="1">
        <f t="shared" si="21"/>
        <v>0</v>
      </c>
      <c r="U137" s="1">
        <f t="shared" si="22"/>
        <v>1</v>
      </c>
      <c r="V137" s="1">
        <f t="shared" si="23"/>
        <v>1</v>
      </c>
      <c r="W137" s="1">
        <f t="shared" si="24"/>
        <v>0</v>
      </c>
      <c r="X137" s="1">
        <f t="shared" si="25"/>
        <v>0</v>
      </c>
      <c r="Y137" s="1">
        <f t="shared" si="26"/>
        <v>0</v>
      </c>
      <c r="Z137" s="1">
        <f t="shared" si="27"/>
        <v>1</v>
      </c>
      <c r="AA137" s="1">
        <f t="shared" si="28"/>
        <v>0</v>
      </c>
      <c r="AB137" s="1">
        <f t="shared" si="29"/>
        <v>4</v>
      </c>
      <c r="AC137" s="1"/>
    </row>
    <row r="138" spans="1:29" ht="12.95" customHeight="1">
      <c r="A138" s="2" t="s">
        <v>757</v>
      </c>
      <c r="B138" s="1" t="s">
        <v>747</v>
      </c>
      <c r="C138" s="1" t="s">
        <v>748</v>
      </c>
      <c r="D138" s="1">
        <v>38.106830000000002</v>
      </c>
      <c r="E138" s="1">
        <v>-102.61967</v>
      </c>
      <c r="F138" s="3">
        <v>3</v>
      </c>
      <c r="G138" s="9" t="s">
        <v>2025</v>
      </c>
      <c r="H138" s="13">
        <v>51158.567783999999</v>
      </c>
      <c r="I138" s="14">
        <v>20.551327000000001</v>
      </c>
      <c r="J138" s="12">
        <v>3.3806999999999996</v>
      </c>
      <c r="K138" s="12">
        <v>0.40720000000000001</v>
      </c>
      <c r="L138" s="12">
        <v>1.0999999999999999</v>
      </c>
      <c r="M138" s="1">
        <v>0</v>
      </c>
      <c r="N138" s="1">
        <v>5</v>
      </c>
      <c r="O138" s="12">
        <v>2.534446</v>
      </c>
      <c r="P138" s="1">
        <v>6.3330000000000001E-3</v>
      </c>
      <c r="Q138" s="1">
        <v>3</v>
      </c>
      <c r="R138" s="1">
        <v>0</v>
      </c>
      <c r="S138" s="1">
        <f t="shared" si="20"/>
        <v>0</v>
      </c>
      <c r="T138" s="1">
        <f t="shared" si="21"/>
        <v>0</v>
      </c>
      <c r="U138" s="1">
        <f t="shared" si="22"/>
        <v>1</v>
      </c>
      <c r="V138" s="1">
        <f t="shared" si="23"/>
        <v>0</v>
      </c>
      <c r="W138" s="1">
        <f t="shared" si="24"/>
        <v>0</v>
      </c>
      <c r="X138" s="1">
        <f t="shared" si="25"/>
        <v>0</v>
      </c>
      <c r="Y138" s="1">
        <f t="shared" si="26"/>
        <v>1</v>
      </c>
      <c r="Z138" s="1">
        <f t="shared" si="27"/>
        <v>0</v>
      </c>
      <c r="AA138" s="1">
        <f t="shared" si="28"/>
        <v>0</v>
      </c>
      <c r="AB138" s="1">
        <f t="shared" si="29"/>
        <v>2</v>
      </c>
      <c r="AC138" s="1"/>
    </row>
    <row r="139" spans="1:29" ht="12.95" customHeight="1">
      <c r="A139" s="2" t="s">
        <v>790</v>
      </c>
      <c r="B139" s="1" t="s">
        <v>788</v>
      </c>
      <c r="C139" s="1" t="s">
        <v>791</v>
      </c>
      <c r="D139" s="1">
        <v>39.761099999999999</v>
      </c>
      <c r="E139" s="1">
        <v>-104.85760000000001</v>
      </c>
      <c r="F139" s="3">
        <v>3</v>
      </c>
      <c r="G139" s="9" t="s">
        <v>2025</v>
      </c>
      <c r="H139" s="13">
        <v>1394.041749</v>
      </c>
      <c r="I139" s="14">
        <v>15.957901</v>
      </c>
      <c r="J139" s="12">
        <v>2.1814</v>
      </c>
      <c r="K139" s="12">
        <v>4.4000000000000004E-2</v>
      </c>
      <c r="L139" s="12">
        <v>13.712899999999999</v>
      </c>
      <c r="M139" s="1">
        <v>7</v>
      </c>
      <c r="N139" s="1">
        <v>0</v>
      </c>
      <c r="O139" s="12">
        <v>15.946887</v>
      </c>
      <c r="P139" s="1">
        <v>0</v>
      </c>
      <c r="Q139" s="1">
        <v>0</v>
      </c>
      <c r="R139" s="1">
        <v>0</v>
      </c>
      <c r="S139" s="1">
        <f t="shared" si="20"/>
        <v>0</v>
      </c>
      <c r="T139" s="1">
        <f t="shared" si="21"/>
        <v>0</v>
      </c>
      <c r="U139" s="1">
        <f t="shared" si="22"/>
        <v>1</v>
      </c>
      <c r="V139" s="1">
        <f t="shared" si="23"/>
        <v>1</v>
      </c>
      <c r="W139" s="1">
        <f t="shared" si="24"/>
        <v>0</v>
      </c>
      <c r="X139" s="1">
        <f t="shared" si="25"/>
        <v>1</v>
      </c>
      <c r="Y139" s="1">
        <f t="shared" si="26"/>
        <v>0</v>
      </c>
      <c r="Z139" s="1">
        <f t="shared" si="27"/>
        <v>0</v>
      </c>
      <c r="AA139" s="1">
        <f t="shared" si="28"/>
        <v>0</v>
      </c>
      <c r="AB139" s="1">
        <f t="shared" si="29"/>
        <v>3</v>
      </c>
      <c r="AC139" s="1"/>
    </row>
    <row r="140" spans="1:29" ht="12.95" customHeight="1">
      <c r="A140" s="2" t="s">
        <v>792</v>
      </c>
      <c r="B140" s="1" t="s">
        <v>788</v>
      </c>
      <c r="C140" s="1" t="s">
        <v>793</v>
      </c>
      <c r="D140" s="1">
        <v>39.75985</v>
      </c>
      <c r="E140" s="1">
        <v>-104.85635000000001</v>
      </c>
      <c r="F140" s="3">
        <v>3</v>
      </c>
      <c r="G140" s="9" t="s">
        <v>2025</v>
      </c>
      <c r="H140" s="13">
        <v>1393.771561</v>
      </c>
      <c r="I140" s="14">
        <v>16.818006</v>
      </c>
      <c r="J140" s="12">
        <v>2.1818</v>
      </c>
      <c r="K140" s="12">
        <v>4.4000000000000004E-2</v>
      </c>
      <c r="L140" s="12">
        <v>13.702200000000001</v>
      </c>
      <c r="M140" s="1">
        <v>7</v>
      </c>
      <c r="N140" s="1">
        <v>0</v>
      </c>
      <c r="O140" s="12">
        <v>15.806131000000001</v>
      </c>
      <c r="P140" s="1">
        <v>0</v>
      </c>
      <c r="Q140" s="1">
        <v>0</v>
      </c>
      <c r="R140" s="1">
        <v>0</v>
      </c>
      <c r="S140" s="1">
        <f t="shared" si="20"/>
        <v>0</v>
      </c>
      <c r="T140" s="1">
        <f t="shared" si="21"/>
        <v>0</v>
      </c>
      <c r="U140" s="1">
        <f t="shared" si="22"/>
        <v>1</v>
      </c>
      <c r="V140" s="1">
        <f t="shared" si="23"/>
        <v>1</v>
      </c>
      <c r="W140" s="1">
        <f t="shared" si="24"/>
        <v>0</v>
      </c>
      <c r="X140" s="1">
        <f t="shared" si="25"/>
        <v>1</v>
      </c>
      <c r="Y140" s="1">
        <f t="shared" si="26"/>
        <v>0</v>
      </c>
      <c r="Z140" s="1">
        <f t="shared" si="27"/>
        <v>0</v>
      </c>
      <c r="AA140" s="1">
        <f t="shared" si="28"/>
        <v>0</v>
      </c>
      <c r="AB140" s="1">
        <f t="shared" si="29"/>
        <v>3</v>
      </c>
      <c r="AC140" s="1"/>
    </row>
    <row r="141" spans="1:29" ht="12.95" customHeight="1">
      <c r="A141" s="2" t="s">
        <v>807</v>
      </c>
      <c r="B141" s="1" t="s">
        <v>801</v>
      </c>
      <c r="C141" s="1" t="s">
        <v>808</v>
      </c>
      <c r="D141" s="1">
        <v>39.580390000000001</v>
      </c>
      <c r="E141" s="1">
        <v>-104.80141999999999</v>
      </c>
      <c r="F141" s="3">
        <v>3</v>
      </c>
      <c r="G141" s="9" t="s">
        <v>2025</v>
      </c>
      <c r="H141" s="13">
        <v>820.08433000000002</v>
      </c>
      <c r="I141" s="14">
        <v>18.375052</v>
      </c>
      <c r="J141" s="12">
        <v>0.38690000000000002</v>
      </c>
      <c r="K141" s="12">
        <v>3.4999999999999996E-3</v>
      </c>
      <c r="L141" s="12">
        <v>5.1268999999999991</v>
      </c>
      <c r="M141" s="1">
        <v>6</v>
      </c>
      <c r="N141" s="1">
        <v>5</v>
      </c>
      <c r="O141" s="12">
        <v>4.7329030000000003</v>
      </c>
      <c r="P141" s="1">
        <v>0</v>
      </c>
      <c r="Q141" s="1">
        <v>0</v>
      </c>
      <c r="R141" s="1">
        <v>0</v>
      </c>
      <c r="S141" s="1">
        <f t="shared" si="20"/>
        <v>0</v>
      </c>
      <c r="T141" s="1">
        <f t="shared" si="21"/>
        <v>0</v>
      </c>
      <c r="U141" s="1">
        <f t="shared" si="22"/>
        <v>1</v>
      </c>
      <c r="V141" s="1">
        <f t="shared" si="23"/>
        <v>1</v>
      </c>
      <c r="W141" s="1">
        <f t="shared" si="24"/>
        <v>0</v>
      </c>
      <c r="X141" s="1">
        <f t="shared" si="25"/>
        <v>1</v>
      </c>
      <c r="Y141" s="1">
        <f t="shared" si="26"/>
        <v>0</v>
      </c>
      <c r="Z141" s="1">
        <f t="shared" si="27"/>
        <v>0</v>
      </c>
      <c r="AA141" s="1">
        <f t="shared" si="28"/>
        <v>0</v>
      </c>
      <c r="AB141" s="1">
        <f t="shared" si="29"/>
        <v>3</v>
      </c>
      <c r="AC141" s="1"/>
    </row>
    <row r="142" spans="1:29" ht="12.95" customHeight="1">
      <c r="A142" s="2" t="s">
        <v>809</v>
      </c>
      <c r="B142" s="1" t="s">
        <v>801</v>
      </c>
      <c r="C142" s="1" t="s">
        <v>810</v>
      </c>
      <c r="D142" s="1">
        <v>39.517270000000003</v>
      </c>
      <c r="E142" s="1">
        <v>-104.77795</v>
      </c>
      <c r="F142" s="3">
        <v>3</v>
      </c>
      <c r="G142" s="9" t="s">
        <v>2025</v>
      </c>
      <c r="H142" s="13">
        <v>745.45146699999998</v>
      </c>
      <c r="I142" s="14">
        <v>34.733277000000001</v>
      </c>
      <c r="J142" s="12">
        <v>0.41050000000000003</v>
      </c>
      <c r="K142" s="12">
        <v>3.8999999999999998E-3</v>
      </c>
      <c r="L142" s="12">
        <v>3.4172000000000002</v>
      </c>
      <c r="M142" s="1">
        <v>23</v>
      </c>
      <c r="N142" s="1">
        <v>3</v>
      </c>
      <c r="O142" s="12">
        <v>5.45303</v>
      </c>
      <c r="P142" s="1">
        <v>0</v>
      </c>
      <c r="Q142" s="1">
        <v>0</v>
      </c>
      <c r="R142" s="1">
        <v>0</v>
      </c>
      <c r="S142" s="1">
        <f t="shared" si="20"/>
        <v>0</v>
      </c>
      <c r="T142" s="1">
        <f t="shared" si="21"/>
        <v>0</v>
      </c>
      <c r="U142" s="1">
        <f t="shared" si="22"/>
        <v>1</v>
      </c>
      <c r="V142" s="1">
        <f t="shared" si="23"/>
        <v>1</v>
      </c>
      <c r="W142" s="1">
        <f t="shared" si="24"/>
        <v>0</v>
      </c>
      <c r="X142" s="1">
        <f t="shared" si="25"/>
        <v>1</v>
      </c>
      <c r="Y142" s="1">
        <f t="shared" si="26"/>
        <v>0</v>
      </c>
      <c r="Z142" s="1">
        <f t="shared" si="27"/>
        <v>0</v>
      </c>
      <c r="AA142" s="1">
        <f t="shared" si="28"/>
        <v>0</v>
      </c>
      <c r="AB142" s="1">
        <f t="shared" si="29"/>
        <v>3</v>
      </c>
      <c r="AC142" s="1"/>
    </row>
    <row r="143" spans="1:29" ht="12.95" customHeight="1">
      <c r="A143" s="2" t="s">
        <v>812</v>
      </c>
      <c r="B143" s="1" t="s">
        <v>801</v>
      </c>
      <c r="C143" s="1" t="s">
        <v>813</v>
      </c>
      <c r="D143" s="1">
        <v>39.416820000000001</v>
      </c>
      <c r="E143" s="1">
        <v>-104.76875</v>
      </c>
      <c r="F143" s="3">
        <v>3</v>
      </c>
      <c r="G143" s="9" t="s">
        <v>2025</v>
      </c>
      <c r="H143" s="13">
        <v>540.52499699999998</v>
      </c>
      <c r="I143" s="14">
        <v>26.701640000000001</v>
      </c>
      <c r="J143" s="12">
        <v>0.37559999999999999</v>
      </c>
      <c r="K143" s="12">
        <v>5.3E-3</v>
      </c>
      <c r="L143" s="12">
        <v>0.84710000000000008</v>
      </c>
      <c r="M143" s="1">
        <v>0</v>
      </c>
      <c r="N143" s="1">
        <v>1</v>
      </c>
      <c r="O143" s="12">
        <v>3.1062759999999998</v>
      </c>
      <c r="P143" s="1">
        <v>0</v>
      </c>
      <c r="Q143" s="1">
        <v>0</v>
      </c>
      <c r="R143" s="1">
        <v>0</v>
      </c>
      <c r="S143" s="1">
        <f t="shared" si="20"/>
        <v>0</v>
      </c>
      <c r="T143" s="1">
        <f t="shared" si="21"/>
        <v>0</v>
      </c>
      <c r="U143" s="1">
        <f t="shared" si="22"/>
        <v>0</v>
      </c>
      <c r="V143" s="1">
        <f t="shared" si="23"/>
        <v>0</v>
      </c>
      <c r="W143" s="1">
        <f t="shared" si="24"/>
        <v>0</v>
      </c>
      <c r="X143" s="1">
        <f t="shared" si="25"/>
        <v>1</v>
      </c>
      <c r="Y143" s="1">
        <f t="shared" si="26"/>
        <v>0</v>
      </c>
      <c r="Z143" s="1">
        <f t="shared" si="27"/>
        <v>0</v>
      </c>
      <c r="AA143" s="1">
        <f t="shared" si="28"/>
        <v>0</v>
      </c>
      <c r="AB143" s="1">
        <f t="shared" si="29"/>
        <v>1</v>
      </c>
      <c r="AC143" s="1"/>
    </row>
    <row r="144" spans="1:29" ht="12.95" customHeight="1">
      <c r="A144" s="2" t="s">
        <v>837</v>
      </c>
      <c r="B144" s="1" t="s">
        <v>838</v>
      </c>
      <c r="C144" s="1" t="s">
        <v>839</v>
      </c>
      <c r="D144" s="1">
        <v>40.823709999999998</v>
      </c>
      <c r="E144" s="1">
        <v>-105.07653000000001</v>
      </c>
      <c r="F144" s="3">
        <v>1</v>
      </c>
      <c r="G144" s="9" t="s">
        <v>2025</v>
      </c>
      <c r="H144" s="13">
        <v>180.61231900000001</v>
      </c>
      <c r="I144" s="14">
        <v>8.5414259999999995</v>
      </c>
      <c r="J144" s="12">
        <v>3.1172999999999997</v>
      </c>
      <c r="K144" s="12">
        <v>0.16689999999999999</v>
      </c>
      <c r="L144" s="12">
        <v>8.0000000000000002E-3</v>
      </c>
      <c r="M144" s="1">
        <v>1</v>
      </c>
      <c r="N144" s="1">
        <v>2</v>
      </c>
      <c r="O144" s="12">
        <v>1.8512470000000001</v>
      </c>
      <c r="P144" s="1">
        <v>0</v>
      </c>
      <c r="Q144" s="1">
        <v>0</v>
      </c>
      <c r="R144" s="1">
        <v>1</v>
      </c>
      <c r="S144" s="1">
        <f t="shared" si="20"/>
        <v>0</v>
      </c>
      <c r="T144" s="1">
        <f t="shared" si="21"/>
        <v>0</v>
      </c>
      <c r="U144" s="1">
        <f t="shared" si="22"/>
        <v>0</v>
      </c>
      <c r="V144" s="1">
        <f t="shared" si="23"/>
        <v>0</v>
      </c>
      <c r="W144" s="1">
        <f t="shared" si="24"/>
        <v>0</v>
      </c>
      <c r="X144" s="1">
        <f t="shared" si="25"/>
        <v>0</v>
      </c>
      <c r="Y144" s="1">
        <f t="shared" si="26"/>
        <v>0</v>
      </c>
      <c r="Z144" s="1">
        <f t="shared" si="27"/>
        <v>0</v>
      </c>
      <c r="AA144" s="1">
        <f t="shared" si="28"/>
        <v>0</v>
      </c>
      <c r="AB144" s="1">
        <f t="shared" si="29"/>
        <v>0</v>
      </c>
      <c r="AC144" s="1"/>
    </row>
    <row r="145" spans="1:29" ht="12.95" customHeight="1">
      <c r="A145" s="2" t="s">
        <v>966</v>
      </c>
      <c r="B145" s="1" t="s">
        <v>961</v>
      </c>
      <c r="C145" s="1" t="s">
        <v>965</v>
      </c>
      <c r="D145" s="1">
        <v>39.369166999999997</v>
      </c>
      <c r="E145" s="1">
        <v>-104.96550000000001</v>
      </c>
      <c r="F145" s="3">
        <v>1</v>
      </c>
      <c r="G145" s="9" t="s">
        <v>2025</v>
      </c>
      <c r="H145" s="13">
        <v>256.78556500000002</v>
      </c>
      <c r="I145" s="14">
        <v>18.726457</v>
      </c>
      <c r="J145" s="12">
        <v>0.40099999999999997</v>
      </c>
      <c r="K145" s="12">
        <v>0</v>
      </c>
      <c r="L145" s="12">
        <v>0.12479999999999999</v>
      </c>
      <c r="M145" s="1">
        <v>0</v>
      </c>
      <c r="N145" s="1">
        <v>8</v>
      </c>
      <c r="O145" s="12">
        <v>2.9466009999999998</v>
      </c>
      <c r="P145" s="1">
        <v>0</v>
      </c>
      <c r="Q145" s="1">
        <v>0</v>
      </c>
      <c r="R145" s="1">
        <v>0</v>
      </c>
      <c r="S145" s="1">
        <f t="shared" si="20"/>
        <v>0</v>
      </c>
      <c r="T145" s="1">
        <f t="shared" si="21"/>
        <v>0</v>
      </c>
      <c r="U145" s="1">
        <f t="shared" si="22"/>
        <v>0</v>
      </c>
      <c r="V145" s="1">
        <f t="shared" si="23"/>
        <v>0</v>
      </c>
      <c r="W145" s="1">
        <f t="shared" si="24"/>
        <v>0</v>
      </c>
      <c r="X145" s="1">
        <f t="shared" si="25"/>
        <v>0</v>
      </c>
      <c r="Y145" s="1">
        <f t="shared" si="26"/>
        <v>0</v>
      </c>
      <c r="Z145" s="1">
        <f t="shared" si="27"/>
        <v>0</v>
      </c>
      <c r="AA145" s="1">
        <f t="shared" si="28"/>
        <v>0</v>
      </c>
      <c r="AB145" s="1">
        <f t="shared" si="29"/>
        <v>0</v>
      </c>
      <c r="AC145" s="1"/>
    </row>
    <row r="146" spans="1:29" ht="12.95" customHeight="1">
      <c r="A146" s="2" t="s">
        <v>971</v>
      </c>
      <c r="B146" s="1" t="s">
        <v>972</v>
      </c>
      <c r="C146" s="1" t="s">
        <v>973</v>
      </c>
      <c r="D146" s="1">
        <v>39.731332999999999</v>
      </c>
      <c r="E146" s="1">
        <v>-105.039333</v>
      </c>
      <c r="F146" s="3">
        <v>3</v>
      </c>
      <c r="G146" s="9" t="s">
        <v>2025</v>
      </c>
      <c r="H146" s="13">
        <v>24.264386999999999</v>
      </c>
      <c r="I146" s="14">
        <v>5.7737759999999998</v>
      </c>
      <c r="J146" s="12">
        <v>0</v>
      </c>
      <c r="K146" s="12">
        <v>0</v>
      </c>
      <c r="L146" s="12">
        <v>71.745099999999994</v>
      </c>
      <c r="M146" s="1">
        <v>1</v>
      </c>
      <c r="N146" s="1">
        <v>4</v>
      </c>
      <c r="O146" s="12">
        <v>19.812163999999999</v>
      </c>
      <c r="P146" s="1">
        <v>0</v>
      </c>
      <c r="Q146" s="1">
        <v>0</v>
      </c>
      <c r="R146" s="1">
        <v>0</v>
      </c>
      <c r="S146" s="1">
        <f t="shared" si="20"/>
        <v>0</v>
      </c>
      <c r="T146" s="1">
        <f t="shared" si="21"/>
        <v>0</v>
      </c>
      <c r="U146" s="1">
        <f t="shared" si="22"/>
        <v>1</v>
      </c>
      <c r="V146" s="1">
        <f t="shared" si="23"/>
        <v>0</v>
      </c>
      <c r="W146" s="1">
        <f t="shared" si="24"/>
        <v>0</v>
      </c>
      <c r="X146" s="1">
        <f t="shared" si="25"/>
        <v>1</v>
      </c>
      <c r="Y146" s="1">
        <f t="shared" si="26"/>
        <v>0</v>
      </c>
      <c r="Z146" s="1">
        <f t="shared" si="27"/>
        <v>0</v>
      </c>
      <c r="AA146" s="1">
        <f t="shared" si="28"/>
        <v>0</v>
      </c>
      <c r="AB146" s="1">
        <f t="shared" si="29"/>
        <v>2</v>
      </c>
      <c r="AC146" s="1"/>
    </row>
    <row r="147" spans="1:29" ht="12.95" customHeight="1">
      <c r="A147" s="2" t="s">
        <v>974</v>
      </c>
      <c r="B147" s="1" t="s">
        <v>972</v>
      </c>
      <c r="C147" s="1" t="s">
        <v>975</v>
      </c>
      <c r="D147" s="1">
        <v>39.728332999999999</v>
      </c>
      <c r="E147" s="1">
        <v>-105.057667</v>
      </c>
      <c r="F147" s="3">
        <v>3</v>
      </c>
      <c r="G147" s="9" t="s">
        <v>2025</v>
      </c>
      <c r="H147" s="13">
        <v>22.453029999999998</v>
      </c>
      <c r="I147" s="14">
        <v>7.8626959999999997</v>
      </c>
      <c r="J147" s="12">
        <v>0</v>
      </c>
      <c r="K147" s="12">
        <v>0</v>
      </c>
      <c r="L147" s="12">
        <v>70.550399999999996</v>
      </c>
      <c r="M147" s="1">
        <v>2</v>
      </c>
      <c r="N147" s="1">
        <v>4</v>
      </c>
      <c r="O147" s="12">
        <v>18.165075000000002</v>
      </c>
      <c r="P147" s="1">
        <v>0</v>
      </c>
      <c r="Q147" s="1">
        <v>0</v>
      </c>
      <c r="R147" s="1">
        <v>0</v>
      </c>
      <c r="S147" s="1">
        <f t="shared" si="20"/>
        <v>0</v>
      </c>
      <c r="T147" s="1">
        <f t="shared" si="21"/>
        <v>0</v>
      </c>
      <c r="U147" s="1">
        <f t="shared" si="22"/>
        <v>1</v>
      </c>
      <c r="V147" s="1">
        <f t="shared" si="23"/>
        <v>0</v>
      </c>
      <c r="W147" s="1">
        <f t="shared" si="24"/>
        <v>0</v>
      </c>
      <c r="X147" s="1">
        <f t="shared" si="25"/>
        <v>1</v>
      </c>
      <c r="Y147" s="1">
        <f t="shared" si="26"/>
        <v>0</v>
      </c>
      <c r="Z147" s="1">
        <f t="shared" si="27"/>
        <v>0</v>
      </c>
      <c r="AA147" s="1">
        <f t="shared" si="28"/>
        <v>0</v>
      </c>
      <c r="AB147" s="1">
        <f t="shared" si="29"/>
        <v>2</v>
      </c>
      <c r="AC147" s="1"/>
    </row>
    <row r="148" spans="1:29" ht="12.95" customHeight="1">
      <c r="A148" s="2" t="s">
        <v>976</v>
      </c>
      <c r="B148" s="1" t="s">
        <v>972</v>
      </c>
      <c r="C148" s="1" t="s">
        <v>977</v>
      </c>
      <c r="D148" s="1">
        <v>39.727666999999997</v>
      </c>
      <c r="E148" s="1">
        <v>-105.062333</v>
      </c>
      <c r="F148" s="3">
        <v>3</v>
      </c>
      <c r="G148" s="9" t="s">
        <v>2025</v>
      </c>
      <c r="H148" s="13">
        <v>22.086379000000001</v>
      </c>
      <c r="I148" s="14">
        <v>9.1727779999999992</v>
      </c>
      <c r="J148" s="12">
        <v>0</v>
      </c>
      <c r="K148" s="12">
        <v>0</v>
      </c>
      <c r="L148" s="12">
        <v>70.358699999999999</v>
      </c>
      <c r="M148" s="1">
        <v>7</v>
      </c>
      <c r="N148" s="1">
        <v>4</v>
      </c>
      <c r="O148" s="12">
        <v>17.565035999999999</v>
      </c>
      <c r="P148" s="1">
        <v>0</v>
      </c>
      <c r="Q148" s="1">
        <v>0</v>
      </c>
      <c r="R148" s="1">
        <v>0</v>
      </c>
      <c r="S148" s="1">
        <f t="shared" si="20"/>
        <v>0</v>
      </c>
      <c r="T148" s="1">
        <f t="shared" si="21"/>
        <v>0</v>
      </c>
      <c r="U148" s="1">
        <f t="shared" si="22"/>
        <v>1</v>
      </c>
      <c r="V148" s="1">
        <f t="shared" si="23"/>
        <v>1</v>
      </c>
      <c r="W148" s="1">
        <f t="shared" si="24"/>
        <v>0</v>
      </c>
      <c r="X148" s="1">
        <f t="shared" si="25"/>
        <v>1</v>
      </c>
      <c r="Y148" s="1">
        <f t="shared" si="26"/>
        <v>0</v>
      </c>
      <c r="Z148" s="1">
        <f t="shared" si="27"/>
        <v>0</v>
      </c>
      <c r="AA148" s="1">
        <f t="shared" si="28"/>
        <v>0</v>
      </c>
      <c r="AB148" s="1">
        <f t="shared" si="29"/>
        <v>3</v>
      </c>
      <c r="AC148" s="1"/>
    </row>
    <row r="149" spans="1:29" ht="12.95" customHeight="1">
      <c r="A149" s="2" t="s">
        <v>978</v>
      </c>
      <c r="B149" s="1" t="s">
        <v>972</v>
      </c>
      <c r="C149" s="1" t="s">
        <v>979</v>
      </c>
      <c r="D149" s="1">
        <v>39.728833000000002</v>
      </c>
      <c r="E149" s="1">
        <v>-105.080333</v>
      </c>
      <c r="F149" s="3">
        <v>3</v>
      </c>
      <c r="G149" s="9" t="s">
        <v>2025</v>
      </c>
      <c r="H149" s="13">
        <v>20.269691000000002</v>
      </c>
      <c r="I149" s="14">
        <v>13.957679000000001</v>
      </c>
      <c r="J149" s="12">
        <v>0</v>
      </c>
      <c r="K149" s="12">
        <v>0</v>
      </c>
      <c r="L149" s="12">
        <v>71.264899999999997</v>
      </c>
      <c r="M149" s="1">
        <v>11</v>
      </c>
      <c r="N149" s="1">
        <v>2</v>
      </c>
      <c r="O149" s="12">
        <v>15.822262</v>
      </c>
      <c r="P149" s="1">
        <v>0</v>
      </c>
      <c r="Q149" s="1">
        <v>0</v>
      </c>
      <c r="R149" s="1">
        <v>0</v>
      </c>
      <c r="S149" s="1">
        <f t="shared" si="20"/>
        <v>0</v>
      </c>
      <c r="T149" s="1">
        <f t="shared" si="21"/>
        <v>0</v>
      </c>
      <c r="U149" s="1">
        <f t="shared" si="22"/>
        <v>1</v>
      </c>
      <c r="V149" s="1">
        <f t="shared" si="23"/>
        <v>1</v>
      </c>
      <c r="W149" s="1">
        <f t="shared" si="24"/>
        <v>0</v>
      </c>
      <c r="X149" s="1">
        <f t="shared" si="25"/>
        <v>1</v>
      </c>
      <c r="Y149" s="1">
        <f t="shared" si="26"/>
        <v>0</v>
      </c>
      <c r="Z149" s="1">
        <f t="shared" si="27"/>
        <v>0</v>
      </c>
      <c r="AA149" s="1">
        <f t="shared" si="28"/>
        <v>0</v>
      </c>
      <c r="AB149" s="1">
        <f t="shared" si="29"/>
        <v>3</v>
      </c>
      <c r="AC149" s="1"/>
    </row>
    <row r="150" spans="1:29" ht="12.95" customHeight="1">
      <c r="A150" s="2" t="s">
        <v>980</v>
      </c>
      <c r="B150" s="1" t="s">
        <v>972</v>
      </c>
      <c r="C150" s="1" t="s">
        <v>981</v>
      </c>
      <c r="D150" s="1">
        <v>39.728833000000002</v>
      </c>
      <c r="E150" s="1">
        <v>-105.096833</v>
      </c>
      <c r="F150" s="3">
        <v>3</v>
      </c>
      <c r="G150" s="9" t="s">
        <v>2025</v>
      </c>
      <c r="H150" s="13">
        <v>9.16873</v>
      </c>
      <c r="I150" s="14">
        <v>7.5183679999999997</v>
      </c>
      <c r="J150" s="12">
        <v>0</v>
      </c>
      <c r="K150" s="12">
        <v>0</v>
      </c>
      <c r="L150" s="12">
        <v>69.83</v>
      </c>
      <c r="M150" s="1">
        <v>0</v>
      </c>
      <c r="N150" s="1">
        <v>0</v>
      </c>
      <c r="O150" s="12">
        <v>15.5497</v>
      </c>
      <c r="P150" s="1">
        <v>0</v>
      </c>
      <c r="Q150" s="1">
        <v>0</v>
      </c>
      <c r="R150" s="1">
        <v>0</v>
      </c>
      <c r="S150" s="1">
        <f t="shared" si="20"/>
        <v>0</v>
      </c>
      <c r="T150" s="1">
        <f t="shared" si="21"/>
        <v>0</v>
      </c>
      <c r="U150" s="1">
        <f t="shared" si="22"/>
        <v>1</v>
      </c>
      <c r="V150" s="1">
        <f t="shared" si="23"/>
        <v>0</v>
      </c>
      <c r="W150" s="1">
        <f t="shared" si="24"/>
        <v>0</v>
      </c>
      <c r="X150" s="1">
        <f t="shared" si="25"/>
        <v>1</v>
      </c>
      <c r="Y150" s="1">
        <f t="shared" si="26"/>
        <v>0</v>
      </c>
      <c r="Z150" s="1">
        <f t="shared" si="27"/>
        <v>0</v>
      </c>
      <c r="AA150" s="1">
        <f t="shared" si="28"/>
        <v>0</v>
      </c>
      <c r="AB150" s="1">
        <f t="shared" si="29"/>
        <v>2</v>
      </c>
      <c r="AC150" s="1"/>
    </row>
    <row r="151" spans="1:29" ht="12.95" customHeight="1">
      <c r="A151" s="2" t="s">
        <v>1059</v>
      </c>
      <c r="B151" s="1" t="s">
        <v>1060</v>
      </c>
      <c r="C151" s="1" t="s">
        <v>1061</v>
      </c>
      <c r="D151" s="1">
        <v>40.063499999999998</v>
      </c>
      <c r="E151" s="1">
        <v>-102.32</v>
      </c>
      <c r="F151" s="3">
        <v>3</v>
      </c>
      <c r="G151" s="9" t="s">
        <v>2025</v>
      </c>
      <c r="H151" s="13">
        <v>674.71965399999999</v>
      </c>
      <c r="I151" s="14">
        <v>57.646037</v>
      </c>
      <c r="J151" s="12">
        <v>36.248100000000001</v>
      </c>
      <c r="K151" s="12">
        <v>0.41260000000000002</v>
      </c>
      <c r="L151" s="12">
        <v>4.9099999999999998E-2</v>
      </c>
      <c r="M151" s="1">
        <v>0</v>
      </c>
      <c r="N151" s="1">
        <v>3</v>
      </c>
      <c r="O151" s="12">
        <v>1.2350190000000001</v>
      </c>
      <c r="P151" s="1">
        <v>0</v>
      </c>
      <c r="Q151" s="1">
        <v>145</v>
      </c>
      <c r="R151" s="1">
        <v>1</v>
      </c>
      <c r="S151" s="1">
        <f t="shared" si="20"/>
        <v>1</v>
      </c>
      <c r="T151" s="1">
        <f t="shared" si="21"/>
        <v>0</v>
      </c>
      <c r="U151" s="1">
        <f t="shared" si="22"/>
        <v>0</v>
      </c>
      <c r="V151" s="1">
        <f t="shared" si="23"/>
        <v>0</v>
      </c>
      <c r="W151" s="1">
        <f t="shared" si="24"/>
        <v>0</v>
      </c>
      <c r="X151" s="1">
        <f t="shared" si="25"/>
        <v>0</v>
      </c>
      <c r="Y151" s="1">
        <f t="shared" si="26"/>
        <v>0</v>
      </c>
      <c r="Z151" s="1">
        <f t="shared" si="27"/>
        <v>1</v>
      </c>
      <c r="AA151" s="1">
        <f t="shared" si="28"/>
        <v>0</v>
      </c>
      <c r="AB151" s="1">
        <f t="shared" si="29"/>
        <v>2</v>
      </c>
      <c r="AC151" s="1"/>
    </row>
    <row r="152" spans="1:29" ht="12.95" customHeight="1">
      <c r="A152" s="2" t="s">
        <v>1064</v>
      </c>
      <c r="B152" s="1" t="s">
        <v>1062</v>
      </c>
      <c r="C152" s="1" t="s">
        <v>1065</v>
      </c>
      <c r="D152" s="1">
        <v>39.7605</v>
      </c>
      <c r="E152" s="1">
        <v>-102.46383299999999</v>
      </c>
      <c r="F152" s="3">
        <v>3</v>
      </c>
      <c r="G152" s="9" t="s">
        <v>2025</v>
      </c>
      <c r="H152" s="13">
        <v>2885.7865310000002</v>
      </c>
      <c r="I152" s="14">
        <v>25.217879</v>
      </c>
      <c r="J152" s="12">
        <v>57.3307</v>
      </c>
      <c r="K152" s="12">
        <v>0.37580000000000002</v>
      </c>
      <c r="L152" s="12">
        <v>5.1699999999999996E-2</v>
      </c>
      <c r="M152" s="1">
        <v>0</v>
      </c>
      <c r="N152" s="1">
        <v>0</v>
      </c>
      <c r="O152" s="12">
        <v>0.206452</v>
      </c>
      <c r="P152" s="1">
        <v>0</v>
      </c>
      <c r="Q152" s="1">
        <v>1</v>
      </c>
      <c r="R152" s="1">
        <v>0</v>
      </c>
      <c r="S152" s="1">
        <f t="shared" si="20"/>
        <v>1</v>
      </c>
      <c r="T152" s="1">
        <f t="shared" si="21"/>
        <v>0</v>
      </c>
      <c r="U152" s="1">
        <f t="shared" si="22"/>
        <v>0</v>
      </c>
      <c r="V152" s="1">
        <f t="shared" si="23"/>
        <v>0</v>
      </c>
      <c r="W152" s="1">
        <f t="shared" si="24"/>
        <v>0</v>
      </c>
      <c r="X152" s="1">
        <f t="shared" si="25"/>
        <v>0</v>
      </c>
      <c r="Y152" s="1">
        <f t="shared" si="26"/>
        <v>0</v>
      </c>
      <c r="Z152" s="1">
        <f t="shared" si="27"/>
        <v>0</v>
      </c>
      <c r="AA152" s="1">
        <f t="shared" si="28"/>
        <v>0</v>
      </c>
      <c r="AB152" s="1">
        <f t="shared" si="29"/>
        <v>1</v>
      </c>
      <c r="AC152" s="1"/>
    </row>
    <row r="153" spans="1:29" ht="12.95" customHeight="1">
      <c r="A153" s="2" t="s">
        <v>1174</v>
      </c>
      <c r="B153" s="1" t="s">
        <v>1175</v>
      </c>
      <c r="C153" s="1" t="s">
        <v>1176</v>
      </c>
      <c r="D153" s="1">
        <v>38.257202999999997</v>
      </c>
      <c r="E153" s="1">
        <v>-104.56056100000001</v>
      </c>
      <c r="F153" s="3">
        <v>3</v>
      </c>
      <c r="G153" s="9" t="s">
        <v>2025</v>
      </c>
      <c r="H153" s="13">
        <v>95.460903000000002</v>
      </c>
      <c r="I153" s="14">
        <v>6.4441550000000003</v>
      </c>
      <c r="J153" s="12">
        <v>1.1343000000000001</v>
      </c>
      <c r="K153" s="12">
        <v>0</v>
      </c>
      <c r="L153" s="12">
        <v>7.7711000000000006</v>
      </c>
      <c r="M153" s="1">
        <v>6</v>
      </c>
      <c r="N153" s="1">
        <v>5</v>
      </c>
      <c r="O153" s="12">
        <v>4.1707190000000001</v>
      </c>
      <c r="P153" s="1">
        <v>0</v>
      </c>
      <c r="Q153" s="1">
        <v>0</v>
      </c>
      <c r="R153" s="1">
        <v>0</v>
      </c>
      <c r="S153" s="1">
        <f t="shared" si="20"/>
        <v>0</v>
      </c>
      <c r="T153" s="1">
        <f t="shared" si="21"/>
        <v>0</v>
      </c>
      <c r="U153" s="1">
        <f t="shared" si="22"/>
        <v>1</v>
      </c>
      <c r="V153" s="1">
        <f t="shared" si="23"/>
        <v>1</v>
      </c>
      <c r="W153" s="1">
        <f t="shared" si="24"/>
        <v>0</v>
      </c>
      <c r="X153" s="1">
        <f t="shared" si="25"/>
        <v>1</v>
      </c>
      <c r="Y153" s="1">
        <f t="shared" si="26"/>
        <v>0</v>
      </c>
      <c r="Z153" s="1">
        <f t="shared" si="27"/>
        <v>0</v>
      </c>
      <c r="AA153" s="1">
        <f t="shared" si="28"/>
        <v>0</v>
      </c>
      <c r="AB153" s="1">
        <f t="shared" si="29"/>
        <v>3</v>
      </c>
      <c r="AC153" s="1"/>
    </row>
    <row r="154" spans="1:29" ht="12.95" customHeight="1">
      <c r="A154" s="2" t="s">
        <v>1177</v>
      </c>
      <c r="B154" s="1" t="s">
        <v>1175</v>
      </c>
      <c r="C154" s="1" t="s">
        <v>1178</v>
      </c>
      <c r="D154" s="1">
        <v>38.252892000000003</v>
      </c>
      <c r="E154" s="1">
        <v>-104.573932</v>
      </c>
      <c r="F154" s="3">
        <v>3</v>
      </c>
      <c r="G154" s="9" t="s">
        <v>2025</v>
      </c>
      <c r="H154" s="13">
        <v>95.079176000000004</v>
      </c>
      <c r="I154" s="14">
        <v>9.0989869999999993</v>
      </c>
      <c r="J154" s="12">
        <v>1.1388</v>
      </c>
      <c r="K154" s="12">
        <v>0</v>
      </c>
      <c r="L154" s="12">
        <v>7.8011999999999997</v>
      </c>
      <c r="M154" s="1">
        <v>5</v>
      </c>
      <c r="N154" s="1">
        <v>5</v>
      </c>
      <c r="O154" s="12">
        <v>3.5737860000000001</v>
      </c>
      <c r="P154" s="1">
        <v>0</v>
      </c>
      <c r="Q154" s="1">
        <v>0</v>
      </c>
      <c r="R154" s="1">
        <v>0</v>
      </c>
      <c r="S154" s="1">
        <f t="shared" si="20"/>
        <v>0</v>
      </c>
      <c r="T154" s="1">
        <f t="shared" si="21"/>
        <v>0</v>
      </c>
      <c r="U154" s="1">
        <f t="shared" si="22"/>
        <v>1</v>
      </c>
      <c r="V154" s="1">
        <f t="shared" si="23"/>
        <v>1</v>
      </c>
      <c r="W154" s="1">
        <f t="shared" si="24"/>
        <v>0</v>
      </c>
      <c r="X154" s="1">
        <f t="shared" si="25"/>
        <v>1</v>
      </c>
      <c r="Y154" s="1">
        <f t="shared" si="26"/>
        <v>0</v>
      </c>
      <c r="Z154" s="1">
        <f t="shared" si="27"/>
        <v>0</v>
      </c>
      <c r="AA154" s="1">
        <f t="shared" si="28"/>
        <v>0</v>
      </c>
      <c r="AB154" s="1">
        <f t="shared" si="29"/>
        <v>3</v>
      </c>
      <c r="AC154" s="1"/>
    </row>
    <row r="155" spans="1:29" ht="12.95" customHeight="1">
      <c r="A155" s="2" t="s">
        <v>1179</v>
      </c>
      <c r="B155" s="1" t="s">
        <v>1175</v>
      </c>
      <c r="C155" s="1" t="s">
        <v>1180</v>
      </c>
      <c r="D155" s="1">
        <v>38.243682</v>
      </c>
      <c r="E155" s="1">
        <v>-104.592692</v>
      </c>
      <c r="F155" s="3">
        <v>3</v>
      </c>
      <c r="G155" s="9" t="s">
        <v>2025</v>
      </c>
      <c r="H155" s="13">
        <v>93.790913000000003</v>
      </c>
      <c r="I155" s="14">
        <v>12.187419999999999</v>
      </c>
      <c r="J155" s="12">
        <v>1.1544000000000001</v>
      </c>
      <c r="K155" s="12">
        <v>0</v>
      </c>
      <c r="L155" s="12">
        <v>7.0644</v>
      </c>
      <c r="M155" s="1">
        <v>2</v>
      </c>
      <c r="N155" s="1">
        <v>0</v>
      </c>
      <c r="O155" s="12">
        <v>2.0438809999999998</v>
      </c>
      <c r="P155" s="1">
        <v>0</v>
      </c>
      <c r="Q155" s="1">
        <v>0</v>
      </c>
      <c r="R155" s="1">
        <v>0</v>
      </c>
      <c r="S155" s="1">
        <f t="shared" si="20"/>
        <v>0</v>
      </c>
      <c r="T155" s="1">
        <f t="shared" si="21"/>
        <v>0</v>
      </c>
      <c r="U155" s="1">
        <f t="shared" si="22"/>
        <v>1</v>
      </c>
      <c r="V155" s="1">
        <f t="shared" si="23"/>
        <v>0</v>
      </c>
      <c r="W155" s="1">
        <f t="shared" si="24"/>
        <v>0</v>
      </c>
      <c r="X155" s="1">
        <f t="shared" si="25"/>
        <v>0</v>
      </c>
      <c r="Y155" s="1">
        <f t="shared" si="26"/>
        <v>0</v>
      </c>
      <c r="Z155" s="1">
        <f t="shared" si="27"/>
        <v>0</v>
      </c>
      <c r="AA155" s="1">
        <f t="shared" si="28"/>
        <v>0</v>
      </c>
      <c r="AB155" s="1">
        <f t="shared" si="29"/>
        <v>1</v>
      </c>
      <c r="AC155" s="1"/>
    </row>
    <row r="156" spans="1:29" ht="12.95" customHeight="1">
      <c r="A156" s="2" t="s">
        <v>1181</v>
      </c>
      <c r="B156" s="1" t="s">
        <v>1175</v>
      </c>
      <c r="C156" s="1" t="s">
        <v>1182</v>
      </c>
      <c r="D156" s="1">
        <v>38.227251000000003</v>
      </c>
      <c r="E156" s="1">
        <v>-104.598681</v>
      </c>
      <c r="F156" s="3">
        <v>3</v>
      </c>
      <c r="G156" s="9" t="s">
        <v>2025</v>
      </c>
      <c r="H156" s="13">
        <v>89.192138</v>
      </c>
      <c r="I156" s="14">
        <v>13.820675</v>
      </c>
      <c r="J156" s="12">
        <v>1.2139</v>
      </c>
      <c r="K156" s="12">
        <v>0</v>
      </c>
      <c r="L156" s="12">
        <v>4.4478</v>
      </c>
      <c r="M156" s="1">
        <v>0</v>
      </c>
      <c r="N156" s="1">
        <v>0</v>
      </c>
      <c r="O156" s="12">
        <v>1.713433</v>
      </c>
      <c r="P156" s="1">
        <v>0</v>
      </c>
      <c r="Q156" s="1">
        <v>0</v>
      </c>
      <c r="R156" s="1">
        <v>0</v>
      </c>
      <c r="S156" s="1">
        <f t="shared" si="20"/>
        <v>0</v>
      </c>
      <c r="T156" s="1">
        <f t="shared" si="21"/>
        <v>0</v>
      </c>
      <c r="U156" s="1">
        <f t="shared" si="22"/>
        <v>1</v>
      </c>
      <c r="V156" s="1">
        <f t="shared" si="23"/>
        <v>0</v>
      </c>
      <c r="W156" s="1">
        <f t="shared" si="24"/>
        <v>0</v>
      </c>
      <c r="X156" s="1">
        <f t="shared" si="25"/>
        <v>0</v>
      </c>
      <c r="Y156" s="1">
        <f t="shared" si="26"/>
        <v>0</v>
      </c>
      <c r="Z156" s="1">
        <f t="shared" si="27"/>
        <v>0</v>
      </c>
      <c r="AA156" s="1">
        <f t="shared" si="28"/>
        <v>0</v>
      </c>
      <c r="AB156" s="1">
        <f t="shared" si="29"/>
        <v>1</v>
      </c>
      <c r="AC156" s="1"/>
    </row>
    <row r="157" spans="1:29" ht="12.95" customHeight="1">
      <c r="A157" s="2" t="s">
        <v>1183</v>
      </c>
      <c r="B157" s="1" t="s">
        <v>1175</v>
      </c>
      <c r="C157" s="1" t="s">
        <v>1184</v>
      </c>
      <c r="D157" s="1">
        <v>38.215274000000001</v>
      </c>
      <c r="E157" s="1">
        <v>-104.604328</v>
      </c>
      <c r="F157" s="3">
        <v>3</v>
      </c>
      <c r="G157" s="9" t="s">
        <v>2025</v>
      </c>
      <c r="H157" s="13">
        <v>72.879750000000001</v>
      </c>
      <c r="I157" s="14">
        <v>9.0558639999999997</v>
      </c>
      <c r="J157" s="12">
        <v>1.4856</v>
      </c>
      <c r="K157" s="12">
        <v>0</v>
      </c>
      <c r="L157" s="12">
        <v>2.2858000000000005</v>
      </c>
      <c r="M157" s="1">
        <v>0</v>
      </c>
      <c r="N157" s="1">
        <v>0</v>
      </c>
      <c r="O157" s="12">
        <v>1.6791</v>
      </c>
      <c r="P157" s="1">
        <v>0</v>
      </c>
      <c r="Q157" s="1">
        <v>0</v>
      </c>
      <c r="R157" s="1">
        <v>0</v>
      </c>
      <c r="S157" s="1">
        <f t="shared" si="20"/>
        <v>0</v>
      </c>
      <c r="T157" s="1">
        <f t="shared" si="21"/>
        <v>0</v>
      </c>
      <c r="U157" s="1">
        <f t="shared" si="22"/>
        <v>1</v>
      </c>
      <c r="V157" s="1">
        <f t="shared" si="23"/>
        <v>0</v>
      </c>
      <c r="W157" s="1">
        <f t="shared" si="24"/>
        <v>0</v>
      </c>
      <c r="X157" s="1">
        <f t="shared" si="25"/>
        <v>0</v>
      </c>
      <c r="Y157" s="1">
        <f t="shared" si="26"/>
        <v>0</v>
      </c>
      <c r="Z157" s="1">
        <f t="shared" si="27"/>
        <v>0</v>
      </c>
      <c r="AA157" s="1">
        <f t="shared" si="28"/>
        <v>0</v>
      </c>
      <c r="AB157" s="1">
        <f t="shared" si="29"/>
        <v>1</v>
      </c>
      <c r="AC157" s="1"/>
    </row>
    <row r="158" spans="1:29" ht="12.95" customHeight="1">
      <c r="A158" s="2" t="s">
        <v>1185</v>
      </c>
      <c r="B158" s="1" t="s">
        <v>1175</v>
      </c>
      <c r="C158" s="1" t="s">
        <v>1186</v>
      </c>
      <c r="D158" s="1">
        <v>38.159370000000003</v>
      </c>
      <c r="E158" s="1">
        <v>-104.696377</v>
      </c>
      <c r="F158" s="3">
        <v>3</v>
      </c>
      <c r="G158" s="9" t="s">
        <v>2025</v>
      </c>
      <c r="H158" s="13">
        <v>19.993838</v>
      </c>
      <c r="I158" s="14">
        <v>9.2240789999999997</v>
      </c>
      <c r="J158" s="12">
        <v>0</v>
      </c>
      <c r="K158" s="12">
        <v>0</v>
      </c>
      <c r="L158" s="12">
        <v>4.0499999999999994E-2</v>
      </c>
      <c r="M158" s="1">
        <v>0</v>
      </c>
      <c r="N158" s="1">
        <v>0</v>
      </c>
      <c r="O158" s="12">
        <v>1.167448</v>
      </c>
      <c r="P158" s="1">
        <v>0</v>
      </c>
      <c r="Q158" s="1">
        <v>0</v>
      </c>
      <c r="R158" s="1">
        <v>0</v>
      </c>
      <c r="S158" s="1">
        <f t="shared" si="20"/>
        <v>0</v>
      </c>
      <c r="T158" s="1">
        <f t="shared" si="21"/>
        <v>0</v>
      </c>
      <c r="U158" s="1">
        <f t="shared" si="22"/>
        <v>0</v>
      </c>
      <c r="V158" s="1">
        <f t="shared" si="23"/>
        <v>0</v>
      </c>
      <c r="W158" s="1">
        <f t="shared" si="24"/>
        <v>0</v>
      </c>
      <c r="X158" s="1">
        <f t="shared" si="25"/>
        <v>0</v>
      </c>
      <c r="Y158" s="1">
        <f t="shared" si="26"/>
        <v>0</v>
      </c>
      <c r="Z158" s="1">
        <f t="shared" si="27"/>
        <v>0</v>
      </c>
      <c r="AA158" s="1">
        <f t="shared" si="28"/>
        <v>0</v>
      </c>
      <c r="AB158" s="1">
        <f t="shared" si="29"/>
        <v>0</v>
      </c>
      <c r="AC158" s="1"/>
    </row>
    <row r="159" spans="1:29" ht="12.95" customHeight="1">
      <c r="A159" s="2" t="s">
        <v>1187</v>
      </c>
      <c r="B159" s="1" t="s">
        <v>1175</v>
      </c>
      <c r="C159" s="1" t="s">
        <v>1188</v>
      </c>
      <c r="D159" s="1">
        <v>38.154719999999998</v>
      </c>
      <c r="E159" s="1">
        <v>-104.712127</v>
      </c>
      <c r="F159" s="3">
        <v>3</v>
      </c>
      <c r="G159" s="9" t="s">
        <v>2025</v>
      </c>
      <c r="H159" s="13">
        <v>18.116662999999999</v>
      </c>
      <c r="I159" s="14">
        <v>10.546086000000001</v>
      </c>
      <c r="J159" s="12">
        <v>0</v>
      </c>
      <c r="K159" s="12">
        <v>0</v>
      </c>
      <c r="L159" s="12">
        <v>0</v>
      </c>
      <c r="M159" s="1">
        <v>0</v>
      </c>
      <c r="N159" s="1">
        <v>0</v>
      </c>
      <c r="O159" s="12">
        <v>0.82760900000000004</v>
      </c>
      <c r="P159" s="1">
        <v>0</v>
      </c>
      <c r="Q159" s="1">
        <v>0</v>
      </c>
      <c r="R159" s="1">
        <v>0</v>
      </c>
      <c r="S159" s="1">
        <f t="shared" si="20"/>
        <v>0</v>
      </c>
      <c r="T159" s="1">
        <f t="shared" si="21"/>
        <v>0</v>
      </c>
      <c r="U159" s="1">
        <f t="shared" si="22"/>
        <v>0</v>
      </c>
      <c r="V159" s="1">
        <f t="shared" si="23"/>
        <v>0</v>
      </c>
      <c r="W159" s="1">
        <f t="shared" si="24"/>
        <v>0</v>
      </c>
      <c r="X159" s="1">
        <f t="shared" si="25"/>
        <v>0</v>
      </c>
      <c r="Y159" s="1">
        <f t="shared" si="26"/>
        <v>0</v>
      </c>
      <c r="Z159" s="1">
        <f t="shared" si="27"/>
        <v>0</v>
      </c>
      <c r="AA159" s="1">
        <f t="shared" si="28"/>
        <v>0</v>
      </c>
      <c r="AB159" s="1">
        <f t="shared" si="29"/>
        <v>0</v>
      </c>
      <c r="AC159" s="1"/>
    </row>
    <row r="160" spans="1:29" ht="12.95" customHeight="1">
      <c r="A160" s="2" t="s">
        <v>1212</v>
      </c>
      <c r="B160" s="1" t="s">
        <v>1189</v>
      </c>
      <c r="C160" s="1" t="s">
        <v>114</v>
      </c>
      <c r="D160" s="1">
        <v>38.829166999999998</v>
      </c>
      <c r="E160" s="1">
        <v>-104.833333</v>
      </c>
      <c r="F160" s="3">
        <v>3</v>
      </c>
      <c r="G160" s="9" t="s">
        <v>2025</v>
      </c>
      <c r="H160" s="13">
        <v>306.66980899999999</v>
      </c>
      <c r="I160" s="14">
        <v>15.155862000000001</v>
      </c>
      <c r="J160" s="12">
        <v>0</v>
      </c>
      <c r="K160" s="12">
        <v>2.8499999999999998E-2</v>
      </c>
      <c r="L160" s="12">
        <v>5.0599000000000007</v>
      </c>
      <c r="M160" s="1">
        <v>1</v>
      </c>
      <c r="N160" s="1">
        <v>8</v>
      </c>
      <c r="O160" s="12">
        <v>14.279741</v>
      </c>
      <c r="P160" s="1">
        <v>9.783E-3</v>
      </c>
      <c r="Q160" s="1">
        <v>0</v>
      </c>
      <c r="R160" s="1">
        <v>0</v>
      </c>
      <c r="S160" s="1">
        <f t="shared" si="20"/>
        <v>0</v>
      </c>
      <c r="T160" s="1">
        <f t="shared" si="21"/>
        <v>0</v>
      </c>
      <c r="U160" s="1">
        <f t="shared" si="22"/>
        <v>1</v>
      </c>
      <c r="V160" s="1">
        <f t="shared" si="23"/>
        <v>0</v>
      </c>
      <c r="W160" s="1">
        <f t="shared" si="24"/>
        <v>0</v>
      </c>
      <c r="X160" s="1">
        <f t="shared" si="25"/>
        <v>1</v>
      </c>
      <c r="Y160" s="1">
        <f t="shared" si="26"/>
        <v>1</v>
      </c>
      <c r="Z160" s="1">
        <f t="shared" si="27"/>
        <v>0</v>
      </c>
      <c r="AA160" s="1">
        <f t="shared" si="28"/>
        <v>0</v>
      </c>
      <c r="AB160" s="1">
        <f t="shared" si="29"/>
        <v>3</v>
      </c>
      <c r="AC160" s="1"/>
    </row>
    <row r="161" spans="1:29" ht="12.95" customHeight="1">
      <c r="A161" s="2" t="s">
        <v>1273</v>
      </c>
      <c r="B161" s="1" t="s">
        <v>1274</v>
      </c>
      <c r="C161" s="1" t="s">
        <v>1275</v>
      </c>
      <c r="D161" s="1">
        <v>37.135382999999997</v>
      </c>
      <c r="E161" s="1">
        <v>-103.015716</v>
      </c>
      <c r="F161" s="3">
        <v>3</v>
      </c>
      <c r="G161" s="9" t="s">
        <v>2025</v>
      </c>
      <c r="H161" s="13">
        <v>102.178313</v>
      </c>
      <c r="I161" s="14">
        <v>31.158709000000002</v>
      </c>
      <c r="J161" s="12">
        <v>5.1249000000000002</v>
      </c>
      <c r="K161" s="12">
        <v>3.3500000000000002E-2</v>
      </c>
      <c r="L161" s="12">
        <v>1.15E-2</v>
      </c>
      <c r="M161" s="1">
        <v>0</v>
      </c>
      <c r="N161" s="1">
        <v>0</v>
      </c>
      <c r="O161" s="12">
        <v>1.0888</v>
      </c>
      <c r="P161" s="1">
        <v>0</v>
      </c>
      <c r="Q161" s="1">
        <v>0</v>
      </c>
      <c r="R161" s="1">
        <v>1</v>
      </c>
      <c r="S161" s="1">
        <f t="shared" si="20"/>
        <v>0</v>
      </c>
      <c r="T161" s="1">
        <f t="shared" si="21"/>
        <v>0</v>
      </c>
      <c r="U161" s="1">
        <f t="shared" si="22"/>
        <v>0</v>
      </c>
      <c r="V161" s="1">
        <f t="shared" si="23"/>
        <v>0</v>
      </c>
      <c r="W161" s="1">
        <f t="shared" si="24"/>
        <v>0</v>
      </c>
      <c r="X161" s="1">
        <f t="shared" si="25"/>
        <v>0</v>
      </c>
      <c r="Y161" s="1">
        <f t="shared" si="26"/>
        <v>0</v>
      </c>
      <c r="Z161" s="1">
        <f t="shared" si="27"/>
        <v>0</v>
      </c>
      <c r="AA161" s="1">
        <f t="shared" si="28"/>
        <v>0</v>
      </c>
      <c r="AB161" s="1">
        <f t="shared" si="29"/>
        <v>0</v>
      </c>
      <c r="AC161" s="1"/>
    </row>
    <row r="162" spans="1:29" ht="12.95" customHeight="1">
      <c r="A162" s="2" t="s">
        <v>1276</v>
      </c>
      <c r="B162" s="1" t="s">
        <v>203</v>
      </c>
      <c r="C162" s="1" t="s">
        <v>114</v>
      </c>
      <c r="D162" s="1">
        <v>37.110849999999999</v>
      </c>
      <c r="E162" s="1">
        <v>-103.0744</v>
      </c>
      <c r="F162" s="3">
        <v>3</v>
      </c>
      <c r="G162" s="9" t="s">
        <v>2025</v>
      </c>
      <c r="H162" s="13">
        <v>20.634927999999999</v>
      </c>
      <c r="I162" s="14">
        <v>10.281609</v>
      </c>
      <c r="J162" s="12">
        <v>0</v>
      </c>
      <c r="K162" s="12">
        <v>0</v>
      </c>
      <c r="L162" s="12">
        <v>0</v>
      </c>
      <c r="M162" s="1">
        <v>0</v>
      </c>
      <c r="N162" s="1">
        <v>0</v>
      </c>
      <c r="O162" s="12">
        <v>1.4357040000000001</v>
      </c>
      <c r="P162" s="1">
        <v>0</v>
      </c>
      <c r="Q162" s="1">
        <v>0</v>
      </c>
      <c r="R162" s="1">
        <v>0</v>
      </c>
      <c r="S162" s="1">
        <f t="shared" si="20"/>
        <v>0</v>
      </c>
      <c r="T162" s="1">
        <f t="shared" si="21"/>
        <v>0</v>
      </c>
      <c r="U162" s="1">
        <f t="shared" si="22"/>
        <v>0</v>
      </c>
      <c r="V162" s="1">
        <f t="shared" si="23"/>
        <v>0</v>
      </c>
      <c r="W162" s="1">
        <f t="shared" si="24"/>
        <v>0</v>
      </c>
      <c r="X162" s="1">
        <f t="shared" si="25"/>
        <v>0</v>
      </c>
      <c r="Y162" s="1">
        <f t="shared" si="26"/>
        <v>0</v>
      </c>
      <c r="Z162" s="1">
        <f t="shared" si="27"/>
        <v>0</v>
      </c>
      <c r="AA162" s="1">
        <f t="shared" si="28"/>
        <v>0</v>
      </c>
      <c r="AB162" s="1">
        <f t="shared" si="29"/>
        <v>0</v>
      </c>
      <c r="AC162" s="1"/>
    </row>
    <row r="163" spans="1:29" ht="12.95" customHeight="1">
      <c r="A163" s="2" t="s">
        <v>1279</v>
      </c>
      <c r="B163" s="1" t="s">
        <v>1274</v>
      </c>
      <c r="C163" s="1" t="s">
        <v>1280</v>
      </c>
      <c r="D163" s="1">
        <v>37.168532999999996</v>
      </c>
      <c r="E163" s="1">
        <v>-103.034533</v>
      </c>
      <c r="F163" s="3">
        <v>3</v>
      </c>
      <c r="G163" s="9" t="s">
        <v>2025</v>
      </c>
      <c r="H163" s="13">
        <v>70.620154999999997</v>
      </c>
      <c r="I163" s="14">
        <v>23.869987999999999</v>
      </c>
      <c r="J163" s="12">
        <v>5.7862999999999998</v>
      </c>
      <c r="K163" s="12">
        <v>0</v>
      </c>
      <c r="L163" s="12">
        <v>8.8999999999999999E-3</v>
      </c>
      <c r="M163" s="1">
        <v>0</v>
      </c>
      <c r="N163" s="1">
        <v>0</v>
      </c>
      <c r="O163" s="12">
        <v>0.90217999999999998</v>
      </c>
      <c r="P163" s="1">
        <v>0</v>
      </c>
      <c r="Q163" s="1">
        <v>1</v>
      </c>
      <c r="R163" s="1">
        <v>0</v>
      </c>
      <c r="S163" s="1">
        <f t="shared" si="20"/>
        <v>0</v>
      </c>
      <c r="T163" s="1">
        <f t="shared" si="21"/>
        <v>0</v>
      </c>
      <c r="U163" s="1">
        <f t="shared" si="22"/>
        <v>0</v>
      </c>
      <c r="V163" s="1">
        <f t="shared" si="23"/>
        <v>0</v>
      </c>
      <c r="W163" s="1">
        <f t="shared" si="24"/>
        <v>0</v>
      </c>
      <c r="X163" s="1">
        <f t="shared" si="25"/>
        <v>0</v>
      </c>
      <c r="Y163" s="1">
        <f t="shared" si="26"/>
        <v>0</v>
      </c>
      <c r="Z163" s="1">
        <f t="shared" si="27"/>
        <v>0</v>
      </c>
      <c r="AA163" s="1">
        <f t="shared" si="28"/>
        <v>0</v>
      </c>
      <c r="AB163" s="1">
        <f t="shared" si="29"/>
        <v>0</v>
      </c>
      <c r="AC163" s="1"/>
    </row>
    <row r="164" spans="1:29" ht="12.95" customHeight="1">
      <c r="A164" s="2" t="s">
        <v>1472</v>
      </c>
      <c r="B164" s="1" t="s">
        <v>747</v>
      </c>
      <c r="C164" s="1" t="s">
        <v>1271</v>
      </c>
      <c r="D164" s="1">
        <v>38.011000000000003</v>
      </c>
      <c r="E164" s="1">
        <v>-103.58833300000001</v>
      </c>
      <c r="F164" s="3">
        <v>3</v>
      </c>
      <c r="G164" s="9" t="s">
        <v>2025</v>
      </c>
      <c r="H164" s="13">
        <v>30759.475891999999</v>
      </c>
      <c r="I164" s="14">
        <v>24.471886999999999</v>
      </c>
      <c r="J164" s="12">
        <v>1.4719</v>
      </c>
      <c r="K164" s="12">
        <v>0.58350000000000002</v>
      </c>
      <c r="L164" s="12">
        <v>1.7081999999999999</v>
      </c>
      <c r="M164" s="1">
        <v>0</v>
      </c>
      <c r="N164" s="1">
        <v>7</v>
      </c>
      <c r="O164" s="12">
        <v>4.1067049999999998</v>
      </c>
      <c r="P164" s="1">
        <v>1.0533000000000001E-2</v>
      </c>
      <c r="Q164" s="1">
        <v>0</v>
      </c>
      <c r="R164" s="1">
        <v>0</v>
      </c>
      <c r="S164" s="1">
        <f t="shared" si="20"/>
        <v>0</v>
      </c>
      <c r="T164" s="1">
        <f t="shared" si="21"/>
        <v>0</v>
      </c>
      <c r="U164" s="1">
        <f t="shared" si="22"/>
        <v>1</v>
      </c>
      <c r="V164" s="1">
        <f t="shared" si="23"/>
        <v>0</v>
      </c>
      <c r="W164" s="1">
        <f t="shared" si="24"/>
        <v>0</v>
      </c>
      <c r="X164" s="1">
        <f t="shared" si="25"/>
        <v>1</v>
      </c>
      <c r="Y164" s="1">
        <f t="shared" si="26"/>
        <v>1</v>
      </c>
      <c r="Z164" s="1">
        <f t="shared" si="27"/>
        <v>0</v>
      </c>
      <c r="AA164" s="1">
        <f t="shared" si="28"/>
        <v>0</v>
      </c>
      <c r="AB164" s="1">
        <f t="shared" si="29"/>
        <v>3</v>
      </c>
      <c r="AC164" s="1"/>
    </row>
    <row r="165" spans="1:29" ht="12.95" customHeight="1">
      <c r="A165" s="2" t="s">
        <v>1473</v>
      </c>
      <c r="B165" s="1" t="s">
        <v>1474</v>
      </c>
      <c r="C165" s="1" t="s">
        <v>1475</v>
      </c>
      <c r="D165" s="1">
        <v>38.148699999999998</v>
      </c>
      <c r="E165" s="1">
        <v>-102.31100000000001</v>
      </c>
      <c r="F165" s="3">
        <v>3</v>
      </c>
      <c r="G165" s="9" t="s">
        <v>2025</v>
      </c>
      <c r="H165" s="13">
        <v>143.78087099999999</v>
      </c>
      <c r="I165" s="14">
        <v>20.282181000000001</v>
      </c>
      <c r="J165" s="12">
        <v>65.954900000000009</v>
      </c>
      <c r="K165" s="12">
        <v>8.5099999999999995E-2</v>
      </c>
      <c r="L165" s="12">
        <v>0.17030000000000001</v>
      </c>
      <c r="M165" s="1">
        <v>0</v>
      </c>
      <c r="N165" s="1">
        <v>0</v>
      </c>
      <c r="O165" s="12">
        <v>1.579331</v>
      </c>
      <c r="P165" s="1">
        <v>0</v>
      </c>
      <c r="Q165" s="1">
        <v>0</v>
      </c>
      <c r="R165" s="1">
        <v>0</v>
      </c>
      <c r="S165" s="1">
        <f t="shared" si="20"/>
        <v>1</v>
      </c>
      <c r="T165" s="1">
        <f t="shared" si="21"/>
        <v>0</v>
      </c>
      <c r="U165" s="1">
        <f t="shared" si="22"/>
        <v>0</v>
      </c>
      <c r="V165" s="1">
        <f t="shared" si="23"/>
        <v>0</v>
      </c>
      <c r="W165" s="1">
        <f t="shared" si="24"/>
        <v>0</v>
      </c>
      <c r="X165" s="1">
        <f t="shared" si="25"/>
        <v>0</v>
      </c>
      <c r="Y165" s="1">
        <f t="shared" si="26"/>
        <v>0</v>
      </c>
      <c r="Z165" s="1">
        <f t="shared" si="27"/>
        <v>0</v>
      </c>
      <c r="AA165" s="1">
        <f t="shared" si="28"/>
        <v>0</v>
      </c>
      <c r="AB165" s="1">
        <f t="shared" si="29"/>
        <v>1</v>
      </c>
      <c r="AC165" s="1"/>
    </row>
    <row r="166" spans="1:29" ht="12.95" customHeight="1">
      <c r="A166" s="2" t="s">
        <v>1476</v>
      </c>
      <c r="B166" s="1" t="s">
        <v>1477</v>
      </c>
      <c r="C166" s="1" t="s">
        <v>1478</v>
      </c>
      <c r="D166" s="1">
        <v>38.116332999999997</v>
      </c>
      <c r="E166" s="1">
        <v>-102.608667</v>
      </c>
      <c r="F166" s="3">
        <v>3</v>
      </c>
      <c r="G166" s="9" t="s">
        <v>2025</v>
      </c>
      <c r="H166" s="13">
        <v>221.77201500000001</v>
      </c>
      <c r="I166" s="14">
        <v>15.765662000000001</v>
      </c>
      <c r="J166" s="12">
        <v>40.501199999999997</v>
      </c>
      <c r="K166" s="12">
        <v>1.2199999999999999E-2</v>
      </c>
      <c r="L166" s="12">
        <v>0.34570000000000006</v>
      </c>
      <c r="M166" s="1">
        <v>1</v>
      </c>
      <c r="N166" s="1">
        <v>3</v>
      </c>
      <c r="O166" s="12">
        <v>3.0075120000000002</v>
      </c>
      <c r="P166" s="1">
        <v>0</v>
      </c>
      <c r="Q166" s="1">
        <v>3</v>
      </c>
      <c r="R166" s="1">
        <v>0</v>
      </c>
      <c r="S166" s="1">
        <f t="shared" si="20"/>
        <v>1</v>
      </c>
      <c r="T166" s="1">
        <f t="shared" si="21"/>
        <v>0</v>
      </c>
      <c r="U166" s="1">
        <f t="shared" si="22"/>
        <v>0</v>
      </c>
      <c r="V166" s="1">
        <f t="shared" si="23"/>
        <v>0</v>
      </c>
      <c r="W166" s="1">
        <f t="shared" si="24"/>
        <v>0</v>
      </c>
      <c r="X166" s="1">
        <f t="shared" si="25"/>
        <v>1</v>
      </c>
      <c r="Y166" s="1">
        <f t="shared" si="26"/>
        <v>0</v>
      </c>
      <c r="Z166" s="1">
        <f t="shared" si="27"/>
        <v>0</v>
      </c>
      <c r="AA166" s="1">
        <f t="shared" si="28"/>
        <v>0</v>
      </c>
      <c r="AB166" s="1">
        <f t="shared" si="29"/>
        <v>2</v>
      </c>
      <c r="AC166" s="1"/>
    </row>
    <row r="167" spans="1:29" ht="12.95" customHeight="1">
      <c r="A167" s="2" t="s">
        <v>1479</v>
      </c>
      <c r="B167" s="1" t="s">
        <v>747</v>
      </c>
      <c r="C167" s="1" t="s">
        <v>1063</v>
      </c>
      <c r="D167" s="1">
        <v>38.094900000000003</v>
      </c>
      <c r="E167" s="1">
        <v>-102.3104</v>
      </c>
      <c r="F167" s="3">
        <v>3</v>
      </c>
      <c r="G167" s="9" t="s">
        <v>2025</v>
      </c>
      <c r="H167" s="13">
        <v>60890.750135000002</v>
      </c>
      <c r="I167" s="14">
        <v>31.724254999999999</v>
      </c>
      <c r="J167" s="12">
        <v>5.7416</v>
      </c>
      <c r="K167" s="12">
        <v>0.38180000000000003</v>
      </c>
      <c r="L167" s="12">
        <v>0.96010000000000006</v>
      </c>
      <c r="M167" s="1">
        <v>0</v>
      </c>
      <c r="N167" s="1">
        <v>0</v>
      </c>
      <c r="O167" s="12">
        <v>2.6874500000000001</v>
      </c>
      <c r="P167" s="1">
        <v>5.3210000000000002E-3</v>
      </c>
      <c r="Q167" s="1">
        <v>2</v>
      </c>
      <c r="R167" s="1">
        <v>0</v>
      </c>
      <c r="S167" s="1">
        <f t="shared" si="20"/>
        <v>0</v>
      </c>
      <c r="T167" s="1">
        <f t="shared" si="21"/>
        <v>0</v>
      </c>
      <c r="U167" s="1">
        <f t="shared" si="22"/>
        <v>0</v>
      </c>
      <c r="V167" s="1">
        <f t="shared" si="23"/>
        <v>0</v>
      </c>
      <c r="W167" s="1">
        <f t="shared" si="24"/>
        <v>0</v>
      </c>
      <c r="X167" s="1">
        <f t="shared" si="25"/>
        <v>0</v>
      </c>
      <c r="Y167" s="1">
        <f t="shared" si="26"/>
        <v>1</v>
      </c>
      <c r="Z167" s="1">
        <f t="shared" si="27"/>
        <v>0</v>
      </c>
      <c r="AA167" s="1">
        <f t="shared" si="28"/>
        <v>0</v>
      </c>
      <c r="AB167" s="1">
        <f t="shared" si="29"/>
        <v>1</v>
      </c>
      <c r="AC167" s="1"/>
    </row>
    <row r="168" spans="1:29" ht="12.95" customHeight="1">
      <c r="A168" s="2" t="s">
        <v>1480</v>
      </c>
      <c r="B168" s="1" t="s">
        <v>1277</v>
      </c>
      <c r="C168" s="1" t="s">
        <v>1481</v>
      </c>
      <c r="D168" s="1">
        <v>38.850700000000003</v>
      </c>
      <c r="E168" s="1">
        <v>-103.5394</v>
      </c>
      <c r="F168" s="3">
        <v>3</v>
      </c>
      <c r="G168" s="9" t="s">
        <v>2025</v>
      </c>
      <c r="H168" s="13">
        <v>570.39693599999998</v>
      </c>
      <c r="I168" s="14">
        <v>12.293445999999999</v>
      </c>
      <c r="J168" s="12">
        <v>15.6592</v>
      </c>
      <c r="K168" s="12">
        <v>2.6499999999999999E-2</v>
      </c>
      <c r="L168" s="12">
        <v>9.2999999999999992E-3</v>
      </c>
      <c r="M168" s="1">
        <v>0</v>
      </c>
      <c r="N168" s="1">
        <v>0</v>
      </c>
      <c r="O168" s="12">
        <v>0.79941200000000001</v>
      </c>
      <c r="P168" s="1">
        <v>0</v>
      </c>
      <c r="Q168" s="1">
        <v>17</v>
      </c>
      <c r="R168" s="1">
        <v>0</v>
      </c>
      <c r="S168" s="1">
        <f t="shared" si="20"/>
        <v>1</v>
      </c>
      <c r="T168" s="1">
        <f t="shared" si="21"/>
        <v>0</v>
      </c>
      <c r="U168" s="1">
        <f t="shared" si="22"/>
        <v>0</v>
      </c>
      <c r="V168" s="1">
        <f t="shared" si="23"/>
        <v>0</v>
      </c>
      <c r="W168" s="1">
        <f t="shared" si="24"/>
        <v>0</v>
      </c>
      <c r="X168" s="1">
        <f t="shared" si="25"/>
        <v>0</v>
      </c>
      <c r="Y168" s="1">
        <f t="shared" si="26"/>
        <v>0</v>
      </c>
      <c r="Z168" s="1">
        <f t="shared" si="27"/>
        <v>1</v>
      </c>
      <c r="AA168" s="1">
        <f t="shared" si="28"/>
        <v>0</v>
      </c>
      <c r="AB168" s="1">
        <f t="shared" si="29"/>
        <v>2</v>
      </c>
      <c r="AC168" s="1" t="s">
        <v>2207</v>
      </c>
    </row>
    <row r="169" spans="1:29" ht="12.95" customHeight="1">
      <c r="A169" s="2" t="s">
        <v>1482</v>
      </c>
      <c r="B169" s="1" t="s">
        <v>1483</v>
      </c>
      <c r="C169" s="1" t="s">
        <v>1481</v>
      </c>
      <c r="D169" s="1">
        <v>38.849400000000003</v>
      </c>
      <c r="E169" s="1">
        <v>-103.48520000000001</v>
      </c>
      <c r="F169" s="3">
        <v>3</v>
      </c>
      <c r="G169" s="9" t="s">
        <v>2025</v>
      </c>
      <c r="H169" s="13">
        <v>911.06519500000002</v>
      </c>
      <c r="I169" s="14">
        <v>23.202787000000001</v>
      </c>
      <c r="J169" s="12">
        <v>27.402700000000003</v>
      </c>
      <c r="K169" s="12">
        <v>0</v>
      </c>
      <c r="L169" s="12">
        <v>8.5999999999999983E-3</v>
      </c>
      <c r="M169" s="1">
        <v>0</v>
      </c>
      <c r="N169" s="1">
        <v>0</v>
      </c>
      <c r="O169" s="12">
        <v>0.90085599999999999</v>
      </c>
      <c r="P169" s="1">
        <v>0</v>
      </c>
      <c r="Q169" s="1">
        <v>5</v>
      </c>
      <c r="R169" s="1">
        <v>0</v>
      </c>
      <c r="S169" s="1">
        <f t="shared" si="20"/>
        <v>1</v>
      </c>
      <c r="T169" s="1">
        <f t="shared" si="21"/>
        <v>0</v>
      </c>
      <c r="U169" s="1">
        <f t="shared" si="22"/>
        <v>0</v>
      </c>
      <c r="V169" s="1">
        <f t="shared" si="23"/>
        <v>0</v>
      </c>
      <c r="W169" s="1">
        <f t="shared" si="24"/>
        <v>0</v>
      </c>
      <c r="X169" s="1">
        <f t="shared" si="25"/>
        <v>0</v>
      </c>
      <c r="Y169" s="1">
        <f t="shared" si="26"/>
        <v>0</v>
      </c>
      <c r="Z169" s="1">
        <f t="shared" si="27"/>
        <v>1</v>
      </c>
      <c r="AA169" s="1">
        <f t="shared" si="28"/>
        <v>0</v>
      </c>
      <c r="AB169" s="1">
        <f t="shared" si="29"/>
        <v>2</v>
      </c>
      <c r="AC169" s="1"/>
    </row>
    <row r="170" spans="1:29" ht="12.95" customHeight="1">
      <c r="A170" s="2" t="s">
        <v>1484</v>
      </c>
      <c r="B170" s="1" t="s">
        <v>1483</v>
      </c>
      <c r="C170" s="1" t="s">
        <v>1485</v>
      </c>
      <c r="D170" s="1">
        <v>39.061300000000003</v>
      </c>
      <c r="E170" s="1">
        <v>-103.703</v>
      </c>
      <c r="F170" s="3">
        <v>3</v>
      </c>
      <c r="G170" s="9" t="s">
        <v>2025</v>
      </c>
      <c r="H170" s="13">
        <v>100.052459</v>
      </c>
      <c r="I170" s="14">
        <v>16.90748</v>
      </c>
      <c r="J170" s="12">
        <v>21.768699999999999</v>
      </c>
      <c r="K170" s="12">
        <v>0</v>
      </c>
      <c r="L170" s="12">
        <v>4.5000000000000005E-3</v>
      </c>
      <c r="M170" s="1">
        <v>0</v>
      </c>
      <c r="N170" s="1">
        <v>0</v>
      </c>
      <c r="O170" s="12">
        <v>1.6764250000000001</v>
      </c>
      <c r="P170" s="1">
        <v>0</v>
      </c>
      <c r="Q170" s="1">
        <v>1</v>
      </c>
      <c r="R170" s="1">
        <v>0</v>
      </c>
      <c r="S170" s="1">
        <f t="shared" si="20"/>
        <v>1</v>
      </c>
      <c r="T170" s="1">
        <f t="shared" si="21"/>
        <v>0</v>
      </c>
      <c r="U170" s="1">
        <f t="shared" si="22"/>
        <v>0</v>
      </c>
      <c r="V170" s="1">
        <f t="shared" si="23"/>
        <v>0</v>
      </c>
      <c r="W170" s="1">
        <f t="shared" si="24"/>
        <v>0</v>
      </c>
      <c r="X170" s="1">
        <f t="shared" si="25"/>
        <v>0</v>
      </c>
      <c r="Y170" s="1">
        <f t="shared" si="26"/>
        <v>0</v>
      </c>
      <c r="Z170" s="1">
        <f t="shared" si="27"/>
        <v>0</v>
      </c>
      <c r="AA170" s="1">
        <f t="shared" si="28"/>
        <v>0</v>
      </c>
      <c r="AB170" s="1">
        <f t="shared" si="29"/>
        <v>1</v>
      </c>
      <c r="AC170" s="1"/>
    </row>
    <row r="171" spans="1:29" ht="12.95" customHeight="1">
      <c r="A171" s="2" t="s">
        <v>1486</v>
      </c>
      <c r="B171" s="1" t="s">
        <v>1487</v>
      </c>
      <c r="C171" s="1" t="s">
        <v>1488</v>
      </c>
      <c r="D171" s="1">
        <v>38.917499999999997</v>
      </c>
      <c r="E171" s="1">
        <v>-103.75783300000001</v>
      </c>
      <c r="F171" s="3">
        <v>3</v>
      </c>
      <c r="G171" s="9" t="s">
        <v>2025</v>
      </c>
      <c r="H171" s="13">
        <v>60.695895</v>
      </c>
      <c r="I171" s="14">
        <v>12.022261</v>
      </c>
      <c r="J171" s="12">
        <v>26.1843</v>
      </c>
      <c r="K171" s="12">
        <v>0</v>
      </c>
      <c r="L171" s="12">
        <v>1.5E-3</v>
      </c>
      <c r="M171" s="1">
        <v>0</v>
      </c>
      <c r="N171" s="1">
        <v>5</v>
      </c>
      <c r="O171" s="12">
        <v>1.13435</v>
      </c>
      <c r="P171" s="1">
        <v>0</v>
      </c>
      <c r="Q171" s="1">
        <v>0</v>
      </c>
      <c r="R171" s="1">
        <v>0</v>
      </c>
      <c r="S171" s="1">
        <f t="shared" si="20"/>
        <v>1</v>
      </c>
      <c r="T171" s="1">
        <f t="shared" si="21"/>
        <v>0</v>
      </c>
      <c r="U171" s="1">
        <f t="shared" si="22"/>
        <v>0</v>
      </c>
      <c r="V171" s="1">
        <f t="shared" si="23"/>
        <v>0</v>
      </c>
      <c r="W171" s="1">
        <f t="shared" si="24"/>
        <v>0</v>
      </c>
      <c r="X171" s="1">
        <f t="shared" si="25"/>
        <v>0</v>
      </c>
      <c r="Y171" s="1">
        <f t="shared" si="26"/>
        <v>0</v>
      </c>
      <c r="Z171" s="1">
        <f t="shared" si="27"/>
        <v>0</v>
      </c>
      <c r="AA171" s="1">
        <f t="shared" si="28"/>
        <v>0</v>
      </c>
      <c r="AB171" s="1">
        <f t="shared" si="29"/>
        <v>1</v>
      </c>
      <c r="AC171" s="1"/>
    </row>
    <row r="172" spans="1:29" ht="12.95" customHeight="1">
      <c r="A172" s="2" t="s">
        <v>1489</v>
      </c>
      <c r="B172" s="1" t="s">
        <v>1062</v>
      </c>
      <c r="C172" s="1" t="s">
        <v>1490</v>
      </c>
      <c r="D172" s="1">
        <v>39.7605</v>
      </c>
      <c r="E172" s="1">
        <v>-102.46383299999999</v>
      </c>
      <c r="F172" s="3">
        <v>3</v>
      </c>
      <c r="G172" s="9" t="s">
        <v>2025</v>
      </c>
      <c r="H172" s="13">
        <v>2885.7865310000002</v>
      </c>
      <c r="I172" s="14">
        <v>25.217879</v>
      </c>
      <c r="J172" s="12">
        <v>57.3307</v>
      </c>
      <c r="K172" s="12">
        <v>0.37580000000000002</v>
      </c>
      <c r="L172" s="12">
        <v>5.1699999999999996E-2</v>
      </c>
      <c r="M172" s="1">
        <v>0</v>
      </c>
      <c r="N172" s="1">
        <v>0</v>
      </c>
      <c r="O172" s="12">
        <v>0.206452</v>
      </c>
      <c r="P172" s="1">
        <v>0</v>
      </c>
      <c r="Q172" s="1">
        <v>1</v>
      </c>
      <c r="R172" s="1">
        <v>0</v>
      </c>
      <c r="S172" s="1">
        <f t="shared" si="20"/>
        <v>1</v>
      </c>
      <c r="T172" s="1">
        <f t="shared" si="21"/>
        <v>0</v>
      </c>
      <c r="U172" s="1">
        <f t="shared" si="22"/>
        <v>0</v>
      </c>
      <c r="V172" s="1">
        <f t="shared" si="23"/>
        <v>0</v>
      </c>
      <c r="W172" s="1">
        <f t="shared" si="24"/>
        <v>0</v>
      </c>
      <c r="X172" s="1">
        <f t="shared" si="25"/>
        <v>0</v>
      </c>
      <c r="Y172" s="1">
        <f t="shared" si="26"/>
        <v>0</v>
      </c>
      <c r="Z172" s="1">
        <f t="shared" si="27"/>
        <v>0</v>
      </c>
      <c r="AA172" s="1">
        <f t="shared" si="28"/>
        <v>0</v>
      </c>
      <c r="AB172" s="1">
        <f t="shared" si="29"/>
        <v>1</v>
      </c>
      <c r="AC172" s="1"/>
    </row>
    <row r="173" spans="1:29" ht="12.95" customHeight="1">
      <c r="A173" s="2" t="s">
        <v>1621</v>
      </c>
      <c r="B173" s="1" t="s">
        <v>1257</v>
      </c>
      <c r="C173" s="1" t="s">
        <v>1622</v>
      </c>
      <c r="D173" s="1">
        <v>37.679659999999998</v>
      </c>
      <c r="E173" s="1">
        <v>-104.652</v>
      </c>
      <c r="F173" s="3">
        <v>3</v>
      </c>
      <c r="G173" s="9" t="s">
        <v>2025</v>
      </c>
      <c r="H173" s="13">
        <v>1393.433284</v>
      </c>
      <c r="I173" s="14">
        <v>32.833010000000002</v>
      </c>
      <c r="J173" s="12">
        <v>3.6499999999999998E-2</v>
      </c>
      <c r="K173" s="12">
        <v>0.56769999999999998</v>
      </c>
      <c r="L173" s="12">
        <v>0.43039999999999995</v>
      </c>
      <c r="M173" s="1">
        <v>0</v>
      </c>
      <c r="N173" s="1">
        <v>0</v>
      </c>
      <c r="O173" s="12">
        <v>0.63828200000000002</v>
      </c>
      <c r="P173" s="1">
        <v>7.18E-4</v>
      </c>
      <c r="Q173" s="1">
        <v>0</v>
      </c>
      <c r="R173" s="1">
        <v>0</v>
      </c>
      <c r="S173" s="1">
        <f t="shared" si="20"/>
        <v>0</v>
      </c>
      <c r="T173" s="1">
        <f t="shared" si="21"/>
        <v>0</v>
      </c>
      <c r="U173" s="1">
        <f t="shared" si="22"/>
        <v>0</v>
      </c>
      <c r="V173" s="1">
        <f t="shared" si="23"/>
        <v>0</v>
      </c>
      <c r="W173" s="1">
        <f t="shared" si="24"/>
        <v>0</v>
      </c>
      <c r="X173" s="1">
        <f t="shared" si="25"/>
        <v>0</v>
      </c>
      <c r="Y173" s="1">
        <f t="shared" si="26"/>
        <v>0</v>
      </c>
      <c r="Z173" s="1">
        <f t="shared" si="27"/>
        <v>0</v>
      </c>
      <c r="AA173" s="1">
        <f t="shared" si="28"/>
        <v>0</v>
      </c>
      <c r="AB173" s="1">
        <f t="shared" si="29"/>
        <v>0</v>
      </c>
      <c r="AC173" s="1"/>
    </row>
    <row r="174" spans="1:29" ht="12.95" customHeight="1">
      <c r="A174" s="2" t="s">
        <v>1640</v>
      </c>
      <c r="B174" s="1" t="s">
        <v>1224</v>
      </c>
      <c r="C174" s="1" t="s">
        <v>1510</v>
      </c>
      <c r="D174" s="1">
        <v>37.558399999999999</v>
      </c>
      <c r="E174" s="1">
        <v>-103.652</v>
      </c>
      <c r="F174" s="3">
        <v>3</v>
      </c>
      <c r="G174" s="9" t="s">
        <v>2025</v>
      </c>
      <c r="H174" s="13">
        <v>5863.6521579999999</v>
      </c>
      <c r="I174" s="14">
        <v>16.101274</v>
      </c>
      <c r="J174" s="12">
        <v>1.129</v>
      </c>
      <c r="K174" s="12">
        <v>0.38019999999999998</v>
      </c>
      <c r="L174" s="12">
        <v>0.2114</v>
      </c>
      <c r="M174" s="1">
        <v>0</v>
      </c>
      <c r="N174" s="1">
        <v>0</v>
      </c>
      <c r="O174" s="12">
        <v>0</v>
      </c>
      <c r="P174" s="1">
        <v>0</v>
      </c>
      <c r="Q174" s="1">
        <v>0</v>
      </c>
      <c r="R174" s="1">
        <v>0</v>
      </c>
      <c r="S174" s="1">
        <f t="shared" si="20"/>
        <v>0</v>
      </c>
      <c r="T174" s="1">
        <f t="shared" si="21"/>
        <v>0</v>
      </c>
      <c r="U174" s="1">
        <f t="shared" si="22"/>
        <v>0</v>
      </c>
      <c r="V174" s="1">
        <f t="shared" si="23"/>
        <v>0</v>
      </c>
      <c r="W174" s="1">
        <f t="shared" si="24"/>
        <v>0</v>
      </c>
      <c r="X174" s="1">
        <f t="shared" si="25"/>
        <v>0</v>
      </c>
      <c r="Y174" s="1">
        <f t="shared" si="26"/>
        <v>0</v>
      </c>
      <c r="Z174" s="1">
        <f t="shared" si="27"/>
        <v>0</v>
      </c>
      <c r="AA174" s="1">
        <f t="shared" si="28"/>
        <v>0</v>
      </c>
      <c r="AB174" s="1">
        <f t="shared" si="29"/>
        <v>0</v>
      </c>
      <c r="AC174" s="1"/>
    </row>
    <row r="175" spans="1:29" ht="12.95" customHeight="1">
      <c r="A175" s="2" t="s">
        <v>1672</v>
      </c>
      <c r="B175" s="1" t="s">
        <v>801</v>
      </c>
      <c r="C175" s="1" t="s">
        <v>1673</v>
      </c>
      <c r="D175" s="1">
        <v>39.359000000000002</v>
      </c>
      <c r="E175" s="1">
        <v>-104.765</v>
      </c>
      <c r="F175" s="3">
        <v>1</v>
      </c>
      <c r="G175" s="9" t="s">
        <v>2025</v>
      </c>
      <c r="H175" s="13">
        <v>436.74811999999997</v>
      </c>
      <c r="I175" s="14">
        <v>16.884931000000002</v>
      </c>
      <c r="J175" s="12">
        <v>0.29239999999999999</v>
      </c>
      <c r="K175" s="12">
        <v>6.6000000000000008E-3</v>
      </c>
      <c r="L175" s="12">
        <v>0.14630000000000001</v>
      </c>
      <c r="M175" s="1">
        <v>0</v>
      </c>
      <c r="N175" s="1">
        <v>0</v>
      </c>
      <c r="O175" s="12">
        <v>1.7464839999999999</v>
      </c>
      <c r="P175" s="1">
        <v>0</v>
      </c>
      <c r="Q175" s="1">
        <v>0</v>
      </c>
      <c r="R175" s="1">
        <v>0</v>
      </c>
      <c r="S175" s="1">
        <f t="shared" si="20"/>
        <v>0</v>
      </c>
      <c r="T175" s="1">
        <f t="shared" si="21"/>
        <v>0</v>
      </c>
      <c r="U175" s="1">
        <f t="shared" si="22"/>
        <v>0</v>
      </c>
      <c r="V175" s="1">
        <f t="shared" si="23"/>
        <v>0</v>
      </c>
      <c r="W175" s="1">
        <f t="shared" si="24"/>
        <v>0</v>
      </c>
      <c r="X175" s="1">
        <f t="shared" si="25"/>
        <v>0</v>
      </c>
      <c r="Y175" s="1">
        <f t="shared" si="26"/>
        <v>0</v>
      </c>
      <c r="Z175" s="1">
        <f t="shared" si="27"/>
        <v>0</v>
      </c>
      <c r="AA175" s="1">
        <f t="shared" si="28"/>
        <v>0</v>
      </c>
      <c r="AB175" s="1">
        <f t="shared" si="29"/>
        <v>0</v>
      </c>
      <c r="AC175" s="1"/>
    </row>
    <row r="176" spans="1:29" ht="12.95" customHeight="1">
      <c r="A176" s="2" t="s">
        <v>1674</v>
      </c>
      <c r="B176" s="1" t="s">
        <v>1060</v>
      </c>
      <c r="C176" s="1" t="s">
        <v>1510</v>
      </c>
      <c r="D176" s="1">
        <v>40.063499999999998</v>
      </c>
      <c r="E176" s="1">
        <v>-102.32</v>
      </c>
      <c r="F176" s="3">
        <v>3</v>
      </c>
      <c r="G176" s="9" t="s">
        <v>2025</v>
      </c>
      <c r="H176" s="13">
        <v>618.01473699999997</v>
      </c>
      <c r="I176" s="14">
        <v>29.113440000000001</v>
      </c>
      <c r="J176" s="12">
        <v>31.490800000000004</v>
      </c>
      <c r="K176" s="12">
        <v>0.41900000000000004</v>
      </c>
      <c r="L176" s="12">
        <v>2.2100000000000002E-2</v>
      </c>
      <c r="M176" s="1">
        <v>0</v>
      </c>
      <c r="N176" s="1">
        <v>3</v>
      </c>
      <c r="O176" s="12">
        <v>1.1138680000000001</v>
      </c>
      <c r="P176" s="1">
        <v>0</v>
      </c>
      <c r="Q176" s="1">
        <v>112</v>
      </c>
      <c r="R176" s="1">
        <v>0</v>
      </c>
      <c r="S176" s="1">
        <f t="shared" si="20"/>
        <v>1</v>
      </c>
      <c r="T176" s="1">
        <f t="shared" si="21"/>
        <v>0</v>
      </c>
      <c r="U176" s="1">
        <f t="shared" si="22"/>
        <v>0</v>
      </c>
      <c r="V176" s="1">
        <f t="shared" si="23"/>
        <v>0</v>
      </c>
      <c r="W176" s="1">
        <f t="shared" si="24"/>
        <v>0</v>
      </c>
      <c r="X176" s="1">
        <f t="shared" si="25"/>
        <v>0</v>
      </c>
      <c r="Y176" s="1">
        <f t="shared" si="26"/>
        <v>0</v>
      </c>
      <c r="Z176" s="1">
        <f t="shared" si="27"/>
        <v>1</v>
      </c>
      <c r="AA176" s="1">
        <f t="shared" si="28"/>
        <v>0</v>
      </c>
      <c r="AB176" s="1">
        <f t="shared" si="29"/>
        <v>2</v>
      </c>
      <c r="AC176" s="1"/>
    </row>
    <row r="177" spans="1:29" ht="12.95" customHeight="1">
      <c r="A177" s="2" t="s">
        <v>1675</v>
      </c>
      <c r="B177" s="1" t="s">
        <v>731</v>
      </c>
      <c r="C177" s="1" t="s">
        <v>1510</v>
      </c>
      <c r="D177" s="1">
        <v>40.421599999999998</v>
      </c>
      <c r="E177" s="1">
        <v>-103.41970000000001</v>
      </c>
      <c r="F177" s="3">
        <v>3</v>
      </c>
      <c r="G177" s="9" t="s">
        <v>2025</v>
      </c>
      <c r="H177" s="13">
        <v>43392.315600000002</v>
      </c>
      <c r="I177" s="14">
        <v>15.321384999999999</v>
      </c>
      <c r="J177" s="12">
        <v>18.693299999999997</v>
      </c>
      <c r="K177" s="12">
        <v>1.3598000000000001</v>
      </c>
      <c r="L177" s="12">
        <v>4.2107999999999999</v>
      </c>
      <c r="M177" s="1">
        <v>0</v>
      </c>
      <c r="N177" s="1">
        <v>10</v>
      </c>
      <c r="O177" s="12">
        <v>1.426409</v>
      </c>
      <c r="P177" s="1">
        <v>1.0692999999999999E-2</v>
      </c>
      <c r="Q177" s="1">
        <v>5</v>
      </c>
      <c r="R177" s="1">
        <v>0</v>
      </c>
      <c r="S177" s="1">
        <f t="shared" si="20"/>
        <v>1</v>
      </c>
      <c r="T177" s="1">
        <f t="shared" si="21"/>
        <v>0</v>
      </c>
      <c r="U177" s="1">
        <f t="shared" si="22"/>
        <v>1</v>
      </c>
      <c r="V177" s="1">
        <f t="shared" si="23"/>
        <v>0</v>
      </c>
      <c r="W177" s="1">
        <f t="shared" si="24"/>
        <v>0</v>
      </c>
      <c r="X177" s="1">
        <f t="shared" si="25"/>
        <v>0</v>
      </c>
      <c r="Y177" s="1">
        <f t="shared" si="26"/>
        <v>1</v>
      </c>
      <c r="Z177" s="1">
        <f t="shared" si="27"/>
        <v>1</v>
      </c>
      <c r="AA177" s="1">
        <f t="shared" si="28"/>
        <v>0</v>
      </c>
      <c r="AB177" s="1">
        <f t="shared" si="29"/>
        <v>4</v>
      </c>
      <c r="AC177" s="1"/>
    </row>
    <row r="178" spans="1:29" ht="12.95" customHeight="1">
      <c r="A178" s="2" t="s">
        <v>1970</v>
      </c>
      <c r="B178" s="1" t="s">
        <v>14</v>
      </c>
      <c r="C178" s="1" t="s">
        <v>1510</v>
      </c>
      <c r="D178" s="1">
        <v>39.951996000000001</v>
      </c>
      <c r="E178" s="1">
        <v>-105.168442</v>
      </c>
      <c r="F178" s="11">
        <v>1</v>
      </c>
      <c r="G178" s="10" t="s">
        <v>2025</v>
      </c>
      <c r="H178" s="13">
        <v>69.919071000000002</v>
      </c>
      <c r="I178" s="14">
        <v>8.8980890000000006</v>
      </c>
      <c r="J178" s="12">
        <v>0</v>
      </c>
      <c r="K178" s="12">
        <v>0.35920000000000002</v>
      </c>
      <c r="L178" s="12">
        <v>1.8099999999999998</v>
      </c>
      <c r="M178" s="1">
        <v>1</v>
      </c>
      <c r="N178" s="1">
        <v>4</v>
      </c>
      <c r="O178" s="12">
        <v>2.2981310000000001</v>
      </c>
      <c r="P178" s="1">
        <v>0</v>
      </c>
      <c r="Q178" s="1">
        <v>6</v>
      </c>
      <c r="R178" s="1">
        <v>0</v>
      </c>
      <c r="S178" s="1">
        <f t="shared" si="20"/>
        <v>0</v>
      </c>
      <c r="T178" s="1">
        <f t="shared" si="21"/>
        <v>0</v>
      </c>
      <c r="U178" s="1">
        <f t="shared" si="22"/>
        <v>1</v>
      </c>
      <c r="V178" s="1">
        <f t="shared" si="23"/>
        <v>0</v>
      </c>
      <c r="W178" s="1">
        <f t="shared" si="24"/>
        <v>0</v>
      </c>
      <c r="X178" s="1">
        <f t="shared" si="25"/>
        <v>0</v>
      </c>
      <c r="Y178" s="1">
        <f t="shared" si="26"/>
        <v>0</v>
      </c>
      <c r="Z178" s="1">
        <f t="shared" si="27"/>
        <v>1</v>
      </c>
      <c r="AA178" s="1">
        <f t="shared" si="28"/>
        <v>0</v>
      </c>
      <c r="AB178" s="1">
        <f t="shared" si="29"/>
        <v>2</v>
      </c>
      <c r="AC178" s="1"/>
    </row>
    <row r="179" spans="1:29" ht="12.95" customHeight="1">
      <c r="A179" s="2" t="s">
        <v>1972</v>
      </c>
      <c r="B179" s="1" t="s">
        <v>983</v>
      </c>
      <c r="C179" s="1" t="s">
        <v>1510</v>
      </c>
      <c r="D179" s="1">
        <v>39.344279999999998</v>
      </c>
      <c r="E179" s="1">
        <v>-104.97283899999999</v>
      </c>
      <c r="F179" s="11">
        <v>1</v>
      </c>
      <c r="G179" s="10" t="s">
        <v>2025</v>
      </c>
      <c r="H179" s="13">
        <v>185.87663699999999</v>
      </c>
      <c r="I179" s="14">
        <v>18.589326</v>
      </c>
      <c r="J179" s="12">
        <v>0.50080000000000002</v>
      </c>
      <c r="K179" s="12">
        <v>0</v>
      </c>
      <c r="L179" s="12">
        <v>0.12940000000000002</v>
      </c>
      <c r="M179" s="1">
        <v>0</v>
      </c>
      <c r="N179" s="1">
        <v>6</v>
      </c>
      <c r="O179" s="12">
        <v>2.4738829999999998</v>
      </c>
      <c r="P179" s="1">
        <v>0</v>
      </c>
      <c r="Q179" s="1">
        <v>0</v>
      </c>
      <c r="R179" s="1">
        <v>0</v>
      </c>
      <c r="S179" s="1">
        <f t="shared" si="20"/>
        <v>0</v>
      </c>
      <c r="T179" s="1">
        <f t="shared" si="21"/>
        <v>0</v>
      </c>
      <c r="U179" s="1">
        <f t="shared" si="22"/>
        <v>0</v>
      </c>
      <c r="V179" s="1">
        <f t="shared" si="23"/>
        <v>0</v>
      </c>
      <c r="W179" s="1">
        <f t="shared" si="24"/>
        <v>0</v>
      </c>
      <c r="X179" s="1">
        <f t="shared" si="25"/>
        <v>0</v>
      </c>
      <c r="Y179" s="1">
        <f t="shared" si="26"/>
        <v>0</v>
      </c>
      <c r="Z179" s="1">
        <f t="shared" si="27"/>
        <v>0</v>
      </c>
      <c r="AA179" s="1">
        <f t="shared" si="28"/>
        <v>0</v>
      </c>
      <c r="AB179" s="1">
        <f t="shared" si="29"/>
        <v>0</v>
      </c>
      <c r="AC179" s="1"/>
    </row>
    <row r="180" spans="1:29" ht="12.95" customHeight="1">
      <c r="A180" s="2" t="s">
        <v>1973</v>
      </c>
      <c r="B180" s="1" t="s">
        <v>961</v>
      </c>
      <c r="C180" s="1" t="s">
        <v>1510</v>
      </c>
      <c r="D180" s="1">
        <v>39.241380999999997</v>
      </c>
      <c r="E180" s="1">
        <v>-104.958049</v>
      </c>
      <c r="F180" s="11">
        <v>1</v>
      </c>
      <c r="G180" s="10" t="s">
        <v>2025</v>
      </c>
      <c r="H180" s="13">
        <v>54.438099000000001</v>
      </c>
      <c r="I180" s="14">
        <v>27.832498999999999</v>
      </c>
      <c r="J180" s="12">
        <v>0</v>
      </c>
      <c r="K180" s="12">
        <v>0</v>
      </c>
      <c r="L180" s="12">
        <v>4.6300000000000001E-2</v>
      </c>
      <c r="M180" s="1">
        <v>0</v>
      </c>
      <c r="N180" s="1">
        <v>3</v>
      </c>
      <c r="O180" s="12">
        <v>2.004156</v>
      </c>
      <c r="P180" s="1">
        <v>0</v>
      </c>
      <c r="Q180" s="1">
        <v>5</v>
      </c>
      <c r="R180" s="1">
        <v>0</v>
      </c>
      <c r="S180" s="1">
        <f t="shared" si="20"/>
        <v>0</v>
      </c>
      <c r="T180" s="1">
        <f t="shared" si="21"/>
        <v>0</v>
      </c>
      <c r="U180" s="1">
        <f t="shared" si="22"/>
        <v>0</v>
      </c>
      <c r="V180" s="1">
        <f t="shared" si="23"/>
        <v>0</v>
      </c>
      <c r="W180" s="1">
        <f t="shared" si="24"/>
        <v>0</v>
      </c>
      <c r="X180" s="1">
        <f t="shared" si="25"/>
        <v>0</v>
      </c>
      <c r="Y180" s="1">
        <f t="shared" si="26"/>
        <v>0</v>
      </c>
      <c r="Z180" s="1">
        <f t="shared" si="27"/>
        <v>1</v>
      </c>
      <c r="AA180" s="1">
        <f t="shared" si="28"/>
        <v>0</v>
      </c>
      <c r="AB180" s="1">
        <f t="shared" si="29"/>
        <v>1</v>
      </c>
      <c r="AC180" s="1"/>
    </row>
    <row r="181" spans="1:29" ht="12.95" customHeight="1">
      <c r="A181" s="2" t="s">
        <v>1974</v>
      </c>
      <c r="B181" s="1" t="s">
        <v>1224</v>
      </c>
      <c r="C181" s="1" t="s">
        <v>1510</v>
      </c>
      <c r="D181" s="1">
        <v>37.797199999999997</v>
      </c>
      <c r="E181" s="1">
        <v>-103.377493</v>
      </c>
      <c r="F181" s="11">
        <v>3</v>
      </c>
      <c r="G181" s="10" t="s">
        <v>2025</v>
      </c>
      <c r="H181" s="13">
        <v>8403.9594020000004</v>
      </c>
      <c r="I181" s="14">
        <v>28.311685000000001</v>
      </c>
      <c r="J181" s="12">
        <v>0.86359999999999992</v>
      </c>
      <c r="K181" s="12">
        <v>0.27529999999999999</v>
      </c>
      <c r="L181" s="12">
        <v>0.14930000000000002</v>
      </c>
      <c r="M181" s="1">
        <v>0</v>
      </c>
      <c r="N181" s="1">
        <v>0</v>
      </c>
      <c r="O181" s="12">
        <v>0.61619199999999996</v>
      </c>
      <c r="P181" s="1">
        <v>0</v>
      </c>
      <c r="Q181" s="1">
        <v>0</v>
      </c>
      <c r="R181" s="1">
        <v>0</v>
      </c>
      <c r="S181" s="1">
        <f t="shared" si="20"/>
        <v>0</v>
      </c>
      <c r="T181" s="1">
        <f t="shared" si="21"/>
        <v>0</v>
      </c>
      <c r="U181" s="1">
        <f t="shared" si="22"/>
        <v>0</v>
      </c>
      <c r="V181" s="1">
        <f t="shared" si="23"/>
        <v>0</v>
      </c>
      <c r="W181" s="1">
        <f t="shared" si="24"/>
        <v>0</v>
      </c>
      <c r="X181" s="1">
        <f t="shared" si="25"/>
        <v>0</v>
      </c>
      <c r="Y181" s="1">
        <f t="shared" si="26"/>
        <v>0</v>
      </c>
      <c r="Z181" s="1">
        <f t="shared" si="27"/>
        <v>0</v>
      </c>
      <c r="AA181" s="1">
        <f t="shared" si="28"/>
        <v>0</v>
      </c>
      <c r="AB181" s="1">
        <f t="shared" si="29"/>
        <v>0</v>
      </c>
      <c r="AC181" s="1"/>
    </row>
    <row r="182" spans="1:29" ht="12.95" customHeight="1">
      <c r="A182" s="2" t="s">
        <v>1975</v>
      </c>
      <c r="B182" s="1" t="s">
        <v>794</v>
      </c>
      <c r="C182" s="1" t="s">
        <v>1510</v>
      </c>
      <c r="D182" s="1">
        <v>39.892465999999999</v>
      </c>
      <c r="E182" s="1">
        <v>-105.056538</v>
      </c>
      <c r="F182" s="11">
        <v>3</v>
      </c>
      <c r="G182" s="10" t="s">
        <v>2025</v>
      </c>
      <c r="H182" s="13">
        <v>92.827224999999999</v>
      </c>
      <c r="I182" s="14">
        <v>27.832729</v>
      </c>
      <c r="J182" s="12">
        <v>1.2963</v>
      </c>
      <c r="K182" s="12">
        <v>3.2188000000000003</v>
      </c>
      <c r="L182" s="12">
        <v>24.778200000000002</v>
      </c>
      <c r="M182" s="1">
        <v>37</v>
      </c>
      <c r="N182" s="1">
        <v>4</v>
      </c>
      <c r="O182" s="12">
        <v>12.696066999999999</v>
      </c>
      <c r="P182" s="1">
        <v>0</v>
      </c>
      <c r="Q182" s="1">
        <v>0</v>
      </c>
      <c r="R182" s="1">
        <v>0</v>
      </c>
      <c r="S182" s="1">
        <f t="shared" si="20"/>
        <v>0</v>
      </c>
      <c r="T182" s="1">
        <f t="shared" si="21"/>
        <v>0</v>
      </c>
      <c r="U182" s="1">
        <f t="shared" si="22"/>
        <v>1</v>
      </c>
      <c r="V182" s="1">
        <f t="shared" si="23"/>
        <v>1</v>
      </c>
      <c r="W182" s="1">
        <f t="shared" si="24"/>
        <v>0</v>
      </c>
      <c r="X182" s="1">
        <f t="shared" si="25"/>
        <v>1</v>
      </c>
      <c r="Y182" s="1">
        <f t="shared" si="26"/>
        <v>0</v>
      </c>
      <c r="Z182" s="1">
        <f t="shared" si="27"/>
        <v>0</v>
      </c>
      <c r="AA182" s="1">
        <f t="shared" si="28"/>
        <v>0</v>
      </c>
      <c r="AB182" s="1">
        <f t="shared" si="29"/>
        <v>3</v>
      </c>
      <c r="AC182" s="1"/>
    </row>
    <row r="183" spans="1:29" ht="12.95" customHeight="1">
      <c r="A183" s="2" t="s">
        <v>1976</v>
      </c>
      <c r="B183" s="1" t="s">
        <v>756</v>
      </c>
      <c r="C183" s="1" t="s">
        <v>1510</v>
      </c>
      <c r="D183" s="1">
        <v>40.191715000000002</v>
      </c>
      <c r="E183" s="1">
        <v>-105.200542</v>
      </c>
      <c r="F183" s="11">
        <v>1</v>
      </c>
      <c r="G183" s="10" t="s">
        <v>2025</v>
      </c>
      <c r="H183" s="13">
        <v>589.15642800000001</v>
      </c>
      <c r="I183" s="14">
        <v>12.708463</v>
      </c>
      <c r="J183" s="12">
        <v>0.8145</v>
      </c>
      <c r="K183" s="12">
        <v>0.5484</v>
      </c>
      <c r="L183" s="12">
        <v>0.68540000000000012</v>
      </c>
      <c r="M183" s="1">
        <v>1</v>
      </c>
      <c r="N183" s="1">
        <v>172</v>
      </c>
      <c r="O183" s="12">
        <v>2.1790509999999998</v>
      </c>
      <c r="P183" s="1">
        <v>5.0920000000000002E-3</v>
      </c>
      <c r="Q183" s="1">
        <v>3</v>
      </c>
      <c r="R183" s="1">
        <v>0</v>
      </c>
      <c r="S183" s="1">
        <f t="shared" si="20"/>
        <v>0</v>
      </c>
      <c r="T183" s="1">
        <f t="shared" si="21"/>
        <v>0</v>
      </c>
      <c r="U183" s="1">
        <f t="shared" si="22"/>
        <v>0</v>
      </c>
      <c r="V183" s="1">
        <f t="shared" si="23"/>
        <v>0</v>
      </c>
      <c r="W183" s="1">
        <f t="shared" si="24"/>
        <v>1</v>
      </c>
      <c r="X183" s="1">
        <f t="shared" si="25"/>
        <v>0</v>
      </c>
      <c r="Y183" s="1">
        <f t="shared" si="26"/>
        <v>1</v>
      </c>
      <c r="Z183" s="1">
        <f t="shared" si="27"/>
        <v>0</v>
      </c>
      <c r="AA183" s="1">
        <f t="shared" si="28"/>
        <v>0</v>
      </c>
      <c r="AB183" s="1">
        <f t="shared" si="29"/>
        <v>2</v>
      </c>
      <c r="AC183" s="1"/>
    </row>
    <row r="184" spans="1:29" ht="12.95" customHeight="1">
      <c r="A184" s="2" t="s">
        <v>1978</v>
      </c>
      <c r="B184" s="1" t="s">
        <v>967</v>
      </c>
      <c r="C184" s="1" t="s">
        <v>1510</v>
      </c>
      <c r="D184" s="1">
        <v>39.388959999999997</v>
      </c>
      <c r="E184" s="1">
        <v>-104.867215</v>
      </c>
      <c r="F184" s="11">
        <v>1</v>
      </c>
      <c r="G184" s="10" t="s">
        <v>2025</v>
      </c>
      <c r="H184" s="13">
        <v>270.803607</v>
      </c>
      <c r="I184" s="14">
        <v>24.423065000000001</v>
      </c>
      <c r="J184" s="12">
        <v>0.11030000000000001</v>
      </c>
      <c r="K184" s="12">
        <v>0</v>
      </c>
      <c r="L184" s="12">
        <v>4.0131000000000006</v>
      </c>
      <c r="M184" s="1">
        <v>4</v>
      </c>
      <c r="N184" s="1">
        <v>5</v>
      </c>
      <c r="O184" s="12">
        <v>7.0584569999999998</v>
      </c>
      <c r="P184" s="1">
        <v>0</v>
      </c>
      <c r="Q184" s="1">
        <v>0</v>
      </c>
      <c r="R184" s="1">
        <v>0</v>
      </c>
      <c r="S184" s="1">
        <f t="shared" si="20"/>
        <v>0</v>
      </c>
      <c r="T184" s="1">
        <f t="shared" si="21"/>
        <v>0</v>
      </c>
      <c r="U184" s="1">
        <f t="shared" si="22"/>
        <v>1</v>
      </c>
      <c r="V184" s="1">
        <f t="shared" si="23"/>
        <v>1</v>
      </c>
      <c r="W184" s="1">
        <f t="shared" si="24"/>
        <v>0</v>
      </c>
      <c r="X184" s="1">
        <f t="shared" si="25"/>
        <v>1</v>
      </c>
      <c r="Y184" s="1">
        <f t="shared" si="26"/>
        <v>0</v>
      </c>
      <c r="Z184" s="1">
        <f t="shared" si="27"/>
        <v>0</v>
      </c>
      <c r="AA184" s="1">
        <f t="shared" si="28"/>
        <v>0</v>
      </c>
      <c r="AB184" s="1">
        <f t="shared" si="29"/>
        <v>3</v>
      </c>
      <c r="AC184" s="1"/>
    </row>
    <row r="185" spans="1:29" ht="12.95" customHeight="1">
      <c r="A185" s="2" t="s">
        <v>1979</v>
      </c>
      <c r="B185" s="1" t="s">
        <v>696</v>
      </c>
      <c r="C185" s="1" t="s">
        <v>1510</v>
      </c>
      <c r="D185" s="1">
        <v>38.065058999999998</v>
      </c>
      <c r="E185" s="1">
        <v>-102.336378</v>
      </c>
      <c r="F185" s="11">
        <v>3</v>
      </c>
      <c r="G185" s="10" t="s">
        <v>2025</v>
      </c>
      <c r="H185" s="13">
        <v>298.41378700000001</v>
      </c>
      <c r="I185" s="14">
        <v>13.119965000000001</v>
      </c>
      <c r="J185" s="12">
        <v>27.428399999999996</v>
      </c>
      <c r="K185" s="12">
        <v>0.66470000000000007</v>
      </c>
      <c r="L185" s="12">
        <v>2.2599999999999999E-2</v>
      </c>
      <c r="M185" s="1">
        <v>0</v>
      </c>
      <c r="N185" s="1">
        <v>0</v>
      </c>
      <c r="O185" s="12">
        <v>2.2856459999999998</v>
      </c>
      <c r="P185" s="1">
        <v>0</v>
      </c>
      <c r="Q185" s="1">
        <v>4</v>
      </c>
      <c r="R185" s="1">
        <v>1</v>
      </c>
      <c r="S185" s="1">
        <f t="shared" si="20"/>
        <v>1</v>
      </c>
      <c r="T185" s="1">
        <f t="shared" si="21"/>
        <v>0</v>
      </c>
      <c r="U185" s="1">
        <f t="shared" si="22"/>
        <v>0</v>
      </c>
      <c r="V185" s="1">
        <f t="shared" si="23"/>
        <v>0</v>
      </c>
      <c r="W185" s="1">
        <f t="shared" si="24"/>
        <v>0</v>
      </c>
      <c r="X185" s="1">
        <f t="shared" si="25"/>
        <v>0</v>
      </c>
      <c r="Y185" s="1">
        <f t="shared" si="26"/>
        <v>0</v>
      </c>
      <c r="Z185" s="1">
        <f t="shared" si="27"/>
        <v>1</v>
      </c>
      <c r="AA185" s="1">
        <f t="shared" si="28"/>
        <v>0</v>
      </c>
      <c r="AB185" s="1">
        <f t="shared" si="29"/>
        <v>2</v>
      </c>
      <c r="AC185" s="1"/>
    </row>
    <row r="186" spans="1:29" ht="12.95" customHeight="1">
      <c r="A186" s="2" t="s">
        <v>1988</v>
      </c>
      <c r="B186" s="1" t="s">
        <v>756</v>
      </c>
      <c r="C186" s="1" t="s">
        <v>1510</v>
      </c>
      <c r="D186" s="1">
        <v>40.159703</v>
      </c>
      <c r="E186" s="1">
        <v>-105.118427</v>
      </c>
      <c r="F186" s="11">
        <v>1</v>
      </c>
      <c r="G186" s="10" t="s">
        <v>2025</v>
      </c>
      <c r="H186" s="13">
        <v>625.42950900000005</v>
      </c>
      <c r="I186" s="14">
        <v>12.181552</v>
      </c>
      <c r="J186" s="12">
        <v>2.6482999999999999</v>
      </c>
      <c r="K186" s="12">
        <v>1.0760000000000001</v>
      </c>
      <c r="L186" s="12">
        <v>1.4374</v>
      </c>
      <c r="M186" s="1">
        <v>0</v>
      </c>
      <c r="N186" s="1">
        <v>40</v>
      </c>
      <c r="O186" s="12">
        <v>7.0047319999999997</v>
      </c>
      <c r="P186" s="1">
        <v>4.797E-3</v>
      </c>
      <c r="Q186" s="1">
        <v>0</v>
      </c>
      <c r="R186" s="1">
        <v>0</v>
      </c>
      <c r="S186" s="1">
        <f t="shared" si="20"/>
        <v>0</v>
      </c>
      <c r="T186" s="1">
        <f t="shared" si="21"/>
        <v>0</v>
      </c>
      <c r="U186" s="1">
        <f t="shared" si="22"/>
        <v>1</v>
      </c>
      <c r="V186" s="1">
        <f t="shared" si="23"/>
        <v>0</v>
      </c>
      <c r="W186" s="1">
        <f t="shared" si="24"/>
        <v>1</v>
      </c>
      <c r="X186" s="1">
        <f t="shared" si="25"/>
        <v>1</v>
      </c>
      <c r="Y186" s="1">
        <f t="shared" si="26"/>
        <v>1</v>
      </c>
      <c r="Z186" s="1">
        <f t="shared" si="27"/>
        <v>0</v>
      </c>
      <c r="AA186" s="1">
        <f t="shared" si="28"/>
        <v>0</v>
      </c>
      <c r="AB186" s="1">
        <f t="shared" si="29"/>
        <v>4</v>
      </c>
      <c r="AC186" s="1"/>
    </row>
    <row r="187" spans="1:29" ht="12.95" customHeight="1">
      <c r="A187" s="2" t="s">
        <v>1994</v>
      </c>
      <c r="B187" s="1" t="s">
        <v>1224</v>
      </c>
      <c r="C187" s="1" t="s">
        <v>1510</v>
      </c>
      <c r="D187" s="1">
        <v>37.817352</v>
      </c>
      <c r="E187" s="1">
        <v>-103.36875000000001</v>
      </c>
      <c r="F187" s="11">
        <v>3</v>
      </c>
      <c r="G187" s="10" t="s">
        <v>2025</v>
      </c>
      <c r="H187" s="13">
        <v>8488.8705740000005</v>
      </c>
      <c r="I187" s="14">
        <v>42.997284000000001</v>
      </c>
      <c r="J187" s="12">
        <v>0.85489999999999988</v>
      </c>
      <c r="K187" s="12">
        <v>0.27260000000000001</v>
      </c>
      <c r="L187" s="12">
        <v>0.1479</v>
      </c>
      <c r="M187" s="1">
        <v>0</v>
      </c>
      <c r="N187" s="1">
        <v>0</v>
      </c>
      <c r="O187" s="12">
        <v>0.213057</v>
      </c>
      <c r="P187" s="1">
        <v>0</v>
      </c>
      <c r="Q187" s="1">
        <v>1</v>
      </c>
      <c r="R187" s="1">
        <v>0</v>
      </c>
      <c r="S187" s="1">
        <f t="shared" si="20"/>
        <v>0</v>
      </c>
      <c r="T187" s="1">
        <f t="shared" si="21"/>
        <v>0</v>
      </c>
      <c r="U187" s="1">
        <f t="shared" si="22"/>
        <v>0</v>
      </c>
      <c r="V187" s="1">
        <f t="shared" si="23"/>
        <v>0</v>
      </c>
      <c r="W187" s="1">
        <f t="shared" si="24"/>
        <v>0</v>
      </c>
      <c r="X187" s="1">
        <f t="shared" si="25"/>
        <v>0</v>
      </c>
      <c r="Y187" s="1">
        <f t="shared" si="26"/>
        <v>0</v>
      </c>
      <c r="Z187" s="1">
        <f t="shared" si="27"/>
        <v>0</v>
      </c>
      <c r="AA187" s="1">
        <f t="shared" si="28"/>
        <v>0</v>
      </c>
      <c r="AB187" s="1">
        <f t="shared" si="29"/>
        <v>0</v>
      </c>
      <c r="AC187" s="1"/>
    </row>
    <row r="188" spans="1:29" ht="12.95" customHeight="1">
      <c r="A188" s="2" t="s">
        <v>1999</v>
      </c>
      <c r="B188" s="1" t="s">
        <v>2000</v>
      </c>
      <c r="C188" s="1" t="s">
        <v>1510</v>
      </c>
      <c r="D188" s="1">
        <v>39.638655999999997</v>
      </c>
      <c r="E188" s="1">
        <v>-102.113654</v>
      </c>
      <c r="F188" s="11">
        <v>3</v>
      </c>
      <c r="G188" s="10" t="s">
        <v>2025</v>
      </c>
      <c r="H188" s="13">
        <v>4592.6860059999999</v>
      </c>
      <c r="I188" s="14">
        <v>31.477373</v>
      </c>
      <c r="J188" s="12">
        <v>52.191800000000001</v>
      </c>
      <c r="K188" s="12">
        <v>1.4040000000000001</v>
      </c>
      <c r="L188" s="12">
        <v>0.16899999999999998</v>
      </c>
      <c r="M188" s="1">
        <v>0</v>
      </c>
      <c r="N188" s="1">
        <v>6</v>
      </c>
      <c r="O188" s="12">
        <v>1.0057640000000001</v>
      </c>
      <c r="P188" s="1">
        <v>0</v>
      </c>
      <c r="Q188" s="1">
        <v>6</v>
      </c>
      <c r="R188" s="1">
        <v>0</v>
      </c>
      <c r="S188" s="1">
        <f t="shared" si="20"/>
        <v>1</v>
      </c>
      <c r="T188" s="1">
        <f t="shared" si="21"/>
        <v>0</v>
      </c>
      <c r="U188" s="1">
        <f t="shared" si="22"/>
        <v>0</v>
      </c>
      <c r="V188" s="1">
        <f t="shared" si="23"/>
        <v>0</v>
      </c>
      <c r="W188" s="1">
        <f t="shared" si="24"/>
        <v>0</v>
      </c>
      <c r="X188" s="1">
        <f t="shared" si="25"/>
        <v>0</v>
      </c>
      <c r="Y188" s="1">
        <f t="shared" si="26"/>
        <v>0</v>
      </c>
      <c r="Z188" s="1">
        <f t="shared" si="27"/>
        <v>1</v>
      </c>
      <c r="AA188" s="1">
        <f t="shared" si="28"/>
        <v>0</v>
      </c>
      <c r="AB188" s="1">
        <f t="shared" si="29"/>
        <v>2</v>
      </c>
      <c r="AC188" s="1"/>
    </row>
    <row r="189" spans="1:29" ht="12.95" customHeight="1">
      <c r="A189" s="2" t="s">
        <v>2003</v>
      </c>
      <c r="B189" s="1" t="s">
        <v>164</v>
      </c>
      <c r="C189" s="1" t="s">
        <v>1510</v>
      </c>
      <c r="D189" s="1">
        <v>39.549230999999999</v>
      </c>
      <c r="E189" s="1">
        <v>-105.131743</v>
      </c>
      <c r="F189" s="11">
        <v>1</v>
      </c>
      <c r="G189" s="10" t="s">
        <v>2025</v>
      </c>
      <c r="H189" s="13">
        <v>69.335954000000001</v>
      </c>
      <c r="I189" s="14">
        <v>17.32386</v>
      </c>
      <c r="J189" s="12">
        <v>0</v>
      </c>
      <c r="K189" s="12">
        <v>0.27010000000000001</v>
      </c>
      <c r="L189" s="12">
        <v>0.54420000000000002</v>
      </c>
      <c r="M189" s="1">
        <v>0</v>
      </c>
      <c r="N189" s="1">
        <v>0</v>
      </c>
      <c r="O189" s="12">
        <v>2.1657479999999998</v>
      </c>
      <c r="P189" s="1">
        <v>0</v>
      </c>
      <c r="Q189" s="1">
        <v>0</v>
      </c>
      <c r="R189" s="1">
        <v>0</v>
      </c>
      <c r="S189" s="1">
        <f t="shared" si="20"/>
        <v>0</v>
      </c>
      <c r="T189" s="1">
        <f t="shared" si="21"/>
        <v>0</v>
      </c>
      <c r="U189" s="1">
        <f t="shared" si="22"/>
        <v>0</v>
      </c>
      <c r="V189" s="1">
        <f t="shared" si="23"/>
        <v>0</v>
      </c>
      <c r="W189" s="1">
        <f t="shared" si="24"/>
        <v>0</v>
      </c>
      <c r="X189" s="1">
        <f t="shared" si="25"/>
        <v>0</v>
      </c>
      <c r="Y189" s="1">
        <f t="shared" si="26"/>
        <v>0</v>
      </c>
      <c r="Z189" s="1">
        <f t="shared" si="27"/>
        <v>0</v>
      </c>
      <c r="AA189" s="1">
        <f t="shared" si="28"/>
        <v>0</v>
      </c>
      <c r="AB189" s="1">
        <f t="shared" si="29"/>
        <v>0</v>
      </c>
      <c r="AC189" s="1"/>
    </row>
    <row r="190" spans="1:29" ht="12.95" customHeight="1">
      <c r="A190" s="2" t="s">
        <v>2007</v>
      </c>
      <c r="B190" s="1" t="s">
        <v>1257</v>
      </c>
      <c r="C190" s="1" t="s">
        <v>1510</v>
      </c>
      <c r="D190" s="1">
        <v>37.587001999999998</v>
      </c>
      <c r="E190" s="1">
        <v>-104.83863100000001</v>
      </c>
      <c r="F190" s="11">
        <v>3</v>
      </c>
      <c r="G190" s="10" t="s">
        <v>2025</v>
      </c>
      <c r="H190" s="13">
        <v>692.76326200000005</v>
      </c>
      <c r="I190" s="14">
        <v>25.940861000000002</v>
      </c>
      <c r="J190" s="12">
        <v>0</v>
      </c>
      <c r="K190" s="12">
        <v>0.755</v>
      </c>
      <c r="L190" s="12">
        <v>0.25080000000000002</v>
      </c>
      <c r="M190" s="1">
        <v>0</v>
      </c>
      <c r="N190" s="1">
        <v>2</v>
      </c>
      <c r="O190" s="12">
        <v>1.964774</v>
      </c>
      <c r="P190" s="1">
        <v>1.4430000000000001E-3</v>
      </c>
      <c r="Q190" s="1">
        <v>34</v>
      </c>
      <c r="R190" s="1">
        <v>0</v>
      </c>
      <c r="S190" s="1">
        <f t="shared" si="20"/>
        <v>0</v>
      </c>
      <c r="T190" s="1">
        <f t="shared" si="21"/>
        <v>0</v>
      </c>
      <c r="U190" s="1">
        <f t="shared" si="22"/>
        <v>0</v>
      </c>
      <c r="V190" s="1">
        <f t="shared" si="23"/>
        <v>0</v>
      </c>
      <c r="W190" s="1">
        <f t="shared" si="24"/>
        <v>0</v>
      </c>
      <c r="X190" s="1">
        <f t="shared" si="25"/>
        <v>0</v>
      </c>
      <c r="Y190" s="1">
        <f t="shared" si="26"/>
        <v>0</v>
      </c>
      <c r="Z190" s="1">
        <f t="shared" si="27"/>
        <v>1</v>
      </c>
      <c r="AA190" s="1">
        <f t="shared" si="28"/>
        <v>0</v>
      </c>
      <c r="AB190" s="1">
        <f t="shared" si="29"/>
        <v>1</v>
      </c>
      <c r="AC190" s="1"/>
    </row>
    <row r="191" spans="1:29" ht="12.95" customHeight="1">
      <c r="A191" s="2" t="s">
        <v>1694</v>
      </c>
      <c r="B191" s="1" t="s">
        <v>1060</v>
      </c>
      <c r="C191" s="1" t="s">
        <v>1061</v>
      </c>
      <c r="D191" s="1">
        <v>40.064332999999998</v>
      </c>
      <c r="E191" s="1">
        <v>-102.317667</v>
      </c>
      <c r="F191" s="3">
        <v>3</v>
      </c>
      <c r="G191" s="9" t="s">
        <v>2025</v>
      </c>
      <c r="H191" s="13">
        <v>593.94849599999998</v>
      </c>
      <c r="I191" s="14">
        <v>28.055814000000002</v>
      </c>
      <c r="J191" s="12">
        <v>32.216999999999999</v>
      </c>
      <c r="K191" s="12">
        <v>0.43559999999999999</v>
      </c>
      <c r="L191" s="12">
        <v>2.2799999999999997E-2</v>
      </c>
      <c r="M191" s="1">
        <v>0</v>
      </c>
      <c r="N191" s="1">
        <v>3</v>
      </c>
      <c r="O191" s="12">
        <v>1.1612199999999999</v>
      </c>
      <c r="P191" s="1">
        <v>0</v>
      </c>
      <c r="Q191" s="1">
        <v>103</v>
      </c>
      <c r="R191" s="1">
        <v>0</v>
      </c>
      <c r="S191" s="1">
        <f t="shared" si="20"/>
        <v>1</v>
      </c>
      <c r="T191" s="1">
        <f t="shared" si="21"/>
        <v>0</v>
      </c>
      <c r="U191" s="1">
        <f t="shared" si="22"/>
        <v>0</v>
      </c>
      <c r="V191" s="1">
        <f t="shared" si="23"/>
        <v>0</v>
      </c>
      <c r="W191" s="1">
        <f t="shared" si="24"/>
        <v>0</v>
      </c>
      <c r="X191" s="1">
        <f t="shared" si="25"/>
        <v>0</v>
      </c>
      <c r="Y191" s="1">
        <f t="shared" si="26"/>
        <v>0</v>
      </c>
      <c r="Z191" s="1">
        <f t="shared" si="27"/>
        <v>1</v>
      </c>
      <c r="AA191" s="1">
        <f t="shared" si="28"/>
        <v>0</v>
      </c>
      <c r="AB191" s="1">
        <f t="shared" si="29"/>
        <v>2</v>
      </c>
      <c r="AC191" s="1"/>
    </row>
    <row r="192" spans="1:29" ht="12.95" customHeight="1">
      <c r="A192" s="2" t="s">
        <v>1703</v>
      </c>
      <c r="B192" s="1" t="s">
        <v>756</v>
      </c>
      <c r="C192" s="1" t="s">
        <v>1704</v>
      </c>
      <c r="D192" s="1">
        <v>40.172499999999999</v>
      </c>
      <c r="E192" s="1">
        <v>-105.15430000000001</v>
      </c>
      <c r="F192" s="3">
        <v>1</v>
      </c>
      <c r="G192" s="9" t="s">
        <v>2025</v>
      </c>
      <c r="H192" s="13">
        <v>620.33843899999999</v>
      </c>
      <c r="I192" s="14">
        <v>10.181179</v>
      </c>
      <c r="J192" s="12">
        <v>1.8499999999999999</v>
      </c>
      <c r="K192" s="12">
        <v>1.4724999999999999</v>
      </c>
      <c r="L192" s="12">
        <v>0.72849999999999993</v>
      </c>
      <c r="M192" s="1">
        <v>0</v>
      </c>
      <c r="N192" s="1">
        <v>59</v>
      </c>
      <c r="O192" s="12">
        <v>1.9669179999999999</v>
      </c>
      <c r="P192" s="1">
        <v>4.836E-3</v>
      </c>
      <c r="Q192" s="1">
        <v>4</v>
      </c>
      <c r="R192" s="1">
        <v>0</v>
      </c>
      <c r="S192" s="1">
        <f t="shared" si="20"/>
        <v>0</v>
      </c>
      <c r="T192" s="1">
        <f t="shared" si="21"/>
        <v>0</v>
      </c>
      <c r="U192" s="1">
        <f t="shared" si="22"/>
        <v>0</v>
      </c>
      <c r="V192" s="1">
        <f t="shared" si="23"/>
        <v>0</v>
      </c>
      <c r="W192" s="1">
        <f t="shared" si="24"/>
        <v>1</v>
      </c>
      <c r="X192" s="1">
        <f t="shared" si="25"/>
        <v>0</v>
      </c>
      <c r="Y192" s="1">
        <f t="shared" si="26"/>
        <v>1</v>
      </c>
      <c r="Z192" s="1">
        <f t="shared" si="27"/>
        <v>1</v>
      </c>
      <c r="AA192" s="1">
        <f t="shared" si="28"/>
        <v>0</v>
      </c>
      <c r="AB192" s="1">
        <f t="shared" si="29"/>
        <v>3</v>
      </c>
      <c r="AC192" s="1"/>
    </row>
    <row r="193" spans="1:29" ht="12.95" customHeight="1">
      <c r="A193" s="2" t="s">
        <v>1807</v>
      </c>
      <c r="B193" s="1" t="s">
        <v>842</v>
      </c>
      <c r="C193" s="1" t="s">
        <v>1808</v>
      </c>
      <c r="D193" s="1">
        <v>40.422333000000002</v>
      </c>
      <c r="E193" s="1">
        <v>-105.175833</v>
      </c>
      <c r="F193" s="3">
        <v>1</v>
      </c>
      <c r="G193" s="9" t="s">
        <v>2025</v>
      </c>
      <c r="H193" s="13">
        <v>377.532962</v>
      </c>
      <c r="I193" s="14">
        <v>22.103971999999999</v>
      </c>
      <c r="J193" s="12">
        <v>0.3669</v>
      </c>
      <c r="K193" s="12">
        <v>1.0980999999999999</v>
      </c>
      <c r="L193" s="12">
        <v>0.12179999999999999</v>
      </c>
      <c r="M193" s="1">
        <v>1</v>
      </c>
      <c r="N193" s="1">
        <v>1</v>
      </c>
      <c r="O193" s="12">
        <v>3.7372359999999998</v>
      </c>
      <c r="P193" s="1">
        <v>1.0595E-2</v>
      </c>
      <c r="Q193" s="1">
        <v>1</v>
      </c>
      <c r="R193" s="1">
        <v>1</v>
      </c>
      <c r="S193" s="1">
        <f t="shared" si="20"/>
        <v>0</v>
      </c>
      <c r="T193" s="1">
        <f t="shared" si="21"/>
        <v>0</v>
      </c>
      <c r="U193" s="1">
        <f t="shared" si="22"/>
        <v>0</v>
      </c>
      <c r="V193" s="1">
        <f t="shared" si="23"/>
        <v>0</v>
      </c>
      <c r="W193" s="1">
        <f t="shared" si="24"/>
        <v>0</v>
      </c>
      <c r="X193" s="1">
        <f t="shared" si="25"/>
        <v>1</v>
      </c>
      <c r="Y193" s="1">
        <f t="shared" si="26"/>
        <v>1</v>
      </c>
      <c r="Z193" s="1">
        <f t="shared" si="27"/>
        <v>0</v>
      </c>
      <c r="AA193" s="1">
        <f t="shared" si="28"/>
        <v>0</v>
      </c>
      <c r="AB193" s="1">
        <f t="shared" si="29"/>
        <v>2</v>
      </c>
      <c r="AC193" s="1"/>
    </row>
    <row r="194" spans="1:29" ht="12.95" customHeight="1">
      <c r="A194" s="2" t="s">
        <v>1809</v>
      </c>
      <c r="B194" s="1" t="s">
        <v>753</v>
      </c>
      <c r="C194" s="1" t="s">
        <v>1810</v>
      </c>
      <c r="D194" s="1">
        <v>40.344099999999997</v>
      </c>
      <c r="E194" s="1">
        <v>-104.86750000000001</v>
      </c>
      <c r="F194" s="3">
        <v>3</v>
      </c>
      <c r="G194" s="9" t="s">
        <v>2025</v>
      </c>
      <c r="H194" s="13">
        <v>1592.567108</v>
      </c>
      <c r="I194" s="14">
        <v>22.751639999999998</v>
      </c>
      <c r="J194" s="12">
        <v>8.6448999999999998</v>
      </c>
      <c r="K194" s="12">
        <v>1.4200000000000002</v>
      </c>
      <c r="L194" s="12">
        <v>4.1020999999999992</v>
      </c>
      <c r="M194" s="1">
        <v>1</v>
      </c>
      <c r="N194" s="1">
        <v>5</v>
      </c>
      <c r="O194" s="12">
        <v>3.105083</v>
      </c>
      <c r="P194" s="1">
        <v>2.5119999999999999E-3</v>
      </c>
      <c r="Q194" s="1">
        <v>175</v>
      </c>
      <c r="R194" s="1">
        <v>1</v>
      </c>
      <c r="S194" s="1">
        <f t="shared" si="20"/>
        <v>1</v>
      </c>
      <c r="T194" s="1">
        <f t="shared" si="21"/>
        <v>0</v>
      </c>
      <c r="U194" s="1">
        <f t="shared" si="22"/>
        <v>1</v>
      </c>
      <c r="V194" s="1">
        <f t="shared" si="23"/>
        <v>0</v>
      </c>
      <c r="W194" s="1">
        <f t="shared" si="24"/>
        <v>0</v>
      </c>
      <c r="X194" s="1">
        <f t="shared" si="25"/>
        <v>1</v>
      </c>
      <c r="Y194" s="1">
        <f t="shared" si="26"/>
        <v>1</v>
      </c>
      <c r="Z194" s="1">
        <f t="shared" si="27"/>
        <v>1</v>
      </c>
      <c r="AA194" s="1">
        <f t="shared" si="28"/>
        <v>0</v>
      </c>
      <c r="AB194" s="1">
        <f t="shared" si="29"/>
        <v>5</v>
      </c>
      <c r="AC194" s="1"/>
    </row>
    <row r="195" spans="1:29" ht="12.95" customHeight="1">
      <c r="A195" s="2" t="s">
        <v>1811</v>
      </c>
      <c r="B195" s="1" t="s">
        <v>753</v>
      </c>
      <c r="C195" s="1" t="s">
        <v>1812</v>
      </c>
      <c r="D195" s="1">
        <v>40.394283000000001</v>
      </c>
      <c r="E195" s="1">
        <v>-104.96429999999999</v>
      </c>
      <c r="F195" s="3">
        <v>3</v>
      </c>
      <c r="G195" s="9" t="s">
        <v>2025</v>
      </c>
      <c r="H195" s="13">
        <v>1379.097483</v>
      </c>
      <c r="I195" s="14">
        <v>15.437207000000001</v>
      </c>
      <c r="J195" s="12">
        <v>1.9941</v>
      </c>
      <c r="K195" s="12">
        <v>0.94450000000000001</v>
      </c>
      <c r="L195" s="12">
        <v>2.56</v>
      </c>
      <c r="M195" s="1">
        <v>2</v>
      </c>
      <c r="N195" s="1">
        <v>8</v>
      </c>
      <c r="O195" s="12">
        <v>3.5043329999999999</v>
      </c>
      <c r="P195" s="1">
        <v>2.8999999999999998E-3</v>
      </c>
      <c r="Q195" s="1">
        <v>16</v>
      </c>
      <c r="R195" s="1">
        <v>0</v>
      </c>
      <c r="S195" s="1">
        <f t="shared" ref="S195:S231" si="30">IF(J195&gt;6,1,0)</f>
        <v>0</v>
      </c>
      <c r="T195" s="1">
        <f t="shared" ref="T195:T231" si="31">IF(K195&gt;50,1,0)</f>
        <v>0</v>
      </c>
      <c r="U195" s="1">
        <f t="shared" ref="U195:U231" si="32">IF(L195&gt;1,1,0)</f>
        <v>1</v>
      </c>
      <c r="V195" s="1">
        <f t="shared" ref="V195:V231" si="33">IF(M195&gt;2,1,0)</f>
        <v>0</v>
      </c>
      <c r="W195" s="1">
        <f t="shared" ref="W195:W231" si="34">IF(N195&gt;30,1,0)</f>
        <v>0</v>
      </c>
      <c r="X195" s="1">
        <f t="shared" ref="X195:X231" si="35">IF(O195&gt;3,1,0)</f>
        <v>1</v>
      </c>
      <c r="Y195" s="1">
        <f t="shared" ref="Y195:Y231" si="36">IF(P195&gt;0.002,1,0)</f>
        <v>1</v>
      </c>
      <c r="Z195" s="1">
        <f t="shared" ref="Z195:Z231" si="37">IF(Q195&gt;3,1,0)</f>
        <v>1</v>
      </c>
      <c r="AA195" s="1">
        <f t="shared" ref="AA195:AA231" si="38">IF(R195&gt;2,1,0)</f>
        <v>0</v>
      </c>
      <c r="AB195" s="1">
        <f t="shared" ref="AB195:AB231" si="39">SUM(S195:AA195)</f>
        <v>4</v>
      </c>
      <c r="AC195" s="1"/>
    </row>
    <row r="196" spans="1:29" ht="12.95" customHeight="1">
      <c r="A196" s="2" t="s">
        <v>1813</v>
      </c>
      <c r="B196" s="1" t="s">
        <v>753</v>
      </c>
      <c r="C196" s="1" t="s">
        <v>1814</v>
      </c>
      <c r="D196" s="1">
        <v>40.395400000000002</v>
      </c>
      <c r="E196" s="1">
        <v>-105.0963</v>
      </c>
      <c r="F196" s="3">
        <v>1</v>
      </c>
      <c r="G196" s="9" t="s">
        <v>2025</v>
      </c>
      <c r="H196" s="13">
        <v>1329.581261</v>
      </c>
      <c r="I196" s="14">
        <v>28.575800000000001</v>
      </c>
      <c r="J196" s="12">
        <v>0.65189999999999992</v>
      </c>
      <c r="K196" s="12">
        <v>0.70080000000000009</v>
      </c>
      <c r="L196" s="12">
        <v>1.6132</v>
      </c>
      <c r="M196" s="1">
        <v>3</v>
      </c>
      <c r="N196" s="1">
        <v>71</v>
      </c>
      <c r="O196" s="12">
        <v>9.6116340000000005</v>
      </c>
      <c r="P196" s="1">
        <v>3.0079999999999998E-3</v>
      </c>
      <c r="Q196" s="1">
        <v>3</v>
      </c>
      <c r="R196" s="1">
        <v>0</v>
      </c>
      <c r="S196" s="1">
        <f t="shared" si="30"/>
        <v>0</v>
      </c>
      <c r="T196" s="1">
        <f t="shared" si="31"/>
        <v>0</v>
      </c>
      <c r="U196" s="1">
        <f t="shared" si="32"/>
        <v>1</v>
      </c>
      <c r="V196" s="1">
        <f t="shared" si="33"/>
        <v>1</v>
      </c>
      <c r="W196" s="1">
        <f t="shared" si="34"/>
        <v>1</v>
      </c>
      <c r="X196" s="1">
        <f t="shared" si="35"/>
        <v>1</v>
      </c>
      <c r="Y196" s="1">
        <f t="shared" si="36"/>
        <v>1</v>
      </c>
      <c r="Z196" s="1">
        <f t="shared" si="37"/>
        <v>0</v>
      </c>
      <c r="AA196" s="1">
        <f t="shared" si="38"/>
        <v>0</v>
      </c>
      <c r="AB196" s="1">
        <f t="shared" si="39"/>
        <v>5</v>
      </c>
      <c r="AC196" s="1"/>
    </row>
    <row r="197" spans="1:29" ht="12.95" customHeight="1">
      <c r="A197" s="2" t="s">
        <v>1815</v>
      </c>
      <c r="B197" s="1" t="s">
        <v>753</v>
      </c>
      <c r="C197" s="1" t="s">
        <v>1816</v>
      </c>
      <c r="D197" s="1">
        <v>40.397776999999998</v>
      </c>
      <c r="E197" s="1">
        <v>-105.113055</v>
      </c>
      <c r="F197" s="3">
        <v>1</v>
      </c>
      <c r="G197" s="9" t="s">
        <v>2025</v>
      </c>
      <c r="H197" s="13">
        <v>1311.2847079999999</v>
      </c>
      <c r="I197" s="14">
        <v>19.926031999999999</v>
      </c>
      <c r="J197" s="12">
        <v>0.45279999999999998</v>
      </c>
      <c r="K197" s="12">
        <v>0.67849999999999999</v>
      </c>
      <c r="L197" s="12">
        <v>1.0071999999999999</v>
      </c>
      <c r="M197" s="1">
        <v>2</v>
      </c>
      <c r="N197" s="1">
        <v>30</v>
      </c>
      <c r="O197" s="12">
        <v>5.4894270000000001</v>
      </c>
      <c r="P197" s="1">
        <v>3.0500000000000002E-3</v>
      </c>
      <c r="Q197" s="1">
        <v>1</v>
      </c>
      <c r="R197" s="1">
        <v>0</v>
      </c>
      <c r="S197" s="1">
        <f t="shared" si="30"/>
        <v>0</v>
      </c>
      <c r="T197" s="1">
        <f t="shared" si="31"/>
        <v>0</v>
      </c>
      <c r="U197" s="1">
        <f t="shared" si="32"/>
        <v>1</v>
      </c>
      <c r="V197" s="1">
        <f t="shared" si="33"/>
        <v>0</v>
      </c>
      <c r="W197" s="1">
        <f t="shared" si="34"/>
        <v>0</v>
      </c>
      <c r="X197" s="1">
        <f t="shared" si="35"/>
        <v>1</v>
      </c>
      <c r="Y197" s="1">
        <f t="shared" si="36"/>
        <v>1</v>
      </c>
      <c r="Z197" s="1">
        <f t="shared" si="37"/>
        <v>0</v>
      </c>
      <c r="AA197" s="1">
        <f t="shared" si="38"/>
        <v>0</v>
      </c>
      <c r="AB197" s="1">
        <f t="shared" si="39"/>
        <v>3</v>
      </c>
      <c r="AC197" s="1"/>
    </row>
    <row r="198" spans="1:29" ht="12.95" customHeight="1">
      <c r="A198" s="2" t="s">
        <v>1817</v>
      </c>
      <c r="B198" s="1" t="s">
        <v>753</v>
      </c>
      <c r="C198" s="1" t="s">
        <v>1818</v>
      </c>
      <c r="D198" s="1">
        <v>40.382167000000003</v>
      </c>
      <c r="E198" s="1">
        <v>-105.08499999999999</v>
      </c>
      <c r="F198" s="3">
        <v>1</v>
      </c>
      <c r="G198" s="9" t="s">
        <v>2025</v>
      </c>
      <c r="H198" s="13">
        <v>1359.518423</v>
      </c>
      <c r="I198" s="14">
        <v>43.953977999999999</v>
      </c>
      <c r="J198" s="12">
        <v>1.3805000000000001</v>
      </c>
      <c r="K198" s="12">
        <v>0.80280000000000007</v>
      </c>
      <c r="L198" s="12">
        <v>2.3679999999999999</v>
      </c>
      <c r="M198" s="1">
        <v>6</v>
      </c>
      <c r="N198" s="1">
        <v>65</v>
      </c>
      <c r="O198" s="12">
        <v>9.1506880000000006</v>
      </c>
      <c r="P198" s="1">
        <v>2.9420000000000002E-3</v>
      </c>
      <c r="Q198" s="1">
        <v>49</v>
      </c>
      <c r="R198" s="1">
        <v>1</v>
      </c>
      <c r="S198" s="1">
        <f t="shared" si="30"/>
        <v>0</v>
      </c>
      <c r="T198" s="1">
        <f t="shared" si="31"/>
        <v>0</v>
      </c>
      <c r="U198" s="1">
        <f t="shared" si="32"/>
        <v>1</v>
      </c>
      <c r="V198" s="1">
        <f t="shared" si="33"/>
        <v>1</v>
      </c>
      <c r="W198" s="1">
        <f t="shared" si="34"/>
        <v>1</v>
      </c>
      <c r="X198" s="1">
        <f t="shared" si="35"/>
        <v>1</v>
      </c>
      <c r="Y198" s="1">
        <f t="shared" si="36"/>
        <v>1</v>
      </c>
      <c r="Z198" s="1">
        <f t="shared" si="37"/>
        <v>1</v>
      </c>
      <c r="AA198" s="1">
        <f t="shared" si="38"/>
        <v>0</v>
      </c>
      <c r="AB198" s="1">
        <f t="shared" si="39"/>
        <v>6</v>
      </c>
      <c r="AC198" s="1"/>
    </row>
    <row r="199" spans="1:29" ht="12.95" customHeight="1">
      <c r="A199" s="2" t="s">
        <v>1819</v>
      </c>
      <c r="B199" s="1" t="s">
        <v>850</v>
      </c>
      <c r="C199" s="1" t="s">
        <v>851</v>
      </c>
      <c r="D199" s="1">
        <v>40.329099999999997</v>
      </c>
      <c r="E199" s="1">
        <v>-104.8862</v>
      </c>
      <c r="F199" s="3">
        <v>3</v>
      </c>
      <c r="G199" s="9" t="s">
        <v>2025</v>
      </c>
      <c r="H199" s="13">
        <v>565.69656999999995</v>
      </c>
      <c r="I199" s="14">
        <v>36.683295000000001</v>
      </c>
      <c r="J199" s="12">
        <v>30.933599999999998</v>
      </c>
      <c r="K199" s="12">
        <v>2.8340000000000001</v>
      </c>
      <c r="L199" s="12">
        <v>2.4754999999999998</v>
      </c>
      <c r="M199" s="1">
        <v>1</v>
      </c>
      <c r="N199" s="1">
        <v>3</v>
      </c>
      <c r="O199" s="12">
        <v>3.3477399999999999</v>
      </c>
      <c r="P199" s="1">
        <v>0</v>
      </c>
      <c r="Q199" s="1">
        <v>389</v>
      </c>
      <c r="R199" s="1">
        <v>0</v>
      </c>
      <c r="S199" s="1">
        <f t="shared" si="30"/>
        <v>1</v>
      </c>
      <c r="T199" s="1">
        <f t="shared" si="31"/>
        <v>0</v>
      </c>
      <c r="U199" s="1">
        <f t="shared" si="32"/>
        <v>1</v>
      </c>
      <c r="V199" s="1">
        <f t="shared" si="33"/>
        <v>0</v>
      </c>
      <c r="W199" s="1">
        <f t="shared" si="34"/>
        <v>0</v>
      </c>
      <c r="X199" s="1">
        <f t="shared" si="35"/>
        <v>1</v>
      </c>
      <c r="Y199" s="1">
        <f t="shared" si="36"/>
        <v>0</v>
      </c>
      <c r="Z199" s="1">
        <f t="shared" si="37"/>
        <v>1</v>
      </c>
      <c r="AA199" s="1">
        <f t="shared" si="38"/>
        <v>0</v>
      </c>
      <c r="AB199" s="1">
        <f t="shared" si="39"/>
        <v>4</v>
      </c>
      <c r="AC199" s="1"/>
    </row>
    <row r="200" spans="1:29" ht="12.95" customHeight="1">
      <c r="A200" s="2" t="s">
        <v>1820</v>
      </c>
      <c r="B200" s="1" t="s">
        <v>850</v>
      </c>
      <c r="C200" s="1" t="s">
        <v>853</v>
      </c>
      <c r="D200" s="1">
        <v>40.296799999999998</v>
      </c>
      <c r="E200" s="1">
        <v>-105.0548</v>
      </c>
      <c r="F200" s="3">
        <v>3</v>
      </c>
      <c r="G200" s="9" t="s">
        <v>2025</v>
      </c>
      <c r="H200" s="13">
        <v>375.31482099999999</v>
      </c>
      <c r="I200" s="14">
        <v>19.545059999999999</v>
      </c>
      <c r="J200" s="12">
        <v>9.6270999999999987</v>
      </c>
      <c r="K200" s="12">
        <v>2.5118999999999998</v>
      </c>
      <c r="L200" s="12">
        <v>1.1097000000000001</v>
      </c>
      <c r="M200" s="1">
        <v>2</v>
      </c>
      <c r="N200" s="1">
        <v>5</v>
      </c>
      <c r="O200" s="12">
        <v>4.5183629999999999</v>
      </c>
      <c r="P200" s="1">
        <v>0</v>
      </c>
      <c r="Q200" s="1">
        <v>6</v>
      </c>
      <c r="R200" s="1">
        <v>0</v>
      </c>
      <c r="S200" s="1">
        <f t="shared" si="30"/>
        <v>1</v>
      </c>
      <c r="T200" s="1">
        <f t="shared" si="31"/>
        <v>0</v>
      </c>
      <c r="U200" s="1">
        <f t="shared" si="32"/>
        <v>1</v>
      </c>
      <c r="V200" s="1">
        <f t="shared" si="33"/>
        <v>0</v>
      </c>
      <c r="W200" s="1">
        <f t="shared" si="34"/>
        <v>0</v>
      </c>
      <c r="X200" s="1">
        <f t="shared" si="35"/>
        <v>1</v>
      </c>
      <c r="Y200" s="1">
        <f t="shared" si="36"/>
        <v>0</v>
      </c>
      <c r="Z200" s="1">
        <f t="shared" si="37"/>
        <v>1</v>
      </c>
      <c r="AA200" s="1">
        <f t="shared" si="38"/>
        <v>0</v>
      </c>
      <c r="AB200" s="1">
        <f t="shared" si="39"/>
        <v>4</v>
      </c>
      <c r="AC200" s="1"/>
    </row>
    <row r="201" spans="1:29" ht="12.95" customHeight="1">
      <c r="A201" s="2" t="s">
        <v>1821</v>
      </c>
      <c r="B201" s="1" t="s">
        <v>842</v>
      </c>
      <c r="C201" s="1" t="s">
        <v>1822</v>
      </c>
      <c r="D201" s="1">
        <v>40.422286999999997</v>
      </c>
      <c r="E201" s="1">
        <v>-105.17604799999999</v>
      </c>
      <c r="F201" s="3">
        <v>1</v>
      </c>
      <c r="G201" s="9" t="s">
        <v>2025</v>
      </c>
      <c r="H201" s="13">
        <v>375.17094100000003</v>
      </c>
      <c r="I201" s="14">
        <v>20.088518000000001</v>
      </c>
      <c r="J201" s="12">
        <v>0.26440000000000002</v>
      </c>
      <c r="K201" s="12">
        <v>1.1025</v>
      </c>
      <c r="L201" s="12">
        <v>9.1600000000000001E-2</v>
      </c>
      <c r="M201" s="1">
        <v>1</v>
      </c>
      <c r="N201" s="1">
        <v>1</v>
      </c>
      <c r="O201" s="12">
        <v>3.686496</v>
      </c>
      <c r="P201" s="1">
        <v>1.0662E-2</v>
      </c>
      <c r="Q201" s="1">
        <v>0</v>
      </c>
      <c r="R201" s="1">
        <v>1</v>
      </c>
      <c r="S201" s="1">
        <f t="shared" si="30"/>
        <v>0</v>
      </c>
      <c r="T201" s="1">
        <f t="shared" si="31"/>
        <v>0</v>
      </c>
      <c r="U201" s="1">
        <f t="shared" si="32"/>
        <v>0</v>
      </c>
      <c r="V201" s="1">
        <f t="shared" si="33"/>
        <v>0</v>
      </c>
      <c r="W201" s="1">
        <f t="shared" si="34"/>
        <v>0</v>
      </c>
      <c r="X201" s="1">
        <f t="shared" si="35"/>
        <v>1</v>
      </c>
      <c r="Y201" s="1">
        <f t="shared" si="36"/>
        <v>1</v>
      </c>
      <c r="Z201" s="1">
        <f t="shared" si="37"/>
        <v>0</v>
      </c>
      <c r="AA201" s="1">
        <f t="shared" si="38"/>
        <v>0</v>
      </c>
      <c r="AB201" s="1">
        <f t="shared" si="39"/>
        <v>2</v>
      </c>
      <c r="AC201" s="1"/>
    </row>
    <row r="202" spans="1:29" ht="12.95" customHeight="1">
      <c r="A202" s="2" t="s">
        <v>1825</v>
      </c>
      <c r="B202" s="1" t="s">
        <v>731</v>
      </c>
      <c r="C202" s="1" t="s">
        <v>1510</v>
      </c>
      <c r="D202" s="1">
        <v>39.898119999999999</v>
      </c>
      <c r="E202" s="1">
        <v>-104.89879999999999</v>
      </c>
      <c r="F202" s="3">
        <v>3</v>
      </c>
      <c r="G202" s="9" t="s">
        <v>2025</v>
      </c>
      <c r="H202" s="13">
        <v>12323.923199999999</v>
      </c>
      <c r="I202" s="14">
        <v>38.013551</v>
      </c>
      <c r="J202" s="12">
        <v>0.97520000000000007</v>
      </c>
      <c r="K202" s="12">
        <v>0.28360000000000002</v>
      </c>
      <c r="L202" s="12">
        <v>8.4013000000000009</v>
      </c>
      <c r="M202" s="1">
        <v>35</v>
      </c>
      <c r="N202" s="1">
        <v>27</v>
      </c>
      <c r="O202" s="12">
        <v>7.6128099999999996</v>
      </c>
      <c r="P202" s="1">
        <v>3.1078000000000001E-2</v>
      </c>
      <c r="Q202" s="1">
        <v>10</v>
      </c>
      <c r="R202" s="1">
        <v>0</v>
      </c>
      <c r="S202" s="1">
        <f t="shared" si="30"/>
        <v>0</v>
      </c>
      <c r="T202" s="1">
        <f t="shared" si="31"/>
        <v>0</v>
      </c>
      <c r="U202" s="1">
        <f t="shared" si="32"/>
        <v>1</v>
      </c>
      <c r="V202" s="1">
        <f t="shared" si="33"/>
        <v>1</v>
      </c>
      <c r="W202" s="1">
        <f t="shared" si="34"/>
        <v>0</v>
      </c>
      <c r="X202" s="1">
        <f t="shared" si="35"/>
        <v>1</v>
      </c>
      <c r="Y202" s="1">
        <f t="shared" si="36"/>
        <v>1</v>
      </c>
      <c r="Z202" s="1">
        <f t="shared" si="37"/>
        <v>1</v>
      </c>
      <c r="AA202" s="1">
        <f t="shared" si="38"/>
        <v>0</v>
      </c>
      <c r="AB202" s="1">
        <f t="shared" si="39"/>
        <v>5</v>
      </c>
      <c r="AC202" s="1"/>
    </row>
    <row r="203" spans="1:29" ht="12.95" customHeight="1">
      <c r="A203" s="2" t="s">
        <v>1826</v>
      </c>
      <c r="B203" s="1" t="s">
        <v>731</v>
      </c>
      <c r="C203" s="1" t="s">
        <v>1510</v>
      </c>
      <c r="D203" s="1">
        <v>39.844520000000003</v>
      </c>
      <c r="E203" s="1">
        <v>-104.9413</v>
      </c>
      <c r="F203" s="3">
        <v>3</v>
      </c>
      <c r="G203" s="9" t="s">
        <v>2025</v>
      </c>
      <c r="H203" s="13">
        <v>12083.8716</v>
      </c>
      <c r="I203" s="14">
        <v>37.855355000000003</v>
      </c>
      <c r="J203" s="12">
        <v>0.33189999999999997</v>
      </c>
      <c r="K203" s="12">
        <v>0.20240000000000002</v>
      </c>
      <c r="L203" s="12">
        <v>7.9880000000000004</v>
      </c>
      <c r="M203" s="1">
        <v>53</v>
      </c>
      <c r="N203" s="1">
        <v>5</v>
      </c>
      <c r="O203" s="12">
        <v>12.113549000000001</v>
      </c>
      <c r="P203" s="1">
        <v>3.1695000000000001E-2</v>
      </c>
      <c r="Q203" s="1">
        <v>0</v>
      </c>
      <c r="R203" s="1">
        <v>0</v>
      </c>
      <c r="S203" s="1">
        <f t="shared" si="30"/>
        <v>0</v>
      </c>
      <c r="T203" s="1">
        <f t="shared" si="31"/>
        <v>0</v>
      </c>
      <c r="U203" s="1">
        <f t="shared" si="32"/>
        <v>1</v>
      </c>
      <c r="V203" s="1">
        <f t="shared" si="33"/>
        <v>1</v>
      </c>
      <c r="W203" s="1">
        <f t="shared" si="34"/>
        <v>0</v>
      </c>
      <c r="X203" s="1">
        <f t="shared" si="35"/>
        <v>1</v>
      </c>
      <c r="Y203" s="1">
        <f t="shared" si="36"/>
        <v>1</v>
      </c>
      <c r="Z203" s="1">
        <f t="shared" si="37"/>
        <v>0</v>
      </c>
      <c r="AA203" s="1">
        <f t="shared" si="38"/>
        <v>0</v>
      </c>
      <c r="AB203" s="1">
        <f t="shared" si="39"/>
        <v>4</v>
      </c>
      <c r="AC203" s="1"/>
    </row>
    <row r="204" spans="1:29" ht="12.95" customHeight="1">
      <c r="A204" s="2" t="s">
        <v>1827</v>
      </c>
      <c r="B204" s="1" t="s">
        <v>1828</v>
      </c>
      <c r="C204" s="1" t="s">
        <v>1510</v>
      </c>
      <c r="D204" s="1">
        <v>39.890779999999999</v>
      </c>
      <c r="E204" s="1">
        <v>-102.2032</v>
      </c>
      <c r="F204" s="3">
        <v>3</v>
      </c>
      <c r="G204" s="9" t="s">
        <v>2025</v>
      </c>
      <c r="H204" s="13">
        <v>218.34882999999999</v>
      </c>
      <c r="I204" s="14">
        <v>18.127787000000001</v>
      </c>
      <c r="J204" s="12">
        <v>44.978000000000002</v>
      </c>
      <c r="K204" s="12">
        <v>0.25390000000000001</v>
      </c>
      <c r="L204" s="12">
        <v>5.8500000000000003E-2</v>
      </c>
      <c r="M204" s="1">
        <v>0</v>
      </c>
      <c r="N204" s="1">
        <v>0</v>
      </c>
      <c r="O204" s="12">
        <v>0.59782100000000005</v>
      </c>
      <c r="P204" s="1">
        <v>0</v>
      </c>
      <c r="Q204" s="1">
        <v>85</v>
      </c>
      <c r="R204" s="1">
        <v>0</v>
      </c>
      <c r="S204" s="1">
        <f t="shared" si="30"/>
        <v>1</v>
      </c>
      <c r="T204" s="1">
        <f t="shared" si="31"/>
        <v>0</v>
      </c>
      <c r="U204" s="1">
        <f t="shared" si="32"/>
        <v>0</v>
      </c>
      <c r="V204" s="1">
        <f t="shared" si="33"/>
        <v>0</v>
      </c>
      <c r="W204" s="1">
        <f t="shared" si="34"/>
        <v>0</v>
      </c>
      <c r="X204" s="1">
        <f t="shared" si="35"/>
        <v>0</v>
      </c>
      <c r="Y204" s="1">
        <f t="shared" si="36"/>
        <v>0</v>
      </c>
      <c r="Z204" s="1">
        <f t="shared" si="37"/>
        <v>1</v>
      </c>
      <c r="AA204" s="1">
        <f t="shared" si="38"/>
        <v>0</v>
      </c>
      <c r="AB204" s="1">
        <f t="shared" si="39"/>
        <v>2</v>
      </c>
      <c r="AC204" s="1"/>
    </row>
    <row r="205" spans="1:29" ht="12.95" customHeight="1">
      <c r="A205" s="2" t="s">
        <v>1829</v>
      </c>
      <c r="B205" s="1" t="s">
        <v>1175</v>
      </c>
      <c r="C205" s="1" t="s">
        <v>1830</v>
      </c>
      <c r="D205" s="1">
        <v>38.160800000000002</v>
      </c>
      <c r="E205" s="1">
        <v>-104.6781</v>
      </c>
      <c r="F205" s="3">
        <v>3</v>
      </c>
      <c r="G205" s="9" t="s">
        <v>2025</v>
      </c>
      <c r="H205" s="13">
        <v>40.493309000000004</v>
      </c>
      <c r="I205" s="14">
        <v>16.941402</v>
      </c>
      <c r="J205" s="12">
        <v>0</v>
      </c>
      <c r="K205" s="12">
        <v>0</v>
      </c>
      <c r="L205" s="12">
        <v>5.1099999999999993E-2</v>
      </c>
      <c r="M205" s="1">
        <v>0</v>
      </c>
      <c r="N205" s="1">
        <v>0</v>
      </c>
      <c r="O205" s="12">
        <v>0.89598199999999995</v>
      </c>
      <c r="P205" s="1">
        <v>0</v>
      </c>
      <c r="Q205" s="1">
        <v>0</v>
      </c>
      <c r="R205" s="1">
        <v>0</v>
      </c>
      <c r="S205" s="1">
        <f t="shared" si="30"/>
        <v>0</v>
      </c>
      <c r="T205" s="1">
        <f t="shared" si="31"/>
        <v>0</v>
      </c>
      <c r="U205" s="1">
        <f t="shared" si="32"/>
        <v>0</v>
      </c>
      <c r="V205" s="1">
        <f t="shared" si="33"/>
        <v>0</v>
      </c>
      <c r="W205" s="1">
        <f t="shared" si="34"/>
        <v>0</v>
      </c>
      <c r="X205" s="1">
        <f t="shared" si="35"/>
        <v>0</v>
      </c>
      <c r="Y205" s="1">
        <f t="shared" si="36"/>
        <v>0</v>
      </c>
      <c r="Z205" s="1">
        <f t="shared" si="37"/>
        <v>0</v>
      </c>
      <c r="AA205" s="1">
        <f t="shared" si="38"/>
        <v>0</v>
      </c>
      <c r="AB205" s="1">
        <f t="shared" si="39"/>
        <v>0</v>
      </c>
      <c r="AC205" s="1"/>
    </row>
    <row r="206" spans="1:29" ht="12.95" customHeight="1">
      <c r="A206" s="2" t="s">
        <v>1831</v>
      </c>
      <c r="B206" s="1" t="s">
        <v>794</v>
      </c>
      <c r="C206" s="1" t="s">
        <v>1510</v>
      </c>
      <c r="D206" s="1">
        <v>39.893500000000003</v>
      </c>
      <c r="E206" s="1">
        <v>-105.056</v>
      </c>
      <c r="F206" s="3">
        <v>3</v>
      </c>
      <c r="G206" s="9" t="s">
        <v>2025</v>
      </c>
      <c r="H206" s="13">
        <v>92.726136999999994</v>
      </c>
      <c r="I206" s="14">
        <v>27.590873999999999</v>
      </c>
      <c r="J206" s="12">
        <v>1.2927999999999999</v>
      </c>
      <c r="K206" s="12">
        <v>3.2224000000000004</v>
      </c>
      <c r="L206" s="12">
        <v>25.032399999999999</v>
      </c>
      <c r="M206" s="1">
        <v>37</v>
      </c>
      <c r="N206" s="1">
        <v>4</v>
      </c>
      <c r="O206" s="12">
        <v>12.651619999999999</v>
      </c>
      <c r="P206" s="1">
        <v>0</v>
      </c>
      <c r="Q206" s="1">
        <v>0</v>
      </c>
      <c r="R206" s="1">
        <v>0</v>
      </c>
      <c r="S206" s="1">
        <f t="shared" si="30"/>
        <v>0</v>
      </c>
      <c r="T206" s="1">
        <f t="shared" si="31"/>
        <v>0</v>
      </c>
      <c r="U206" s="1">
        <f t="shared" si="32"/>
        <v>1</v>
      </c>
      <c r="V206" s="1">
        <f t="shared" si="33"/>
        <v>1</v>
      </c>
      <c r="W206" s="1">
        <f t="shared" si="34"/>
        <v>0</v>
      </c>
      <c r="X206" s="1">
        <f t="shared" si="35"/>
        <v>1</v>
      </c>
      <c r="Y206" s="1">
        <f t="shared" si="36"/>
        <v>0</v>
      </c>
      <c r="Z206" s="1">
        <f t="shared" si="37"/>
        <v>0</v>
      </c>
      <c r="AA206" s="1">
        <f t="shared" si="38"/>
        <v>0</v>
      </c>
      <c r="AB206" s="1">
        <f t="shared" si="39"/>
        <v>3</v>
      </c>
      <c r="AC206" s="1"/>
    </row>
    <row r="207" spans="1:29" ht="12.95" customHeight="1">
      <c r="A207" s="2" t="s">
        <v>1832</v>
      </c>
      <c r="B207" s="1" t="s">
        <v>794</v>
      </c>
      <c r="C207" s="1" t="s">
        <v>1510</v>
      </c>
      <c r="D207" s="1">
        <v>40.032110000000003</v>
      </c>
      <c r="E207" s="1">
        <v>-104.8729</v>
      </c>
      <c r="F207" s="3">
        <v>3</v>
      </c>
      <c r="G207" s="9" t="s">
        <v>2025</v>
      </c>
      <c r="H207" s="13">
        <v>258.19036399999999</v>
      </c>
      <c r="I207" s="14">
        <v>21.483191000000001</v>
      </c>
      <c r="J207" s="12">
        <v>24.572700000000001</v>
      </c>
      <c r="K207" s="12">
        <v>4.1497999999999999</v>
      </c>
      <c r="L207" s="12">
        <v>30.907</v>
      </c>
      <c r="M207" s="1">
        <v>1</v>
      </c>
      <c r="N207" s="1">
        <v>1</v>
      </c>
      <c r="O207" s="12">
        <v>2.1166909999999999</v>
      </c>
      <c r="P207" s="1">
        <v>0</v>
      </c>
      <c r="Q207" s="1">
        <v>276</v>
      </c>
      <c r="R207" s="1">
        <v>0</v>
      </c>
      <c r="S207" s="1">
        <f t="shared" si="30"/>
        <v>1</v>
      </c>
      <c r="T207" s="1">
        <f t="shared" si="31"/>
        <v>0</v>
      </c>
      <c r="U207" s="1">
        <f t="shared" si="32"/>
        <v>1</v>
      </c>
      <c r="V207" s="1">
        <f t="shared" si="33"/>
        <v>0</v>
      </c>
      <c r="W207" s="1">
        <f t="shared" si="34"/>
        <v>0</v>
      </c>
      <c r="X207" s="1">
        <f t="shared" si="35"/>
        <v>0</v>
      </c>
      <c r="Y207" s="1">
        <f t="shared" si="36"/>
        <v>0</v>
      </c>
      <c r="Z207" s="1">
        <f t="shared" si="37"/>
        <v>1</v>
      </c>
      <c r="AA207" s="1">
        <f t="shared" si="38"/>
        <v>0</v>
      </c>
      <c r="AB207" s="1">
        <f t="shared" si="39"/>
        <v>3</v>
      </c>
      <c r="AC207" s="1"/>
    </row>
    <row r="208" spans="1:29" ht="12.95" customHeight="1">
      <c r="A208" s="2" t="s">
        <v>1833</v>
      </c>
      <c r="B208" s="1" t="s">
        <v>1172</v>
      </c>
      <c r="C208" s="1" t="s">
        <v>1510</v>
      </c>
      <c r="D208" s="1">
        <v>38.128320000000002</v>
      </c>
      <c r="E208" s="1">
        <v>-102.1344</v>
      </c>
      <c r="F208" s="3">
        <v>3</v>
      </c>
      <c r="G208" s="9" t="s">
        <v>2025</v>
      </c>
      <c r="H208" s="13">
        <v>358.911</v>
      </c>
      <c r="I208" s="14">
        <v>16.527405999999999</v>
      </c>
      <c r="J208" s="12">
        <v>54.66</v>
      </c>
      <c r="K208" s="12">
        <v>0.59020000000000006</v>
      </c>
      <c r="L208" s="12">
        <v>0.10440000000000001</v>
      </c>
      <c r="M208" s="1">
        <v>0</v>
      </c>
      <c r="N208" s="1">
        <v>0</v>
      </c>
      <c r="O208" s="12">
        <v>1.906563</v>
      </c>
      <c r="P208" s="1">
        <v>0</v>
      </c>
      <c r="Q208" s="1">
        <v>0</v>
      </c>
      <c r="R208" s="1">
        <v>0</v>
      </c>
      <c r="S208" s="1">
        <f t="shared" si="30"/>
        <v>1</v>
      </c>
      <c r="T208" s="1">
        <f t="shared" si="31"/>
        <v>0</v>
      </c>
      <c r="U208" s="1">
        <f t="shared" si="32"/>
        <v>0</v>
      </c>
      <c r="V208" s="1">
        <f t="shared" si="33"/>
        <v>0</v>
      </c>
      <c r="W208" s="1">
        <f t="shared" si="34"/>
        <v>0</v>
      </c>
      <c r="X208" s="1">
        <f t="shared" si="35"/>
        <v>0</v>
      </c>
      <c r="Y208" s="1">
        <f t="shared" si="36"/>
        <v>0</v>
      </c>
      <c r="Z208" s="1">
        <f t="shared" si="37"/>
        <v>0</v>
      </c>
      <c r="AA208" s="1">
        <f t="shared" si="38"/>
        <v>0</v>
      </c>
      <c r="AB208" s="1">
        <f t="shared" si="39"/>
        <v>1</v>
      </c>
      <c r="AC208" s="1"/>
    </row>
    <row r="209" spans="1:29" ht="12.95" customHeight="1">
      <c r="A209" s="2" t="s">
        <v>1834</v>
      </c>
      <c r="B209" s="1" t="s">
        <v>731</v>
      </c>
      <c r="C209" s="1" t="s">
        <v>1510</v>
      </c>
      <c r="D209" s="1">
        <v>40.104730000000004</v>
      </c>
      <c r="E209" s="1">
        <v>-104.8244</v>
      </c>
      <c r="F209" s="3">
        <v>3</v>
      </c>
      <c r="G209" s="9" t="s">
        <v>2025</v>
      </c>
      <c r="H209" s="13">
        <v>13043.8917</v>
      </c>
      <c r="I209" s="14">
        <v>41.461727000000003</v>
      </c>
      <c r="J209" s="12">
        <v>3.3439000000000005</v>
      </c>
      <c r="K209" s="12">
        <v>0.50949999999999995</v>
      </c>
      <c r="L209" s="12">
        <v>9.1733000000000011</v>
      </c>
      <c r="M209" s="1">
        <v>6</v>
      </c>
      <c r="N209" s="1">
        <v>12</v>
      </c>
      <c r="O209" s="12">
        <v>4.5575799999999997</v>
      </c>
      <c r="P209" s="1">
        <v>2.9361999999999999E-2</v>
      </c>
      <c r="Q209" s="1">
        <v>455</v>
      </c>
      <c r="R209" s="1">
        <v>4</v>
      </c>
      <c r="S209" s="1">
        <f t="shared" si="30"/>
        <v>0</v>
      </c>
      <c r="T209" s="1">
        <f t="shared" si="31"/>
        <v>0</v>
      </c>
      <c r="U209" s="1">
        <f t="shared" si="32"/>
        <v>1</v>
      </c>
      <c r="V209" s="1">
        <f t="shared" si="33"/>
        <v>1</v>
      </c>
      <c r="W209" s="1">
        <f t="shared" si="34"/>
        <v>0</v>
      </c>
      <c r="X209" s="1">
        <f t="shared" si="35"/>
        <v>1</v>
      </c>
      <c r="Y209" s="1">
        <f t="shared" si="36"/>
        <v>1</v>
      </c>
      <c r="Z209" s="1">
        <f t="shared" si="37"/>
        <v>1</v>
      </c>
      <c r="AA209" s="1">
        <f t="shared" si="38"/>
        <v>1</v>
      </c>
      <c r="AB209" s="1">
        <f t="shared" si="39"/>
        <v>6</v>
      </c>
      <c r="AC209" s="1"/>
    </row>
    <row r="210" spans="1:29" ht="12.95" customHeight="1">
      <c r="A210" s="2" t="s">
        <v>1839</v>
      </c>
      <c r="B210" s="1" t="s">
        <v>1840</v>
      </c>
      <c r="C210" s="1" t="s">
        <v>1841</v>
      </c>
      <c r="D210" s="1">
        <v>37.494239999999998</v>
      </c>
      <c r="E210" s="1">
        <v>-103.6313</v>
      </c>
      <c r="F210" s="3">
        <v>3</v>
      </c>
      <c r="G210" s="9" t="s">
        <v>2025</v>
      </c>
      <c r="H210" s="13">
        <v>859.30688799999996</v>
      </c>
      <c r="I210" s="14">
        <v>21.583386999999998</v>
      </c>
      <c r="J210" s="12">
        <v>0</v>
      </c>
      <c r="K210" s="12">
        <v>0</v>
      </c>
      <c r="L210" s="12">
        <v>1.04E-2</v>
      </c>
      <c r="M210" s="1">
        <v>0</v>
      </c>
      <c r="N210" s="1">
        <v>0</v>
      </c>
      <c r="O210" s="12">
        <v>0.131661</v>
      </c>
      <c r="P210" s="1">
        <v>0</v>
      </c>
      <c r="Q210" s="1">
        <v>0</v>
      </c>
      <c r="R210" s="1">
        <v>0</v>
      </c>
      <c r="S210" s="1">
        <f t="shared" si="30"/>
        <v>0</v>
      </c>
      <c r="T210" s="1">
        <f t="shared" si="31"/>
        <v>0</v>
      </c>
      <c r="U210" s="1">
        <f t="shared" si="32"/>
        <v>0</v>
      </c>
      <c r="V210" s="1">
        <f t="shared" si="33"/>
        <v>0</v>
      </c>
      <c r="W210" s="1">
        <f t="shared" si="34"/>
        <v>0</v>
      </c>
      <c r="X210" s="1">
        <f t="shared" si="35"/>
        <v>0</v>
      </c>
      <c r="Y210" s="1">
        <f t="shared" si="36"/>
        <v>0</v>
      </c>
      <c r="Z210" s="1">
        <f t="shared" si="37"/>
        <v>0</v>
      </c>
      <c r="AA210" s="1">
        <f t="shared" si="38"/>
        <v>0</v>
      </c>
      <c r="AB210" s="1">
        <f t="shared" si="39"/>
        <v>0</v>
      </c>
      <c r="AC210" s="1"/>
    </row>
    <row r="211" spans="1:29" ht="12.95" customHeight="1">
      <c r="A211" s="2" t="s">
        <v>1842</v>
      </c>
      <c r="B211" s="1" t="s">
        <v>14</v>
      </c>
      <c r="C211" s="1" t="s">
        <v>1510</v>
      </c>
      <c r="D211" s="1">
        <v>39.952010000000001</v>
      </c>
      <c r="E211" s="1">
        <v>-105.1679</v>
      </c>
      <c r="F211" s="3">
        <v>1</v>
      </c>
      <c r="G211" s="9" t="s">
        <v>2025</v>
      </c>
      <c r="H211" s="13">
        <v>70.316100000000006</v>
      </c>
      <c r="I211" s="14">
        <v>9.1251639999999998</v>
      </c>
      <c r="J211" s="12">
        <v>0</v>
      </c>
      <c r="K211" s="12">
        <v>0.31490000000000001</v>
      </c>
      <c r="L211" s="12">
        <v>1.7961999999999998</v>
      </c>
      <c r="M211" s="1">
        <v>1</v>
      </c>
      <c r="N211" s="1">
        <v>4</v>
      </c>
      <c r="O211" s="12">
        <v>2.3979979999999999</v>
      </c>
      <c r="P211" s="1">
        <v>0</v>
      </c>
      <c r="Q211" s="1">
        <v>6</v>
      </c>
      <c r="R211" s="1">
        <v>0</v>
      </c>
      <c r="S211" s="1">
        <f t="shared" si="30"/>
        <v>0</v>
      </c>
      <c r="T211" s="1">
        <f t="shared" si="31"/>
        <v>0</v>
      </c>
      <c r="U211" s="1">
        <f t="shared" si="32"/>
        <v>1</v>
      </c>
      <c r="V211" s="1">
        <f t="shared" si="33"/>
        <v>0</v>
      </c>
      <c r="W211" s="1">
        <f t="shared" si="34"/>
        <v>0</v>
      </c>
      <c r="X211" s="1">
        <f t="shared" si="35"/>
        <v>0</v>
      </c>
      <c r="Y211" s="1">
        <f t="shared" si="36"/>
        <v>0</v>
      </c>
      <c r="Z211" s="1">
        <f t="shared" si="37"/>
        <v>1</v>
      </c>
      <c r="AA211" s="1">
        <f t="shared" si="38"/>
        <v>0</v>
      </c>
      <c r="AB211" s="1">
        <f t="shared" si="39"/>
        <v>2</v>
      </c>
      <c r="AC211" s="1"/>
    </row>
    <row r="212" spans="1:29" ht="12.95" customHeight="1">
      <c r="A212" s="2" t="s">
        <v>1843</v>
      </c>
      <c r="B212" s="1" t="s">
        <v>961</v>
      </c>
      <c r="C212" s="1" t="s">
        <v>1510</v>
      </c>
      <c r="D212" s="1">
        <v>39.347299999999997</v>
      </c>
      <c r="E212" s="1">
        <v>-104.9709</v>
      </c>
      <c r="F212" s="3">
        <v>1</v>
      </c>
      <c r="G212" s="9" t="s">
        <v>2025</v>
      </c>
      <c r="H212" s="13">
        <v>187.90883500000001</v>
      </c>
      <c r="I212" s="14">
        <v>19.01557</v>
      </c>
      <c r="J212" s="12">
        <v>0.54449999999999998</v>
      </c>
      <c r="K212" s="12">
        <v>0</v>
      </c>
      <c r="L212" s="12">
        <v>0.12789999999999999</v>
      </c>
      <c r="M212" s="1">
        <v>0</v>
      </c>
      <c r="N212" s="1">
        <v>3</v>
      </c>
      <c r="O212" s="12">
        <v>2.5621049999999999</v>
      </c>
      <c r="P212" s="1">
        <v>0</v>
      </c>
      <c r="Q212" s="1">
        <v>0</v>
      </c>
      <c r="R212" s="1">
        <v>0</v>
      </c>
      <c r="S212" s="1">
        <f t="shared" si="30"/>
        <v>0</v>
      </c>
      <c r="T212" s="1">
        <f t="shared" si="31"/>
        <v>0</v>
      </c>
      <c r="U212" s="1">
        <f t="shared" si="32"/>
        <v>0</v>
      </c>
      <c r="V212" s="1">
        <f t="shared" si="33"/>
        <v>0</v>
      </c>
      <c r="W212" s="1">
        <f t="shared" si="34"/>
        <v>0</v>
      </c>
      <c r="X212" s="1">
        <f t="shared" si="35"/>
        <v>0</v>
      </c>
      <c r="Y212" s="1">
        <f t="shared" si="36"/>
        <v>0</v>
      </c>
      <c r="Z212" s="1">
        <f t="shared" si="37"/>
        <v>0</v>
      </c>
      <c r="AA212" s="1">
        <f t="shared" si="38"/>
        <v>0</v>
      </c>
      <c r="AB212" s="1">
        <f t="shared" si="39"/>
        <v>0</v>
      </c>
      <c r="AC212" s="1"/>
    </row>
    <row r="213" spans="1:29" ht="12.95" customHeight="1">
      <c r="A213" s="2" t="s">
        <v>1844</v>
      </c>
      <c r="B213" s="1" t="s">
        <v>1845</v>
      </c>
      <c r="C213" s="1" t="s">
        <v>1510</v>
      </c>
      <c r="D213" s="1">
        <v>38.126730000000002</v>
      </c>
      <c r="E213" s="1">
        <v>-102.6092</v>
      </c>
      <c r="F213" s="3">
        <v>3</v>
      </c>
      <c r="G213" s="9" t="s">
        <v>2025</v>
      </c>
      <c r="H213" s="13">
        <v>219.24533600000001</v>
      </c>
      <c r="I213" s="14">
        <v>20.286691999999999</v>
      </c>
      <c r="J213" s="12">
        <v>40.083999999999996</v>
      </c>
      <c r="K213" s="12">
        <v>1.11E-2</v>
      </c>
      <c r="L213" s="12">
        <v>0.32550000000000001</v>
      </c>
      <c r="M213" s="1">
        <v>1</v>
      </c>
      <c r="N213" s="1">
        <v>3</v>
      </c>
      <c r="O213" s="12">
        <v>2.4203070000000002</v>
      </c>
      <c r="P213" s="1">
        <v>0</v>
      </c>
      <c r="Q213" s="1">
        <v>4</v>
      </c>
      <c r="R213" s="1">
        <v>0</v>
      </c>
      <c r="S213" s="1">
        <f t="shared" si="30"/>
        <v>1</v>
      </c>
      <c r="T213" s="1">
        <f t="shared" si="31"/>
        <v>0</v>
      </c>
      <c r="U213" s="1">
        <f t="shared" si="32"/>
        <v>0</v>
      </c>
      <c r="V213" s="1">
        <f t="shared" si="33"/>
        <v>0</v>
      </c>
      <c r="W213" s="1">
        <f t="shared" si="34"/>
        <v>0</v>
      </c>
      <c r="X213" s="1">
        <f t="shared" si="35"/>
        <v>0</v>
      </c>
      <c r="Y213" s="1">
        <f t="shared" si="36"/>
        <v>0</v>
      </c>
      <c r="Z213" s="1">
        <f t="shared" si="37"/>
        <v>1</v>
      </c>
      <c r="AA213" s="1">
        <f t="shared" si="38"/>
        <v>0</v>
      </c>
      <c r="AB213" s="1">
        <f t="shared" si="39"/>
        <v>2</v>
      </c>
      <c r="AC213" s="1"/>
    </row>
    <row r="214" spans="1:29" ht="12.95" customHeight="1">
      <c r="A214" s="2" t="s">
        <v>1846</v>
      </c>
      <c r="B214" s="1" t="s">
        <v>1217</v>
      </c>
      <c r="C214" s="1" t="s">
        <v>1510</v>
      </c>
      <c r="D214" s="1">
        <v>37.790278000000001</v>
      </c>
      <c r="E214" s="1">
        <v>-103.82083299999999</v>
      </c>
      <c r="F214" s="3">
        <v>3</v>
      </c>
      <c r="G214" s="9" t="s">
        <v>2025</v>
      </c>
      <c r="H214" s="13">
        <v>666.595102</v>
      </c>
      <c r="I214" s="14">
        <v>22.781648000000001</v>
      </c>
      <c r="J214" s="12">
        <v>0</v>
      </c>
      <c r="K214" s="12">
        <v>0</v>
      </c>
      <c r="L214" s="12">
        <v>2.8400000000000002E-2</v>
      </c>
      <c r="M214" s="1">
        <v>0</v>
      </c>
      <c r="N214" s="1">
        <v>0</v>
      </c>
      <c r="O214" s="12">
        <v>0.98958999999999997</v>
      </c>
      <c r="P214" s="1">
        <v>0</v>
      </c>
      <c r="Q214" s="1">
        <v>1</v>
      </c>
      <c r="R214" s="1">
        <v>0</v>
      </c>
      <c r="S214" s="1">
        <f t="shared" si="30"/>
        <v>0</v>
      </c>
      <c r="T214" s="1">
        <f t="shared" si="31"/>
        <v>0</v>
      </c>
      <c r="U214" s="1">
        <f t="shared" si="32"/>
        <v>0</v>
      </c>
      <c r="V214" s="1">
        <f t="shared" si="33"/>
        <v>0</v>
      </c>
      <c r="W214" s="1">
        <f t="shared" si="34"/>
        <v>0</v>
      </c>
      <c r="X214" s="1">
        <f t="shared" si="35"/>
        <v>0</v>
      </c>
      <c r="Y214" s="1">
        <f t="shared" si="36"/>
        <v>0</v>
      </c>
      <c r="Z214" s="1">
        <f t="shared" si="37"/>
        <v>0</v>
      </c>
      <c r="AA214" s="1">
        <f t="shared" si="38"/>
        <v>0</v>
      </c>
      <c r="AB214" s="1">
        <f t="shared" si="39"/>
        <v>0</v>
      </c>
      <c r="AC214" s="1"/>
    </row>
    <row r="215" spans="1:29" ht="12.95" customHeight="1">
      <c r="A215" s="2" t="s">
        <v>1850</v>
      </c>
      <c r="B215" s="1" t="s">
        <v>1014</v>
      </c>
      <c r="C215" s="1" t="s">
        <v>1510</v>
      </c>
      <c r="D215" s="1">
        <v>38.107500000000002</v>
      </c>
      <c r="E215" s="1">
        <v>-103.3661</v>
      </c>
      <c r="F215" s="3">
        <v>3</v>
      </c>
      <c r="G215" s="9" t="s">
        <v>2025</v>
      </c>
      <c r="H215" s="13">
        <v>3639.0936230000002</v>
      </c>
      <c r="I215" s="14">
        <v>32.913818999999997</v>
      </c>
      <c r="J215" s="12">
        <v>3.9228000000000001</v>
      </c>
      <c r="K215" s="12">
        <v>2.5999999999999999E-3</v>
      </c>
      <c r="L215" s="12">
        <v>6.5900000000000014E-2</v>
      </c>
      <c r="M215" s="1">
        <v>0</v>
      </c>
      <c r="N215" s="1">
        <v>0</v>
      </c>
      <c r="O215" s="12">
        <v>0.93344300000000002</v>
      </c>
      <c r="P215" s="1">
        <v>0</v>
      </c>
      <c r="Q215" s="1">
        <v>1</v>
      </c>
      <c r="R215" s="1">
        <v>0</v>
      </c>
      <c r="S215" s="1">
        <f t="shared" si="30"/>
        <v>0</v>
      </c>
      <c r="T215" s="1">
        <f t="shared" si="31"/>
        <v>0</v>
      </c>
      <c r="U215" s="1">
        <f t="shared" si="32"/>
        <v>0</v>
      </c>
      <c r="V215" s="1">
        <f t="shared" si="33"/>
        <v>0</v>
      </c>
      <c r="W215" s="1">
        <f t="shared" si="34"/>
        <v>0</v>
      </c>
      <c r="X215" s="1">
        <f t="shared" si="35"/>
        <v>0</v>
      </c>
      <c r="Y215" s="1">
        <f t="shared" si="36"/>
        <v>0</v>
      </c>
      <c r="Z215" s="1">
        <f t="shared" si="37"/>
        <v>0</v>
      </c>
      <c r="AA215" s="1">
        <f t="shared" si="38"/>
        <v>0</v>
      </c>
      <c r="AB215" s="1">
        <f t="shared" si="39"/>
        <v>0</v>
      </c>
      <c r="AC215" s="1"/>
    </row>
    <row r="216" spans="1:29" ht="12.95" customHeight="1">
      <c r="A216" s="2" t="s">
        <v>1851</v>
      </c>
      <c r="B216" s="1" t="s">
        <v>756</v>
      </c>
      <c r="C216" s="1" t="s">
        <v>1852</v>
      </c>
      <c r="D216" s="1">
        <v>40.19173</v>
      </c>
      <c r="E216" s="1">
        <v>-105.2</v>
      </c>
      <c r="F216" s="3">
        <v>1</v>
      </c>
      <c r="G216" s="9" t="s">
        <v>2025</v>
      </c>
      <c r="H216" s="13">
        <v>607.556061</v>
      </c>
      <c r="I216" s="14">
        <v>27.172191999999999</v>
      </c>
      <c r="J216" s="12">
        <v>1.1143999999999998</v>
      </c>
      <c r="K216" s="12">
        <v>1.1259999999999999</v>
      </c>
      <c r="L216" s="12">
        <v>0.69069999999999998</v>
      </c>
      <c r="M216" s="1">
        <v>9</v>
      </c>
      <c r="N216" s="1">
        <v>129</v>
      </c>
      <c r="O216" s="12">
        <v>2.1109230000000001</v>
      </c>
      <c r="P216" s="1">
        <v>4.9379999999999997E-3</v>
      </c>
      <c r="Q216" s="1">
        <v>8</v>
      </c>
      <c r="R216" s="1">
        <v>0</v>
      </c>
      <c r="S216" s="1">
        <f t="shared" si="30"/>
        <v>0</v>
      </c>
      <c r="T216" s="1">
        <f t="shared" si="31"/>
        <v>0</v>
      </c>
      <c r="U216" s="1">
        <f t="shared" si="32"/>
        <v>0</v>
      </c>
      <c r="V216" s="1">
        <f t="shared" si="33"/>
        <v>1</v>
      </c>
      <c r="W216" s="1">
        <f t="shared" si="34"/>
        <v>1</v>
      </c>
      <c r="X216" s="1">
        <f t="shared" si="35"/>
        <v>0</v>
      </c>
      <c r="Y216" s="1">
        <f t="shared" si="36"/>
        <v>1</v>
      </c>
      <c r="Z216" s="1">
        <f t="shared" si="37"/>
        <v>1</v>
      </c>
      <c r="AA216" s="1">
        <f t="shared" si="38"/>
        <v>0</v>
      </c>
      <c r="AB216" s="1">
        <f t="shared" si="39"/>
        <v>4</v>
      </c>
      <c r="AC216" s="1"/>
    </row>
    <row r="217" spans="1:29" ht="12.95" customHeight="1">
      <c r="A217" s="2" t="s">
        <v>1853</v>
      </c>
      <c r="B217" s="1" t="s">
        <v>1277</v>
      </c>
      <c r="C217" s="1" t="s">
        <v>1854</v>
      </c>
      <c r="D217" s="1">
        <v>38.923056000000003</v>
      </c>
      <c r="E217" s="1">
        <v>-103.745278</v>
      </c>
      <c r="F217" s="3">
        <v>3</v>
      </c>
      <c r="G217" s="9" t="s">
        <v>2025</v>
      </c>
      <c r="H217" s="13">
        <v>148.25484399999999</v>
      </c>
      <c r="I217" s="14">
        <v>13.089285</v>
      </c>
      <c r="J217" s="12">
        <v>25.9664</v>
      </c>
      <c r="K217" s="12">
        <v>0.10200000000000001</v>
      </c>
      <c r="L217" s="12">
        <v>2.4000000000000002E-3</v>
      </c>
      <c r="M217" s="1">
        <v>0</v>
      </c>
      <c r="N217" s="1">
        <v>2</v>
      </c>
      <c r="O217" s="12">
        <v>1.313299</v>
      </c>
      <c r="P217" s="1">
        <v>0</v>
      </c>
      <c r="Q217" s="1">
        <v>0</v>
      </c>
      <c r="R217" s="1">
        <v>0</v>
      </c>
      <c r="S217" s="1">
        <f t="shared" si="30"/>
        <v>1</v>
      </c>
      <c r="T217" s="1">
        <f t="shared" si="31"/>
        <v>0</v>
      </c>
      <c r="U217" s="1">
        <f t="shared" si="32"/>
        <v>0</v>
      </c>
      <c r="V217" s="1">
        <f t="shared" si="33"/>
        <v>0</v>
      </c>
      <c r="W217" s="1">
        <f t="shared" si="34"/>
        <v>0</v>
      </c>
      <c r="X217" s="1">
        <f t="shared" si="35"/>
        <v>0</v>
      </c>
      <c r="Y217" s="1">
        <f t="shared" si="36"/>
        <v>0</v>
      </c>
      <c r="Z217" s="1">
        <f t="shared" si="37"/>
        <v>0</v>
      </c>
      <c r="AA217" s="1">
        <f t="shared" si="38"/>
        <v>0</v>
      </c>
      <c r="AB217" s="1">
        <f t="shared" si="39"/>
        <v>1</v>
      </c>
      <c r="AC217" s="1"/>
    </row>
    <row r="218" spans="1:29" ht="12.95" customHeight="1">
      <c r="A218" s="2" t="s">
        <v>1857</v>
      </c>
      <c r="B218" s="1" t="s">
        <v>1056</v>
      </c>
      <c r="C218" s="1" t="s">
        <v>1858</v>
      </c>
      <c r="D218" s="1">
        <v>40.103332999999999</v>
      </c>
      <c r="E218" s="1">
        <v>-102.32250000000001</v>
      </c>
      <c r="F218" s="3">
        <v>3</v>
      </c>
      <c r="G218" s="9" t="s">
        <v>2025</v>
      </c>
      <c r="H218" s="13">
        <v>1327.2838609999999</v>
      </c>
      <c r="I218" s="14">
        <v>27.934000000000001</v>
      </c>
      <c r="J218" s="12">
        <v>56.971499999999999</v>
      </c>
      <c r="K218" s="12">
        <v>0.75249999999999995</v>
      </c>
      <c r="L218" s="12">
        <v>0.39760000000000006</v>
      </c>
      <c r="M218" s="1">
        <v>0</v>
      </c>
      <c r="N218" s="1">
        <v>1</v>
      </c>
      <c r="O218" s="12">
        <v>1.038492</v>
      </c>
      <c r="P218" s="1">
        <v>0</v>
      </c>
      <c r="Q218" s="1">
        <v>3</v>
      </c>
      <c r="R218" s="1">
        <v>0</v>
      </c>
      <c r="S218" s="1">
        <f t="shared" si="30"/>
        <v>1</v>
      </c>
      <c r="T218" s="1">
        <f t="shared" si="31"/>
        <v>0</v>
      </c>
      <c r="U218" s="1">
        <f t="shared" si="32"/>
        <v>0</v>
      </c>
      <c r="V218" s="1">
        <f t="shared" si="33"/>
        <v>0</v>
      </c>
      <c r="W218" s="1">
        <f t="shared" si="34"/>
        <v>0</v>
      </c>
      <c r="X218" s="1">
        <f t="shared" si="35"/>
        <v>0</v>
      </c>
      <c r="Y218" s="1">
        <f t="shared" si="36"/>
        <v>0</v>
      </c>
      <c r="Z218" s="1">
        <f t="shared" si="37"/>
        <v>0</v>
      </c>
      <c r="AA218" s="1">
        <f t="shared" si="38"/>
        <v>0</v>
      </c>
      <c r="AB218" s="1">
        <f t="shared" si="39"/>
        <v>1</v>
      </c>
      <c r="AC218" s="1" t="s">
        <v>2207</v>
      </c>
    </row>
    <row r="219" spans="1:29" ht="12.95" customHeight="1">
      <c r="A219" s="2" t="s">
        <v>1859</v>
      </c>
      <c r="B219" s="1" t="s">
        <v>1062</v>
      </c>
      <c r="C219" s="1" t="s">
        <v>1860</v>
      </c>
      <c r="D219" s="1">
        <v>39.832777</v>
      </c>
      <c r="E219" s="1">
        <v>-102.28194000000001</v>
      </c>
      <c r="F219" s="3">
        <v>3</v>
      </c>
      <c r="G219" s="9" t="s">
        <v>2025</v>
      </c>
      <c r="H219" s="13">
        <v>4845.4929000000002</v>
      </c>
      <c r="I219" s="14">
        <v>26.257114999999999</v>
      </c>
      <c r="J219" s="12">
        <v>52.243899999999996</v>
      </c>
      <c r="K219" s="12">
        <v>0.43810000000000004</v>
      </c>
      <c r="L219" s="12">
        <v>4.2900000000000001E-2</v>
      </c>
      <c r="M219" s="1">
        <v>0</v>
      </c>
      <c r="N219" s="1">
        <v>1</v>
      </c>
      <c r="O219" s="12">
        <v>0.63491500000000001</v>
      </c>
      <c r="P219" s="1">
        <v>0</v>
      </c>
      <c r="Q219" s="1">
        <v>11</v>
      </c>
      <c r="R219" s="1">
        <v>0</v>
      </c>
      <c r="S219" s="1">
        <f t="shared" si="30"/>
        <v>1</v>
      </c>
      <c r="T219" s="1">
        <f t="shared" si="31"/>
        <v>0</v>
      </c>
      <c r="U219" s="1">
        <f t="shared" si="32"/>
        <v>0</v>
      </c>
      <c r="V219" s="1">
        <f t="shared" si="33"/>
        <v>0</v>
      </c>
      <c r="W219" s="1">
        <f t="shared" si="34"/>
        <v>0</v>
      </c>
      <c r="X219" s="1">
        <f t="shared" si="35"/>
        <v>0</v>
      </c>
      <c r="Y219" s="1">
        <f t="shared" si="36"/>
        <v>0</v>
      </c>
      <c r="Z219" s="1">
        <f t="shared" si="37"/>
        <v>1</v>
      </c>
      <c r="AA219" s="1">
        <f t="shared" si="38"/>
        <v>0</v>
      </c>
      <c r="AB219" s="1">
        <f t="shared" si="39"/>
        <v>2</v>
      </c>
      <c r="AC219" s="1"/>
    </row>
    <row r="220" spans="1:29" ht="12.95" customHeight="1">
      <c r="A220" s="2" t="s">
        <v>1874</v>
      </c>
      <c r="B220" s="1" t="s">
        <v>43</v>
      </c>
      <c r="C220" s="1" t="s">
        <v>1875</v>
      </c>
      <c r="D220" s="1">
        <v>40.800249999999998</v>
      </c>
      <c r="E220" s="1">
        <v>-104.45925</v>
      </c>
      <c r="F220" s="3">
        <v>3</v>
      </c>
      <c r="G220" s="9" t="s">
        <v>2025</v>
      </c>
      <c r="H220" s="13">
        <v>142.39559700000001</v>
      </c>
      <c r="I220" s="14">
        <v>13.732972</v>
      </c>
      <c r="J220" s="12">
        <v>0.43680000000000002</v>
      </c>
      <c r="K220" s="12">
        <v>0</v>
      </c>
      <c r="L220" s="12">
        <v>2.47E-2</v>
      </c>
      <c r="M220" s="1">
        <v>0</v>
      </c>
      <c r="N220" s="1">
        <v>0</v>
      </c>
      <c r="O220" s="12">
        <v>1.222353</v>
      </c>
      <c r="P220" s="1">
        <v>0</v>
      </c>
      <c r="Q220" s="1">
        <v>1</v>
      </c>
      <c r="R220" s="1">
        <v>0</v>
      </c>
      <c r="S220" s="1">
        <f t="shared" si="30"/>
        <v>0</v>
      </c>
      <c r="T220" s="1">
        <f t="shared" si="31"/>
        <v>0</v>
      </c>
      <c r="U220" s="1">
        <f t="shared" si="32"/>
        <v>0</v>
      </c>
      <c r="V220" s="1">
        <f t="shared" si="33"/>
        <v>0</v>
      </c>
      <c r="W220" s="1">
        <f t="shared" si="34"/>
        <v>0</v>
      </c>
      <c r="X220" s="1">
        <f t="shared" si="35"/>
        <v>0</v>
      </c>
      <c r="Y220" s="1">
        <f t="shared" si="36"/>
        <v>0</v>
      </c>
      <c r="Z220" s="1">
        <f t="shared" si="37"/>
        <v>0</v>
      </c>
      <c r="AA220" s="1">
        <f t="shared" si="38"/>
        <v>0</v>
      </c>
      <c r="AB220" s="1">
        <f t="shared" si="39"/>
        <v>0</v>
      </c>
      <c r="AC220" s="1"/>
    </row>
    <row r="221" spans="1:29" ht="12.95" customHeight="1">
      <c r="A221" s="2" t="s">
        <v>1876</v>
      </c>
      <c r="B221" s="1" t="s">
        <v>1268</v>
      </c>
      <c r="C221" s="1" t="s">
        <v>1877</v>
      </c>
      <c r="D221" s="1">
        <v>37.513370000000002</v>
      </c>
      <c r="E221" s="1">
        <v>-103.02667</v>
      </c>
      <c r="F221" s="3">
        <v>3</v>
      </c>
      <c r="G221" s="9" t="s">
        <v>2025</v>
      </c>
      <c r="H221" s="13">
        <v>613.89089999999999</v>
      </c>
      <c r="I221" s="14">
        <v>24.355392999999999</v>
      </c>
      <c r="J221" s="12">
        <v>1.6625000000000001</v>
      </c>
      <c r="K221" s="12">
        <v>0.17149999999999999</v>
      </c>
      <c r="L221" s="12">
        <v>8.5000000000000006E-3</v>
      </c>
      <c r="M221" s="1">
        <v>0</v>
      </c>
      <c r="N221" s="1">
        <v>0</v>
      </c>
      <c r="O221" s="12">
        <v>0.653165</v>
      </c>
      <c r="P221" s="1">
        <v>0</v>
      </c>
      <c r="Q221" s="1">
        <v>0</v>
      </c>
      <c r="R221" s="1">
        <v>0</v>
      </c>
      <c r="S221" s="1">
        <f t="shared" si="30"/>
        <v>0</v>
      </c>
      <c r="T221" s="1">
        <f t="shared" si="31"/>
        <v>0</v>
      </c>
      <c r="U221" s="1">
        <f t="shared" si="32"/>
        <v>0</v>
      </c>
      <c r="V221" s="1">
        <f t="shared" si="33"/>
        <v>0</v>
      </c>
      <c r="W221" s="1">
        <f t="shared" si="34"/>
        <v>0</v>
      </c>
      <c r="X221" s="1">
        <f t="shared" si="35"/>
        <v>0</v>
      </c>
      <c r="Y221" s="1">
        <f t="shared" si="36"/>
        <v>0</v>
      </c>
      <c r="Z221" s="1">
        <f t="shared" si="37"/>
        <v>0</v>
      </c>
      <c r="AA221" s="1">
        <f t="shared" si="38"/>
        <v>0</v>
      </c>
      <c r="AB221" s="1">
        <f t="shared" si="39"/>
        <v>0</v>
      </c>
      <c r="AC221" s="1"/>
    </row>
    <row r="222" spans="1:29" ht="12.95" customHeight="1">
      <c r="A222" s="2" t="s">
        <v>1878</v>
      </c>
      <c r="B222" s="1" t="s">
        <v>1060</v>
      </c>
      <c r="C222" s="1" t="s">
        <v>1879</v>
      </c>
      <c r="D222" s="1">
        <v>40.047750000000001</v>
      </c>
      <c r="E222" s="1">
        <v>-102.33694</v>
      </c>
      <c r="F222" s="3">
        <v>3</v>
      </c>
      <c r="G222" s="9" t="s">
        <v>2025</v>
      </c>
      <c r="H222" s="13">
        <v>598.47830699999997</v>
      </c>
      <c r="I222" s="14">
        <v>29.128837000000001</v>
      </c>
      <c r="J222" s="12">
        <v>31.308299999999999</v>
      </c>
      <c r="K222" s="12">
        <v>0.36380000000000001</v>
      </c>
      <c r="L222" s="12">
        <v>2.1399999999999999E-2</v>
      </c>
      <c r="M222" s="1">
        <v>0</v>
      </c>
      <c r="N222" s="1">
        <v>1</v>
      </c>
      <c r="O222" s="12">
        <v>0.74448400000000003</v>
      </c>
      <c r="P222" s="1">
        <v>0</v>
      </c>
      <c r="Q222" s="1">
        <v>120</v>
      </c>
      <c r="R222" s="1">
        <v>0</v>
      </c>
      <c r="S222" s="1">
        <f t="shared" si="30"/>
        <v>1</v>
      </c>
      <c r="T222" s="1">
        <f t="shared" si="31"/>
        <v>0</v>
      </c>
      <c r="U222" s="1">
        <f t="shared" si="32"/>
        <v>0</v>
      </c>
      <c r="V222" s="1">
        <f t="shared" si="33"/>
        <v>0</v>
      </c>
      <c r="W222" s="1">
        <f t="shared" si="34"/>
        <v>0</v>
      </c>
      <c r="X222" s="1">
        <f t="shared" si="35"/>
        <v>0</v>
      </c>
      <c r="Y222" s="1">
        <f t="shared" si="36"/>
        <v>0</v>
      </c>
      <c r="Z222" s="1">
        <f t="shared" si="37"/>
        <v>1</v>
      </c>
      <c r="AA222" s="1">
        <f t="shared" si="38"/>
        <v>0</v>
      </c>
      <c r="AB222" s="1">
        <f t="shared" si="39"/>
        <v>2</v>
      </c>
      <c r="AC222" s="1"/>
    </row>
    <row r="223" spans="1:29" ht="12.95" customHeight="1">
      <c r="A223" s="2" t="s">
        <v>1880</v>
      </c>
      <c r="B223" s="1" t="s">
        <v>1062</v>
      </c>
      <c r="C223" s="1" t="s">
        <v>1881</v>
      </c>
      <c r="D223" s="1">
        <v>39.804209999999998</v>
      </c>
      <c r="E223" s="1">
        <v>-102.31399999999999</v>
      </c>
      <c r="F223" s="3">
        <v>3</v>
      </c>
      <c r="G223" s="9" t="s">
        <v>2025</v>
      </c>
      <c r="H223" s="13">
        <v>4771.3212000000003</v>
      </c>
      <c r="I223" s="14">
        <v>24.536629000000001</v>
      </c>
      <c r="J223" s="12">
        <v>52.9589</v>
      </c>
      <c r="K223" s="12">
        <v>0.44070000000000004</v>
      </c>
      <c r="L223" s="12">
        <v>4.3499999999999997E-2</v>
      </c>
      <c r="M223" s="1">
        <v>0</v>
      </c>
      <c r="N223" s="1">
        <v>0</v>
      </c>
      <c r="O223" s="12">
        <v>0.41325299999999998</v>
      </c>
      <c r="P223" s="1">
        <v>0</v>
      </c>
      <c r="Q223" s="1">
        <v>4</v>
      </c>
      <c r="R223" s="1">
        <v>0</v>
      </c>
      <c r="S223" s="1">
        <f t="shared" si="30"/>
        <v>1</v>
      </c>
      <c r="T223" s="1">
        <f t="shared" si="31"/>
        <v>0</v>
      </c>
      <c r="U223" s="1">
        <f t="shared" si="32"/>
        <v>0</v>
      </c>
      <c r="V223" s="1">
        <f t="shared" si="33"/>
        <v>0</v>
      </c>
      <c r="W223" s="1">
        <f t="shared" si="34"/>
        <v>0</v>
      </c>
      <c r="X223" s="1">
        <f t="shared" si="35"/>
        <v>0</v>
      </c>
      <c r="Y223" s="1">
        <f t="shared" si="36"/>
        <v>0</v>
      </c>
      <c r="Z223" s="1">
        <f t="shared" si="37"/>
        <v>1</v>
      </c>
      <c r="AA223" s="1">
        <f t="shared" si="38"/>
        <v>0</v>
      </c>
      <c r="AB223" s="1">
        <f t="shared" si="39"/>
        <v>2</v>
      </c>
      <c r="AC223" s="1"/>
    </row>
    <row r="224" spans="1:29" ht="12.95" customHeight="1">
      <c r="A224" s="2" t="s">
        <v>1886</v>
      </c>
      <c r="B224" s="1" t="s">
        <v>1887</v>
      </c>
      <c r="C224" s="1" t="s">
        <v>1888</v>
      </c>
      <c r="D224" s="1">
        <v>40.099400000000003</v>
      </c>
      <c r="E224" s="1">
        <v>-102.09738</v>
      </c>
      <c r="F224" s="3">
        <v>3</v>
      </c>
      <c r="G224" s="9" t="s">
        <v>2025</v>
      </c>
      <c r="H224" s="13">
        <v>43.341776000000003</v>
      </c>
      <c r="I224" s="14">
        <v>15.756243</v>
      </c>
      <c r="J224" s="12">
        <v>33.731999999999999</v>
      </c>
      <c r="K224" s="12">
        <v>0.66649999999999998</v>
      </c>
      <c r="L224" s="12">
        <v>1.2500000000000001E-2</v>
      </c>
      <c r="M224" s="1">
        <v>0</v>
      </c>
      <c r="N224" s="1">
        <v>0</v>
      </c>
      <c r="O224" s="12">
        <v>0.99792800000000004</v>
      </c>
      <c r="P224" s="1">
        <v>0</v>
      </c>
      <c r="Q224" s="1">
        <v>7</v>
      </c>
      <c r="R224" s="1">
        <v>0</v>
      </c>
      <c r="S224" s="1">
        <f t="shared" si="30"/>
        <v>1</v>
      </c>
      <c r="T224" s="1">
        <f t="shared" si="31"/>
        <v>0</v>
      </c>
      <c r="U224" s="1">
        <f t="shared" si="32"/>
        <v>0</v>
      </c>
      <c r="V224" s="1">
        <f t="shared" si="33"/>
        <v>0</v>
      </c>
      <c r="W224" s="1">
        <f t="shared" si="34"/>
        <v>0</v>
      </c>
      <c r="X224" s="1">
        <f t="shared" si="35"/>
        <v>0</v>
      </c>
      <c r="Y224" s="1">
        <f t="shared" si="36"/>
        <v>0</v>
      </c>
      <c r="Z224" s="1">
        <f t="shared" si="37"/>
        <v>1</v>
      </c>
      <c r="AA224" s="1">
        <f t="shared" si="38"/>
        <v>0</v>
      </c>
      <c r="AB224" s="1">
        <f t="shared" si="39"/>
        <v>2</v>
      </c>
      <c r="AC224" s="1" t="s">
        <v>2207</v>
      </c>
    </row>
    <row r="225" spans="1:29" ht="12.95" customHeight="1">
      <c r="A225" s="2" t="s">
        <v>1889</v>
      </c>
      <c r="B225" s="1" t="s">
        <v>1217</v>
      </c>
      <c r="C225" s="1" t="s">
        <v>1890</v>
      </c>
      <c r="D225" s="1">
        <v>37.827060000000003</v>
      </c>
      <c r="E225" s="1">
        <v>-103.77298</v>
      </c>
      <c r="F225" s="3">
        <v>3</v>
      </c>
      <c r="G225" s="9" t="s">
        <v>2025</v>
      </c>
      <c r="H225" s="13">
        <v>692.98484099999996</v>
      </c>
      <c r="I225" s="14">
        <v>16.569686000000001</v>
      </c>
      <c r="J225" s="12">
        <v>0</v>
      </c>
      <c r="K225" s="12">
        <v>0</v>
      </c>
      <c r="L225" s="12">
        <v>3.0600000000000002E-2</v>
      </c>
      <c r="M225" s="1">
        <v>0</v>
      </c>
      <c r="N225" s="1">
        <v>0</v>
      </c>
      <c r="O225" s="12">
        <v>1.095607</v>
      </c>
      <c r="P225" s="1">
        <v>0</v>
      </c>
      <c r="Q225" s="1">
        <v>0</v>
      </c>
      <c r="R225" s="1">
        <v>0</v>
      </c>
      <c r="S225" s="1">
        <f t="shared" si="30"/>
        <v>0</v>
      </c>
      <c r="T225" s="1">
        <f t="shared" si="31"/>
        <v>0</v>
      </c>
      <c r="U225" s="1">
        <f t="shared" si="32"/>
        <v>0</v>
      </c>
      <c r="V225" s="1">
        <f t="shared" si="33"/>
        <v>0</v>
      </c>
      <c r="W225" s="1">
        <f t="shared" si="34"/>
        <v>0</v>
      </c>
      <c r="X225" s="1">
        <f t="shared" si="35"/>
        <v>0</v>
      </c>
      <c r="Y225" s="1">
        <f t="shared" si="36"/>
        <v>0</v>
      </c>
      <c r="Z225" s="1">
        <f t="shared" si="37"/>
        <v>0</v>
      </c>
      <c r="AA225" s="1">
        <f t="shared" si="38"/>
        <v>0</v>
      </c>
      <c r="AB225" s="1">
        <f t="shared" si="39"/>
        <v>0</v>
      </c>
      <c r="AC225" s="1"/>
    </row>
    <row r="226" spans="1:29" ht="12.95" customHeight="1">
      <c r="A226" s="2" t="s">
        <v>1905</v>
      </c>
      <c r="B226" s="1" t="s">
        <v>696</v>
      </c>
      <c r="C226" s="1" t="s">
        <v>1510</v>
      </c>
      <c r="D226" s="1">
        <v>38.065049999999999</v>
      </c>
      <c r="E226" s="1">
        <v>-102.33591</v>
      </c>
      <c r="F226" s="3">
        <v>3</v>
      </c>
      <c r="G226" s="9" t="s">
        <v>2025</v>
      </c>
      <c r="H226" s="13">
        <v>298.505381</v>
      </c>
      <c r="I226" s="14">
        <v>12.321958</v>
      </c>
      <c r="J226" s="12">
        <v>27.546300000000002</v>
      </c>
      <c r="K226" s="12">
        <v>0.65960000000000008</v>
      </c>
      <c r="L226" s="12">
        <v>2.0199999999999999E-2</v>
      </c>
      <c r="M226" s="1">
        <v>0</v>
      </c>
      <c r="N226" s="1">
        <v>0</v>
      </c>
      <c r="O226" s="12">
        <v>2.2517830000000001</v>
      </c>
      <c r="P226" s="1">
        <v>0</v>
      </c>
      <c r="Q226" s="1">
        <v>4</v>
      </c>
      <c r="R226" s="1">
        <v>1</v>
      </c>
      <c r="S226" s="1">
        <f t="shared" si="30"/>
        <v>1</v>
      </c>
      <c r="T226" s="1">
        <f t="shared" si="31"/>
        <v>0</v>
      </c>
      <c r="U226" s="1">
        <f t="shared" si="32"/>
        <v>0</v>
      </c>
      <c r="V226" s="1">
        <f t="shared" si="33"/>
        <v>0</v>
      </c>
      <c r="W226" s="1">
        <f t="shared" si="34"/>
        <v>0</v>
      </c>
      <c r="X226" s="1">
        <f t="shared" si="35"/>
        <v>0</v>
      </c>
      <c r="Y226" s="1">
        <f t="shared" si="36"/>
        <v>0</v>
      </c>
      <c r="Z226" s="1">
        <f t="shared" si="37"/>
        <v>1</v>
      </c>
      <c r="AA226" s="1">
        <f t="shared" si="38"/>
        <v>0</v>
      </c>
      <c r="AB226" s="1">
        <f t="shared" si="39"/>
        <v>2</v>
      </c>
      <c r="AC226" s="1"/>
    </row>
    <row r="227" spans="1:29" ht="12.95" customHeight="1">
      <c r="A227" s="2" t="s">
        <v>1915</v>
      </c>
      <c r="B227" s="1" t="s">
        <v>1277</v>
      </c>
      <c r="C227" s="1" t="s">
        <v>1510</v>
      </c>
      <c r="D227" s="1">
        <v>38.886740000000003</v>
      </c>
      <c r="E227" s="1">
        <v>-103.68298</v>
      </c>
      <c r="F227" s="3">
        <v>3</v>
      </c>
      <c r="G227" s="9" t="s">
        <v>2025</v>
      </c>
      <c r="H227" s="13">
        <v>445.100932</v>
      </c>
      <c r="I227" s="14">
        <v>22.552942999999999</v>
      </c>
      <c r="J227" s="12">
        <v>16.285699999999999</v>
      </c>
      <c r="K227" s="12">
        <v>3.4000000000000002E-2</v>
      </c>
      <c r="L227" s="12">
        <v>5.3E-3</v>
      </c>
      <c r="M227" s="1">
        <v>0</v>
      </c>
      <c r="N227" s="1">
        <v>0</v>
      </c>
      <c r="O227" s="12">
        <v>0.68008900000000005</v>
      </c>
      <c r="P227" s="1">
        <v>0</v>
      </c>
      <c r="Q227" s="1">
        <v>3</v>
      </c>
      <c r="R227" s="1">
        <v>0</v>
      </c>
      <c r="S227" s="1">
        <f t="shared" si="30"/>
        <v>1</v>
      </c>
      <c r="T227" s="1">
        <f t="shared" si="31"/>
        <v>0</v>
      </c>
      <c r="U227" s="1">
        <f t="shared" si="32"/>
        <v>0</v>
      </c>
      <c r="V227" s="1">
        <f t="shared" si="33"/>
        <v>0</v>
      </c>
      <c r="W227" s="1">
        <f t="shared" si="34"/>
        <v>0</v>
      </c>
      <c r="X227" s="1">
        <f t="shared" si="35"/>
        <v>0</v>
      </c>
      <c r="Y227" s="1">
        <f t="shared" si="36"/>
        <v>0</v>
      </c>
      <c r="Z227" s="1">
        <f t="shared" si="37"/>
        <v>0</v>
      </c>
      <c r="AA227" s="1">
        <f t="shared" si="38"/>
        <v>0</v>
      </c>
      <c r="AB227" s="1">
        <f t="shared" si="39"/>
        <v>1</v>
      </c>
      <c r="AC227" s="1" t="s">
        <v>2207</v>
      </c>
    </row>
    <row r="228" spans="1:29" ht="12.95" customHeight="1">
      <c r="A228" s="2" t="s">
        <v>1923</v>
      </c>
      <c r="B228" s="1" t="s">
        <v>967</v>
      </c>
      <c r="C228" s="1" t="s">
        <v>1510</v>
      </c>
      <c r="D228" s="1">
        <v>39.38897</v>
      </c>
      <c r="E228" s="1">
        <v>-104.86668</v>
      </c>
      <c r="F228" s="3">
        <v>1</v>
      </c>
      <c r="G228" s="9" t="s">
        <v>2025</v>
      </c>
      <c r="H228" s="15">
        <v>270.76331399999998</v>
      </c>
      <c r="I228" s="14">
        <v>24.386364</v>
      </c>
      <c r="J228" s="12">
        <v>9.7099999999999992E-2</v>
      </c>
      <c r="K228" s="12">
        <v>0</v>
      </c>
      <c r="L228" s="12">
        <v>4.0186999999999999</v>
      </c>
      <c r="M228" s="1">
        <v>4</v>
      </c>
      <c r="N228" s="1">
        <v>5</v>
      </c>
      <c r="O228" s="12">
        <v>7.0621390000000002</v>
      </c>
      <c r="P228" s="1">
        <v>0</v>
      </c>
      <c r="Q228" s="1">
        <v>0</v>
      </c>
      <c r="R228" s="1">
        <v>0</v>
      </c>
      <c r="S228" s="1">
        <f t="shared" si="30"/>
        <v>0</v>
      </c>
      <c r="T228" s="1">
        <f t="shared" si="31"/>
        <v>0</v>
      </c>
      <c r="U228" s="1">
        <f t="shared" si="32"/>
        <v>1</v>
      </c>
      <c r="V228" s="1">
        <f t="shared" si="33"/>
        <v>1</v>
      </c>
      <c r="W228" s="1">
        <f t="shared" si="34"/>
        <v>0</v>
      </c>
      <c r="X228" s="1">
        <f t="shared" si="35"/>
        <v>1</v>
      </c>
      <c r="Y228" s="1">
        <f t="shared" si="36"/>
        <v>0</v>
      </c>
      <c r="Z228" s="1">
        <f t="shared" si="37"/>
        <v>0</v>
      </c>
      <c r="AA228" s="1">
        <f t="shared" si="38"/>
        <v>0</v>
      </c>
      <c r="AB228" s="1">
        <f t="shared" si="39"/>
        <v>3</v>
      </c>
      <c r="AC228" s="1"/>
    </row>
    <row r="229" spans="1:29" ht="12.95" customHeight="1">
      <c r="A229" s="2" t="s">
        <v>1948</v>
      </c>
      <c r="B229" s="1" t="s">
        <v>961</v>
      </c>
      <c r="C229" s="1" t="s">
        <v>1510</v>
      </c>
      <c r="D229" s="1">
        <v>39.241390000000003</v>
      </c>
      <c r="E229" s="1">
        <v>-104.95751</v>
      </c>
      <c r="F229" s="3">
        <v>1</v>
      </c>
      <c r="G229" s="9" t="s">
        <v>2025</v>
      </c>
      <c r="H229" s="15">
        <v>59.811078999999999</v>
      </c>
      <c r="I229" s="14">
        <v>33.387113999999997</v>
      </c>
      <c r="J229" s="12">
        <v>0</v>
      </c>
      <c r="K229" s="12">
        <v>0</v>
      </c>
      <c r="L229" s="12">
        <v>6.7699999999999996E-2</v>
      </c>
      <c r="M229" s="1">
        <v>0</v>
      </c>
      <c r="N229" s="1">
        <v>5</v>
      </c>
      <c r="O229" s="12">
        <v>2.139332</v>
      </c>
      <c r="P229" s="1">
        <v>0</v>
      </c>
      <c r="Q229" s="1">
        <v>5</v>
      </c>
      <c r="R229" s="1">
        <v>0</v>
      </c>
      <c r="S229" s="1">
        <f t="shared" si="30"/>
        <v>0</v>
      </c>
      <c r="T229" s="1">
        <f t="shared" si="31"/>
        <v>0</v>
      </c>
      <c r="U229" s="1">
        <f t="shared" si="32"/>
        <v>0</v>
      </c>
      <c r="V229" s="1">
        <f t="shared" si="33"/>
        <v>0</v>
      </c>
      <c r="W229" s="1">
        <f t="shared" si="34"/>
        <v>0</v>
      </c>
      <c r="X229" s="1">
        <f t="shared" si="35"/>
        <v>0</v>
      </c>
      <c r="Y229" s="1">
        <f t="shared" si="36"/>
        <v>0</v>
      </c>
      <c r="Z229" s="1">
        <f t="shared" si="37"/>
        <v>1</v>
      </c>
      <c r="AA229" s="1">
        <f t="shared" si="38"/>
        <v>0</v>
      </c>
      <c r="AB229" s="1">
        <f t="shared" si="39"/>
        <v>1</v>
      </c>
      <c r="AC229" s="1"/>
    </row>
    <row r="230" spans="1:29" ht="12.95" customHeight="1">
      <c r="A230" s="2" t="s">
        <v>1965</v>
      </c>
      <c r="B230" s="1" t="s">
        <v>731</v>
      </c>
      <c r="C230" s="1" t="s">
        <v>1510</v>
      </c>
      <c r="D230" s="1">
        <v>39.663139999999999</v>
      </c>
      <c r="E230" s="1">
        <v>-105.00378000000001</v>
      </c>
      <c r="F230" s="3">
        <v>3</v>
      </c>
      <c r="G230" s="9" t="s">
        <v>2025</v>
      </c>
      <c r="H230" s="15">
        <v>8783.0406000000003</v>
      </c>
      <c r="I230" s="14">
        <v>36.480643999999998</v>
      </c>
      <c r="J230" s="12">
        <v>7.0199999999999999E-2</v>
      </c>
      <c r="K230" s="12">
        <v>0.23619999999999999</v>
      </c>
      <c r="L230" s="12">
        <v>2.9417000000000004</v>
      </c>
      <c r="M230" s="1">
        <v>24</v>
      </c>
      <c r="N230" s="1">
        <v>10</v>
      </c>
      <c r="O230" s="12">
        <v>15.610528</v>
      </c>
      <c r="P230" s="1">
        <v>3.7914000000000003E-2</v>
      </c>
      <c r="Q230" s="1">
        <v>0</v>
      </c>
      <c r="R230" s="1">
        <v>0</v>
      </c>
      <c r="S230" s="1">
        <f t="shared" si="30"/>
        <v>0</v>
      </c>
      <c r="T230" s="1">
        <f t="shared" si="31"/>
        <v>0</v>
      </c>
      <c r="U230" s="1">
        <f t="shared" si="32"/>
        <v>1</v>
      </c>
      <c r="V230" s="1">
        <f t="shared" si="33"/>
        <v>1</v>
      </c>
      <c r="W230" s="1">
        <f t="shared" si="34"/>
        <v>0</v>
      </c>
      <c r="X230" s="1">
        <f t="shared" si="35"/>
        <v>1</v>
      </c>
      <c r="Y230" s="1">
        <f t="shared" si="36"/>
        <v>1</v>
      </c>
      <c r="Z230" s="1">
        <f t="shared" si="37"/>
        <v>0</v>
      </c>
      <c r="AA230" s="1">
        <f t="shared" si="38"/>
        <v>0</v>
      </c>
      <c r="AB230" s="1">
        <f t="shared" si="39"/>
        <v>4</v>
      </c>
      <c r="AC230" s="1"/>
    </row>
    <row r="231" spans="1:29" ht="12.95" customHeight="1">
      <c r="A231" s="2" t="s">
        <v>1966</v>
      </c>
      <c r="B231" s="1" t="s">
        <v>1224</v>
      </c>
      <c r="C231" s="1" t="s">
        <v>1967</v>
      </c>
      <c r="D231" s="1">
        <v>37.797190000000001</v>
      </c>
      <c r="E231" s="1">
        <v>-103.377</v>
      </c>
      <c r="F231" s="3">
        <v>3</v>
      </c>
      <c r="G231" s="9" t="s">
        <v>2025</v>
      </c>
      <c r="H231" s="15">
        <v>8411.8014000000003</v>
      </c>
      <c r="I231" s="14">
        <v>27.065276000000001</v>
      </c>
      <c r="J231" s="12">
        <v>0.86280000000000001</v>
      </c>
      <c r="K231" s="12">
        <v>0.27610000000000001</v>
      </c>
      <c r="L231" s="12">
        <v>0.14910000000000001</v>
      </c>
      <c r="M231" s="1">
        <v>0</v>
      </c>
      <c r="N231" s="1">
        <v>0</v>
      </c>
      <c r="O231" s="12">
        <v>0.65130900000000003</v>
      </c>
      <c r="P231" s="1">
        <v>0</v>
      </c>
      <c r="Q231" s="1">
        <v>0</v>
      </c>
      <c r="R231" s="1">
        <v>0</v>
      </c>
      <c r="S231" s="1">
        <f t="shared" si="30"/>
        <v>0</v>
      </c>
      <c r="T231" s="1">
        <f t="shared" si="31"/>
        <v>0</v>
      </c>
      <c r="U231" s="1">
        <f t="shared" si="32"/>
        <v>0</v>
      </c>
      <c r="V231" s="1">
        <f t="shared" si="33"/>
        <v>0</v>
      </c>
      <c r="W231" s="1">
        <f t="shared" si="34"/>
        <v>0</v>
      </c>
      <c r="X231" s="1">
        <f t="shared" si="35"/>
        <v>0</v>
      </c>
      <c r="Y231" s="1">
        <f t="shared" si="36"/>
        <v>0</v>
      </c>
      <c r="Z231" s="1">
        <f t="shared" si="37"/>
        <v>0</v>
      </c>
      <c r="AA231" s="1">
        <f t="shared" si="38"/>
        <v>0</v>
      </c>
      <c r="AB231" s="1">
        <f t="shared" si="39"/>
        <v>0</v>
      </c>
      <c r="AC231" s="1"/>
    </row>
    <row r="232" spans="1:29" ht="12.95" customHeight="1">
      <c r="AC232" s="1"/>
    </row>
    <row r="233" spans="1:29" ht="12.95" customHeight="1">
      <c r="AC233" s="1"/>
    </row>
    <row r="234" spans="1:29" ht="12.95" customHeight="1">
      <c r="AC234" s="1"/>
    </row>
    <row r="235" spans="1:29" ht="12.95" customHeight="1">
      <c r="AC235" s="1"/>
    </row>
    <row r="236" spans="1:29" ht="12.95" customHeight="1">
      <c r="AC236" s="1"/>
    </row>
    <row r="237" spans="1:29" ht="12.95" customHeight="1">
      <c r="AC237" s="1"/>
    </row>
    <row r="238" spans="1:29" ht="12.95" customHeight="1">
      <c r="AC238" s="1"/>
    </row>
    <row r="239" spans="1:29" ht="12.95" customHeight="1">
      <c r="AC239" s="1"/>
    </row>
    <row r="240" spans="1:29" ht="12.95" customHeight="1">
      <c r="AC240" s="1"/>
    </row>
    <row r="241" spans="29:29" ht="12.95" customHeight="1">
      <c r="AC241" s="1"/>
    </row>
    <row r="242" spans="29:29" ht="12.95" customHeight="1">
      <c r="AC242" s="1"/>
    </row>
    <row r="243" spans="29:29" ht="12.95" customHeight="1">
      <c r="AC243" s="1"/>
    </row>
    <row r="244" spans="29:29" ht="12.95" customHeight="1">
      <c r="AC244" s="1"/>
    </row>
    <row r="245" spans="29:29" ht="12.95" customHeight="1">
      <c r="AC245" s="1"/>
    </row>
    <row r="246" spans="29:29" ht="12.95" customHeight="1">
      <c r="AC246" s="1"/>
    </row>
    <row r="247" spans="29:29" ht="12.95" customHeight="1">
      <c r="AC247" s="1"/>
    </row>
    <row r="248" spans="29:29" ht="12.95" customHeight="1">
      <c r="AC248" s="1"/>
    </row>
    <row r="249" spans="29:29" ht="12.95" customHeight="1">
      <c r="AC249" s="1"/>
    </row>
    <row r="250" spans="29:29" ht="12.95" customHeight="1">
      <c r="AC250" s="1"/>
    </row>
    <row r="251" spans="29:29" ht="12.95" customHeight="1">
      <c r="AC251" s="1"/>
    </row>
    <row r="252" spans="29:29" ht="12.95" customHeight="1">
      <c r="AC252" s="1"/>
    </row>
    <row r="253" spans="29:29" ht="12.95" customHeight="1">
      <c r="AC253" s="1"/>
    </row>
    <row r="254" spans="29:29" ht="12.95" customHeight="1">
      <c r="AC254" s="1"/>
    </row>
    <row r="255" spans="29:29" ht="12.95" customHeight="1">
      <c r="AC255" s="1"/>
    </row>
    <row r="256" spans="29:29" ht="12.95" customHeight="1">
      <c r="AC256" s="1"/>
    </row>
    <row r="257" spans="29:29" ht="12.95" customHeight="1">
      <c r="AC257" s="1"/>
    </row>
    <row r="258" spans="29:29" ht="12.95" customHeight="1">
      <c r="AC258" s="1"/>
    </row>
    <row r="259" spans="29:29" ht="12.95" customHeight="1">
      <c r="AC259" s="1"/>
    </row>
    <row r="260" spans="29:29" ht="12.95" customHeight="1">
      <c r="AC260" s="1"/>
    </row>
    <row r="261" spans="29:29" ht="12.95" customHeight="1">
      <c r="AC261" s="1"/>
    </row>
    <row r="262" spans="29:29" ht="12.95" customHeight="1">
      <c r="AC262" s="1"/>
    </row>
    <row r="263" spans="29:29" ht="12.95" customHeight="1">
      <c r="AC263" s="1"/>
    </row>
    <row r="264" spans="29:29" ht="12.95" customHeight="1">
      <c r="AC264" s="1"/>
    </row>
    <row r="265" spans="29:29" ht="12.95" customHeight="1">
      <c r="AC265" s="1"/>
    </row>
    <row r="266" spans="29:29" ht="12.95" customHeight="1">
      <c r="AC266" s="1"/>
    </row>
    <row r="267" spans="29:29" ht="12.95" customHeight="1">
      <c r="AC267" s="1"/>
    </row>
    <row r="268" spans="29:29" ht="12.95" customHeight="1">
      <c r="AC268" s="1"/>
    </row>
    <row r="269" spans="29:29" ht="12.95" customHeight="1">
      <c r="AC269" s="1"/>
    </row>
    <row r="270" spans="29:29" ht="12.95" customHeight="1">
      <c r="AC270" s="1"/>
    </row>
    <row r="271" spans="29:29" ht="12.95" customHeight="1">
      <c r="AC271" s="1"/>
    </row>
    <row r="272" spans="29:29" ht="12.95" customHeight="1">
      <c r="AC272" s="1"/>
    </row>
    <row r="273" spans="29:29" ht="12.95" customHeight="1">
      <c r="AC273" s="1"/>
    </row>
    <row r="274" spans="29:29" ht="12.95" customHeight="1">
      <c r="AC274" s="1"/>
    </row>
    <row r="275" spans="29:29" ht="12.95" customHeight="1">
      <c r="AC275" s="1"/>
    </row>
    <row r="276" spans="29:29" ht="12.95" customHeight="1">
      <c r="AC276" s="1"/>
    </row>
    <row r="277" spans="29:29" ht="12.95" customHeight="1">
      <c r="AC277" s="1"/>
    </row>
    <row r="278" spans="29:29" ht="12.95" customHeight="1">
      <c r="AC278" s="1"/>
    </row>
    <row r="279" spans="29:29" ht="12.95" customHeight="1">
      <c r="AC279" s="1"/>
    </row>
    <row r="280" spans="29:29" ht="12.95" customHeight="1">
      <c r="AC280" s="1"/>
    </row>
    <row r="281" spans="29:29" ht="12.95" customHeight="1">
      <c r="AC281" s="1"/>
    </row>
    <row r="282" spans="29:29" ht="12.95" customHeight="1">
      <c r="AC282" s="1"/>
    </row>
    <row r="283" spans="29:29" ht="12.95" customHeight="1">
      <c r="AC283" s="1"/>
    </row>
    <row r="284" spans="29:29" ht="12.95" customHeight="1">
      <c r="AC284" s="1"/>
    </row>
    <row r="285" spans="29:29" ht="12.95" customHeight="1">
      <c r="AC285" s="1"/>
    </row>
    <row r="286" spans="29:29" ht="12.95" customHeight="1">
      <c r="AC286" s="1"/>
    </row>
    <row r="287" spans="29:29" ht="12.95" customHeight="1">
      <c r="AC287" s="1"/>
    </row>
    <row r="288" spans="29:29" ht="12.95" customHeight="1">
      <c r="AC288" s="1"/>
    </row>
    <row r="289" spans="29:29" ht="12.95" customHeight="1">
      <c r="AC289" s="1"/>
    </row>
    <row r="290" spans="29:29" ht="12.95" customHeight="1">
      <c r="AC290" s="1"/>
    </row>
    <row r="291" spans="29:29" ht="12.95" customHeight="1">
      <c r="AC291" s="1"/>
    </row>
    <row r="292" spans="29:29" ht="12.95" customHeight="1">
      <c r="AC292" s="1"/>
    </row>
    <row r="293" spans="29:29" ht="12.95" customHeight="1">
      <c r="AC293" s="1"/>
    </row>
    <row r="294" spans="29:29" ht="12.95" customHeight="1">
      <c r="AC294" s="1"/>
    </row>
    <row r="295" spans="29:29" ht="12.95" customHeight="1">
      <c r="AC295" s="1"/>
    </row>
    <row r="296" spans="29:29" ht="12.95" customHeight="1">
      <c r="AC296" s="1"/>
    </row>
    <row r="297" spans="29:29" ht="12.95" customHeight="1">
      <c r="AC297" s="1"/>
    </row>
    <row r="298" spans="29:29" ht="12.95" customHeight="1">
      <c r="AC298" s="1"/>
    </row>
    <row r="299" spans="29:29" ht="12.95" customHeight="1">
      <c r="AC299" s="1"/>
    </row>
    <row r="300" spans="29:29" ht="12.95" customHeight="1">
      <c r="AC300" s="1"/>
    </row>
    <row r="301" spans="29:29" ht="12.95" customHeight="1">
      <c r="AC301" s="1"/>
    </row>
    <row r="302" spans="29:29" ht="12.95" customHeight="1">
      <c r="AC302" s="1"/>
    </row>
    <row r="303" spans="29:29" ht="12.95" customHeight="1">
      <c r="AC303" s="1"/>
    </row>
    <row r="304" spans="29:29" ht="12.95" customHeight="1">
      <c r="AC304" s="1"/>
    </row>
    <row r="305" spans="29:29" ht="12.95" customHeight="1">
      <c r="AC305" s="1"/>
    </row>
    <row r="306" spans="29:29" ht="12.95" customHeight="1">
      <c r="AC306" s="1"/>
    </row>
    <row r="307" spans="29:29" ht="12.95" customHeight="1">
      <c r="AC307" s="1"/>
    </row>
    <row r="308" spans="29:29" ht="12.95" customHeight="1">
      <c r="AC308" s="1"/>
    </row>
    <row r="309" spans="29:29" ht="12.95" customHeight="1">
      <c r="AC309" s="1"/>
    </row>
    <row r="310" spans="29:29" ht="12.95" customHeight="1">
      <c r="AC310" s="1"/>
    </row>
  </sheetData>
  <autoFilter ref="A1:AC231"/>
  <pageMargins left="0.7" right="0.7" top="0.75" bottom="0.75" header="0.3" footer="0.3"/>
  <ignoredErrors>
    <ignoredError sqref="Y2:Y23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AC197"/>
  <sheetViews>
    <sheetView topLeftCell="K1" workbookViewId="0">
      <pane ySplit="1" topLeftCell="A156" activePane="bottomLeft" state="frozen"/>
      <selection sqref="A1:A731"/>
      <selection pane="bottomLeft" activeCell="A2" sqref="A2:AC197"/>
    </sheetView>
  </sheetViews>
  <sheetFormatPr defaultRowHeight="12.95" customHeight="1"/>
  <cols>
    <col min="1" max="1" width="12.5703125" bestFit="1" customWidth="1"/>
    <col min="2" max="2" width="18.140625" customWidth="1"/>
    <col min="3" max="3" width="22.42578125" customWidth="1"/>
    <col min="19" max="19" width="7.140625" bestFit="1" customWidth="1"/>
    <col min="20" max="20" width="6.7109375" bestFit="1" customWidth="1"/>
    <col min="21" max="21" width="6.85546875" bestFit="1" customWidth="1"/>
    <col min="22" max="22" width="6.5703125" bestFit="1" customWidth="1"/>
    <col min="23" max="23" width="6.42578125" bestFit="1" customWidth="1"/>
    <col min="24" max="24" width="7" bestFit="1" customWidth="1"/>
    <col min="25" max="25" width="7.28515625" bestFit="1" customWidth="1"/>
    <col min="26" max="26" width="7.42578125" bestFit="1" customWidth="1"/>
    <col min="27" max="27" width="7.85546875" bestFit="1" customWidth="1"/>
    <col min="28" max="28" width="7.28515625" bestFit="1" customWidth="1"/>
    <col min="29" max="29" width="15.85546875" bestFit="1" customWidth="1"/>
  </cols>
  <sheetData>
    <row r="1" spans="1:29" ht="12.95" customHeight="1">
      <c r="A1" s="4" t="s">
        <v>0</v>
      </c>
      <c r="B1" s="5" t="s">
        <v>2029</v>
      </c>
      <c r="C1" s="5" t="s">
        <v>1</v>
      </c>
      <c r="D1" s="6" t="s">
        <v>2</v>
      </c>
      <c r="E1" s="6" t="s">
        <v>3</v>
      </c>
      <c r="F1" s="7" t="s">
        <v>2022</v>
      </c>
      <c r="G1" s="5" t="s">
        <v>2023</v>
      </c>
      <c r="H1" s="6" t="s">
        <v>2028</v>
      </c>
      <c r="I1" s="6" t="s">
        <v>2027</v>
      </c>
      <c r="J1" s="6" t="s">
        <v>2030</v>
      </c>
      <c r="K1" s="6" t="s">
        <v>2031</v>
      </c>
      <c r="L1" s="6" t="s">
        <v>2032</v>
      </c>
      <c r="M1" s="6" t="s">
        <v>2033</v>
      </c>
      <c r="N1" s="6" t="s">
        <v>2034</v>
      </c>
      <c r="O1" s="6" t="s">
        <v>2047</v>
      </c>
      <c r="P1" s="6" t="s">
        <v>2035</v>
      </c>
      <c r="Q1" s="6" t="s">
        <v>2036</v>
      </c>
      <c r="R1" s="6" t="s">
        <v>2037</v>
      </c>
      <c r="S1" s="16" t="s">
        <v>2038</v>
      </c>
      <c r="T1" s="16" t="s">
        <v>2039</v>
      </c>
      <c r="U1" s="16" t="s">
        <v>2040</v>
      </c>
      <c r="V1" s="16" t="s">
        <v>2041</v>
      </c>
      <c r="W1" s="16" t="s">
        <v>2042</v>
      </c>
      <c r="X1" s="16" t="s">
        <v>2048</v>
      </c>
      <c r="Y1" s="16" t="s">
        <v>2043</v>
      </c>
      <c r="Z1" s="16" t="s">
        <v>2044</v>
      </c>
      <c r="AA1" s="16" t="s">
        <v>2045</v>
      </c>
      <c r="AB1" s="17" t="s">
        <v>2046</v>
      </c>
      <c r="AC1" s="37" t="s">
        <v>2206</v>
      </c>
    </row>
    <row r="2" spans="1:29" ht="12.95" customHeight="1">
      <c r="A2" s="2">
        <v>47</v>
      </c>
      <c r="B2" s="1" t="s">
        <v>345</v>
      </c>
      <c r="C2" s="1" t="s">
        <v>770</v>
      </c>
      <c r="D2" s="1">
        <v>39.56465</v>
      </c>
      <c r="E2" s="1">
        <v>-107.51809</v>
      </c>
      <c r="F2" s="3">
        <v>1</v>
      </c>
      <c r="G2" s="9" t="s">
        <v>2024</v>
      </c>
      <c r="H2" s="13">
        <v>15870.6945</v>
      </c>
      <c r="I2" s="14">
        <v>25.250716000000001</v>
      </c>
      <c r="J2" s="12">
        <v>1.0799999999999999E-2</v>
      </c>
      <c r="K2" s="12">
        <v>1.6646999999999998</v>
      </c>
      <c r="L2" s="12">
        <v>0.67659999999999998</v>
      </c>
      <c r="M2" s="1">
        <v>1</v>
      </c>
      <c r="N2" s="1">
        <v>5</v>
      </c>
      <c r="O2" s="12">
        <v>2.028489</v>
      </c>
      <c r="P2" s="1">
        <v>1.6948999999999999E-2</v>
      </c>
      <c r="Q2" s="1">
        <v>0</v>
      </c>
      <c r="R2" s="1">
        <v>0</v>
      </c>
      <c r="S2" s="1">
        <f>IF(J2&gt;5,1,0)</f>
        <v>0</v>
      </c>
      <c r="T2" s="1">
        <f>IF(K2&gt;2,1,0)</f>
        <v>0</v>
      </c>
      <c r="U2" s="1">
        <f>IF(L2&gt;0.05,1,0)</f>
        <v>1</v>
      </c>
      <c r="V2" s="1">
        <f>IF(M2&gt;0,1,0)</f>
        <v>1</v>
      </c>
      <c r="W2" s="1">
        <f>IF(N2&gt;10,1,0)</f>
        <v>0</v>
      </c>
      <c r="X2" s="1">
        <f>IF(O2&gt;2,1,0)</f>
        <v>1</v>
      </c>
      <c r="Y2" s="1">
        <f>IF(P2&gt;0.05,1,0)</f>
        <v>0</v>
      </c>
      <c r="Z2" s="1">
        <f>IF(Q2&gt;0,1,0)</f>
        <v>0</v>
      </c>
      <c r="AA2" s="1">
        <f>IF(R2&gt;2,1,0)</f>
        <v>0</v>
      </c>
      <c r="AB2" s="1">
        <f>SUM(S2:AA2)</f>
        <v>3</v>
      </c>
      <c r="AC2" s="1"/>
    </row>
    <row r="3" spans="1:29" ht="12.95" customHeight="1">
      <c r="A3" s="2">
        <v>61</v>
      </c>
      <c r="B3" s="1" t="s">
        <v>172</v>
      </c>
      <c r="C3" s="1" t="s">
        <v>1058</v>
      </c>
      <c r="D3" s="1">
        <v>38.681350000000002</v>
      </c>
      <c r="E3" s="1">
        <v>-108.97966700000001</v>
      </c>
      <c r="F3" s="3">
        <v>3</v>
      </c>
      <c r="G3" s="9" t="s">
        <v>2024</v>
      </c>
      <c r="H3" s="13">
        <v>11281.722889000001</v>
      </c>
      <c r="I3" s="14">
        <v>44.244501</v>
      </c>
      <c r="J3" s="12">
        <v>0.28210000000000002</v>
      </c>
      <c r="K3" s="12">
        <v>2.0838999999999999</v>
      </c>
      <c r="L3" s="12">
        <v>0.12919999999999998</v>
      </c>
      <c r="M3" s="1">
        <v>0</v>
      </c>
      <c r="N3" s="1">
        <v>17</v>
      </c>
      <c r="O3" s="12">
        <v>0.91936600000000002</v>
      </c>
      <c r="P3" s="1">
        <v>1.3828E-2</v>
      </c>
      <c r="Q3" s="1">
        <v>0</v>
      </c>
      <c r="R3" s="1">
        <v>0</v>
      </c>
      <c r="S3" s="1">
        <f t="shared" ref="S3:S66" si="0">IF(J3&gt;5,1,0)</f>
        <v>0</v>
      </c>
      <c r="T3" s="1">
        <f t="shared" ref="T3:T66" si="1">IF(K3&gt;2,1,0)</f>
        <v>1</v>
      </c>
      <c r="U3" s="1">
        <f t="shared" ref="U3:U66" si="2">IF(L3&gt;0.05,1,0)</f>
        <v>1</v>
      </c>
      <c r="V3" s="1">
        <f t="shared" ref="V3:V66" si="3">IF(M3&gt;0,1,0)</f>
        <v>0</v>
      </c>
      <c r="W3" s="1">
        <f t="shared" ref="W3:W66" si="4">IF(N3&gt;10,1,0)</f>
        <v>1</v>
      </c>
      <c r="X3" s="1">
        <f t="shared" ref="X3:X66" si="5">IF(O3&gt;2,1,0)</f>
        <v>0</v>
      </c>
      <c r="Y3" s="1">
        <f t="shared" ref="Y3:Y66" si="6">IF(P3&gt;0.05,1,0)</f>
        <v>0</v>
      </c>
      <c r="Z3" s="1">
        <f t="shared" ref="Z3:Z66" si="7">IF(Q3&gt;0,1,0)</f>
        <v>0</v>
      </c>
      <c r="AA3" s="1">
        <f t="shared" ref="AA3:AA66" si="8">IF(R3&gt;2,1,0)</f>
        <v>0</v>
      </c>
      <c r="AB3" s="1">
        <f t="shared" ref="AB3:AB66" si="9">SUM(S3:AA3)</f>
        <v>3</v>
      </c>
      <c r="AC3" s="1"/>
    </row>
    <row r="4" spans="1:29" ht="12.95" customHeight="1">
      <c r="A4" s="2">
        <v>101</v>
      </c>
      <c r="B4" s="1" t="s">
        <v>4</v>
      </c>
      <c r="C4" s="1" t="s">
        <v>5</v>
      </c>
      <c r="D4" s="1">
        <v>38.12538</v>
      </c>
      <c r="E4" s="1">
        <v>-108.20621</v>
      </c>
      <c r="F4" s="3">
        <v>1</v>
      </c>
      <c r="G4" s="9" t="s">
        <v>2024</v>
      </c>
      <c r="H4" s="13">
        <v>1120.8183610000001</v>
      </c>
      <c r="I4" s="14">
        <v>18.892775</v>
      </c>
      <c r="J4" s="12">
        <v>0</v>
      </c>
      <c r="K4" s="12">
        <v>0.14319999999999999</v>
      </c>
      <c r="L4" s="12">
        <v>0.24850000000000003</v>
      </c>
      <c r="M4" s="1">
        <v>0</v>
      </c>
      <c r="N4" s="1">
        <v>4</v>
      </c>
      <c r="O4" s="12">
        <v>1.248335</v>
      </c>
      <c r="P4" s="1">
        <v>7.3161000000000004E-2</v>
      </c>
      <c r="Q4" s="1">
        <v>0</v>
      </c>
      <c r="R4" s="1">
        <v>0</v>
      </c>
      <c r="S4" s="1">
        <f t="shared" si="0"/>
        <v>0</v>
      </c>
      <c r="T4" s="1">
        <f t="shared" si="1"/>
        <v>0</v>
      </c>
      <c r="U4" s="1">
        <f t="shared" si="2"/>
        <v>1</v>
      </c>
      <c r="V4" s="1">
        <f t="shared" si="3"/>
        <v>0</v>
      </c>
      <c r="W4" s="1">
        <f t="shared" si="4"/>
        <v>0</v>
      </c>
      <c r="X4" s="1">
        <f t="shared" si="5"/>
        <v>0</v>
      </c>
      <c r="Y4" s="1">
        <f t="shared" si="6"/>
        <v>1</v>
      </c>
      <c r="Z4" s="1">
        <f t="shared" si="7"/>
        <v>0</v>
      </c>
      <c r="AA4" s="1">
        <f t="shared" si="8"/>
        <v>0</v>
      </c>
      <c r="AB4" s="1">
        <f t="shared" si="9"/>
        <v>2</v>
      </c>
      <c r="AC4" s="1"/>
    </row>
    <row r="5" spans="1:29" ht="12.95" customHeight="1">
      <c r="A5" s="2">
        <v>120</v>
      </c>
      <c r="B5" s="1" t="s">
        <v>342</v>
      </c>
      <c r="C5" s="1" t="s">
        <v>343</v>
      </c>
      <c r="D5" s="1">
        <v>40.741010000000003</v>
      </c>
      <c r="E5" s="1">
        <v>-106.28196</v>
      </c>
      <c r="F5" s="3">
        <v>1</v>
      </c>
      <c r="G5" s="9" t="s">
        <v>2024</v>
      </c>
      <c r="H5" s="13">
        <v>463.47693800000002</v>
      </c>
      <c r="I5" s="14">
        <v>20.40851</v>
      </c>
      <c r="J5" s="12">
        <v>0</v>
      </c>
      <c r="K5" s="12">
        <v>8.623899999999999</v>
      </c>
      <c r="L5" s="12">
        <v>0.152</v>
      </c>
      <c r="M5" s="1">
        <v>0</v>
      </c>
      <c r="N5" s="1">
        <v>25</v>
      </c>
      <c r="O5" s="12">
        <v>1.4871650000000001</v>
      </c>
      <c r="P5" s="1">
        <v>0</v>
      </c>
      <c r="Q5" s="1">
        <v>1</v>
      </c>
      <c r="R5" s="1">
        <v>0</v>
      </c>
      <c r="S5" s="1">
        <f t="shared" si="0"/>
        <v>0</v>
      </c>
      <c r="T5" s="1">
        <f t="shared" si="1"/>
        <v>1</v>
      </c>
      <c r="U5" s="1">
        <f t="shared" si="2"/>
        <v>1</v>
      </c>
      <c r="V5" s="1">
        <f t="shared" si="3"/>
        <v>0</v>
      </c>
      <c r="W5" s="1">
        <f t="shared" si="4"/>
        <v>1</v>
      </c>
      <c r="X5" s="1">
        <f t="shared" si="5"/>
        <v>0</v>
      </c>
      <c r="Y5" s="1">
        <f t="shared" si="6"/>
        <v>0</v>
      </c>
      <c r="Z5" s="1">
        <f t="shared" si="7"/>
        <v>1</v>
      </c>
      <c r="AA5" s="1">
        <f t="shared" si="8"/>
        <v>0</v>
      </c>
      <c r="AB5" s="1">
        <f t="shared" si="9"/>
        <v>4</v>
      </c>
      <c r="AC5" s="1"/>
    </row>
    <row r="6" spans="1:29" ht="12.95" customHeight="1">
      <c r="A6" s="2">
        <v>8300</v>
      </c>
      <c r="B6" s="1" t="s">
        <v>1281</v>
      </c>
      <c r="C6" s="1" t="s">
        <v>1312</v>
      </c>
      <c r="D6" s="1">
        <v>37.078266999999997</v>
      </c>
      <c r="E6" s="1">
        <v>-105.75646500000001</v>
      </c>
      <c r="F6" s="3">
        <v>1</v>
      </c>
      <c r="G6" s="9" t="s">
        <v>2024</v>
      </c>
      <c r="H6" s="13">
        <v>19387.847535000001</v>
      </c>
      <c r="I6" s="14">
        <v>50.946513000000003</v>
      </c>
      <c r="J6" s="12">
        <v>0.21619999999999998</v>
      </c>
      <c r="K6" s="12">
        <v>8.9045000000000005</v>
      </c>
      <c r="L6" s="12">
        <v>0.64300000000000002</v>
      </c>
      <c r="M6" s="1">
        <v>0</v>
      </c>
      <c r="N6" s="1">
        <v>0</v>
      </c>
      <c r="O6" s="12">
        <v>4.325996</v>
      </c>
      <c r="P6" s="1">
        <v>1.7278999999999999E-2</v>
      </c>
      <c r="Q6" s="1">
        <v>0</v>
      </c>
      <c r="R6" s="1">
        <v>0</v>
      </c>
      <c r="S6" s="1">
        <f t="shared" si="0"/>
        <v>0</v>
      </c>
      <c r="T6" s="1">
        <f t="shared" si="1"/>
        <v>1</v>
      </c>
      <c r="U6" s="1">
        <f t="shared" si="2"/>
        <v>1</v>
      </c>
      <c r="V6" s="1">
        <f t="shared" si="3"/>
        <v>0</v>
      </c>
      <c r="W6" s="1">
        <f t="shared" si="4"/>
        <v>0</v>
      </c>
      <c r="X6" s="1">
        <f t="shared" si="5"/>
        <v>1</v>
      </c>
      <c r="Y6" s="1">
        <f t="shared" si="6"/>
        <v>0</v>
      </c>
      <c r="Z6" s="1">
        <f t="shared" si="7"/>
        <v>0</v>
      </c>
      <c r="AA6" s="1">
        <f t="shared" si="8"/>
        <v>0</v>
      </c>
      <c r="AB6" s="1">
        <f t="shared" si="9"/>
        <v>3</v>
      </c>
      <c r="AC6" s="1"/>
    </row>
    <row r="7" spans="1:29" ht="12.95" customHeight="1">
      <c r="A7" s="2">
        <v>8315</v>
      </c>
      <c r="B7" s="1" t="s">
        <v>1313</v>
      </c>
      <c r="C7" s="1" t="s">
        <v>1314</v>
      </c>
      <c r="D7" s="1">
        <v>37.183819999999997</v>
      </c>
      <c r="E7" s="1">
        <v>-105.42585</v>
      </c>
      <c r="F7" s="3">
        <v>1</v>
      </c>
      <c r="G7" s="9" t="s">
        <v>2024</v>
      </c>
      <c r="H7" s="13">
        <v>667.32311600000003</v>
      </c>
      <c r="I7" s="14">
        <v>33.615639000000002</v>
      </c>
      <c r="J7" s="12">
        <v>8.9099999999999999E-2</v>
      </c>
      <c r="K7" s="12">
        <v>4.5469999999999997</v>
      </c>
      <c r="L7" s="12">
        <v>0</v>
      </c>
      <c r="M7" s="1">
        <v>1</v>
      </c>
      <c r="N7" s="1">
        <v>10</v>
      </c>
      <c r="O7" s="12">
        <v>3.2542089999999999</v>
      </c>
      <c r="P7" s="1">
        <v>0</v>
      </c>
      <c r="Q7" s="1">
        <v>1</v>
      </c>
      <c r="R7" s="1">
        <v>0</v>
      </c>
      <c r="S7" s="1">
        <f t="shared" si="0"/>
        <v>0</v>
      </c>
      <c r="T7" s="1">
        <f t="shared" si="1"/>
        <v>1</v>
      </c>
      <c r="U7" s="1">
        <f t="shared" si="2"/>
        <v>0</v>
      </c>
      <c r="V7" s="1">
        <f t="shared" si="3"/>
        <v>1</v>
      </c>
      <c r="W7" s="1">
        <f t="shared" si="4"/>
        <v>0</v>
      </c>
      <c r="X7" s="1">
        <f t="shared" si="5"/>
        <v>1</v>
      </c>
      <c r="Y7" s="1">
        <f t="shared" si="6"/>
        <v>0</v>
      </c>
      <c r="Z7" s="1">
        <f t="shared" si="7"/>
        <v>1</v>
      </c>
      <c r="AA7" s="1">
        <f t="shared" si="8"/>
        <v>0</v>
      </c>
      <c r="AB7" s="1">
        <f t="shared" si="9"/>
        <v>4</v>
      </c>
      <c r="AC7" s="1"/>
    </row>
    <row r="8" spans="1:29" ht="12.95" customHeight="1">
      <c r="A8" s="2">
        <v>8355</v>
      </c>
      <c r="B8" s="1" t="s">
        <v>1326</v>
      </c>
      <c r="C8" s="1" t="s">
        <v>1327</v>
      </c>
      <c r="D8" s="1">
        <v>37.286250000000003</v>
      </c>
      <c r="E8" s="1">
        <v>-106.22028</v>
      </c>
      <c r="F8" s="3">
        <v>1</v>
      </c>
      <c r="G8" s="9" t="s">
        <v>2024</v>
      </c>
      <c r="H8" s="13">
        <v>52.796689999999998</v>
      </c>
      <c r="I8" s="14">
        <v>16.231701000000001</v>
      </c>
      <c r="J8" s="12">
        <v>0</v>
      </c>
      <c r="K8" s="12">
        <v>9.8900000000000002E-2</v>
      </c>
      <c r="L8" s="12">
        <v>0</v>
      </c>
      <c r="M8" s="1">
        <v>0</v>
      </c>
      <c r="N8" s="1">
        <v>0</v>
      </c>
      <c r="O8" s="12">
        <v>1.0311319999999999</v>
      </c>
      <c r="P8" s="1">
        <v>0</v>
      </c>
      <c r="Q8" s="1">
        <v>0</v>
      </c>
      <c r="R8" s="1">
        <v>0</v>
      </c>
      <c r="S8" s="1">
        <f t="shared" si="0"/>
        <v>0</v>
      </c>
      <c r="T8" s="1">
        <f t="shared" si="1"/>
        <v>0</v>
      </c>
      <c r="U8" s="1">
        <f t="shared" si="2"/>
        <v>0</v>
      </c>
      <c r="V8" s="1">
        <f t="shared" si="3"/>
        <v>0</v>
      </c>
      <c r="W8" s="1">
        <f t="shared" si="4"/>
        <v>0</v>
      </c>
      <c r="X8" s="1">
        <f t="shared" si="5"/>
        <v>0</v>
      </c>
      <c r="Y8" s="1">
        <f t="shared" si="6"/>
        <v>0</v>
      </c>
      <c r="Z8" s="1">
        <f t="shared" si="7"/>
        <v>0</v>
      </c>
      <c r="AA8" s="1">
        <f t="shared" si="8"/>
        <v>0</v>
      </c>
      <c r="AB8" s="1">
        <f t="shared" si="9"/>
        <v>0</v>
      </c>
      <c r="AC8" s="1"/>
    </row>
    <row r="9" spans="1:29" ht="12.95" customHeight="1">
      <c r="A9" s="2">
        <v>8520</v>
      </c>
      <c r="B9" s="1" t="s">
        <v>1334</v>
      </c>
      <c r="C9" s="1" t="s">
        <v>1335</v>
      </c>
      <c r="D9" s="1">
        <v>38.131867</v>
      </c>
      <c r="E9" s="1">
        <v>-105.788</v>
      </c>
      <c r="F9" s="3">
        <v>1</v>
      </c>
      <c r="G9" s="9" t="s">
        <v>2024</v>
      </c>
      <c r="H9" s="13">
        <v>35.606915999999998</v>
      </c>
      <c r="I9" s="14">
        <v>9.9066089999999996</v>
      </c>
      <c r="J9" s="12">
        <v>0</v>
      </c>
      <c r="K9" s="12">
        <v>0</v>
      </c>
      <c r="L9" s="12">
        <v>0</v>
      </c>
      <c r="M9" s="1">
        <v>0</v>
      </c>
      <c r="N9" s="1">
        <v>12</v>
      </c>
      <c r="O9" s="12">
        <v>0.84677899999999995</v>
      </c>
      <c r="P9" s="1">
        <v>0.11233799999999999</v>
      </c>
      <c r="Q9" s="1">
        <v>0</v>
      </c>
      <c r="R9" s="1">
        <v>0</v>
      </c>
      <c r="S9" s="1">
        <f t="shared" si="0"/>
        <v>0</v>
      </c>
      <c r="T9" s="1">
        <f t="shared" si="1"/>
        <v>0</v>
      </c>
      <c r="U9" s="1">
        <f t="shared" si="2"/>
        <v>0</v>
      </c>
      <c r="V9" s="1">
        <f t="shared" si="3"/>
        <v>0</v>
      </c>
      <c r="W9" s="1">
        <f t="shared" si="4"/>
        <v>1</v>
      </c>
      <c r="X9" s="1">
        <f t="shared" si="5"/>
        <v>0</v>
      </c>
      <c r="Y9" s="1">
        <f t="shared" si="6"/>
        <v>1</v>
      </c>
      <c r="Z9" s="1">
        <f t="shared" si="7"/>
        <v>0</v>
      </c>
      <c r="AA9" s="1">
        <f t="shared" si="8"/>
        <v>0</v>
      </c>
      <c r="AB9" s="1">
        <f t="shared" si="9"/>
        <v>2</v>
      </c>
      <c r="AC9" s="1"/>
    </row>
    <row r="10" spans="1:29" ht="12.95" customHeight="1">
      <c r="A10" s="2">
        <v>8530</v>
      </c>
      <c r="B10" s="1" t="s">
        <v>788</v>
      </c>
      <c r="C10" s="1" t="s">
        <v>1337</v>
      </c>
      <c r="D10" s="1">
        <v>37.842930000000003</v>
      </c>
      <c r="E10" s="1">
        <v>-105.58335</v>
      </c>
      <c r="F10" s="3">
        <v>1</v>
      </c>
      <c r="G10" s="9" t="s">
        <v>2024</v>
      </c>
      <c r="H10" s="13">
        <v>61.731923000000002</v>
      </c>
      <c r="I10" s="14">
        <v>12.074897</v>
      </c>
      <c r="J10" s="12">
        <v>0</v>
      </c>
      <c r="K10" s="12">
        <v>0</v>
      </c>
      <c r="L10" s="12">
        <v>0</v>
      </c>
      <c r="M10" s="1">
        <v>0</v>
      </c>
      <c r="N10" s="1">
        <v>0</v>
      </c>
      <c r="O10" s="12">
        <v>0</v>
      </c>
      <c r="P10" s="1">
        <v>0</v>
      </c>
      <c r="Q10" s="1">
        <v>0</v>
      </c>
      <c r="R10" s="1">
        <v>0</v>
      </c>
      <c r="S10" s="1">
        <f t="shared" si="0"/>
        <v>0</v>
      </c>
      <c r="T10" s="1">
        <f t="shared" si="1"/>
        <v>0</v>
      </c>
      <c r="U10" s="1">
        <f t="shared" si="2"/>
        <v>0</v>
      </c>
      <c r="V10" s="1">
        <f t="shared" si="3"/>
        <v>0</v>
      </c>
      <c r="W10" s="1">
        <f t="shared" si="4"/>
        <v>0</v>
      </c>
      <c r="X10" s="1">
        <f t="shared" si="5"/>
        <v>0</v>
      </c>
      <c r="Y10" s="1">
        <f t="shared" si="6"/>
        <v>0</v>
      </c>
      <c r="Z10" s="1">
        <f t="shared" si="7"/>
        <v>0</v>
      </c>
      <c r="AA10" s="1">
        <f t="shared" si="8"/>
        <v>0</v>
      </c>
      <c r="AB10" s="1">
        <f t="shared" si="9"/>
        <v>0</v>
      </c>
      <c r="AC10" s="1"/>
    </row>
    <row r="11" spans="1:29" ht="12.95" customHeight="1">
      <c r="A11" s="2">
        <v>8650</v>
      </c>
      <c r="B11" s="1" t="s">
        <v>1351</v>
      </c>
      <c r="C11" s="1" t="s">
        <v>1352</v>
      </c>
      <c r="D11" s="1">
        <v>38.25</v>
      </c>
      <c r="E11" s="1">
        <v>-105.94983000000001</v>
      </c>
      <c r="F11" s="3">
        <v>1</v>
      </c>
      <c r="G11" s="9" t="s">
        <v>2024</v>
      </c>
      <c r="H11" s="13">
        <v>232.81012000000001</v>
      </c>
      <c r="I11" s="14">
        <v>4.7754260000000004</v>
      </c>
      <c r="J11" s="12">
        <v>0</v>
      </c>
      <c r="K11" s="12">
        <v>1.0600999999999998</v>
      </c>
      <c r="L11" s="12">
        <v>2.3E-3</v>
      </c>
      <c r="M11" s="1">
        <v>0</v>
      </c>
      <c r="N11" s="1">
        <v>10</v>
      </c>
      <c r="O11" s="12">
        <v>1.2715099999999999</v>
      </c>
      <c r="P11" s="1">
        <v>0.31785600000000003</v>
      </c>
      <c r="Q11" s="1">
        <v>0</v>
      </c>
      <c r="R11" s="1">
        <v>0</v>
      </c>
      <c r="S11" s="1">
        <f t="shared" si="0"/>
        <v>0</v>
      </c>
      <c r="T11" s="1">
        <f t="shared" si="1"/>
        <v>0</v>
      </c>
      <c r="U11" s="1">
        <f t="shared" si="2"/>
        <v>0</v>
      </c>
      <c r="V11" s="1">
        <f t="shared" si="3"/>
        <v>0</v>
      </c>
      <c r="W11" s="1">
        <f t="shared" si="4"/>
        <v>0</v>
      </c>
      <c r="X11" s="1">
        <f t="shared" si="5"/>
        <v>0</v>
      </c>
      <c r="Y11" s="1">
        <f t="shared" si="6"/>
        <v>1</v>
      </c>
      <c r="Z11" s="1">
        <f t="shared" si="7"/>
        <v>0</v>
      </c>
      <c r="AA11" s="1">
        <f t="shared" si="8"/>
        <v>0</v>
      </c>
      <c r="AB11" s="1">
        <f t="shared" si="9"/>
        <v>1</v>
      </c>
      <c r="AC11" s="1"/>
    </row>
    <row r="12" spans="1:29" ht="12.95" customHeight="1">
      <c r="A12" s="2">
        <v>8704</v>
      </c>
      <c r="B12" s="1" t="s">
        <v>1354</v>
      </c>
      <c r="C12" s="1" t="s">
        <v>1355</v>
      </c>
      <c r="D12" s="1">
        <v>37.060555999999998</v>
      </c>
      <c r="E12" s="1">
        <v>-106.096667</v>
      </c>
      <c r="F12" s="3">
        <v>1</v>
      </c>
      <c r="G12" s="9" t="s">
        <v>2024</v>
      </c>
      <c r="H12" s="13">
        <v>795.04019100000005</v>
      </c>
      <c r="I12" s="14">
        <v>6.2553660000000004</v>
      </c>
      <c r="J12" s="12">
        <v>4.3E-3</v>
      </c>
      <c r="K12" s="12">
        <v>0.39989999999999998</v>
      </c>
      <c r="L12" s="12">
        <v>0.1371</v>
      </c>
      <c r="M12" s="1">
        <v>0</v>
      </c>
      <c r="N12" s="1">
        <v>5</v>
      </c>
      <c r="O12" s="12">
        <v>1.6227739999999999</v>
      </c>
      <c r="P12" s="1">
        <v>1.5094E-2</v>
      </c>
      <c r="Q12" s="1">
        <v>0</v>
      </c>
      <c r="R12" s="1">
        <v>0</v>
      </c>
      <c r="S12" s="1">
        <f t="shared" si="0"/>
        <v>0</v>
      </c>
      <c r="T12" s="1">
        <f t="shared" si="1"/>
        <v>0</v>
      </c>
      <c r="U12" s="1">
        <f t="shared" si="2"/>
        <v>1</v>
      </c>
      <c r="V12" s="1">
        <f t="shared" si="3"/>
        <v>0</v>
      </c>
      <c r="W12" s="1">
        <f t="shared" si="4"/>
        <v>0</v>
      </c>
      <c r="X12" s="1">
        <f t="shared" si="5"/>
        <v>0</v>
      </c>
      <c r="Y12" s="1">
        <f t="shared" si="6"/>
        <v>0</v>
      </c>
      <c r="Z12" s="1">
        <f t="shared" si="7"/>
        <v>0</v>
      </c>
      <c r="AA12" s="1">
        <f t="shared" si="8"/>
        <v>0</v>
      </c>
      <c r="AB12" s="1">
        <f t="shared" si="9"/>
        <v>1</v>
      </c>
      <c r="AC12" s="1"/>
    </row>
    <row r="13" spans="1:29" ht="12.95" customHeight="1">
      <c r="A13" s="2">
        <v>9415</v>
      </c>
      <c r="B13" s="1" t="s">
        <v>1175</v>
      </c>
      <c r="C13" s="1" t="s">
        <v>1410</v>
      </c>
      <c r="D13" s="1">
        <v>37.139600000000002</v>
      </c>
      <c r="E13" s="1">
        <v>-107.75024999999999</v>
      </c>
      <c r="F13" s="3">
        <v>1</v>
      </c>
      <c r="G13" s="9" t="s">
        <v>2024</v>
      </c>
      <c r="H13" s="13">
        <v>45.339522000000002</v>
      </c>
      <c r="I13" s="14">
        <v>18.868580000000001</v>
      </c>
      <c r="J13" s="12">
        <v>0.49240000000000006</v>
      </c>
      <c r="K13" s="12">
        <v>28.139099999999999</v>
      </c>
      <c r="L13" s="12">
        <v>1.9079999999999999</v>
      </c>
      <c r="M13" s="1">
        <v>0</v>
      </c>
      <c r="N13" s="1">
        <v>24</v>
      </c>
      <c r="O13" s="12">
        <v>2.864576</v>
      </c>
      <c r="P13" s="1">
        <v>0</v>
      </c>
      <c r="Q13" s="1">
        <v>47</v>
      </c>
      <c r="R13" s="1">
        <v>0</v>
      </c>
      <c r="S13" s="1">
        <f t="shared" si="0"/>
        <v>0</v>
      </c>
      <c r="T13" s="1">
        <f t="shared" si="1"/>
        <v>1</v>
      </c>
      <c r="U13" s="1">
        <f t="shared" si="2"/>
        <v>1</v>
      </c>
      <c r="V13" s="1">
        <f t="shared" si="3"/>
        <v>0</v>
      </c>
      <c r="W13" s="1">
        <f t="shared" si="4"/>
        <v>1</v>
      </c>
      <c r="X13" s="1">
        <f t="shared" si="5"/>
        <v>1</v>
      </c>
      <c r="Y13" s="1">
        <f t="shared" si="6"/>
        <v>0</v>
      </c>
      <c r="Z13" s="1">
        <f t="shared" si="7"/>
        <v>1</v>
      </c>
      <c r="AA13" s="1">
        <f t="shared" si="8"/>
        <v>0</v>
      </c>
      <c r="AB13" s="1">
        <f t="shared" si="9"/>
        <v>5</v>
      </c>
      <c r="AC13" s="1"/>
    </row>
    <row r="14" spans="1:29" ht="12.95" customHeight="1">
      <c r="A14" s="2">
        <v>9605</v>
      </c>
      <c r="B14" s="1" t="s">
        <v>801</v>
      </c>
      <c r="C14" s="1" t="s">
        <v>1420</v>
      </c>
      <c r="D14" s="1">
        <v>37.12285</v>
      </c>
      <c r="E14" s="1">
        <v>-108.197233</v>
      </c>
      <c r="F14" s="3">
        <v>1</v>
      </c>
      <c r="G14" s="9" t="s">
        <v>2024</v>
      </c>
      <c r="H14" s="13">
        <v>190.58398399999999</v>
      </c>
      <c r="I14" s="14">
        <v>13.685375000000001</v>
      </c>
      <c r="J14" s="12">
        <v>0.21629999999999999</v>
      </c>
      <c r="K14" s="12">
        <v>4.9896000000000003</v>
      </c>
      <c r="L14" s="12">
        <v>0.28139999999999998</v>
      </c>
      <c r="M14" s="1">
        <v>0</v>
      </c>
      <c r="N14" s="1">
        <v>1</v>
      </c>
      <c r="O14" s="12">
        <v>1.252956</v>
      </c>
      <c r="P14" s="1">
        <v>0</v>
      </c>
      <c r="Q14" s="1">
        <v>7</v>
      </c>
      <c r="R14" s="1">
        <v>0</v>
      </c>
      <c r="S14" s="1">
        <f t="shared" si="0"/>
        <v>0</v>
      </c>
      <c r="T14" s="1">
        <f t="shared" si="1"/>
        <v>1</v>
      </c>
      <c r="U14" s="1">
        <f t="shared" si="2"/>
        <v>1</v>
      </c>
      <c r="V14" s="1">
        <f t="shared" si="3"/>
        <v>0</v>
      </c>
      <c r="W14" s="1">
        <f t="shared" si="4"/>
        <v>0</v>
      </c>
      <c r="X14" s="1">
        <f t="shared" si="5"/>
        <v>0</v>
      </c>
      <c r="Y14" s="1">
        <f t="shared" si="6"/>
        <v>0</v>
      </c>
      <c r="Z14" s="1">
        <f t="shared" si="7"/>
        <v>1</v>
      </c>
      <c r="AA14" s="1">
        <f t="shared" si="8"/>
        <v>0</v>
      </c>
      <c r="AB14" s="1">
        <f t="shared" si="9"/>
        <v>3</v>
      </c>
      <c r="AC14" s="1"/>
    </row>
    <row r="15" spans="1:29" ht="12.95" customHeight="1">
      <c r="A15" s="2">
        <v>9672</v>
      </c>
      <c r="B15" s="1" t="s">
        <v>1421</v>
      </c>
      <c r="C15" s="1" t="s">
        <v>1422</v>
      </c>
      <c r="D15" s="1">
        <v>37.168557</v>
      </c>
      <c r="E15" s="1">
        <v>-108.119602</v>
      </c>
      <c r="F15" s="3">
        <v>1</v>
      </c>
      <c r="G15" s="9" t="s">
        <v>2024</v>
      </c>
      <c r="H15" s="13">
        <v>128.22222400000001</v>
      </c>
      <c r="I15" s="14">
        <v>8.0449020000000004</v>
      </c>
      <c r="J15" s="12">
        <v>0.193</v>
      </c>
      <c r="K15" s="12">
        <v>12.386200000000001</v>
      </c>
      <c r="L15" s="12">
        <v>0.39300000000000002</v>
      </c>
      <c r="M15" s="1">
        <v>0</v>
      </c>
      <c r="N15" s="1">
        <v>7</v>
      </c>
      <c r="O15" s="12">
        <v>2.2304029999999999</v>
      </c>
      <c r="P15" s="1">
        <v>0.41334500000000002</v>
      </c>
      <c r="Q15" s="1">
        <v>0</v>
      </c>
      <c r="R15" s="1">
        <v>0</v>
      </c>
      <c r="S15" s="1">
        <f t="shared" si="0"/>
        <v>0</v>
      </c>
      <c r="T15" s="1">
        <f t="shared" si="1"/>
        <v>1</v>
      </c>
      <c r="U15" s="1">
        <f t="shared" si="2"/>
        <v>1</v>
      </c>
      <c r="V15" s="1">
        <f t="shared" si="3"/>
        <v>0</v>
      </c>
      <c r="W15" s="1">
        <f t="shared" si="4"/>
        <v>0</v>
      </c>
      <c r="X15" s="1">
        <f t="shared" si="5"/>
        <v>1</v>
      </c>
      <c r="Y15" s="1">
        <f t="shared" si="6"/>
        <v>1</v>
      </c>
      <c r="Z15" s="1">
        <f t="shared" si="7"/>
        <v>0</v>
      </c>
      <c r="AA15" s="1">
        <f t="shared" si="8"/>
        <v>0</v>
      </c>
      <c r="AB15" s="1">
        <f t="shared" si="9"/>
        <v>4</v>
      </c>
      <c r="AC15" s="1"/>
    </row>
    <row r="16" spans="1:29" ht="12.95" customHeight="1">
      <c r="A16" s="2">
        <v>9676</v>
      </c>
      <c r="B16" s="1" t="s">
        <v>1421</v>
      </c>
      <c r="C16" s="1" t="s">
        <v>1423</v>
      </c>
      <c r="D16" s="1">
        <v>37.201000000000001</v>
      </c>
      <c r="E16" s="1">
        <v>-108.078</v>
      </c>
      <c r="F16" s="3">
        <v>1</v>
      </c>
      <c r="G16" s="9" t="s">
        <v>2024</v>
      </c>
      <c r="H16" s="13">
        <v>105.09388300000001</v>
      </c>
      <c r="I16" s="14">
        <v>5.0114919999999996</v>
      </c>
      <c r="J16" s="12">
        <v>0.10529999999999999</v>
      </c>
      <c r="K16" s="12">
        <v>6.6267999999999994</v>
      </c>
      <c r="L16" s="12">
        <v>0.35360000000000003</v>
      </c>
      <c r="M16" s="1">
        <v>0</v>
      </c>
      <c r="N16" s="1">
        <v>8</v>
      </c>
      <c r="O16" s="12">
        <v>3.4282219999999999</v>
      </c>
      <c r="P16" s="1">
        <v>0.50431099999999995</v>
      </c>
      <c r="Q16" s="1">
        <v>1</v>
      </c>
      <c r="R16" s="1">
        <v>0</v>
      </c>
      <c r="S16" s="1">
        <f t="shared" si="0"/>
        <v>0</v>
      </c>
      <c r="T16" s="1">
        <f t="shared" si="1"/>
        <v>1</v>
      </c>
      <c r="U16" s="1">
        <f t="shared" si="2"/>
        <v>1</v>
      </c>
      <c r="V16" s="1">
        <f t="shared" si="3"/>
        <v>0</v>
      </c>
      <c r="W16" s="1">
        <f t="shared" si="4"/>
        <v>0</v>
      </c>
      <c r="X16" s="1">
        <f t="shared" si="5"/>
        <v>1</v>
      </c>
      <c r="Y16" s="1">
        <f t="shared" si="6"/>
        <v>1</v>
      </c>
      <c r="Z16" s="1">
        <f t="shared" si="7"/>
        <v>1</v>
      </c>
      <c r="AA16" s="1">
        <f t="shared" si="8"/>
        <v>0</v>
      </c>
      <c r="AB16" s="1">
        <f t="shared" si="9"/>
        <v>5</v>
      </c>
      <c r="AC16" s="1"/>
    </row>
    <row r="17" spans="1:29" ht="12.95" customHeight="1">
      <c r="A17" s="2">
        <v>9678</v>
      </c>
      <c r="B17" s="1" t="s">
        <v>1421</v>
      </c>
      <c r="C17" s="1" t="s">
        <v>1424</v>
      </c>
      <c r="D17" s="1">
        <v>37.251109999999997</v>
      </c>
      <c r="E17" s="1">
        <v>-108.034055</v>
      </c>
      <c r="F17" s="3">
        <v>1</v>
      </c>
      <c r="G17" s="9" t="s">
        <v>2024</v>
      </c>
      <c r="H17" s="13">
        <v>96.642674</v>
      </c>
      <c r="I17" s="14">
        <v>7.6024839999999996</v>
      </c>
      <c r="J17" s="12">
        <v>0</v>
      </c>
      <c r="K17" s="12">
        <v>3.6524000000000001</v>
      </c>
      <c r="L17" s="12">
        <v>0.26069999999999993</v>
      </c>
      <c r="M17" s="1">
        <v>0</v>
      </c>
      <c r="N17" s="1">
        <v>18</v>
      </c>
      <c r="O17" s="12">
        <v>3.7762739999999999</v>
      </c>
      <c r="P17" s="1">
        <v>0.54841200000000001</v>
      </c>
      <c r="Q17" s="1">
        <v>0</v>
      </c>
      <c r="R17" s="1">
        <v>0</v>
      </c>
      <c r="S17" s="1">
        <f t="shared" si="0"/>
        <v>0</v>
      </c>
      <c r="T17" s="1">
        <f t="shared" si="1"/>
        <v>1</v>
      </c>
      <c r="U17" s="1">
        <f t="shared" si="2"/>
        <v>1</v>
      </c>
      <c r="V17" s="1">
        <f t="shared" si="3"/>
        <v>0</v>
      </c>
      <c r="W17" s="1">
        <f t="shared" si="4"/>
        <v>1</v>
      </c>
      <c r="X17" s="1">
        <f t="shared" si="5"/>
        <v>1</v>
      </c>
      <c r="Y17" s="1">
        <f t="shared" si="6"/>
        <v>1</v>
      </c>
      <c r="Z17" s="1">
        <f t="shared" si="7"/>
        <v>0</v>
      </c>
      <c r="AA17" s="1">
        <f t="shared" si="8"/>
        <v>0</v>
      </c>
      <c r="AB17" s="1">
        <f t="shared" si="9"/>
        <v>5</v>
      </c>
      <c r="AC17" s="1"/>
    </row>
    <row r="18" spans="1:29" ht="12.95" customHeight="1">
      <c r="A18" s="2">
        <v>9706</v>
      </c>
      <c r="B18" s="1" t="s">
        <v>1429</v>
      </c>
      <c r="C18" s="1" t="s">
        <v>1430</v>
      </c>
      <c r="D18" s="1">
        <v>37.255000000000003</v>
      </c>
      <c r="E18" s="1">
        <v>-108.357</v>
      </c>
      <c r="F18" s="3">
        <v>1</v>
      </c>
      <c r="G18" s="9" t="s">
        <v>2024</v>
      </c>
      <c r="H18" s="13">
        <v>413.28201200000001</v>
      </c>
      <c r="I18" s="14">
        <v>22.144251000000001</v>
      </c>
      <c r="J18" s="12">
        <v>9.4700000000000006E-2</v>
      </c>
      <c r="K18" s="12">
        <v>9.8240999999999996</v>
      </c>
      <c r="L18" s="12">
        <v>0.5633999999999999</v>
      </c>
      <c r="M18" s="1">
        <v>0</v>
      </c>
      <c r="N18" s="1">
        <v>1</v>
      </c>
      <c r="O18" s="12">
        <v>0.72943999999999998</v>
      </c>
      <c r="P18" s="1">
        <v>2.6616000000000001E-2</v>
      </c>
      <c r="Q18" s="1">
        <v>9</v>
      </c>
      <c r="R18" s="1">
        <v>0</v>
      </c>
      <c r="S18" s="1">
        <f t="shared" si="0"/>
        <v>0</v>
      </c>
      <c r="T18" s="1">
        <f t="shared" si="1"/>
        <v>1</v>
      </c>
      <c r="U18" s="1">
        <f t="shared" si="2"/>
        <v>1</v>
      </c>
      <c r="V18" s="1">
        <f t="shared" si="3"/>
        <v>0</v>
      </c>
      <c r="W18" s="1">
        <f t="shared" si="4"/>
        <v>0</v>
      </c>
      <c r="X18" s="1">
        <f t="shared" si="5"/>
        <v>0</v>
      </c>
      <c r="Y18" s="1">
        <f t="shared" si="6"/>
        <v>0</v>
      </c>
      <c r="Z18" s="1">
        <f t="shared" si="7"/>
        <v>1</v>
      </c>
      <c r="AA18" s="1">
        <f t="shared" si="8"/>
        <v>0</v>
      </c>
      <c r="AB18" s="1">
        <f t="shared" si="9"/>
        <v>3</v>
      </c>
      <c r="AC18" s="1"/>
    </row>
    <row r="19" spans="1:29" ht="12.95" customHeight="1">
      <c r="A19" s="2">
        <v>9708</v>
      </c>
      <c r="B19" s="1" t="s">
        <v>1429</v>
      </c>
      <c r="C19" s="1" t="s">
        <v>1431</v>
      </c>
      <c r="D19" s="1">
        <v>37.295000000000002</v>
      </c>
      <c r="E19" s="1">
        <v>-108.36499999999999</v>
      </c>
      <c r="F19" s="3">
        <v>1</v>
      </c>
      <c r="G19" s="9" t="s">
        <v>2024</v>
      </c>
      <c r="H19" s="13">
        <v>290.79929800000002</v>
      </c>
      <c r="I19" s="14">
        <v>12.854015</v>
      </c>
      <c r="J19" s="12">
        <v>1.0500000000000001E-2</v>
      </c>
      <c r="K19" s="12">
        <v>10.384599999999999</v>
      </c>
      <c r="L19" s="12">
        <v>0.60130000000000006</v>
      </c>
      <c r="M19" s="1">
        <v>0</v>
      </c>
      <c r="N19" s="1">
        <v>13</v>
      </c>
      <c r="O19" s="12">
        <v>1.7366189999999999</v>
      </c>
      <c r="P19" s="1">
        <v>3.7827E-2</v>
      </c>
      <c r="Q19" s="1">
        <v>73</v>
      </c>
      <c r="R19" s="1">
        <v>0</v>
      </c>
      <c r="S19" s="1">
        <f t="shared" si="0"/>
        <v>0</v>
      </c>
      <c r="T19" s="1">
        <f t="shared" si="1"/>
        <v>1</v>
      </c>
      <c r="U19" s="1">
        <f t="shared" si="2"/>
        <v>1</v>
      </c>
      <c r="V19" s="1">
        <f t="shared" si="3"/>
        <v>0</v>
      </c>
      <c r="W19" s="1">
        <f t="shared" si="4"/>
        <v>1</v>
      </c>
      <c r="X19" s="1">
        <f t="shared" si="5"/>
        <v>0</v>
      </c>
      <c r="Y19" s="1">
        <f t="shared" si="6"/>
        <v>0</v>
      </c>
      <c r="Z19" s="1">
        <f t="shared" si="7"/>
        <v>1</v>
      </c>
      <c r="AA19" s="1">
        <f t="shared" si="8"/>
        <v>0</v>
      </c>
      <c r="AB19" s="1">
        <f t="shared" si="9"/>
        <v>4</v>
      </c>
      <c r="AC19" s="1"/>
    </row>
    <row r="20" spans="1:29" ht="12.95" customHeight="1">
      <c r="A20" s="2">
        <v>9711</v>
      </c>
      <c r="B20" s="1" t="s">
        <v>1432</v>
      </c>
      <c r="C20" s="1" t="s">
        <v>1433</v>
      </c>
      <c r="D20" s="1">
        <v>37.295000000000002</v>
      </c>
      <c r="E20" s="1">
        <v>-108.366</v>
      </c>
      <c r="F20" s="3">
        <v>1</v>
      </c>
      <c r="G20" s="9" t="s">
        <v>2024</v>
      </c>
      <c r="H20" s="13">
        <v>100.76756899999999</v>
      </c>
      <c r="I20" s="14">
        <v>24.711818000000001</v>
      </c>
      <c r="J20" s="12">
        <v>0.29389999999999999</v>
      </c>
      <c r="K20" s="12">
        <v>8.805200000000001</v>
      </c>
      <c r="L20" s="12">
        <v>0.57540000000000002</v>
      </c>
      <c r="M20" s="1">
        <v>0</v>
      </c>
      <c r="N20" s="1">
        <v>3</v>
      </c>
      <c r="O20" s="12">
        <v>2.1493099999999998</v>
      </c>
      <c r="P20" s="1">
        <v>0</v>
      </c>
      <c r="Q20" s="1">
        <v>22</v>
      </c>
      <c r="R20" s="1">
        <v>0</v>
      </c>
      <c r="S20" s="1">
        <f t="shared" si="0"/>
        <v>0</v>
      </c>
      <c r="T20" s="1">
        <f t="shared" si="1"/>
        <v>1</v>
      </c>
      <c r="U20" s="1">
        <f t="shared" si="2"/>
        <v>1</v>
      </c>
      <c r="V20" s="1">
        <f t="shared" si="3"/>
        <v>0</v>
      </c>
      <c r="W20" s="1">
        <f t="shared" si="4"/>
        <v>0</v>
      </c>
      <c r="X20" s="1">
        <f t="shared" si="5"/>
        <v>1</v>
      </c>
      <c r="Y20" s="1">
        <f t="shared" si="6"/>
        <v>0</v>
      </c>
      <c r="Z20" s="1">
        <f t="shared" si="7"/>
        <v>1</v>
      </c>
      <c r="AA20" s="1">
        <f t="shared" si="8"/>
        <v>0</v>
      </c>
      <c r="AB20" s="1">
        <f t="shared" si="9"/>
        <v>4</v>
      </c>
      <c r="AC20" s="1"/>
    </row>
    <row r="21" spans="1:29" ht="12.95" customHeight="1">
      <c r="A21" s="2">
        <v>9713</v>
      </c>
      <c r="B21" s="1" t="s">
        <v>1434</v>
      </c>
      <c r="C21" s="1" t="s">
        <v>1433</v>
      </c>
      <c r="D21" s="1">
        <v>37.33211</v>
      </c>
      <c r="E21" s="1">
        <v>-108.325789</v>
      </c>
      <c r="F21" s="3">
        <v>1</v>
      </c>
      <c r="G21" s="9" t="s">
        <v>2024</v>
      </c>
      <c r="H21" s="13">
        <v>64.075999999999993</v>
      </c>
      <c r="I21" s="14">
        <v>8.5588719999999991</v>
      </c>
      <c r="J21" s="12">
        <v>0</v>
      </c>
      <c r="K21" s="12">
        <v>8.9001000000000001</v>
      </c>
      <c r="L21" s="12">
        <v>1.1352000000000002</v>
      </c>
      <c r="M21" s="1">
        <v>0</v>
      </c>
      <c r="N21" s="1">
        <v>19</v>
      </c>
      <c r="O21" s="12">
        <v>5.4472630000000004</v>
      </c>
      <c r="P21" s="1">
        <v>0</v>
      </c>
      <c r="Q21" s="1">
        <v>3</v>
      </c>
      <c r="R21" s="1">
        <v>0</v>
      </c>
      <c r="S21" s="1">
        <f t="shared" si="0"/>
        <v>0</v>
      </c>
      <c r="T21" s="1">
        <f t="shared" si="1"/>
        <v>1</v>
      </c>
      <c r="U21" s="1">
        <f t="shared" si="2"/>
        <v>1</v>
      </c>
      <c r="V21" s="1">
        <f t="shared" si="3"/>
        <v>0</v>
      </c>
      <c r="W21" s="1">
        <f t="shared" si="4"/>
        <v>1</v>
      </c>
      <c r="X21" s="1">
        <f t="shared" si="5"/>
        <v>1</v>
      </c>
      <c r="Y21" s="1">
        <f t="shared" si="6"/>
        <v>0</v>
      </c>
      <c r="Z21" s="1">
        <f t="shared" si="7"/>
        <v>1</v>
      </c>
      <c r="AA21" s="1">
        <f t="shared" si="8"/>
        <v>0</v>
      </c>
      <c r="AB21" s="1">
        <f t="shared" si="9"/>
        <v>5</v>
      </c>
      <c r="AC21" s="1"/>
    </row>
    <row r="22" spans="1:29" ht="12.95" customHeight="1">
      <c r="A22" s="2">
        <v>9715</v>
      </c>
      <c r="B22" s="1" t="s">
        <v>1434</v>
      </c>
      <c r="C22" s="1" t="s">
        <v>1435</v>
      </c>
      <c r="D22" s="1">
        <v>37.362349999999999</v>
      </c>
      <c r="E22" s="1">
        <v>-108.297466</v>
      </c>
      <c r="F22" s="3">
        <v>1</v>
      </c>
      <c r="G22" s="9" t="s">
        <v>2024</v>
      </c>
      <c r="H22" s="13">
        <v>53.518770000000004</v>
      </c>
      <c r="I22" s="14">
        <v>11.346018000000001</v>
      </c>
      <c r="J22" s="12">
        <v>0</v>
      </c>
      <c r="K22" s="12">
        <v>6.16</v>
      </c>
      <c r="L22" s="12">
        <v>0.3044</v>
      </c>
      <c r="M22" s="1">
        <v>1</v>
      </c>
      <c r="N22" s="1">
        <v>2</v>
      </c>
      <c r="O22" s="12">
        <v>2.8955139999999999</v>
      </c>
      <c r="P22" s="1">
        <v>0</v>
      </c>
      <c r="Q22" s="1">
        <v>3</v>
      </c>
      <c r="R22" s="1">
        <v>0</v>
      </c>
      <c r="S22" s="1">
        <f t="shared" si="0"/>
        <v>0</v>
      </c>
      <c r="T22" s="1">
        <f t="shared" si="1"/>
        <v>1</v>
      </c>
      <c r="U22" s="1">
        <f t="shared" si="2"/>
        <v>1</v>
      </c>
      <c r="V22" s="1">
        <f t="shared" si="3"/>
        <v>1</v>
      </c>
      <c r="W22" s="1">
        <f t="shared" si="4"/>
        <v>0</v>
      </c>
      <c r="X22" s="1">
        <f t="shared" si="5"/>
        <v>1</v>
      </c>
      <c r="Y22" s="1">
        <f t="shared" si="6"/>
        <v>0</v>
      </c>
      <c r="Z22" s="1">
        <f t="shared" si="7"/>
        <v>1</v>
      </c>
      <c r="AA22" s="1">
        <f t="shared" si="8"/>
        <v>0</v>
      </c>
      <c r="AB22" s="1">
        <f t="shared" si="9"/>
        <v>5</v>
      </c>
      <c r="AC22" s="1"/>
    </row>
    <row r="23" spans="1:29" ht="12.95" customHeight="1">
      <c r="A23" s="2">
        <v>9717</v>
      </c>
      <c r="B23" s="1" t="s">
        <v>1429</v>
      </c>
      <c r="C23" s="1" t="s">
        <v>1445</v>
      </c>
      <c r="D23" s="1">
        <v>37.304149000000002</v>
      </c>
      <c r="E23" s="1">
        <v>-108.357838</v>
      </c>
      <c r="F23" s="3">
        <v>1</v>
      </c>
      <c r="G23" s="9" t="s">
        <v>2024</v>
      </c>
      <c r="H23" s="13">
        <v>291.096788</v>
      </c>
      <c r="I23" s="14">
        <v>15.286362</v>
      </c>
      <c r="J23" s="12">
        <v>1.0500000000000001E-2</v>
      </c>
      <c r="K23" s="12">
        <v>9.9916</v>
      </c>
      <c r="L23" s="12">
        <v>0.60510000000000008</v>
      </c>
      <c r="M23" s="1">
        <v>0</v>
      </c>
      <c r="N23" s="1">
        <v>41</v>
      </c>
      <c r="O23" s="12">
        <v>2.0807470000000001</v>
      </c>
      <c r="P23" s="1">
        <v>3.7788000000000002E-2</v>
      </c>
      <c r="Q23" s="1">
        <v>103</v>
      </c>
      <c r="R23" s="1">
        <v>0</v>
      </c>
      <c r="S23" s="1">
        <f t="shared" si="0"/>
        <v>0</v>
      </c>
      <c r="T23" s="1">
        <f t="shared" si="1"/>
        <v>1</v>
      </c>
      <c r="U23" s="1">
        <f t="shared" si="2"/>
        <v>1</v>
      </c>
      <c r="V23" s="1">
        <f t="shared" si="3"/>
        <v>0</v>
      </c>
      <c r="W23" s="1">
        <f t="shared" si="4"/>
        <v>1</v>
      </c>
      <c r="X23" s="1">
        <f t="shared" si="5"/>
        <v>1</v>
      </c>
      <c r="Y23" s="1">
        <f t="shared" si="6"/>
        <v>0</v>
      </c>
      <c r="Z23" s="1">
        <f t="shared" si="7"/>
        <v>1</v>
      </c>
      <c r="AA23" s="1">
        <f t="shared" si="8"/>
        <v>0</v>
      </c>
      <c r="AB23" s="1">
        <f t="shared" si="9"/>
        <v>5</v>
      </c>
      <c r="AC23" s="1"/>
    </row>
    <row r="24" spans="1:29" ht="12.95" customHeight="1">
      <c r="A24" s="2">
        <v>9721</v>
      </c>
      <c r="B24" s="1" t="s">
        <v>1448</v>
      </c>
      <c r="C24" s="1" t="s">
        <v>1449</v>
      </c>
      <c r="D24" s="1">
        <v>37.371650000000002</v>
      </c>
      <c r="E24" s="1">
        <v>-108.233233</v>
      </c>
      <c r="F24" s="3">
        <v>1</v>
      </c>
      <c r="G24" s="9" t="s">
        <v>2024</v>
      </c>
      <c r="H24" s="13">
        <v>32.095843000000002</v>
      </c>
      <c r="I24" s="14">
        <v>9.55091</v>
      </c>
      <c r="J24" s="12">
        <v>0</v>
      </c>
      <c r="K24" s="12">
        <v>1.7364000000000002</v>
      </c>
      <c r="L24" s="12">
        <v>2.8E-3</v>
      </c>
      <c r="M24" s="1">
        <v>0</v>
      </c>
      <c r="N24" s="1">
        <v>14</v>
      </c>
      <c r="O24" s="12">
        <v>0.89501399999999998</v>
      </c>
      <c r="P24" s="1">
        <v>6.2313E-2</v>
      </c>
      <c r="Q24" s="1">
        <v>0</v>
      </c>
      <c r="R24" s="1">
        <v>0</v>
      </c>
      <c r="S24" s="1">
        <f t="shared" si="0"/>
        <v>0</v>
      </c>
      <c r="T24" s="1">
        <f t="shared" si="1"/>
        <v>0</v>
      </c>
      <c r="U24" s="1">
        <f t="shared" si="2"/>
        <v>0</v>
      </c>
      <c r="V24" s="1">
        <f t="shared" si="3"/>
        <v>0</v>
      </c>
      <c r="W24" s="1">
        <f t="shared" si="4"/>
        <v>1</v>
      </c>
      <c r="X24" s="1">
        <f t="shared" si="5"/>
        <v>0</v>
      </c>
      <c r="Y24" s="1">
        <f t="shared" si="6"/>
        <v>1</v>
      </c>
      <c r="Z24" s="1">
        <f t="shared" si="7"/>
        <v>0</v>
      </c>
      <c r="AA24" s="1">
        <f t="shared" si="8"/>
        <v>0</v>
      </c>
      <c r="AB24" s="1">
        <f t="shared" si="9"/>
        <v>2</v>
      </c>
      <c r="AC24" s="1"/>
    </row>
    <row r="25" spans="1:29" ht="12.95" customHeight="1">
      <c r="A25" s="2">
        <v>9722</v>
      </c>
      <c r="B25" s="1" t="s">
        <v>1429</v>
      </c>
      <c r="C25" s="1" t="s">
        <v>1450</v>
      </c>
      <c r="D25" s="1">
        <v>37.345115999999997</v>
      </c>
      <c r="E25" s="1">
        <v>-108.286033</v>
      </c>
      <c r="F25" s="3">
        <v>1</v>
      </c>
      <c r="G25" s="9" t="s">
        <v>2024</v>
      </c>
      <c r="H25" s="13">
        <v>200.67823200000001</v>
      </c>
      <c r="I25" s="14">
        <v>22.027486</v>
      </c>
      <c r="J25" s="12">
        <v>1.5200000000000002E-2</v>
      </c>
      <c r="K25" s="12">
        <v>5.3346</v>
      </c>
      <c r="L25" s="12">
        <v>0.28340000000000004</v>
      </c>
      <c r="M25" s="1">
        <v>0</v>
      </c>
      <c r="N25" s="1">
        <v>59</v>
      </c>
      <c r="O25" s="12">
        <v>1.821968</v>
      </c>
      <c r="P25" s="1">
        <v>5.4814000000000002E-2</v>
      </c>
      <c r="Q25" s="1">
        <v>11</v>
      </c>
      <c r="R25" s="1">
        <v>0</v>
      </c>
      <c r="S25" s="1">
        <f t="shared" si="0"/>
        <v>0</v>
      </c>
      <c r="T25" s="1">
        <f t="shared" si="1"/>
        <v>1</v>
      </c>
      <c r="U25" s="1">
        <f t="shared" si="2"/>
        <v>1</v>
      </c>
      <c r="V25" s="1">
        <f t="shared" si="3"/>
        <v>0</v>
      </c>
      <c r="W25" s="1">
        <f t="shared" si="4"/>
        <v>1</v>
      </c>
      <c r="X25" s="1">
        <f t="shared" si="5"/>
        <v>0</v>
      </c>
      <c r="Y25" s="1">
        <f t="shared" si="6"/>
        <v>1</v>
      </c>
      <c r="Z25" s="1">
        <f t="shared" si="7"/>
        <v>1</v>
      </c>
      <c r="AA25" s="1">
        <f t="shared" si="8"/>
        <v>0</v>
      </c>
      <c r="AB25" s="1">
        <f t="shared" si="9"/>
        <v>5</v>
      </c>
      <c r="AC25" s="1"/>
    </row>
    <row r="26" spans="1:29" ht="12.95" customHeight="1">
      <c r="A26" s="2">
        <v>9723</v>
      </c>
      <c r="B26" s="1" t="s">
        <v>1451</v>
      </c>
      <c r="C26" s="1" t="s">
        <v>1452</v>
      </c>
      <c r="D26" s="1">
        <v>37.371000000000002</v>
      </c>
      <c r="E26" s="1">
        <v>-108.233</v>
      </c>
      <c r="F26" s="3">
        <v>1</v>
      </c>
      <c r="G26" s="9" t="s">
        <v>2024</v>
      </c>
      <c r="H26" s="13">
        <v>30.786382</v>
      </c>
      <c r="I26" s="14">
        <v>8.7999179999999999</v>
      </c>
      <c r="J26" s="12">
        <v>0</v>
      </c>
      <c r="K26" s="12">
        <v>0.49990000000000001</v>
      </c>
      <c r="L26" s="12">
        <v>5.5500000000000008E-2</v>
      </c>
      <c r="M26" s="1">
        <v>0</v>
      </c>
      <c r="N26" s="1">
        <v>7</v>
      </c>
      <c r="O26" s="12">
        <v>0.66356499999999996</v>
      </c>
      <c r="P26" s="1">
        <v>9.7446000000000005E-2</v>
      </c>
      <c r="Q26" s="1">
        <v>1</v>
      </c>
      <c r="R26" s="1">
        <v>0</v>
      </c>
      <c r="S26" s="1">
        <f t="shared" si="0"/>
        <v>0</v>
      </c>
      <c r="T26" s="1">
        <f t="shared" si="1"/>
        <v>0</v>
      </c>
      <c r="U26" s="1">
        <f t="shared" si="2"/>
        <v>1</v>
      </c>
      <c r="V26" s="1">
        <f t="shared" si="3"/>
        <v>0</v>
      </c>
      <c r="W26" s="1">
        <f t="shared" si="4"/>
        <v>0</v>
      </c>
      <c r="X26" s="1">
        <f t="shared" si="5"/>
        <v>0</v>
      </c>
      <c r="Y26" s="1">
        <f t="shared" si="6"/>
        <v>1</v>
      </c>
      <c r="Z26" s="1">
        <f t="shared" si="7"/>
        <v>1</v>
      </c>
      <c r="AA26" s="1">
        <f t="shared" si="8"/>
        <v>0</v>
      </c>
      <c r="AB26" s="1">
        <f t="shared" si="9"/>
        <v>3</v>
      </c>
      <c r="AC26" s="1"/>
    </row>
    <row r="27" spans="1:29" ht="12.95" customHeight="1">
      <c r="A27" s="2">
        <v>9728</v>
      </c>
      <c r="B27" s="1" t="s">
        <v>1429</v>
      </c>
      <c r="C27" s="1" t="s">
        <v>1453</v>
      </c>
      <c r="D27" s="1">
        <v>37.357999999999997</v>
      </c>
      <c r="E27" s="1">
        <v>-108.254</v>
      </c>
      <c r="F27" s="3">
        <v>1</v>
      </c>
      <c r="G27" s="9" t="s">
        <v>2024</v>
      </c>
      <c r="H27" s="13">
        <v>73.054201000000006</v>
      </c>
      <c r="I27" s="14">
        <v>17.530434</v>
      </c>
      <c r="J27" s="12">
        <v>0</v>
      </c>
      <c r="K27" s="12">
        <v>3.4344999999999999</v>
      </c>
      <c r="L27" s="12">
        <v>0.29210000000000003</v>
      </c>
      <c r="M27" s="1">
        <v>0</v>
      </c>
      <c r="N27" s="1">
        <v>17</v>
      </c>
      <c r="O27" s="12">
        <v>1.607194</v>
      </c>
      <c r="P27" s="1">
        <v>6.8442000000000003E-2</v>
      </c>
      <c r="Q27" s="1">
        <v>8</v>
      </c>
      <c r="R27" s="1">
        <v>0</v>
      </c>
      <c r="S27" s="1">
        <f t="shared" si="0"/>
        <v>0</v>
      </c>
      <c r="T27" s="1">
        <f t="shared" si="1"/>
        <v>1</v>
      </c>
      <c r="U27" s="1">
        <f t="shared" si="2"/>
        <v>1</v>
      </c>
      <c r="V27" s="1">
        <f t="shared" si="3"/>
        <v>0</v>
      </c>
      <c r="W27" s="1">
        <f t="shared" si="4"/>
        <v>1</v>
      </c>
      <c r="X27" s="1">
        <f t="shared" si="5"/>
        <v>0</v>
      </c>
      <c r="Y27" s="1">
        <f t="shared" si="6"/>
        <v>1</v>
      </c>
      <c r="Z27" s="1">
        <f t="shared" si="7"/>
        <v>1</v>
      </c>
      <c r="AA27" s="1">
        <f t="shared" si="8"/>
        <v>0</v>
      </c>
      <c r="AB27" s="1">
        <f t="shared" si="9"/>
        <v>5</v>
      </c>
      <c r="AC27" s="1"/>
    </row>
    <row r="28" spans="1:29" ht="12.95" customHeight="1">
      <c r="A28" s="2">
        <v>9730</v>
      </c>
      <c r="B28" s="1" t="s">
        <v>1454</v>
      </c>
      <c r="C28" s="1" t="s">
        <v>1433</v>
      </c>
      <c r="D28" s="1">
        <v>37.357999999999997</v>
      </c>
      <c r="E28" s="1">
        <v>-108.255</v>
      </c>
      <c r="F28" s="3">
        <v>1</v>
      </c>
      <c r="G28" s="9" t="s">
        <v>2024</v>
      </c>
      <c r="H28" s="13">
        <v>110.09079</v>
      </c>
      <c r="I28" s="14">
        <v>11.316138</v>
      </c>
      <c r="J28" s="12">
        <v>0</v>
      </c>
      <c r="K28" s="12">
        <v>3.0975999999999999</v>
      </c>
      <c r="L28" s="12">
        <v>0.1242</v>
      </c>
      <c r="M28" s="1">
        <v>0</v>
      </c>
      <c r="N28" s="1">
        <v>8</v>
      </c>
      <c r="O28" s="12">
        <v>1.9025369999999999</v>
      </c>
      <c r="P28" s="1">
        <v>5.45E-2</v>
      </c>
      <c r="Q28" s="1">
        <v>1</v>
      </c>
      <c r="R28" s="1">
        <v>0</v>
      </c>
      <c r="S28" s="1">
        <f t="shared" si="0"/>
        <v>0</v>
      </c>
      <c r="T28" s="1">
        <f t="shared" si="1"/>
        <v>1</v>
      </c>
      <c r="U28" s="1">
        <f t="shared" si="2"/>
        <v>1</v>
      </c>
      <c r="V28" s="1">
        <f t="shared" si="3"/>
        <v>0</v>
      </c>
      <c r="W28" s="1">
        <f t="shared" si="4"/>
        <v>0</v>
      </c>
      <c r="X28" s="1">
        <f t="shared" si="5"/>
        <v>0</v>
      </c>
      <c r="Y28" s="1">
        <f t="shared" si="6"/>
        <v>1</v>
      </c>
      <c r="Z28" s="1">
        <f t="shared" si="7"/>
        <v>1</v>
      </c>
      <c r="AA28" s="1">
        <f t="shared" si="8"/>
        <v>0</v>
      </c>
      <c r="AB28" s="1">
        <f t="shared" si="9"/>
        <v>4</v>
      </c>
      <c r="AC28" s="1"/>
    </row>
    <row r="29" spans="1:29" ht="12.95" customHeight="1">
      <c r="A29" s="2">
        <v>9738</v>
      </c>
      <c r="B29" s="1" t="s">
        <v>1429</v>
      </c>
      <c r="C29" s="1" t="s">
        <v>1455</v>
      </c>
      <c r="D29" s="1">
        <v>37.332999999999998</v>
      </c>
      <c r="E29" s="1">
        <v>-108.324</v>
      </c>
      <c r="F29" s="3">
        <v>1</v>
      </c>
      <c r="G29" s="9" t="s">
        <v>2024</v>
      </c>
      <c r="H29" s="13">
        <v>205.504132</v>
      </c>
      <c r="I29" s="14">
        <v>7.8795299999999999</v>
      </c>
      <c r="J29" s="12">
        <v>1.4899999999999998E-2</v>
      </c>
      <c r="K29" s="12">
        <v>6.5329999999999995</v>
      </c>
      <c r="L29" s="12">
        <v>0.49709999999999999</v>
      </c>
      <c r="M29" s="1">
        <v>1</v>
      </c>
      <c r="N29" s="1">
        <v>48</v>
      </c>
      <c r="O29" s="12">
        <v>5.1810039999999997</v>
      </c>
      <c r="P29" s="1">
        <v>5.3526999999999998E-2</v>
      </c>
      <c r="Q29" s="1">
        <v>9</v>
      </c>
      <c r="R29" s="1">
        <v>0</v>
      </c>
      <c r="S29" s="1">
        <f t="shared" si="0"/>
        <v>0</v>
      </c>
      <c r="T29" s="1">
        <f t="shared" si="1"/>
        <v>1</v>
      </c>
      <c r="U29" s="1">
        <f t="shared" si="2"/>
        <v>1</v>
      </c>
      <c r="V29" s="1">
        <f t="shared" si="3"/>
        <v>1</v>
      </c>
      <c r="W29" s="1">
        <f t="shared" si="4"/>
        <v>1</v>
      </c>
      <c r="X29" s="1">
        <f t="shared" si="5"/>
        <v>1</v>
      </c>
      <c r="Y29" s="1">
        <f t="shared" si="6"/>
        <v>1</v>
      </c>
      <c r="Z29" s="1">
        <f t="shared" si="7"/>
        <v>1</v>
      </c>
      <c r="AA29" s="1">
        <f t="shared" si="8"/>
        <v>0</v>
      </c>
      <c r="AB29" s="1">
        <f t="shared" si="9"/>
        <v>7</v>
      </c>
      <c r="AC29" s="1"/>
    </row>
    <row r="30" spans="1:29" ht="12.95" customHeight="1">
      <c r="A30" s="2">
        <v>9830</v>
      </c>
      <c r="B30" s="1" t="s">
        <v>1456</v>
      </c>
      <c r="C30" s="1" t="s">
        <v>114</v>
      </c>
      <c r="D30" s="1">
        <v>37.328015999999998</v>
      </c>
      <c r="E30" s="1">
        <v>-109.04466600000001</v>
      </c>
      <c r="F30" s="3">
        <v>3</v>
      </c>
      <c r="G30" s="9" t="s">
        <v>2024</v>
      </c>
      <c r="H30" s="13">
        <v>643.17069200000003</v>
      </c>
      <c r="I30" s="14">
        <v>15.416532</v>
      </c>
      <c r="J30" s="12">
        <v>17.677699999999998</v>
      </c>
      <c r="K30" s="12">
        <v>5.7183999999999999</v>
      </c>
      <c r="L30" s="12">
        <v>0.1696</v>
      </c>
      <c r="M30" s="1">
        <v>0</v>
      </c>
      <c r="N30" s="1">
        <v>1</v>
      </c>
      <c r="O30" s="12">
        <v>0.63407800000000003</v>
      </c>
      <c r="P30" s="1">
        <v>0</v>
      </c>
      <c r="Q30" s="1">
        <v>2</v>
      </c>
      <c r="R30" s="1">
        <v>0</v>
      </c>
      <c r="S30" s="1">
        <f t="shared" si="0"/>
        <v>1</v>
      </c>
      <c r="T30" s="1">
        <f t="shared" si="1"/>
        <v>1</v>
      </c>
      <c r="U30" s="1">
        <f t="shared" si="2"/>
        <v>1</v>
      </c>
      <c r="V30" s="1">
        <f t="shared" si="3"/>
        <v>0</v>
      </c>
      <c r="W30" s="1">
        <f t="shared" si="4"/>
        <v>0</v>
      </c>
      <c r="X30" s="1">
        <f t="shared" si="5"/>
        <v>0</v>
      </c>
      <c r="Y30" s="1">
        <f t="shared" si="6"/>
        <v>0</v>
      </c>
      <c r="Z30" s="1">
        <f t="shared" si="7"/>
        <v>1</v>
      </c>
      <c r="AA30" s="1">
        <f t="shared" si="8"/>
        <v>0</v>
      </c>
      <c r="AB30" s="1">
        <f t="shared" si="9"/>
        <v>4</v>
      </c>
      <c r="AC30" s="1"/>
    </row>
    <row r="31" spans="1:29" ht="12.95" customHeight="1">
      <c r="A31" s="2">
        <v>9871</v>
      </c>
      <c r="B31" s="1" t="s">
        <v>1462</v>
      </c>
      <c r="C31" s="1" t="s">
        <v>1463</v>
      </c>
      <c r="D31" s="1">
        <v>37.327717</v>
      </c>
      <c r="E31" s="1">
        <v>-108.701667</v>
      </c>
      <c r="F31" s="3">
        <v>1</v>
      </c>
      <c r="G31" s="9" t="s">
        <v>2024</v>
      </c>
      <c r="H31" s="13">
        <v>606.99779999999998</v>
      </c>
      <c r="I31" s="14">
        <v>43.946364000000003</v>
      </c>
      <c r="J31" s="12">
        <v>1.9425999999999999</v>
      </c>
      <c r="K31" s="12">
        <v>21.7044</v>
      </c>
      <c r="L31" s="12">
        <v>2.1412</v>
      </c>
      <c r="M31" s="1">
        <v>0</v>
      </c>
      <c r="N31" s="1">
        <v>1</v>
      </c>
      <c r="O31" s="12">
        <v>1.4483820000000001</v>
      </c>
      <c r="P31" s="1">
        <v>0</v>
      </c>
      <c r="Q31" s="1">
        <v>2</v>
      </c>
      <c r="R31" s="1">
        <v>0</v>
      </c>
      <c r="S31" s="1">
        <f t="shared" si="0"/>
        <v>0</v>
      </c>
      <c r="T31" s="1">
        <f t="shared" si="1"/>
        <v>1</v>
      </c>
      <c r="U31" s="1">
        <f t="shared" si="2"/>
        <v>1</v>
      </c>
      <c r="V31" s="1">
        <f t="shared" si="3"/>
        <v>0</v>
      </c>
      <c r="W31" s="1">
        <f t="shared" si="4"/>
        <v>0</v>
      </c>
      <c r="X31" s="1">
        <f t="shared" si="5"/>
        <v>0</v>
      </c>
      <c r="Y31" s="1">
        <f t="shared" si="6"/>
        <v>0</v>
      </c>
      <c r="Z31" s="1">
        <f t="shared" si="7"/>
        <v>1</v>
      </c>
      <c r="AA31" s="1">
        <f t="shared" si="8"/>
        <v>0</v>
      </c>
      <c r="AB31" s="1">
        <f t="shared" si="9"/>
        <v>3</v>
      </c>
      <c r="AC31" s="1"/>
    </row>
    <row r="32" spans="1:29" ht="12.95" customHeight="1">
      <c r="A32" s="2">
        <v>10212</v>
      </c>
      <c r="B32" s="1" t="s">
        <v>24</v>
      </c>
      <c r="C32" s="1" t="s">
        <v>30</v>
      </c>
      <c r="D32" s="1">
        <v>38.7074</v>
      </c>
      <c r="E32" s="1">
        <v>-107.7101</v>
      </c>
      <c r="F32" s="3">
        <v>1</v>
      </c>
      <c r="G32" s="9" t="s">
        <v>2024</v>
      </c>
      <c r="H32" s="13">
        <v>434.45975700000002</v>
      </c>
      <c r="I32" s="14">
        <v>19.047442</v>
      </c>
      <c r="J32" s="12">
        <v>0.11789999999999999</v>
      </c>
      <c r="K32" s="12">
        <v>10.831100000000001</v>
      </c>
      <c r="L32" s="12">
        <v>0.21439999999999995</v>
      </c>
      <c r="M32" s="1">
        <v>0</v>
      </c>
      <c r="N32" s="1">
        <v>26</v>
      </c>
      <c r="O32" s="12">
        <v>1.193068</v>
      </c>
      <c r="P32" s="1">
        <v>0</v>
      </c>
      <c r="Q32" s="1">
        <v>0</v>
      </c>
      <c r="R32" s="1">
        <v>0</v>
      </c>
      <c r="S32" s="1">
        <f t="shared" si="0"/>
        <v>0</v>
      </c>
      <c r="T32" s="1">
        <f t="shared" si="1"/>
        <v>1</v>
      </c>
      <c r="U32" s="1">
        <f t="shared" si="2"/>
        <v>1</v>
      </c>
      <c r="V32" s="1">
        <f t="shared" si="3"/>
        <v>0</v>
      </c>
      <c r="W32" s="1">
        <f t="shared" si="4"/>
        <v>1</v>
      </c>
      <c r="X32" s="1">
        <f t="shared" si="5"/>
        <v>0</v>
      </c>
      <c r="Y32" s="1">
        <f t="shared" si="6"/>
        <v>0</v>
      </c>
      <c r="Z32" s="1">
        <f t="shared" si="7"/>
        <v>0</v>
      </c>
      <c r="AA32" s="1">
        <f t="shared" si="8"/>
        <v>0</v>
      </c>
      <c r="AB32" s="1">
        <f t="shared" si="9"/>
        <v>3</v>
      </c>
      <c r="AC32" s="1"/>
    </row>
    <row r="33" spans="1:29" ht="12.95" customHeight="1">
      <c r="A33" s="2">
        <v>10230</v>
      </c>
      <c r="B33" s="1" t="s">
        <v>34</v>
      </c>
      <c r="C33" s="1" t="s">
        <v>35</v>
      </c>
      <c r="D33" s="1">
        <v>38.418500000000002</v>
      </c>
      <c r="E33" s="1">
        <v>-107.53</v>
      </c>
      <c r="F33" s="3">
        <v>1</v>
      </c>
      <c r="G33" s="9" t="s">
        <v>2024</v>
      </c>
      <c r="H33" s="13">
        <v>532.47830899999997</v>
      </c>
      <c r="I33" s="14">
        <v>36.514968000000003</v>
      </c>
      <c r="J33" s="12">
        <v>0</v>
      </c>
      <c r="K33" s="12">
        <v>2.085</v>
      </c>
      <c r="L33" s="12">
        <v>7.5199999999999989E-2</v>
      </c>
      <c r="M33" s="1">
        <v>0</v>
      </c>
      <c r="N33" s="1">
        <v>42</v>
      </c>
      <c r="O33" s="12">
        <v>1.6404380000000001</v>
      </c>
      <c r="P33" s="1">
        <v>0</v>
      </c>
      <c r="Q33" s="1">
        <v>0</v>
      </c>
      <c r="R33" s="1">
        <v>0</v>
      </c>
      <c r="S33" s="1">
        <f t="shared" si="0"/>
        <v>0</v>
      </c>
      <c r="T33" s="1">
        <f t="shared" si="1"/>
        <v>1</v>
      </c>
      <c r="U33" s="1">
        <f t="shared" si="2"/>
        <v>1</v>
      </c>
      <c r="V33" s="1">
        <f t="shared" si="3"/>
        <v>0</v>
      </c>
      <c r="W33" s="1">
        <f t="shared" si="4"/>
        <v>1</v>
      </c>
      <c r="X33" s="1">
        <f t="shared" si="5"/>
        <v>0</v>
      </c>
      <c r="Y33" s="1">
        <f t="shared" si="6"/>
        <v>0</v>
      </c>
      <c r="Z33" s="1">
        <f t="shared" si="7"/>
        <v>0</v>
      </c>
      <c r="AA33" s="1">
        <f t="shared" si="8"/>
        <v>0</v>
      </c>
      <c r="AB33" s="1">
        <f t="shared" si="9"/>
        <v>3</v>
      </c>
      <c r="AC33" s="1"/>
    </row>
    <row r="34" spans="1:29" ht="12.95" customHeight="1">
      <c r="A34" s="2">
        <v>10232</v>
      </c>
      <c r="B34" s="1" t="s">
        <v>41</v>
      </c>
      <c r="C34" s="1" t="s">
        <v>42</v>
      </c>
      <c r="D34" s="1">
        <v>38.446510000000004</v>
      </c>
      <c r="E34" s="1">
        <v>-107.344228</v>
      </c>
      <c r="F34" s="3">
        <v>1</v>
      </c>
      <c r="G34" s="9" t="s">
        <v>2024</v>
      </c>
      <c r="H34" s="13">
        <v>69.947892999999993</v>
      </c>
      <c r="I34" s="14">
        <v>14.889454000000001</v>
      </c>
      <c r="J34" s="12">
        <v>0</v>
      </c>
      <c r="K34" s="12">
        <v>3.9899999999999998E-2</v>
      </c>
      <c r="L34" s="12">
        <v>0.18780000000000002</v>
      </c>
      <c r="M34" s="1">
        <v>0</v>
      </c>
      <c r="N34" s="1">
        <v>2</v>
      </c>
      <c r="O34" s="12">
        <v>2.4975160000000001</v>
      </c>
      <c r="P34" s="1">
        <v>0</v>
      </c>
      <c r="Q34" s="1">
        <v>0</v>
      </c>
      <c r="R34" s="1">
        <v>0</v>
      </c>
      <c r="S34" s="1">
        <f t="shared" si="0"/>
        <v>0</v>
      </c>
      <c r="T34" s="1">
        <f t="shared" si="1"/>
        <v>0</v>
      </c>
      <c r="U34" s="1">
        <f t="shared" si="2"/>
        <v>1</v>
      </c>
      <c r="V34" s="1">
        <f t="shared" si="3"/>
        <v>0</v>
      </c>
      <c r="W34" s="1">
        <f t="shared" si="4"/>
        <v>0</v>
      </c>
      <c r="X34" s="1">
        <f t="shared" si="5"/>
        <v>1</v>
      </c>
      <c r="Y34" s="1">
        <f t="shared" si="6"/>
        <v>0</v>
      </c>
      <c r="Z34" s="1">
        <f t="shared" si="7"/>
        <v>0</v>
      </c>
      <c r="AA34" s="1">
        <f t="shared" si="8"/>
        <v>0</v>
      </c>
      <c r="AB34" s="1">
        <f t="shared" si="9"/>
        <v>2</v>
      </c>
      <c r="AC34" s="1"/>
    </row>
    <row r="35" spans="1:29" ht="12.95" customHeight="1">
      <c r="A35" s="2">
        <v>10240</v>
      </c>
      <c r="B35" s="1" t="s">
        <v>53</v>
      </c>
      <c r="C35" s="1" t="s">
        <v>54</v>
      </c>
      <c r="D35" s="1">
        <v>38.351807000000001</v>
      </c>
      <c r="E35" s="1">
        <v>-107.23636500000001</v>
      </c>
      <c r="F35" s="3">
        <v>1</v>
      </c>
      <c r="G35" s="9" t="s">
        <v>2024</v>
      </c>
      <c r="H35" s="13">
        <v>962.94015000000002</v>
      </c>
      <c r="I35" s="14">
        <v>20.067112999999999</v>
      </c>
      <c r="J35" s="12">
        <v>0</v>
      </c>
      <c r="K35" s="12">
        <v>0.1842</v>
      </c>
      <c r="L35" s="12">
        <v>0.20200000000000001</v>
      </c>
      <c r="M35" s="1">
        <v>0</v>
      </c>
      <c r="N35" s="1">
        <v>6</v>
      </c>
      <c r="O35" s="12">
        <v>2.1075710000000001</v>
      </c>
      <c r="P35" s="1">
        <v>1.1423000000000001E-2</v>
      </c>
      <c r="Q35" s="1">
        <v>0</v>
      </c>
      <c r="R35" s="1">
        <v>0</v>
      </c>
      <c r="S35" s="1">
        <f t="shared" si="0"/>
        <v>0</v>
      </c>
      <c r="T35" s="1">
        <f t="shared" si="1"/>
        <v>0</v>
      </c>
      <c r="U35" s="1">
        <f t="shared" si="2"/>
        <v>1</v>
      </c>
      <c r="V35" s="1">
        <f t="shared" si="3"/>
        <v>0</v>
      </c>
      <c r="W35" s="1">
        <f t="shared" si="4"/>
        <v>0</v>
      </c>
      <c r="X35" s="1">
        <f t="shared" si="5"/>
        <v>1</v>
      </c>
      <c r="Y35" s="1">
        <f t="shared" si="6"/>
        <v>0</v>
      </c>
      <c r="Z35" s="1">
        <f t="shared" si="7"/>
        <v>0</v>
      </c>
      <c r="AA35" s="1">
        <f t="shared" si="8"/>
        <v>0</v>
      </c>
      <c r="AB35" s="1">
        <f t="shared" si="9"/>
        <v>2</v>
      </c>
      <c r="AC35" s="1"/>
    </row>
    <row r="36" spans="1:29" ht="12.95" customHeight="1">
      <c r="A36" s="2">
        <v>10322</v>
      </c>
      <c r="B36" s="1" t="s">
        <v>93</v>
      </c>
      <c r="C36" s="1" t="s">
        <v>95</v>
      </c>
      <c r="D36" s="1">
        <v>38.437249999999999</v>
      </c>
      <c r="E36" s="1">
        <v>-106.7625</v>
      </c>
      <c r="F36" s="3">
        <v>1</v>
      </c>
      <c r="G36" s="9" t="s">
        <v>2024</v>
      </c>
      <c r="H36" s="13">
        <v>973.32609400000001</v>
      </c>
      <c r="I36" s="14">
        <v>28.969975000000002</v>
      </c>
      <c r="J36" s="12">
        <v>0</v>
      </c>
      <c r="K36" s="12">
        <v>0.94640000000000002</v>
      </c>
      <c r="L36" s="12">
        <v>7.6500000000000012E-2</v>
      </c>
      <c r="M36" s="1">
        <v>0</v>
      </c>
      <c r="N36" s="1">
        <v>19</v>
      </c>
      <c r="O36" s="12">
        <v>1.6561349999999999</v>
      </c>
      <c r="P36" s="1">
        <v>0</v>
      </c>
      <c r="Q36" s="1">
        <v>0</v>
      </c>
      <c r="R36" s="1">
        <v>0</v>
      </c>
      <c r="S36" s="1">
        <f t="shared" si="0"/>
        <v>0</v>
      </c>
      <c r="T36" s="1">
        <f t="shared" si="1"/>
        <v>0</v>
      </c>
      <c r="U36" s="1">
        <f t="shared" si="2"/>
        <v>1</v>
      </c>
      <c r="V36" s="1">
        <f t="shared" si="3"/>
        <v>0</v>
      </c>
      <c r="W36" s="1">
        <f t="shared" si="4"/>
        <v>1</v>
      </c>
      <c r="X36" s="1">
        <f t="shared" si="5"/>
        <v>0</v>
      </c>
      <c r="Y36" s="1">
        <f t="shared" si="6"/>
        <v>0</v>
      </c>
      <c r="Z36" s="1">
        <f t="shared" si="7"/>
        <v>0</v>
      </c>
      <c r="AA36" s="1">
        <f t="shared" si="8"/>
        <v>0</v>
      </c>
      <c r="AB36" s="1">
        <f t="shared" si="9"/>
        <v>2</v>
      </c>
      <c r="AC36" s="1"/>
    </row>
    <row r="37" spans="1:29" ht="12.95" customHeight="1">
      <c r="A37" s="2">
        <v>10400</v>
      </c>
      <c r="B37" s="1" t="s">
        <v>113</v>
      </c>
      <c r="C37" s="1" t="s">
        <v>114</v>
      </c>
      <c r="D37" s="1">
        <v>38.783647999999999</v>
      </c>
      <c r="E37" s="1">
        <v>-107.835032</v>
      </c>
      <c r="F37" s="3">
        <v>1</v>
      </c>
      <c r="G37" s="9" t="s">
        <v>2024</v>
      </c>
      <c r="H37" s="13">
        <v>2510.4998249999999</v>
      </c>
      <c r="I37" s="14">
        <v>26.679039</v>
      </c>
      <c r="J37" s="12">
        <v>0.10020000000000001</v>
      </c>
      <c r="K37" s="12">
        <v>5.8845000000000001</v>
      </c>
      <c r="L37" s="12">
        <v>0.32840000000000003</v>
      </c>
      <c r="M37" s="1">
        <v>0</v>
      </c>
      <c r="N37" s="1">
        <v>49</v>
      </c>
      <c r="O37" s="12">
        <v>2.0962480000000001</v>
      </c>
      <c r="P37" s="1">
        <v>2.3102999999999999E-2</v>
      </c>
      <c r="Q37" s="1">
        <v>0</v>
      </c>
      <c r="R37" s="1">
        <v>0</v>
      </c>
      <c r="S37" s="1">
        <f t="shared" si="0"/>
        <v>0</v>
      </c>
      <c r="T37" s="1">
        <f t="shared" si="1"/>
        <v>1</v>
      </c>
      <c r="U37" s="1">
        <f t="shared" si="2"/>
        <v>1</v>
      </c>
      <c r="V37" s="1">
        <f t="shared" si="3"/>
        <v>0</v>
      </c>
      <c r="W37" s="1">
        <f t="shared" si="4"/>
        <v>1</v>
      </c>
      <c r="X37" s="1">
        <f t="shared" si="5"/>
        <v>1</v>
      </c>
      <c r="Y37" s="1">
        <f t="shared" si="6"/>
        <v>0</v>
      </c>
      <c r="Z37" s="1">
        <f t="shared" si="7"/>
        <v>0</v>
      </c>
      <c r="AA37" s="1">
        <f t="shared" si="8"/>
        <v>0</v>
      </c>
      <c r="AB37" s="1">
        <f t="shared" si="9"/>
        <v>4</v>
      </c>
      <c r="AC37" s="1"/>
    </row>
    <row r="38" spans="1:29" ht="12.95" customHeight="1">
      <c r="A38" s="2">
        <v>10403</v>
      </c>
      <c r="B38" s="1" t="s">
        <v>115</v>
      </c>
      <c r="C38" s="1" t="s">
        <v>116</v>
      </c>
      <c r="D38" s="1">
        <v>38.791899999999998</v>
      </c>
      <c r="E38" s="1">
        <v>-107.726</v>
      </c>
      <c r="F38" s="3">
        <v>1</v>
      </c>
      <c r="G38" s="9" t="s">
        <v>2024</v>
      </c>
      <c r="H38" s="13">
        <v>2214.5531580000002</v>
      </c>
      <c r="I38" s="14">
        <v>36.970542999999999</v>
      </c>
      <c r="J38" s="12">
        <v>6.25E-2</v>
      </c>
      <c r="K38" s="12">
        <v>3.8379999999999996</v>
      </c>
      <c r="L38" s="12">
        <v>0.30299999999999999</v>
      </c>
      <c r="M38" s="1">
        <v>2</v>
      </c>
      <c r="N38" s="1">
        <v>62</v>
      </c>
      <c r="O38" s="12">
        <v>3.274152</v>
      </c>
      <c r="P38" s="1">
        <v>2.6190000000000001E-2</v>
      </c>
      <c r="Q38" s="1">
        <v>0</v>
      </c>
      <c r="R38" s="1">
        <v>0</v>
      </c>
      <c r="S38" s="1">
        <f t="shared" si="0"/>
        <v>0</v>
      </c>
      <c r="T38" s="1">
        <f t="shared" si="1"/>
        <v>1</v>
      </c>
      <c r="U38" s="1">
        <f t="shared" si="2"/>
        <v>1</v>
      </c>
      <c r="V38" s="1">
        <f t="shared" si="3"/>
        <v>1</v>
      </c>
      <c r="W38" s="1">
        <f t="shared" si="4"/>
        <v>1</v>
      </c>
      <c r="X38" s="1">
        <f t="shared" si="5"/>
        <v>1</v>
      </c>
      <c r="Y38" s="1">
        <f t="shared" si="6"/>
        <v>0</v>
      </c>
      <c r="Z38" s="1">
        <f t="shared" si="7"/>
        <v>0</v>
      </c>
      <c r="AA38" s="1">
        <f t="shared" si="8"/>
        <v>0</v>
      </c>
      <c r="AB38" s="1">
        <f t="shared" si="9"/>
        <v>5</v>
      </c>
      <c r="AC38" s="1"/>
    </row>
    <row r="39" spans="1:29" ht="12.95" customHeight="1">
      <c r="A39" s="2">
        <v>10415</v>
      </c>
      <c r="B39" s="1" t="s">
        <v>121</v>
      </c>
      <c r="C39" s="1" t="s">
        <v>122</v>
      </c>
      <c r="D39" s="1">
        <v>38.88111</v>
      </c>
      <c r="E39" s="1">
        <v>-107.78583</v>
      </c>
      <c r="F39" s="3">
        <v>1</v>
      </c>
      <c r="G39" s="9" t="s">
        <v>2024</v>
      </c>
      <c r="H39" s="13">
        <v>144.08345499999999</v>
      </c>
      <c r="I39" s="14">
        <v>17.992253999999999</v>
      </c>
      <c r="J39" s="12">
        <v>1.1900000000000001E-2</v>
      </c>
      <c r="K39" s="12">
        <v>2.4801000000000002</v>
      </c>
      <c r="L39" s="12">
        <v>0</v>
      </c>
      <c r="M39" s="1">
        <v>0</v>
      </c>
      <c r="N39" s="1">
        <v>28</v>
      </c>
      <c r="O39" s="12">
        <v>1.0802860000000001</v>
      </c>
      <c r="P39" s="1">
        <v>0</v>
      </c>
      <c r="Q39" s="1">
        <v>1</v>
      </c>
      <c r="R39" s="1">
        <v>0</v>
      </c>
      <c r="S39" s="1">
        <f t="shared" si="0"/>
        <v>0</v>
      </c>
      <c r="T39" s="1">
        <f t="shared" si="1"/>
        <v>1</v>
      </c>
      <c r="U39" s="1">
        <f t="shared" si="2"/>
        <v>0</v>
      </c>
      <c r="V39" s="1">
        <f t="shared" si="3"/>
        <v>0</v>
      </c>
      <c r="W39" s="1">
        <f t="shared" si="4"/>
        <v>1</v>
      </c>
      <c r="X39" s="1">
        <f t="shared" si="5"/>
        <v>0</v>
      </c>
      <c r="Y39" s="1">
        <f t="shared" si="6"/>
        <v>0</v>
      </c>
      <c r="Z39" s="1">
        <f t="shared" si="7"/>
        <v>1</v>
      </c>
      <c r="AA39" s="1">
        <f t="shared" si="8"/>
        <v>0</v>
      </c>
      <c r="AB39" s="40">
        <f t="shared" si="9"/>
        <v>3</v>
      </c>
      <c r="AC39" s="1" t="s">
        <v>2207</v>
      </c>
    </row>
    <row r="40" spans="1:29" ht="12.95" customHeight="1">
      <c r="A40" s="2">
        <v>10463</v>
      </c>
      <c r="B40" s="1" t="s">
        <v>123</v>
      </c>
      <c r="C40" s="1" t="s">
        <v>124</v>
      </c>
      <c r="D40" s="1">
        <v>38.863059999999997</v>
      </c>
      <c r="E40" s="1">
        <v>-107.62166999999999</v>
      </c>
      <c r="F40" s="3">
        <v>1</v>
      </c>
      <c r="G40" s="9" t="s">
        <v>2024</v>
      </c>
      <c r="H40" s="13">
        <v>43.591256999999999</v>
      </c>
      <c r="I40" s="14">
        <v>6.7601880000000003</v>
      </c>
      <c r="J40" s="12">
        <v>0</v>
      </c>
      <c r="K40" s="12">
        <v>2.2031000000000001</v>
      </c>
      <c r="L40" s="12">
        <v>8.0599999999999991E-2</v>
      </c>
      <c r="M40" s="1">
        <v>0</v>
      </c>
      <c r="N40" s="1">
        <v>11</v>
      </c>
      <c r="O40" s="12">
        <v>0.233566</v>
      </c>
      <c r="P40" s="1">
        <v>0</v>
      </c>
      <c r="Q40" s="1">
        <v>0</v>
      </c>
      <c r="R40" s="1">
        <v>0</v>
      </c>
      <c r="S40" s="1">
        <f t="shared" si="0"/>
        <v>0</v>
      </c>
      <c r="T40" s="1">
        <f t="shared" si="1"/>
        <v>1</v>
      </c>
      <c r="U40" s="1">
        <f t="shared" si="2"/>
        <v>1</v>
      </c>
      <c r="V40" s="1">
        <f t="shared" si="3"/>
        <v>0</v>
      </c>
      <c r="W40" s="1">
        <f t="shared" si="4"/>
        <v>1</v>
      </c>
      <c r="X40" s="1">
        <f t="shared" si="5"/>
        <v>0</v>
      </c>
      <c r="Y40" s="1">
        <f t="shared" si="6"/>
        <v>0</v>
      </c>
      <c r="Z40" s="1">
        <f t="shared" si="7"/>
        <v>0</v>
      </c>
      <c r="AA40" s="1">
        <f t="shared" si="8"/>
        <v>0</v>
      </c>
      <c r="AB40" s="1">
        <f t="shared" si="9"/>
        <v>3</v>
      </c>
      <c r="AC40" s="1"/>
    </row>
    <row r="41" spans="1:29" ht="12.95" customHeight="1">
      <c r="A41" s="2">
        <v>10551</v>
      </c>
      <c r="B41" s="1" t="s">
        <v>130</v>
      </c>
      <c r="C41" s="1" t="s">
        <v>131</v>
      </c>
      <c r="D41" s="1">
        <v>38.717799999999997</v>
      </c>
      <c r="E41" s="1">
        <v>-108.26861</v>
      </c>
      <c r="F41" s="3">
        <v>3</v>
      </c>
      <c r="G41" s="9" t="s">
        <v>2024</v>
      </c>
      <c r="H41" s="13">
        <v>529.36933599999998</v>
      </c>
      <c r="I41" s="14">
        <v>26.348054000000001</v>
      </c>
      <c r="J41" s="12">
        <v>2.7900000000000001E-2</v>
      </c>
      <c r="K41" s="12">
        <v>0.6704</v>
      </c>
      <c r="L41" s="12">
        <v>2.2000000000000001E-3</v>
      </c>
      <c r="M41" s="1">
        <v>0</v>
      </c>
      <c r="N41" s="1">
        <v>8</v>
      </c>
      <c r="O41" s="12">
        <v>1.0159119999999999</v>
      </c>
      <c r="P41" s="1">
        <v>0</v>
      </c>
      <c r="Q41" s="1">
        <v>0</v>
      </c>
      <c r="R41" s="1">
        <v>0</v>
      </c>
      <c r="S41" s="1">
        <f t="shared" si="0"/>
        <v>0</v>
      </c>
      <c r="T41" s="1">
        <f t="shared" si="1"/>
        <v>0</v>
      </c>
      <c r="U41" s="1">
        <f t="shared" si="2"/>
        <v>0</v>
      </c>
      <c r="V41" s="1">
        <f t="shared" si="3"/>
        <v>0</v>
      </c>
      <c r="W41" s="1">
        <f t="shared" si="4"/>
        <v>0</v>
      </c>
      <c r="X41" s="1">
        <f t="shared" si="5"/>
        <v>0</v>
      </c>
      <c r="Y41" s="1">
        <f t="shared" si="6"/>
        <v>0</v>
      </c>
      <c r="Z41" s="1">
        <f t="shared" si="7"/>
        <v>0</v>
      </c>
      <c r="AA41" s="1">
        <f t="shared" si="8"/>
        <v>0</v>
      </c>
      <c r="AB41" s="1">
        <f t="shared" si="9"/>
        <v>0</v>
      </c>
      <c r="AC41" s="1"/>
    </row>
    <row r="42" spans="1:29" ht="12.95" customHeight="1">
      <c r="A42" s="2">
        <v>10558</v>
      </c>
      <c r="B42" s="1" t="s">
        <v>132</v>
      </c>
      <c r="C42" s="1" t="s">
        <v>133</v>
      </c>
      <c r="D42" s="1">
        <v>38.636890000000001</v>
      </c>
      <c r="E42" s="1">
        <v>-108.42722000000001</v>
      </c>
      <c r="F42" s="3">
        <v>1</v>
      </c>
      <c r="G42" s="9" t="s">
        <v>2024</v>
      </c>
      <c r="H42" s="13">
        <v>94.975812000000005</v>
      </c>
      <c r="I42" s="14">
        <v>19.585719999999998</v>
      </c>
      <c r="J42" s="12">
        <v>0</v>
      </c>
      <c r="K42" s="12">
        <v>0.99690000000000001</v>
      </c>
      <c r="L42" s="12">
        <v>0</v>
      </c>
      <c r="M42" s="1">
        <v>0</v>
      </c>
      <c r="N42" s="1">
        <v>11</v>
      </c>
      <c r="O42" s="12">
        <v>4.6499999999999996E-3</v>
      </c>
      <c r="P42" s="1">
        <v>0</v>
      </c>
      <c r="Q42" s="1">
        <v>0</v>
      </c>
      <c r="R42" s="1">
        <v>0</v>
      </c>
      <c r="S42" s="1">
        <f t="shared" si="0"/>
        <v>0</v>
      </c>
      <c r="T42" s="1">
        <f t="shared" si="1"/>
        <v>0</v>
      </c>
      <c r="U42" s="1">
        <f t="shared" si="2"/>
        <v>0</v>
      </c>
      <c r="V42" s="1">
        <f t="shared" si="3"/>
        <v>0</v>
      </c>
      <c r="W42" s="1">
        <f t="shared" si="4"/>
        <v>1</v>
      </c>
      <c r="X42" s="1">
        <f t="shared" si="5"/>
        <v>0</v>
      </c>
      <c r="Y42" s="1">
        <f t="shared" si="6"/>
        <v>0</v>
      </c>
      <c r="Z42" s="1">
        <f t="shared" si="7"/>
        <v>0</v>
      </c>
      <c r="AA42" s="1">
        <f t="shared" si="8"/>
        <v>0</v>
      </c>
      <c r="AB42" s="1">
        <f t="shared" si="9"/>
        <v>1</v>
      </c>
      <c r="AC42" s="1" t="s">
        <v>2207</v>
      </c>
    </row>
    <row r="43" spans="1:29" ht="12.95" customHeight="1">
      <c r="A43" s="2">
        <v>10559</v>
      </c>
      <c r="B43" s="1" t="s">
        <v>134</v>
      </c>
      <c r="C43" s="1" t="s">
        <v>135</v>
      </c>
      <c r="D43" s="1">
        <v>38.581180000000003</v>
      </c>
      <c r="E43" s="1">
        <v>-108.40588</v>
      </c>
      <c r="F43" s="3">
        <v>1</v>
      </c>
      <c r="G43" s="9" t="s">
        <v>2024</v>
      </c>
      <c r="H43" s="13">
        <v>87.091436999999999</v>
      </c>
      <c r="I43" s="14">
        <v>15.061351</v>
      </c>
      <c r="J43" s="12">
        <v>0</v>
      </c>
      <c r="K43" s="12">
        <v>8.6800000000000002E-2</v>
      </c>
      <c r="L43" s="12">
        <v>5.1999999999999998E-3</v>
      </c>
      <c r="M43" s="1">
        <v>0</v>
      </c>
      <c r="N43" s="1">
        <v>0</v>
      </c>
      <c r="O43" s="12">
        <v>0.25869799999999998</v>
      </c>
      <c r="P43" s="1">
        <v>0</v>
      </c>
      <c r="Q43" s="1">
        <v>0</v>
      </c>
      <c r="R43" s="1">
        <v>0</v>
      </c>
      <c r="S43" s="1">
        <f t="shared" si="0"/>
        <v>0</v>
      </c>
      <c r="T43" s="1">
        <f t="shared" si="1"/>
        <v>0</v>
      </c>
      <c r="U43" s="1">
        <f t="shared" si="2"/>
        <v>0</v>
      </c>
      <c r="V43" s="1">
        <f t="shared" si="3"/>
        <v>0</v>
      </c>
      <c r="W43" s="1">
        <f t="shared" si="4"/>
        <v>0</v>
      </c>
      <c r="X43" s="1">
        <f t="shared" si="5"/>
        <v>0</v>
      </c>
      <c r="Y43" s="1">
        <f t="shared" si="6"/>
        <v>0</v>
      </c>
      <c r="Z43" s="1">
        <f t="shared" si="7"/>
        <v>0</v>
      </c>
      <c r="AA43" s="1">
        <f t="shared" si="8"/>
        <v>0</v>
      </c>
      <c r="AB43" s="1">
        <f t="shared" si="9"/>
        <v>0</v>
      </c>
      <c r="AC43" s="1"/>
    </row>
    <row r="44" spans="1:29" ht="12.95" customHeight="1">
      <c r="A44" s="2">
        <v>10567</v>
      </c>
      <c r="B44" s="1" t="s">
        <v>136</v>
      </c>
      <c r="C44" s="1" t="s">
        <v>114</v>
      </c>
      <c r="D44" s="1">
        <v>38.63447</v>
      </c>
      <c r="E44" s="1">
        <v>-108.19540000000001</v>
      </c>
      <c r="F44" s="3">
        <v>1</v>
      </c>
      <c r="G44" s="9" t="s">
        <v>2024</v>
      </c>
      <c r="H44" s="13">
        <v>147.49205699999999</v>
      </c>
      <c r="I44" s="14">
        <v>12.436339</v>
      </c>
      <c r="J44" s="12">
        <v>0</v>
      </c>
      <c r="K44" s="12">
        <v>0.3881</v>
      </c>
      <c r="L44" s="12">
        <v>0.161</v>
      </c>
      <c r="M44" s="1">
        <v>0</v>
      </c>
      <c r="N44" s="1">
        <v>0</v>
      </c>
      <c r="O44" s="12">
        <v>0.61643199999999998</v>
      </c>
      <c r="P44" s="1">
        <v>0</v>
      </c>
      <c r="Q44" s="1">
        <v>0</v>
      </c>
      <c r="R44" s="1">
        <v>0</v>
      </c>
      <c r="S44" s="1">
        <f t="shared" si="0"/>
        <v>0</v>
      </c>
      <c r="T44" s="1">
        <f t="shared" si="1"/>
        <v>0</v>
      </c>
      <c r="U44" s="1">
        <f t="shared" si="2"/>
        <v>1</v>
      </c>
      <c r="V44" s="1">
        <f t="shared" si="3"/>
        <v>0</v>
      </c>
      <c r="W44" s="1">
        <f t="shared" si="4"/>
        <v>0</v>
      </c>
      <c r="X44" s="1">
        <f t="shared" si="5"/>
        <v>0</v>
      </c>
      <c r="Y44" s="1">
        <f t="shared" si="6"/>
        <v>0</v>
      </c>
      <c r="Z44" s="1">
        <f t="shared" si="7"/>
        <v>0</v>
      </c>
      <c r="AA44" s="1">
        <f t="shared" si="8"/>
        <v>0</v>
      </c>
      <c r="AB44" s="1">
        <f t="shared" si="9"/>
        <v>1</v>
      </c>
      <c r="AC44" s="1"/>
    </row>
    <row r="45" spans="1:29" ht="12.95" customHeight="1">
      <c r="A45" s="2">
        <v>10570</v>
      </c>
      <c r="B45" s="1" t="s">
        <v>137</v>
      </c>
      <c r="C45" s="1" t="s">
        <v>138</v>
      </c>
      <c r="D45" s="1">
        <v>38.961210000000001</v>
      </c>
      <c r="E45" s="1">
        <v>-108.22965000000001</v>
      </c>
      <c r="F45" s="3">
        <v>1</v>
      </c>
      <c r="G45" s="9" t="s">
        <v>2024</v>
      </c>
      <c r="H45" s="13">
        <v>144.76469399999999</v>
      </c>
      <c r="I45" s="14">
        <v>25.986241</v>
      </c>
      <c r="J45" s="12">
        <v>0</v>
      </c>
      <c r="K45" s="12">
        <v>0</v>
      </c>
      <c r="L45" s="12">
        <v>5.7799999999999997E-2</v>
      </c>
      <c r="M45" s="1">
        <v>0</v>
      </c>
      <c r="N45" s="1">
        <v>4</v>
      </c>
      <c r="O45" s="12">
        <v>7.1493000000000001E-2</v>
      </c>
      <c r="P45" s="1">
        <v>0</v>
      </c>
      <c r="Q45" s="1">
        <v>0</v>
      </c>
      <c r="R45" s="1">
        <v>0</v>
      </c>
      <c r="S45" s="1">
        <f t="shared" si="0"/>
        <v>0</v>
      </c>
      <c r="T45" s="1">
        <f t="shared" si="1"/>
        <v>0</v>
      </c>
      <c r="U45" s="1">
        <f t="shared" si="2"/>
        <v>1</v>
      </c>
      <c r="V45" s="1">
        <f t="shared" si="3"/>
        <v>0</v>
      </c>
      <c r="W45" s="1">
        <f t="shared" si="4"/>
        <v>0</v>
      </c>
      <c r="X45" s="1">
        <f t="shared" si="5"/>
        <v>0</v>
      </c>
      <c r="Y45" s="1">
        <f t="shared" si="6"/>
        <v>0</v>
      </c>
      <c r="Z45" s="1">
        <f t="shared" si="7"/>
        <v>0</v>
      </c>
      <c r="AA45" s="1">
        <f t="shared" si="8"/>
        <v>0</v>
      </c>
      <c r="AB45" s="1">
        <f t="shared" si="9"/>
        <v>1</v>
      </c>
      <c r="AC45" s="1" t="s">
        <v>2207</v>
      </c>
    </row>
    <row r="46" spans="1:29" ht="12.95" customHeight="1">
      <c r="A46" s="2">
        <v>10575</v>
      </c>
      <c r="B46" s="1" t="s">
        <v>137</v>
      </c>
      <c r="C46" s="1" t="s">
        <v>139</v>
      </c>
      <c r="D46" s="1">
        <v>38.963099999999997</v>
      </c>
      <c r="E46" s="1">
        <v>-108.227</v>
      </c>
      <c r="F46" s="3">
        <v>1</v>
      </c>
      <c r="G46" s="9" t="s">
        <v>2024</v>
      </c>
      <c r="H46" s="13">
        <v>144.63326799999999</v>
      </c>
      <c r="I46" s="14">
        <v>28.095770000000002</v>
      </c>
      <c r="J46" s="12">
        <v>0</v>
      </c>
      <c r="K46" s="12">
        <v>0</v>
      </c>
      <c r="L46" s="12">
        <v>5.7799999999999997E-2</v>
      </c>
      <c r="M46" s="1">
        <v>0</v>
      </c>
      <c r="N46" s="1">
        <v>4</v>
      </c>
      <c r="O46" s="12">
        <v>6.0865000000000002E-2</v>
      </c>
      <c r="P46" s="1">
        <v>0</v>
      </c>
      <c r="Q46" s="1">
        <v>0</v>
      </c>
      <c r="R46" s="1">
        <v>0</v>
      </c>
      <c r="S46" s="1">
        <f t="shared" si="0"/>
        <v>0</v>
      </c>
      <c r="T46" s="1">
        <f t="shared" si="1"/>
        <v>0</v>
      </c>
      <c r="U46" s="1">
        <f t="shared" si="2"/>
        <v>1</v>
      </c>
      <c r="V46" s="1">
        <f t="shared" si="3"/>
        <v>0</v>
      </c>
      <c r="W46" s="1">
        <f t="shared" si="4"/>
        <v>0</v>
      </c>
      <c r="X46" s="1">
        <f t="shared" si="5"/>
        <v>0</v>
      </c>
      <c r="Y46" s="1">
        <f t="shared" si="6"/>
        <v>0</v>
      </c>
      <c r="Z46" s="1">
        <f t="shared" si="7"/>
        <v>0</v>
      </c>
      <c r="AA46" s="1">
        <f t="shared" si="8"/>
        <v>0</v>
      </c>
      <c r="AB46" s="1">
        <f t="shared" si="9"/>
        <v>1</v>
      </c>
      <c r="AC46" s="1"/>
    </row>
    <row r="47" spans="1:29" ht="12.95" customHeight="1">
      <c r="A47" s="2">
        <v>10586</v>
      </c>
      <c r="B47" s="1" t="s">
        <v>140</v>
      </c>
      <c r="C47" s="1" t="s">
        <v>141</v>
      </c>
      <c r="D47" s="1">
        <v>38.969915999999998</v>
      </c>
      <c r="E47" s="1">
        <v>-107.87875</v>
      </c>
      <c r="F47" s="3">
        <v>1</v>
      </c>
      <c r="G47" s="9" t="s">
        <v>2024</v>
      </c>
      <c r="H47" s="13">
        <v>17.15175</v>
      </c>
      <c r="I47" s="14">
        <v>9.1441839999999992</v>
      </c>
      <c r="J47" s="12">
        <v>0</v>
      </c>
      <c r="K47" s="12">
        <v>0</v>
      </c>
      <c r="L47" s="12">
        <v>0</v>
      </c>
      <c r="M47" s="1">
        <v>1</v>
      </c>
      <c r="N47" s="1">
        <v>1</v>
      </c>
      <c r="O47" s="12">
        <v>1.2417640000000001</v>
      </c>
      <c r="P47" s="1">
        <v>0</v>
      </c>
      <c r="Q47" s="1">
        <v>6</v>
      </c>
      <c r="R47" s="1">
        <v>0</v>
      </c>
      <c r="S47" s="1">
        <f t="shared" si="0"/>
        <v>0</v>
      </c>
      <c r="T47" s="1">
        <f t="shared" si="1"/>
        <v>0</v>
      </c>
      <c r="U47" s="1">
        <f t="shared" si="2"/>
        <v>0</v>
      </c>
      <c r="V47" s="1">
        <f t="shared" si="3"/>
        <v>1</v>
      </c>
      <c r="W47" s="1">
        <f t="shared" si="4"/>
        <v>0</v>
      </c>
      <c r="X47" s="1">
        <f t="shared" si="5"/>
        <v>0</v>
      </c>
      <c r="Y47" s="1">
        <f t="shared" si="6"/>
        <v>0</v>
      </c>
      <c r="Z47" s="1">
        <f t="shared" si="7"/>
        <v>1</v>
      </c>
      <c r="AA47" s="1">
        <f t="shared" si="8"/>
        <v>0</v>
      </c>
      <c r="AB47" s="1">
        <f t="shared" si="9"/>
        <v>2</v>
      </c>
      <c r="AC47" s="1"/>
    </row>
    <row r="48" spans="1:29" ht="12.95" customHeight="1">
      <c r="A48" s="2">
        <v>10589</v>
      </c>
      <c r="B48" s="1" t="s">
        <v>142</v>
      </c>
      <c r="C48" s="1" t="s">
        <v>143</v>
      </c>
      <c r="D48" s="1">
        <v>38.857267999999998</v>
      </c>
      <c r="E48" s="1">
        <v>-107.994715</v>
      </c>
      <c r="F48" s="3">
        <v>1</v>
      </c>
      <c r="G48" s="9" t="s">
        <v>2024</v>
      </c>
      <c r="H48" s="13">
        <v>58.048650000000002</v>
      </c>
      <c r="I48" s="14">
        <v>14.109702</v>
      </c>
      <c r="J48" s="12">
        <v>0.39069999999999999</v>
      </c>
      <c r="K48" s="12">
        <v>1.9286999999999999</v>
      </c>
      <c r="L48" s="12">
        <v>0</v>
      </c>
      <c r="M48" s="1">
        <v>0</v>
      </c>
      <c r="N48" s="1">
        <v>4</v>
      </c>
      <c r="O48" s="12">
        <v>1.1849419999999999</v>
      </c>
      <c r="P48" s="1">
        <v>0</v>
      </c>
      <c r="Q48" s="1">
        <v>8</v>
      </c>
      <c r="R48" s="1">
        <v>0</v>
      </c>
      <c r="S48" s="1">
        <f t="shared" si="0"/>
        <v>0</v>
      </c>
      <c r="T48" s="1">
        <f t="shared" si="1"/>
        <v>0</v>
      </c>
      <c r="U48" s="1">
        <f t="shared" si="2"/>
        <v>0</v>
      </c>
      <c r="V48" s="1">
        <f t="shared" si="3"/>
        <v>0</v>
      </c>
      <c r="W48" s="1">
        <f t="shared" si="4"/>
        <v>0</v>
      </c>
      <c r="X48" s="1">
        <f t="shared" si="5"/>
        <v>0</v>
      </c>
      <c r="Y48" s="1">
        <f t="shared" si="6"/>
        <v>0</v>
      </c>
      <c r="Z48" s="1">
        <f t="shared" si="7"/>
        <v>1</v>
      </c>
      <c r="AA48" s="1">
        <f t="shared" si="8"/>
        <v>0</v>
      </c>
      <c r="AB48" s="1">
        <f t="shared" si="9"/>
        <v>1</v>
      </c>
      <c r="AC48" s="1"/>
    </row>
    <row r="49" spans="1:29" ht="12.95" customHeight="1">
      <c r="A49" s="2">
        <v>10624</v>
      </c>
      <c r="B49" s="1" t="s">
        <v>152</v>
      </c>
      <c r="C49" s="1" t="s">
        <v>153</v>
      </c>
      <c r="D49" s="1">
        <v>38.485416000000001</v>
      </c>
      <c r="E49" s="1">
        <v>-107.74935000000001</v>
      </c>
      <c r="F49" s="3">
        <v>1</v>
      </c>
      <c r="G49" s="9" t="s">
        <v>2024</v>
      </c>
      <c r="H49" s="13">
        <v>103.94010400000001</v>
      </c>
      <c r="I49" s="14">
        <v>29.003786999999999</v>
      </c>
      <c r="J49" s="12">
        <v>1.47E-2</v>
      </c>
      <c r="K49" s="12">
        <v>8.2180999999999997</v>
      </c>
      <c r="L49" s="12">
        <v>1.1828999999999998</v>
      </c>
      <c r="M49" s="1">
        <v>0</v>
      </c>
      <c r="N49" s="1">
        <v>15</v>
      </c>
      <c r="O49" s="12">
        <v>2.321653</v>
      </c>
      <c r="P49" s="1">
        <v>0</v>
      </c>
      <c r="Q49" s="1">
        <v>0</v>
      </c>
      <c r="R49" s="1">
        <v>0</v>
      </c>
      <c r="S49" s="1">
        <f t="shared" si="0"/>
        <v>0</v>
      </c>
      <c r="T49" s="1">
        <f t="shared" si="1"/>
        <v>1</v>
      </c>
      <c r="U49" s="1">
        <f t="shared" si="2"/>
        <v>1</v>
      </c>
      <c r="V49" s="1">
        <f t="shared" si="3"/>
        <v>0</v>
      </c>
      <c r="W49" s="1">
        <f t="shared" si="4"/>
        <v>1</v>
      </c>
      <c r="X49" s="1">
        <f t="shared" si="5"/>
        <v>1</v>
      </c>
      <c r="Y49" s="1">
        <f t="shared" si="6"/>
        <v>0</v>
      </c>
      <c r="Z49" s="1">
        <f t="shared" si="7"/>
        <v>0</v>
      </c>
      <c r="AA49" s="1">
        <f t="shared" si="8"/>
        <v>0</v>
      </c>
      <c r="AB49" s="1">
        <f t="shared" si="9"/>
        <v>4</v>
      </c>
      <c r="AC49" s="1"/>
    </row>
    <row r="50" spans="1:29" ht="12.95" customHeight="1">
      <c r="A50" s="2">
        <v>10632</v>
      </c>
      <c r="B50" s="1" t="s">
        <v>154</v>
      </c>
      <c r="C50" s="1" t="s">
        <v>155</v>
      </c>
      <c r="D50" s="1">
        <v>38.425280000000001</v>
      </c>
      <c r="E50" s="1">
        <v>-107.93389000000001</v>
      </c>
      <c r="F50" s="3">
        <v>1</v>
      </c>
      <c r="G50" s="9" t="s">
        <v>2024</v>
      </c>
      <c r="H50" s="13">
        <v>127.33935</v>
      </c>
      <c r="I50" s="14">
        <v>11.576574000000001</v>
      </c>
      <c r="J50" s="12">
        <v>0</v>
      </c>
      <c r="K50" s="12">
        <v>0.92370000000000008</v>
      </c>
      <c r="L50" s="12">
        <v>1.34E-2</v>
      </c>
      <c r="M50" s="1">
        <v>0</v>
      </c>
      <c r="N50" s="1">
        <v>10</v>
      </c>
      <c r="O50" s="12">
        <v>3.3406910000000001</v>
      </c>
      <c r="P50" s="1">
        <v>0</v>
      </c>
      <c r="Q50" s="1">
        <v>0</v>
      </c>
      <c r="R50" s="1">
        <v>0</v>
      </c>
      <c r="S50" s="1">
        <f t="shared" si="0"/>
        <v>0</v>
      </c>
      <c r="T50" s="1">
        <f t="shared" si="1"/>
        <v>0</v>
      </c>
      <c r="U50" s="1">
        <f t="shared" si="2"/>
        <v>0</v>
      </c>
      <c r="V50" s="1">
        <f t="shared" si="3"/>
        <v>0</v>
      </c>
      <c r="W50" s="1">
        <f t="shared" si="4"/>
        <v>0</v>
      </c>
      <c r="X50" s="1">
        <f t="shared" si="5"/>
        <v>1</v>
      </c>
      <c r="Y50" s="1">
        <f t="shared" si="6"/>
        <v>0</v>
      </c>
      <c r="Z50" s="1">
        <f t="shared" si="7"/>
        <v>0</v>
      </c>
      <c r="AA50" s="1">
        <f t="shared" si="8"/>
        <v>0</v>
      </c>
      <c r="AB50" s="1">
        <f t="shared" si="9"/>
        <v>1</v>
      </c>
      <c r="AC50" s="1"/>
    </row>
    <row r="51" spans="1:29" ht="12.95" customHeight="1">
      <c r="A51" s="2">
        <v>10633</v>
      </c>
      <c r="B51" s="1" t="s">
        <v>154</v>
      </c>
      <c r="C51" s="1" t="s">
        <v>156</v>
      </c>
      <c r="D51" s="1">
        <v>38.42183</v>
      </c>
      <c r="E51" s="1">
        <v>-107.93367000000001</v>
      </c>
      <c r="F51" s="3">
        <v>1</v>
      </c>
      <c r="G51" s="9" t="s">
        <v>2024</v>
      </c>
      <c r="H51" s="13">
        <v>122.995105</v>
      </c>
      <c r="I51" s="14">
        <v>8.1349260000000001</v>
      </c>
      <c r="J51" s="12">
        <v>0</v>
      </c>
      <c r="K51" s="12">
        <v>0.73899999999999999</v>
      </c>
      <c r="L51" s="12">
        <v>1.3200000000000002E-2</v>
      </c>
      <c r="M51" s="1">
        <v>0</v>
      </c>
      <c r="N51" s="1">
        <v>10</v>
      </c>
      <c r="O51" s="12">
        <v>3.2905769999999999</v>
      </c>
      <c r="P51" s="1">
        <v>0</v>
      </c>
      <c r="Q51" s="1">
        <v>0</v>
      </c>
      <c r="R51" s="1">
        <v>0</v>
      </c>
      <c r="S51" s="1">
        <f t="shared" si="0"/>
        <v>0</v>
      </c>
      <c r="T51" s="1">
        <f t="shared" si="1"/>
        <v>0</v>
      </c>
      <c r="U51" s="1">
        <f t="shared" si="2"/>
        <v>0</v>
      </c>
      <c r="V51" s="1">
        <f t="shared" si="3"/>
        <v>0</v>
      </c>
      <c r="W51" s="1">
        <f t="shared" si="4"/>
        <v>0</v>
      </c>
      <c r="X51" s="1">
        <f t="shared" si="5"/>
        <v>1</v>
      </c>
      <c r="Y51" s="1">
        <f t="shared" si="6"/>
        <v>0</v>
      </c>
      <c r="Z51" s="1">
        <f t="shared" si="7"/>
        <v>0</v>
      </c>
      <c r="AA51" s="1">
        <f t="shared" si="8"/>
        <v>0</v>
      </c>
      <c r="AB51" s="1">
        <f t="shared" si="9"/>
        <v>1</v>
      </c>
      <c r="AC51" s="1"/>
    </row>
    <row r="52" spans="1:29" ht="12.95" customHeight="1">
      <c r="A52" s="2">
        <v>10634</v>
      </c>
      <c r="B52" s="1" t="s">
        <v>154</v>
      </c>
      <c r="C52" s="1" t="s">
        <v>157</v>
      </c>
      <c r="D52" s="1">
        <v>38.392299999999999</v>
      </c>
      <c r="E52" s="1">
        <v>-107.94519</v>
      </c>
      <c r="F52" s="3">
        <v>1</v>
      </c>
      <c r="G52" s="9" t="s">
        <v>2024</v>
      </c>
      <c r="H52" s="13">
        <v>108.99275900000001</v>
      </c>
      <c r="I52" s="14">
        <v>9.7659719999999997</v>
      </c>
      <c r="J52" s="12">
        <v>0</v>
      </c>
      <c r="K52" s="12">
        <v>0.24940000000000001</v>
      </c>
      <c r="L52" s="12">
        <v>1.3200000000000002E-2</v>
      </c>
      <c r="M52" s="1">
        <v>0</v>
      </c>
      <c r="N52" s="1">
        <v>1</v>
      </c>
      <c r="O52" s="12">
        <v>1.0466</v>
      </c>
      <c r="P52" s="1">
        <v>0</v>
      </c>
      <c r="Q52" s="1">
        <v>0</v>
      </c>
      <c r="R52" s="1">
        <v>0</v>
      </c>
      <c r="S52" s="1">
        <f t="shared" si="0"/>
        <v>0</v>
      </c>
      <c r="T52" s="1">
        <f t="shared" si="1"/>
        <v>0</v>
      </c>
      <c r="U52" s="1">
        <f t="shared" si="2"/>
        <v>0</v>
      </c>
      <c r="V52" s="1">
        <f t="shared" si="3"/>
        <v>0</v>
      </c>
      <c r="W52" s="1">
        <f t="shared" si="4"/>
        <v>0</v>
      </c>
      <c r="X52" s="1">
        <f t="shared" si="5"/>
        <v>0</v>
      </c>
      <c r="Y52" s="1">
        <f t="shared" si="6"/>
        <v>0</v>
      </c>
      <c r="Z52" s="1">
        <f t="shared" si="7"/>
        <v>0</v>
      </c>
      <c r="AA52" s="1">
        <f t="shared" si="8"/>
        <v>0</v>
      </c>
      <c r="AB52" s="1">
        <f t="shared" si="9"/>
        <v>0</v>
      </c>
      <c r="AC52" s="1"/>
    </row>
    <row r="53" spans="1:29" ht="12.95" customHeight="1">
      <c r="A53" s="2">
        <v>10672</v>
      </c>
      <c r="B53" s="1" t="s">
        <v>164</v>
      </c>
      <c r="C53" s="1" t="s">
        <v>165</v>
      </c>
      <c r="D53" s="1">
        <v>38.23413</v>
      </c>
      <c r="E53" s="1">
        <v>-107.69408</v>
      </c>
      <c r="F53" s="3">
        <v>1</v>
      </c>
      <c r="G53" s="9" t="s">
        <v>2024</v>
      </c>
      <c r="H53" s="13">
        <v>14.358393</v>
      </c>
      <c r="I53" s="14">
        <v>8.7758479999999999</v>
      </c>
      <c r="J53" s="12">
        <v>0</v>
      </c>
      <c r="K53" s="12">
        <v>0</v>
      </c>
      <c r="L53" s="12">
        <v>0</v>
      </c>
      <c r="M53" s="1">
        <v>0</v>
      </c>
      <c r="N53" s="1">
        <v>0</v>
      </c>
      <c r="O53" s="12">
        <v>0.85444399999999998</v>
      </c>
      <c r="P53" s="1">
        <v>0</v>
      </c>
      <c r="Q53" s="1">
        <v>1</v>
      </c>
      <c r="R53" s="1">
        <v>0</v>
      </c>
      <c r="S53" s="1">
        <f t="shared" si="0"/>
        <v>0</v>
      </c>
      <c r="T53" s="1">
        <f t="shared" si="1"/>
        <v>0</v>
      </c>
      <c r="U53" s="1">
        <f t="shared" si="2"/>
        <v>0</v>
      </c>
      <c r="V53" s="1">
        <f t="shared" si="3"/>
        <v>0</v>
      </c>
      <c r="W53" s="1">
        <f t="shared" si="4"/>
        <v>0</v>
      </c>
      <c r="X53" s="1">
        <f t="shared" si="5"/>
        <v>0</v>
      </c>
      <c r="Y53" s="1">
        <f t="shared" si="6"/>
        <v>0</v>
      </c>
      <c r="Z53" s="1">
        <f t="shared" si="7"/>
        <v>1</v>
      </c>
      <c r="AA53" s="1">
        <f t="shared" si="8"/>
        <v>0</v>
      </c>
      <c r="AB53" s="1">
        <f t="shared" si="9"/>
        <v>1</v>
      </c>
      <c r="AC53" s="1"/>
    </row>
    <row r="54" spans="1:29" ht="12.95" customHeight="1">
      <c r="A54" s="2">
        <v>10700</v>
      </c>
      <c r="B54" s="1" t="s">
        <v>172</v>
      </c>
      <c r="C54" s="1" t="s">
        <v>173</v>
      </c>
      <c r="D54" s="1">
        <v>38.371099999999998</v>
      </c>
      <c r="E54" s="1">
        <v>-108.80200000000001</v>
      </c>
      <c r="F54" s="3">
        <v>3</v>
      </c>
      <c r="G54" s="9" t="s">
        <v>2024</v>
      </c>
      <c r="H54" s="13">
        <v>5606.0948920000001</v>
      </c>
      <c r="I54" s="14">
        <v>29.168626</v>
      </c>
      <c r="J54" s="12">
        <v>0.47400000000000003</v>
      </c>
      <c r="K54" s="12">
        <v>1.2944</v>
      </c>
      <c r="L54" s="12">
        <v>7.959999999999999E-2</v>
      </c>
      <c r="M54" s="1">
        <v>0</v>
      </c>
      <c r="N54" s="1">
        <v>0</v>
      </c>
      <c r="O54" s="12">
        <v>1.8056639999999999</v>
      </c>
      <c r="P54" s="1">
        <v>1.32E-2</v>
      </c>
      <c r="Q54" s="1">
        <v>1</v>
      </c>
      <c r="R54" s="1">
        <v>0</v>
      </c>
      <c r="S54" s="1">
        <f t="shared" si="0"/>
        <v>0</v>
      </c>
      <c r="T54" s="1">
        <f t="shared" si="1"/>
        <v>0</v>
      </c>
      <c r="U54" s="1">
        <f t="shared" si="2"/>
        <v>1</v>
      </c>
      <c r="V54" s="1">
        <f t="shared" si="3"/>
        <v>0</v>
      </c>
      <c r="W54" s="1">
        <f t="shared" si="4"/>
        <v>0</v>
      </c>
      <c r="X54" s="1">
        <f t="shared" si="5"/>
        <v>0</v>
      </c>
      <c r="Y54" s="1">
        <f t="shared" si="6"/>
        <v>0</v>
      </c>
      <c r="Z54" s="1">
        <f t="shared" si="7"/>
        <v>1</v>
      </c>
      <c r="AA54" s="1">
        <f t="shared" si="8"/>
        <v>0</v>
      </c>
      <c r="AB54" s="1">
        <f t="shared" si="9"/>
        <v>2</v>
      </c>
      <c r="AC54" s="1" t="s">
        <v>2207</v>
      </c>
    </row>
    <row r="55" spans="1:29" ht="12.95" customHeight="1">
      <c r="A55" s="2">
        <v>10800</v>
      </c>
      <c r="B55" s="1" t="s">
        <v>4</v>
      </c>
      <c r="C55" s="1" t="s">
        <v>94</v>
      </c>
      <c r="D55" s="1">
        <v>38.380749999999999</v>
      </c>
      <c r="E55" s="1">
        <v>-108.802217</v>
      </c>
      <c r="F55" s="3">
        <v>3</v>
      </c>
      <c r="G55" s="9" t="s">
        <v>2024</v>
      </c>
      <c r="H55" s="13">
        <v>4025.944058</v>
      </c>
      <c r="I55" s="14">
        <v>23.946055000000001</v>
      </c>
      <c r="J55" s="12">
        <v>7.690000000000001E-2</v>
      </c>
      <c r="K55" s="12">
        <v>3.6968000000000001</v>
      </c>
      <c r="L55" s="12">
        <v>0.2195</v>
      </c>
      <c r="M55" s="1">
        <v>0</v>
      </c>
      <c r="N55" s="1">
        <v>0</v>
      </c>
      <c r="O55" s="12">
        <v>4.6008019999999998</v>
      </c>
      <c r="P55" s="1">
        <v>2.0368000000000001E-2</v>
      </c>
      <c r="Q55" s="1">
        <v>0</v>
      </c>
      <c r="R55" s="1">
        <v>0</v>
      </c>
      <c r="S55" s="1">
        <f t="shared" si="0"/>
        <v>0</v>
      </c>
      <c r="T55" s="1">
        <f t="shared" si="1"/>
        <v>1</v>
      </c>
      <c r="U55" s="1">
        <f t="shared" si="2"/>
        <v>1</v>
      </c>
      <c r="V55" s="1">
        <f t="shared" si="3"/>
        <v>0</v>
      </c>
      <c r="W55" s="1">
        <f t="shared" si="4"/>
        <v>0</v>
      </c>
      <c r="X55" s="1">
        <f t="shared" si="5"/>
        <v>1</v>
      </c>
      <c r="Y55" s="1">
        <f t="shared" si="6"/>
        <v>0</v>
      </c>
      <c r="Z55" s="1">
        <f t="shared" si="7"/>
        <v>0</v>
      </c>
      <c r="AA55" s="1">
        <f t="shared" si="8"/>
        <v>0</v>
      </c>
      <c r="AB55" s="1">
        <f t="shared" si="9"/>
        <v>3</v>
      </c>
      <c r="AC55" s="1"/>
    </row>
    <row r="56" spans="1:29" ht="12.95" customHeight="1">
      <c r="A56" s="2">
        <v>10805</v>
      </c>
      <c r="B56" s="1" t="s">
        <v>4</v>
      </c>
      <c r="C56" s="1" t="s">
        <v>187</v>
      </c>
      <c r="D56" s="1">
        <v>38.125999999999998</v>
      </c>
      <c r="E56" s="1">
        <v>-108.20766</v>
      </c>
      <c r="F56" s="3">
        <v>1</v>
      </c>
      <c r="G56" s="9" t="s">
        <v>2024</v>
      </c>
      <c r="H56" s="13">
        <v>1115.1980639999999</v>
      </c>
      <c r="I56" s="14">
        <v>17.668925999999999</v>
      </c>
      <c r="J56" s="12">
        <v>0</v>
      </c>
      <c r="K56" s="12">
        <v>0.14180000000000001</v>
      </c>
      <c r="L56" s="12">
        <v>0.24859999999999999</v>
      </c>
      <c r="M56" s="1">
        <v>0</v>
      </c>
      <c r="N56" s="1">
        <v>4</v>
      </c>
      <c r="O56" s="12">
        <v>1.200018</v>
      </c>
      <c r="P56" s="1">
        <v>7.3529999999999998E-2</v>
      </c>
      <c r="Q56" s="1">
        <v>0</v>
      </c>
      <c r="R56" s="1">
        <v>0</v>
      </c>
      <c r="S56" s="1">
        <f t="shared" si="0"/>
        <v>0</v>
      </c>
      <c r="T56" s="1">
        <f t="shared" si="1"/>
        <v>0</v>
      </c>
      <c r="U56" s="1">
        <f t="shared" si="2"/>
        <v>1</v>
      </c>
      <c r="V56" s="1">
        <f t="shared" si="3"/>
        <v>0</v>
      </c>
      <c r="W56" s="1">
        <f t="shared" si="4"/>
        <v>0</v>
      </c>
      <c r="X56" s="1">
        <f t="shared" si="5"/>
        <v>0</v>
      </c>
      <c r="Y56" s="1">
        <f t="shared" si="6"/>
        <v>1</v>
      </c>
      <c r="Z56" s="1">
        <f t="shared" si="7"/>
        <v>0</v>
      </c>
      <c r="AA56" s="1">
        <f t="shared" si="8"/>
        <v>0</v>
      </c>
      <c r="AB56" s="1">
        <f t="shared" si="9"/>
        <v>2</v>
      </c>
      <c r="AC56" s="1" t="s">
        <v>2207</v>
      </c>
    </row>
    <row r="57" spans="1:29" ht="12.95" customHeight="1">
      <c r="A57" s="2">
        <v>10831</v>
      </c>
      <c r="B57" s="1" t="s">
        <v>197</v>
      </c>
      <c r="C57" s="1" t="s">
        <v>198</v>
      </c>
      <c r="D57" s="1">
        <v>38.217500000000001</v>
      </c>
      <c r="E57" s="1">
        <v>-108.545</v>
      </c>
      <c r="F57" s="3">
        <v>1</v>
      </c>
      <c r="G57" s="9" t="s">
        <v>2024</v>
      </c>
      <c r="H57" s="13">
        <v>778.99975800000004</v>
      </c>
      <c r="I57" s="14">
        <v>20.595669000000001</v>
      </c>
      <c r="J57" s="12">
        <v>0.21129999999999999</v>
      </c>
      <c r="K57" s="12">
        <v>10.9963</v>
      </c>
      <c r="L57" s="12">
        <v>0.26289999999999997</v>
      </c>
      <c r="M57" s="1">
        <v>0</v>
      </c>
      <c r="N57" s="1">
        <v>4</v>
      </c>
      <c r="O57" s="12">
        <v>2.5059269999999998</v>
      </c>
      <c r="P57" s="1">
        <v>0</v>
      </c>
      <c r="Q57" s="1">
        <v>0</v>
      </c>
      <c r="R57" s="1">
        <v>0</v>
      </c>
      <c r="S57" s="1">
        <f t="shared" si="0"/>
        <v>0</v>
      </c>
      <c r="T57" s="1">
        <f t="shared" si="1"/>
        <v>1</v>
      </c>
      <c r="U57" s="1">
        <f t="shared" si="2"/>
        <v>1</v>
      </c>
      <c r="V57" s="1">
        <f t="shared" si="3"/>
        <v>0</v>
      </c>
      <c r="W57" s="1">
        <f t="shared" si="4"/>
        <v>0</v>
      </c>
      <c r="X57" s="1">
        <f t="shared" si="5"/>
        <v>1</v>
      </c>
      <c r="Y57" s="1">
        <f t="shared" si="6"/>
        <v>0</v>
      </c>
      <c r="Z57" s="1">
        <f t="shared" si="7"/>
        <v>0</v>
      </c>
      <c r="AA57" s="1">
        <f t="shared" si="8"/>
        <v>0</v>
      </c>
      <c r="AB57" s="1">
        <f t="shared" si="9"/>
        <v>3</v>
      </c>
      <c r="AC57" s="1"/>
    </row>
    <row r="58" spans="1:29" ht="12.95" customHeight="1">
      <c r="A58" s="2">
        <v>10834</v>
      </c>
      <c r="B58" s="1" t="s">
        <v>197</v>
      </c>
      <c r="C58" s="1" t="s">
        <v>199</v>
      </c>
      <c r="D58" s="1">
        <v>38.159120000000001</v>
      </c>
      <c r="E58" s="1">
        <v>-108.40304999999999</v>
      </c>
      <c r="F58" s="3">
        <v>1</v>
      </c>
      <c r="G58" s="9" t="s">
        <v>2024</v>
      </c>
      <c r="H58" s="13">
        <v>378.877228</v>
      </c>
      <c r="I58" s="14">
        <v>21.209163</v>
      </c>
      <c r="J58" s="12">
        <v>7.9100000000000004E-2</v>
      </c>
      <c r="K58" s="12">
        <v>5.7046999999999999</v>
      </c>
      <c r="L58" s="12">
        <v>0.13070000000000001</v>
      </c>
      <c r="M58" s="1">
        <v>0</v>
      </c>
      <c r="N58" s="1">
        <v>1</v>
      </c>
      <c r="O58" s="12">
        <v>0.20108500000000001</v>
      </c>
      <c r="P58" s="1">
        <v>0</v>
      </c>
      <c r="Q58" s="1">
        <v>0</v>
      </c>
      <c r="R58" s="1">
        <v>0</v>
      </c>
      <c r="S58" s="1">
        <f t="shared" si="0"/>
        <v>0</v>
      </c>
      <c r="T58" s="1">
        <f t="shared" si="1"/>
        <v>1</v>
      </c>
      <c r="U58" s="1">
        <f t="shared" si="2"/>
        <v>1</v>
      </c>
      <c r="V58" s="1">
        <f t="shared" si="3"/>
        <v>0</v>
      </c>
      <c r="W58" s="1">
        <f t="shared" si="4"/>
        <v>0</v>
      </c>
      <c r="X58" s="1">
        <f t="shared" si="5"/>
        <v>0</v>
      </c>
      <c r="Y58" s="1">
        <f t="shared" si="6"/>
        <v>0</v>
      </c>
      <c r="Z58" s="1">
        <f t="shared" si="7"/>
        <v>0</v>
      </c>
      <c r="AA58" s="1">
        <f t="shared" si="8"/>
        <v>0</v>
      </c>
      <c r="AB58" s="1">
        <f t="shared" si="9"/>
        <v>2</v>
      </c>
      <c r="AC58" s="1" t="s">
        <v>2207</v>
      </c>
    </row>
    <row r="59" spans="1:29" ht="12.95" customHeight="1">
      <c r="A59" s="2">
        <v>10840</v>
      </c>
      <c r="B59" s="1" t="s">
        <v>200</v>
      </c>
      <c r="C59" s="1" t="s">
        <v>114</v>
      </c>
      <c r="D59" s="1">
        <v>38.358383000000003</v>
      </c>
      <c r="E59" s="1">
        <v>-108.710583</v>
      </c>
      <c r="F59" s="3">
        <v>3</v>
      </c>
      <c r="G59" s="9" t="s">
        <v>2024</v>
      </c>
      <c r="H59" s="13">
        <v>393.671176</v>
      </c>
      <c r="I59" s="14">
        <v>26.139765000000001</v>
      </c>
      <c r="J59" s="12">
        <v>0</v>
      </c>
      <c r="K59" s="12">
        <v>0.77660000000000007</v>
      </c>
      <c r="L59" s="12">
        <v>1.1900000000000001E-2</v>
      </c>
      <c r="M59" s="1">
        <v>0</v>
      </c>
      <c r="N59" s="1">
        <v>0</v>
      </c>
      <c r="O59" s="12">
        <v>1.3728579999999999</v>
      </c>
      <c r="P59" s="1">
        <v>0</v>
      </c>
      <c r="Q59" s="1">
        <v>0</v>
      </c>
      <c r="R59" s="1">
        <v>0</v>
      </c>
      <c r="S59" s="1">
        <f t="shared" si="0"/>
        <v>0</v>
      </c>
      <c r="T59" s="1">
        <f t="shared" si="1"/>
        <v>0</v>
      </c>
      <c r="U59" s="1">
        <f t="shared" si="2"/>
        <v>0</v>
      </c>
      <c r="V59" s="1">
        <f t="shared" si="3"/>
        <v>0</v>
      </c>
      <c r="W59" s="1">
        <f t="shared" si="4"/>
        <v>0</v>
      </c>
      <c r="X59" s="1">
        <f t="shared" si="5"/>
        <v>0</v>
      </c>
      <c r="Y59" s="1">
        <f t="shared" si="6"/>
        <v>0</v>
      </c>
      <c r="Z59" s="1">
        <f t="shared" si="7"/>
        <v>0</v>
      </c>
      <c r="AA59" s="1">
        <f t="shared" si="8"/>
        <v>0</v>
      </c>
      <c r="AB59" s="1">
        <f t="shared" si="9"/>
        <v>0</v>
      </c>
      <c r="AC59" s="1"/>
    </row>
    <row r="60" spans="1:29" ht="12.95" customHeight="1">
      <c r="A60" s="2">
        <v>10844</v>
      </c>
      <c r="B60" s="1" t="s">
        <v>201</v>
      </c>
      <c r="C60" s="1" t="s">
        <v>202</v>
      </c>
      <c r="D60" s="1">
        <v>38.206192000000001</v>
      </c>
      <c r="E60" s="1">
        <v>-108.617327</v>
      </c>
      <c r="F60" s="3">
        <v>1</v>
      </c>
      <c r="G60" s="9" t="s">
        <v>2024</v>
      </c>
      <c r="H60" s="13">
        <v>425.02724999999998</v>
      </c>
      <c r="I60" s="14">
        <v>19.255140000000001</v>
      </c>
      <c r="J60" s="12">
        <v>0.26569999999999999</v>
      </c>
      <c r="K60" s="12">
        <v>1.69</v>
      </c>
      <c r="L60" s="12">
        <v>0.10859999999999999</v>
      </c>
      <c r="M60" s="1">
        <v>0</v>
      </c>
      <c r="N60" s="1">
        <v>1</v>
      </c>
      <c r="O60" s="12">
        <v>1.639459</v>
      </c>
      <c r="P60" s="1">
        <v>0</v>
      </c>
      <c r="Q60" s="1">
        <v>3</v>
      </c>
      <c r="R60" s="1">
        <v>0</v>
      </c>
      <c r="S60" s="1">
        <f t="shared" si="0"/>
        <v>0</v>
      </c>
      <c r="T60" s="1">
        <f t="shared" si="1"/>
        <v>0</v>
      </c>
      <c r="U60" s="1">
        <f t="shared" si="2"/>
        <v>1</v>
      </c>
      <c r="V60" s="1">
        <f t="shared" si="3"/>
        <v>0</v>
      </c>
      <c r="W60" s="1">
        <f t="shared" si="4"/>
        <v>0</v>
      </c>
      <c r="X60" s="1">
        <f t="shared" si="5"/>
        <v>0</v>
      </c>
      <c r="Y60" s="1">
        <f t="shared" si="6"/>
        <v>0</v>
      </c>
      <c r="Z60" s="1">
        <f t="shared" si="7"/>
        <v>1</v>
      </c>
      <c r="AA60" s="1">
        <f t="shared" si="8"/>
        <v>0</v>
      </c>
      <c r="AB60" s="1">
        <f t="shared" si="9"/>
        <v>2</v>
      </c>
      <c r="AC60" s="1"/>
    </row>
    <row r="61" spans="1:29" ht="12.95" customHeight="1">
      <c r="A61" s="2">
        <v>10845</v>
      </c>
      <c r="B61" s="1" t="s">
        <v>203</v>
      </c>
      <c r="C61" s="1" t="s">
        <v>133</v>
      </c>
      <c r="D61" s="1">
        <v>38.271419999999999</v>
      </c>
      <c r="E61" s="1">
        <v>-108.39391000000001</v>
      </c>
      <c r="F61" s="3">
        <v>1</v>
      </c>
      <c r="G61" s="9" t="s">
        <v>2024</v>
      </c>
      <c r="H61" s="13">
        <v>125.16182499999999</v>
      </c>
      <c r="I61" s="14">
        <v>28.018229999999999</v>
      </c>
      <c r="J61" s="12">
        <v>0.13949999999999999</v>
      </c>
      <c r="K61" s="12">
        <v>5.1143000000000001</v>
      </c>
      <c r="L61" s="12">
        <v>0.26030000000000003</v>
      </c>
      <c r="M61" s="1">
        <v>0</v>
      </c>
      <c r="N61" s="1">
        <v>7</v>
      </c>
      <c r="O61" s="12">
        <v>1.0218050000000001</v>
      </c>
      <c r="P61" s="1">
        <v>0</v>
      </c>
      <c r="Q61" s="1">
        <v>1</v>
      </c>
      <c r="R61" s="1">
        <v>0</v>
      </c>
      <c r="S61" s="1">
        <f t="shared" si="0"/>
        <v>0</v>
      </c>
      <c r="T61" s="1">
        <f t="shared" si="1"/>
        <v>1</v>
      </c>
      <c r="U61" s="1">
        <f t="shared" si="2"/>
        <v>1</v>
      </c>
      <c r="V61" s="1">
        <f t="shared" si="3"/>
        <v>0</v>
      </c>
      <c r="W61" s="1">
        <f t="shared" si="4"/>
        <v>0</v>
      </c>
      <c r="X61" s="1">
        <f t="shared" si="5"/>
        <v>0</v>
      </c>
      <c r="Y61" s="1">
        <f t="shared" si="6"/>
        <v>0</v>
      </c>
      <c r="Z61" s="1">
        <f t="shared" si="7"/>
        <v>1</v>
      </c>
      <c r="AA61" s="1">
        <f t="shared" si="8"/>
        <v>0</v>
      </c>
      <c r="AB61" s="1">
        <f t="shared" si="9"/>
        <v>3</v>
      </c>
      <c r="AC61" s="1"/>
    </row>
    <row r="62" spans="1:29" ht="12.95" customHeight="1">
      <c r="A62" s="2">
        <v>10847</v>
      </c>
      <c r="B62" s="1" t="s">
        <v>204</v>
      </c>
      <c r="C62" s="1" t="s">
        <v>205</v>
      </c>
      <c r="D62" s="1">
        <v>38.192700000000002</v>
      </c>
      <c r="E62" s="1">
        <v>-108.37805</v>
      </c>
      <c r="F62" s="3">
        <v>1</v>
      </c>
      <c r="G62" s="9" t="s">
        <v>2024</v>
      </c>
      <c r="H62" s="13">
        <v>119.300055</v>
      </c>
      <c r="I62" s="14">
        <v>13.121494999999999</v>
      </c>
      <c r="J62" s="12">
        <v>0.24970000000000001</v>
      </c>
      <c r="K62" s="12">
        <v>28.413800000000002</v>
      </c>
      <c r="L62" s="12">
        <v>0.41639999999999999</v>
      </c>
      <c r="M62" s="1">
        <v>0</v>
      </c>
      <c r="N62" s="1">
        <v>14</v>
      </c>
      <c r="O62" s="12">
        <v>3.0809299999999999</v>
      </c>
      <c r="P62" s="1">
        <v>0</v>
      </c>
      <c r="Q62" s="1">
        <v>0</v>
      </c>
      <c r="R62" s="1">
        <v>0</v>
      </c>
      <c r="S62" s="1">
        <f t="shared" si="0"/>
        <v>0</v>
      </c>
      <c r="T62" s="1">
        <f t="shared" si="1"/>
        <v>1</v>
      </c>
      <c r="U62" s="1">
        <f t="shared" si="2"/>
        <v>1</v>
      </c>
      <c r="V62" s="1">
        <f t="shared" si="3"/>
        <v>0</v>
      </c>
      <c r="W62" s="1">
        <f t="shared" si="4"/>
        <v>1</v>
      </c>
      <c r="X62" s="1">
        <f t="shared" si="5"/>
        <v>1</v>
      </c>
      <c r="Y62" s="1">
        <f t="shared" si="6"/>
        <v>0</v>
      </c>
      <c r="Z62" s="1">
        <f t="shared" si="7"/>
        <v>0</v>
      </c>
      <c r="AA62" s="1">
        <f t="shared" si="8"/>
        <v>0</v>
      </c>
      <c r="AB62" s="1">
        <f t="shared" si="9"/>
        <v>4</v>
      </c>
      <c r="AC62" s="1"/>
    </row>
    <row r="63" spans="1:29" ht="12.95" customHeight="1">
      <c r="A63" s="2">
        <v>10855</v>
      </c>
      <c r="B63" s="1" t="s">
        <v>65</v>
      </c>
      <c r="C63" s="1" t="s">
        <v>206</v>
      </c>
      <c r="D63" s="1">
        <v>38.106217000000001</v>
      </c>
      <c r="E63" s="1">
        <v>-108.18728299999999</v>
      </c>
      <c r="F63" s="3">
        <v>1</v>
      </c>
      <c r="G63" s="9" t="s">
        <v>2024</v>
      </c>
      <c r="H63" s="13">
        <v>199.93353300000001</v>
      </c>
      <c r="I63" s="14">
        <v>9.0013059999999996</v>
      </c>
      <c r="J63" s="12">
        <v>0</v>
      </c>
      <c r="K63" s="12">
        <v>8.0999999999999989E-2</v>
      </c>
      <c r="L63" s="12">
        <v>0</v>
      </c>
      <c r="M63" s="1">
        <v>0</v>
      </c>
      <c r="N63" s="1">
        <v>0</v>
      </c>
      <c r="O63" s="12">
        <v>7.0773000000000003E-2</v>
      </c>
      <c r="P63" s="1">
        <v>0</v>
      </c>
      <c r="Q63" s="1">
        <v>0</v>
      </c>
      <c r="R63" s="1">
        <v>0</v>
      </c>
      <c r="S63" s="1">
        <f t="shared" si="0"/>
        <v>0</v>
      </c>
      <c r="T63" s="1">
        <f t="shared" si="1"/>
        <v>0</v>
      </c>
      <c r="U63" s="1">
        <f t="shared" si="2"/>
        <v>0</v>
      </c>
      <c r="V63" s="1">
        <f t="shared" si="3"/>
        <v>0</v>
      </c>
      <c r="W63" s="1">
        <f t="shared" si="4"/>
        <v>0</v>
      </c>
      <c r="X63" s="1">
        <f t="shared" si="5"/>
        <v>0</v>
      </c>
      <c r="Y63" s="1">
        <f t="shared" si="6"/>
        <v>0</v>
      </c>
      <c r="Z63" s="1">
        <f t="shared" si="7"/>
        <v>0</v>
      </c>
      <c r="AA63" s="1">
        <f t="shared" si="8"/>
        <v>0</v>
      </c>
      <c r="AB63" s="1">
        <f t="shared" si="9"/>
        <v>0</v>
      </c>
      <c r="AC63" s="1"/>
    </row>
    <row r="64" spans="1:29" ht="12.95" customHeight="1">
      <c r="A64" s="2">
        <v>10860</v>
      </c>
      <c r="B64" s="1" t="s">
        <v>209</v>
      </c>
      <c r="C64" s="1" t="s">
        <v>210</v>
      </c>
      <c r="D64" s="1">
        <v>38.126167000000002</v>
      </c>
      <c r="E64" s="1">
        <v>-108.207667</v>
      </c>
      <c r="F64" s="3">
        <v>1</v>
      </c>
      <c r="G64" s="9" t="s">
        <v>2024</v>
      </c>
      <c r="H64" s="13">
        <v>121.884028</v>
      </c>
      <c r="I64" s="14">
        <v>10.865593000000001</v>
      </c>
      <c r="J64" s="12">
        <v>0</v>
      </c>
      <c r="K64" s="12">
        <v>0.50649999999999995</v>
      </c>
      <c r="L64" s="12">
        <v>6.9999999999999999E-4</v>
      </c>
      <c r="M64" s="1">
        <v>0</v>
      </c>
      <c r="N64" s="1">
        <v>1</v>
      </c>
      <c r="O64" s="12">
        <v>0.24093100000000001</v>
      </c>
      <c r="P64" s="1">
        <v>0</v>
      </c>
      <c r="Q64" s="1">
        <v>0</v>
      </c>
      <c r="R64" s="1">
        <v>0</v>
      </c>
      <c r="S64" s="1">
        <f t="shared" si="0"/>
        <v>0</v>
      </c>
      <c r="T64" s="1">
        <f t="shared" si="1"/>
        <v>0</v>
      </c>
      <c r="U64" s="1">
        <f t="shared" si="2"/>
        <v>0</v>
      </c>
      <c r="V64" s="1">
        <f t="shared" si="3"/>
        <v>0</v>
      </c>
      <c r="W64" s="1">
        <f t="shared" si="4"/>
        <v>0</v>
      </c>
      <c r="X64" s="1">
        <f t="shared" si="5"/>
        <v>0</v>
      </c>
      <c r="Y64" s="1">
        <f t="shared" si="6"/>
        <v>0</v>
      </c>
      <c r="Z64" s="1">
        <f t="shared" si="7"/>
        <v>0</v>
      </c>
      <c r="AA64" s="1">
        <f t="shared" si="8"/>
        <v>0</v>
      </c>
      <c r="AB64" s="1">
        <f t="shared" si="9"/>
        <v>0</v>
      </c>
      <c r="AC64" s="1"/>
    </row>
    <row r="65" spans="1:29" ht="12.95" customHeight="1">
      <c r="A65" s="2">
        <v>10906</v>
      </c>
      <c r="B65" s="1" t="s">
        <v>222</v>
      </c>
      <c r="C65" s="1" t="s">
        <v>223</v>
      </c>
      <c r="D65" s="1">
        <v>38.320520000000002</v>
      </c>
      <c r="E65" s="1">
        <v>-108.97699</v>
      </c>
      <c r="F65" s="3">
        <v>1</v>
      </c>
      <c r="G65" s="9" t="s">
        <v>2024</v>
      </c>
      <c r="H65" s="13">
        <v>262.755312</v>
      </c>
      <c r="I65" s="14">
        <v>29.700026000000001</v>
      </c>
      <c r="J65" s="12">
        <v>8.6E-3</v>
      </c>
      <c r="K65" s="12">
        <v>1.8359000000000001</v>
      </c>
      <c r="L65" s="12">
        <v>0.14559999999999998</v>
      </c>
      <c r="M65" s="1">
        <v>0</v>
      </c>
      <c r="N65" s="1">
        <v>5</v>
      </c>
      <c r="O65" s="12">
        <v>1.561123</v>
      </c>
      <c r="P65" s="1">
        <v>0</v>
      </c>
      <c r="Q65" s="1">
        <v>0</v>
      </c>
      <c r="R65" s="1">
        <v>0</v>
      </c>
      <c r="S65" s="1">
        <f t="shared" si="0"/>
        <v>0</v>
      </c>
      <c r="T65" s="1">
        <f t="shared" si="1"/>
        <v>0</v>
      </c>
      <c r="U65" s="1">
        <f t="shared" si="2"/>
        <v>1</v>
      </c>
      <c r="V65" s="1">
        <f t="shared" si="3"/>
        <v>0</v>
      </c>
      <c r="W65" s="1">
        <f t="shared" si="4"/>
        <v>0</v>
      </c>
      <c r="X65" s="1">
        <f t="shared" si="5"/>
        <v>0</v>
      </c>
      <c r="Y65" s="1">
        <f t="shared" si="6"/>
        <v>0</v>
      </c>
      <c r="Z65" s="1">
        <f t="shared" si="7"/>
        <v>0</v>
      </c>
      <c r="AA65" s="1">
        <f t="shared" si="8"/>
        <v>0</v>
      </c>
      <c r="AB65" s="1">
        <f t="shared" si="9"/>
        <v>1</v>
      </c>
      <c r="AC65" s="1" t="s">
        <v>2207</v>
      </c>
    </row>
    <row r="66" spans="1:29" ht="12.95" customHeight="1">
      <c r="A66" s="2">
        <v>10908</v>
      </c>
      <c r="B66" s="1" t="s">
        <v>172</v>
      </c>
      <c r="C66" s="1" t="s">
        <v>224</v>
      </c>
      <c r="D66" s="1">
        <v>37.649166000000001</v>
      </c>
      <c r="E66" s="1">
        <v>-108.736216</v>
      </c>
      <c r="F66" s="3">
        <v>1</v>
      </c>
      <c r="G66" s="9" t="s">
        <v>2024</v>
      </c>
      <c r="H66" s="13">
        <v>2262.5494010000002</v>
      </c>
      <c r="I66" s="14">
        <v>29.172317</v>
      </c>
      <c r="J66" s="12">
        <v>0.55030000000000001</v>
      </c>
      <c r="K66" s="12">
        <v>1.0878000000000001</v>
      </c>
      <c r="L66" s="12">
        <v>7.5700000000000003E-2</v>
      </c>
      <c r="M66" s="1">
        <v>0</v>
      </c>
      <c r="N66" s="1">
        <v>2</v>
      </c>
      <c r="O66" s="12">
        <v>1.328606</v>
      </c>
      <c r="P66" s="1">
        <v>3.2705999999999999E-2</v>
      </c>
      <c r="Q66" s="1">
        <v>0</v>
      </c>
      <c r="R66" s="1">
        <v>0</v>
      </c>
      <c r="S66" s="1">
        <f t="shared" si="0"/>
        <v>0</v>
      </c>
      <c r="T66" s="1">
        <f t="shared" si="1"/>
        <v>0</v>
      </c>
      <c r="U66" s="1">
        <f t="shared" si="2"/>
        <v>1</v>
      </c>
      <c r="V66" s="1">
        <f t="shared" si="3"/>
        <v>0</v>
      </c>
      <c r="W66" s="1">
        <f t="shared" si="4"/>
        <v>0</v>
      </c>
      <c r="X66" s="1">
        <f t="shared" si="5"/>
        <v>0</v>
      </c>
      <c r="Y66" s="1">
        <f t="shared" si="6"/>
        <v>0</v>
      </c>
      <c r="Z66" s="1">
        <f t="shared" si="7"/>
        <v>0</v>
      </c>
      <c r="AA66" s="1">
        <f t="shared" si="8"/>
        <v>0</v>
      </c>
      <c r="AB66" s="1">
        <f t="shared" si="9"/>
        <v>1</v>
      </c>
      <c r="AC66" s="1"/>
    </row>
    <row r="67" spans="1:29" ht="12.95" customHeight="1">
      <c r="A67" s="2">
        <v>10916</v>
      </c>
      <c r="B67" s="1" t="s">
        <v>227</v>
      </c>
      <c r="C67" s="1" t="s">
        <v>228</v>
      </c>
      <c r="D67" s="1">
        <v>38.438405000000003</v>
      </c>
      <c r="E67" s="1">
        <v>-108.83777499999999</v>
      </c>
      <c r="F67" s="3">
        <v>3</v>
      </c>
      <c r="G67" s="9" t="s">
        <v>2024</v>
      </c>
      <c r="H67" s="13">
        <v>265.31723699999998</v>
      </c>
      <c r="I67" s="14">
        <v>28.806336999999999</v>
      </c>
      <c r="J67" s="12">
        <v>5.7999999999999996E-3</v>
      </c>
      <c r="K67" s="12">
        <v>0.3246</v>
      </c>
      <c r="L67" s="12">
        <v>3.1000000000000003E-3</v>
      </c>
      <c r="M67" s="1">
        <v>0</v>
      </c>
      <c r="N67" s="1">
        <v>2</v>
      </c>
      <c r="O67" s="12">
        <v>3.0517029999999998</v>
      </c>
      <c r="P67" s="1">
        <v>0</v>
      </c>
      <c r="Q67" s="1">
        <v>0</v>
      </c>
      <c r="R67" s="1">
        <v>0</v>
      </c>
      <c r="S67" s="1">
        <f t="shared" ref="S67:S130" si="10">IF(J67&gt;5,1,0)</f>
        <v>0</v>
      </c>
      <c r="T67" s="1">
        <f t="shared" ref="T67:T130" si="11">IF(K67&gt;2,1,0)</f>
        <v>0</v>
      </c>
      <c r="U67" s="1">
        <f t="shared" ref="U67:U130" si="12">IF(L67&gt;0.05,1,0)</f>
        <v>0</v>
      </c>
      <c r="V67" s="1">
        <f t="shared" ref="V67:V130" si="13">IF(M67&gt;0,1,0)</f>
        <v>0</v>
      </c>
      <c r="W67" s="1">
        <f t="shared" ref="W67:W130" si="14">IF(N67&gt;10,1,0)</f>
        <v>0</v>
      </c>
      <c r="X67" s="1">
        <f t="shared" ref="X67:X130" si="15">IF(O67&gt;2,1,0)</f>
        <v>1</v>
      </c>
      <c r="Y67" s="1">
        <f t="shared" ref="Y67:Y130" si="16">IF(P67&gt;0.05,1,0)</f>
        <v>0</v>
      </c>
      <c r="Z67" s="1">
        <f t="shared" ref="Z67:Z130" si="17">IF(Q67&gt;0,1,0)</f>
        <v>0</v>
      </c>
      <c r="AA67" s="1">
        <f t="shared" ref="AA67:AA130" si="18">IF(R67&gt;2,1,0)</f>
        <v>0</v>
      </c>
      <c r="AB67" s="1">
        <f t="shared" ref="AB67:AB130" si="19">SUM(S67:AA67)</f>
        <v>1</v>
      </c>
      <c r="AC67" s="1"/>
    </row>
    <row r="68" spans="1:29" ht="12.95" customHeight="1">
      <c r="A68" s="2">
        <v>10917</v>
      </c>
      <c r="B68" s="1" t="s">
        <v>229</v>
      </c>
      <c r="C68" s="1" t="s">
        <v>230</v>
      </c>
      <c r="D68" s="1">
        <v>38.503189999999996</v>
      </c>
      <c r="E68" s="1">
        <v>-108.79037</v>
      </c>
      <c r="F68" s="3">
        <v>1</v>
      </c>
      <c r="G68" s="9" t="s">
        <v>2024</v>
      </c>
      <c r="H68" s="13">
        <v>71.181398999999999</v>
      </c>
      <c r="I68" s="14">
        <v>8.3747030000000002</v>
      </c>
      <c r="J68" s="12">
        <v>0</v>
      </c>
      <c r="K68" s="12">
        <v>0.3831</v>
      </c>
      <c r="L68" s="12">
        <v>0</v>
      </c>
      <c r="M68" s="1">
        <v>0</v>
      </c>
      <c r="N68" s="1">
        <v>0</v>
      </c>
      <c r="O68" s="12">
        <v>1.7387049999999999</v>
      </c>
      <c r="P68" s="1">
        <v>0</v>
      </c>
      <c r="Q68" s="1">
        <v>0</v>
      </c>
      <c r="R68" s="1">
        <v>0</v>
      </c>
      <c r="S68" s="1">
        <f t="shared" si="10"/>
        <v>0</v>
      </c>
      <c r="T68" s="1">
        <f t="shared" si="11"/>
        <v>0</v>
      </c>
      <c r="U68" s="1">
        <f t="shared" si="12"/>
        <v>0</v>
      </c>
      <c r="V68" s="1">
        <f t="shared" si="13"/>
        <v>0</v>
      </c>
      <c r="W68" s="1">
        <f t="shared" si="14"/>
        <v>0</v>
      </c>
      <c r="X68" s="1">
        <f t="shared" si="15"/>
        <v>0</v>
      </c>
      <c r="Y68" s="1">
        <f t="shared" si="16"/>
        <v>0</v>
      </c>
      <c r="Z68" s="1">
        <f t="shared" si="17"/>
        <v>0</v>
      </c>
      <c r="AA68" s="1">
        <f t="shared" si="18"/>
        <v>0</v>
      </c>
      <c r="AB68" s="1">
        <f t="shared" si="19"/>
        <v>0</v>
      </c>
      <c r="AC68" s="1"/>
    </row>
    <row r="69" spans="1:29" ht="12.95" customHeight="1">
      <c r="A69" s="2">
        <v>10922</v>
      </c>
      <c r="B69" s="1" t="s">
        <v>231</v>
      </c>
      <c r="C69" s="1" t="s">
        <v>114</v>
      </c>
      <c r="D69" s="1">
        <v>38.723700000000001</v>
      </c>
      <c r="E69" s="1">
        <v>-108.9097</v>
      </c>
      <c r="F69" s="3">
        <v>1</v>
      </c>
      <c r="G69" s="9" t="s">
        <v>2024</v>
      </c>
      <c r="H69" s="13">
        <v>40.451259</v>
      </c>
      <c r="I69" s="14">
        <v>13.584291</v>
      </c>
      <c r="J69" s="12">
        <v>0</v>
      </c>
      <c r="K69" s="12">
        <v>0.83210000000000006</v>
      </c>
      <c r="L69" s="12">
        <v>0</v>
      </c>
      <c r="M69" s="1">
        <v>0</v>
      </c>
      <c r="N69" s="1">
        <v>0</v>
      </c>
      <c r="O69" s="12">
        <v>0.27302199999999999</v>
      </c>
      <c r="P69" s="1">
        <v>0</v>
      </c>
      <c r="Q69" s="1">
        <v>0</v>
      </c>
      <c r="R69" s="1">
        <v>0</v>
      </c>
      <c r="S69" s="1">
        <f t="shared" si="10"/>
        <v>0</v>
      </c>
      <c r="T69" s="1">
        <f t="shared" si="11"/>
        <v>0</v>
      </c>
      <c r="U69" s="1">
        <f t="shared" si="12"/>
        <v>0</v>
      </c>
      <c r="V69" s="1">
        <f t="shared" si="13"/>
        <v>0</v>
      </c>
      <c r="W69" s="1">
        <f t="shared" si="14"/>
        <v>0</v>
      </c>
      <c r="X69" s="1">
        <f t="shared" si="15"/>
        <v>0</v>
      </c>
      <c r="Y69" s="1">
        <f t="shared" si="16"/>
        <v>0</v>
      </c>
      <c r="Z69" s="1">
        <f t="shared" si="17"/>
        <v>0</v>
      </c>
      <c r="AA69" s="1">
        <f t="shared" si="18"/>
        <v>0</v>
      </c>
      <c r="AB69" s="1">
        <f t="shared" si="19"/>
        <v>0</v>
      </c>
      <c r="AC69" s="1"/>
    </row>
    <row r="70" spans="1:29" ht="12.95" customHeight="1">
      <c r="A70" s="2">
        <v>10980</v>
      </c>
      <c r="B70" s="1" t="s">
        <v>232</v>
      </c>
      <c r="C70" s="1" t="s">
        <v>233</v>
      </c>
      <c r="D70" s="1">
        <v>38.441789999999997</v>
      </c>
      <c r="E70" s="1">
        <v>-108.87737</v>
      </c>
      <c r="F70" s="3">
        <v>3</v>
      </c>
      <c r="G70" s="9" t="s">
        <v>2024</v>
      </c>
      <c r="H70" s="13">
        <v>219.034245</v>
      </c>
      <c r="I70" s="14">
        <v>18.850819000000001</v>
      </c>
      <c r="J70" s="12">
        <v>0</v>
      </c>
      <c r="K70" s="12">
        <v>0.15079999999999999</v>
      </c>
      <c r="L70" s="12">
        <v>0</v>
      </c>
      <c r="M70" s="1">
        <v>0</v>
      </c>
      <c r="N70" s="1">
        <v>1</v>
      </c>
      <c r="O70" s="12">
        <v>0.45333600000000002</v>
      </c>
      <c r="P70" s="1">
        <v>0</v>
      </c>
      <c r="Q70" s="1">
        <v>0</v>
      </c>
      <c r="R70" s="1">
        <v>0</v>
      </c>
      <c r="S70" s="1">
        <f t="shared" si="10"/>
        <v>0</v>
      </c>
      <c r="T70" s="1">
        <f t="shared" si="11"/>
        <v>0</v>
      </c>
      <c r="U70" s="1">
        <f t="shared" si="12"/>
        <v>0</v>
      </c>
      <c r="V70" s="1">
        <f t="shared" si="13"/>
        <v>0</v>
      </c>
      <c r="W70" s="1">
        <f t="shared" si="14"/>
        <v>0</v>
      </c>
      <c r="X70" s="1">
        <f t="shared" si="15"/>
        <v>0</v>
      </c>
      <c r="Y70" s="1">
        <f t="shared" si="16"/>
        <v>0</v>
      </c>
      <c r="Z70" s="1">
        <f t="shared" si="17"/>
        <v>0</v>
      </c>
      <c r="AA70" s="1">
        <f t="shared" si="18"/>
        <v>0</v>
      </c>
      <c r="AB70" s="1">
        <f t="shared" si="19"/>
        <v>0</v>
      </c>
      <c r="AC70" s="1"/>
    </row>
    <row r="71" spans="1:29" ht="12.95" customHeight="1">
      <c r="A71" s="2">
        <v>10981</v>
      </c>
      <c r="B71" s="1" t="s">
        <v>234</v>
      </c>
      <c r="C71" s="1" t="s">
        <v>235</v>
      </c>
      <c r="D71" s="1">
        <v>38.386766000000001</v>
      </c>
      <c r="E71" s="1">
        <v>-108.75778699999999</v>
      </c>
      <c r="F71" s="3">
        <v>3</v>
      </c>
      <c r="G71" s="9" t="s">
        <v>2024</v>
      </c>
      <c r="H71" s="13">
        <v>87.960611</v>
      </c>
      <c r="I71" s="14">
        <v>18.080427</v>
      </c>
      <c r="J71" s="12">
        <v>0</v>
      </c>
      <c r="K71" s="12">
        <v>7.4700000000000003E-2</v>
      </c>
      <c r="L71" s="12">
        <v>6.0999999999999995E-3</v>
      </c>
      <c r="M71" s="1">
        <v>0</v>
      </c>
      <c r="N71" s="1">
        <v>0</v>
      </c>
      <c r="O71" s="12">
        <v>2.8971390000000001</v>
      </c>
      <c r="P71" s="1">
        <v>0</v>
      </c>
      <c r="Q71" s="1">
        <v>0</v>
      </c>
      <c r="R71" s="1">
        <v>0</v>
      </c>
      <c r="S71" s="1">
        <f t="shared" si="10"/>
        <v>0</v>
      </c>
      <c r="T71" s="1">
        <f t="shared" si="11"/>
        <v>0</v>
      </c>
      <c r="U71" s="1">
        <f t="shared" si="12"/>
        <v>0</v>
      </c>
      <c r="V71" s="1">
        <f t="shared" si="13"/>
        <v>0</v>
      </c>
      <c r="W71" s="1">
        <f t="shared" si="14"/>
        <v>0</v>
      </c>
      <c r="X71" s="1">
        <f t="shared" si="15"/>
        <v>1</v>
      </c>
      <c r="Y71" s="1">
        <f t="shared" si="16"/>
        <v>0</v>
      </c>
      <c r="Z71" s="1">
        <f t="shared" si="17"/>
        <v>0</v>
      </c>
      <c r="AA71" s="1">
        <f t="shared" si="18"/>
        <v>0</v>
      </c>
      <c r="AB71" s="1">
        <f t="shared" si="19"/>
        <v>1</v>
      </c>
      <c r="AC71" s="1"/>
    </row>
    <row r="72" spans="1:29" ht="12.95" customHeight="1">
      <c r="A72" s="2">
        <v>11140</v>
      </c>
      <c r="B72" s="1" t="s">
        <v>238</v>
      </c>
      <c r="C72" s="1" t="s">
        <v>239</v>
      </c>
      <c r="D72" s="1">
        <v>39.569940000000003</v>
      </c>
      <c r="E72" s="1">
        <v>-108.10939999999999</v>
      </c>
      <c r="F72" s="3">
        <v>1</v>
      </c>
      <c r="G72" s="9" t="s">
        <v>2024</v>
      </c>
      <c r="H72" s="13">
        <v>363.94745999999998</v>
      </c>
      <c r="I72" s="14">
        <v>47.644714</v>
      </c>
      <c r="J72" s="12">
        <v>0</v>
      </c>
      <c r="K72" s="12">
        <v>0.79749999999999999</v>
      </c>
      <c r="L72" s="12">
        <v>4.1299999999999996E-2</v>
      </c>
      <c r="M72" s="1">
        <v>0</v>
      </c>
      <c r="N72" s="1">
        <v>27</v>
      </c>
      <c r="O72" s="12">
        <v>1.4575309999999999</v>
      </c>
      <c r="P72" s="1">
        <v>0</v>
      </c>
      <c r="Q72" s="1">
        <v>695</v>
      </c>
      <c r="R72" s="1">
        <v>0</v>
      </c>
      <c r="S72" s="1">
        <f t="shared" si="10"/>
        <v>0</v>
      </c>
      <c r="T72" s="1">
        <f t="shared" si="11"/>
        <v>0</v>
      </c>
      <c r="U72" s="1">
        <f t="shared" si="12"/>
        <v>0</v>
      </c>
      <c r="V72" s="1">
        <f t="shared" si="13"/>
        <v>0</v>
      </c>
      <c r="W72" s="1">
        <f t="shared" si="14"/>
        <v>1</v>
      </c>
      <c r="X72" s="1">
        <f t="shared" si="15"/>
        <v>0</v>
      </c>
      <c r="Y72" s="1">
        <f t="shared" si="16"/>
        <v>0</v>
      </c>
      <c r="Z72" s="1">
        <f t="shared" si="17"/>
        <v>1</v>
      </c>
      <c r="AA72" s="1">
        <f t="shared" si="18"/>
        <v>0</v>
      </c>
      <c r="AB72" s="1">
        <f t="shared" si="19"/>
        <v>2</v>
      </c>
      <c r="AC72" s="1"/>
    </row>
    <row r="73" spans="1:29" ht="12.95" customHeight="1">
      <c r="A73" s="2">
        <v>11175</v>
      </c>
      <c r="B73" s="1" t="s">
        <v>248</v>
      </c>
      <c r="C73" s="1" t="s">
        <v>249</v>
      </c>
      <c r="D73" s="1">
        <v>39.658259999999999</v>
      </c>
      <c r="E73" s="1">
        <v>-107.78014</v>
      </c>
      <c r="F73" s="3">
        <v>1</v>
      </c>
      <c r="G73" s="9" t="s">
        <v>2024</v>
      </c>
      <c r="H73" s="13">
        <v>109.60757</v>
      </c>
      <c r="I73" s="14">
        <v>18.351127999999999</v>
      </c>
      <c r="J73" s="12">
        <v>1.8100000000000002E-2</v>
      </c>
      <c r="K73" s="12">
        <v>0.69550000000000001</v>
      </c>
      <c r="L73" s="12">
        <v>0</v>
      </c>
      <c r="M73" s="1">
        <v>0</v>
      </c>
      <c r="N73" s="1">
        <v>8</v>
      </c>
      <c r="O73" s="12">
        <v>0.86607999999999996</v>
      </c>
      <c r="P73" s="1">
        <v>0</v>
      </c>
      <c r="Q73" s="1">
        <v>0</v>
      </c>
      <c r="R73" s="1">
        <v>0</v>
      </c>
      <c r="S73" s="1">
        <f t="shared" si="10"/>
        <v>0</v>
      </c>
      <c r="T73" s="1">
        <f t="shared" si="11"/>
        <v>0</v>
      </c>
      <c r="U73" s="1">
        <f t="shared" si="12"/>
        <v>0</v>
      </c>
      <c r="V73" s="1">
        <f t="shared" si="13"/>
        <v>0</v>
      </c>
      <c r="W73" s="1">
        <f t="shared" si="14"/>
        <v>0</v>
      </c>
      <c r="X73" s="1">
        <f t="shared" si="15"/>
        <v>0</v>
      </c>
      <c r="Y73" s="1">
        <f t="shared" si="16"/>
        <v>0</v>
      </c>
      <c r="Z73" s="1">
        <f t="shared" si="17"/>
        <v>0</v>
      </c>
      <c r="AA73" s="1">
        <f t="shared" si="18"/>
        <v>0</v>
      </c>
      <c r="AB73" s="1">
        <f t="shared" si="19"/>
        <v>0</v>
      </c>
      <c r="AC73" s="1"/>
    </row>
    <row r="74" spans="1:29" ht="12.95" customHeight="1">
      <c r="A74" s="2">
        <v>11187</v>
      </c>
      <c r="B74" s="1" t="s">
        <v>250</v>
      </c>
      <c r="C74" s="1" t="s">
        <v>251</v>
      </c>
      <c r="D74" s="1">
        <v>39.435380000000002</v>
      </c>
      <c r="E74" s="1">
        <v>-107.5783</v>
      </c>
      <c r="F74" s="3">
        <v>1</v>
      </c>
      <c r="G74" s="9" t="s">
        <v>2024</v>
      </c>
      <c r="H74" s="13">
        <v>108.589906</v>
      </c>
      <c r="I74" s="14">
        <v>18.858951999999999</v>
      </c>
      <c r="J74" s="12">
        <v>0</v>
      </c>
      <c r="K74" s="12">
        <v>0.16</v>
      </c>
      <c r="L74" s="12">
        <v>0</v>
      </c>
      <c r="M74" s="1">
        <v>0</v>
      </c>
      <c r="N74" s="1">
        <v>5</v>
      </c>
      <c r="O74" s="12">
        <v>2.200135</v>
      </c>
      <c r="P74" s="1">
        <v>0</v>
      </c>
      <c r="Q74" s="1">
        <v>10</v>
      </c>
      <c r="R74" s="1">
        <v>0</v>
      </c>
      <c r="S74" s="1">
        <f t="shared" si="10"/>
        <v>0</v>
      </c>
      <c r="T74" s="1">
        <f t="shared" si="11"/>
        <v>0</v>
      </c>
      <c r="U74" s="1">
        <f t="shared" si="12"/>
        <v>0</v>
      </c>
      <c r="V74" s="1">
        <f t="shared" si="13"/>
        <v>0</v>
      </c>
      <c r="W74" s="1">
        <f t="shared" si="14"/>
        <v>0</v>
      </c>
      <c r="X74" s="1">
        <f t="shared" si="15"/>
        <v>1</v>
      </c>
      <c r="Y74" s="1">
        <f t="shared" si="16"/>
        <v>0</v>
      </c>
      <c r="Z74" s="1">
        <f t="shared" si="17"/>
        <v>1</v>
      </c>
      <c r="AA74" s="1">
        <f t="shared" si="18"/>
        <v>0</v>
      </c>
      <c r="AB74" s="1">
        <f t="shared" si="19"/>
        <v>2</v>
      </c>
      <c r="AC74" s="1"/>
    </row>
    <row r="75" spans="1:29" ht="12.95" customHeight="1">
      <c r="A75" s="2">
        <v>11189</v>
      </c>
      <c r="B75" s="1" t="s">
        <v>167</v>
      </c>
      <c r="C75" s="1" t="s">
        <v>252</v>
      </c>
      <c r="D75" s="1">
        <v>39.560333</v>
      </c>
      <c r="E75" s="1">
        <v>-107.54049999999999</v>
      </c>
      <c r="F75" s="3">
        <v>1</v>
      </c>
      <c r="G75" s="9" t="s">
        <v>2024</v>
      </c>
      <c r="H75" s="13">
        <v>38.919722999999998</v>
      </c>
      <c r="I75" s="14">
        <v>11.223176</v>
      </c>
      <c r="J75" s="12">
        <v>0.13639999999999999</v>
      </c>
      <c r="K75" s="12">
        <v>9.8846000000000007</v>
      </c>
      <c r="L75" s="12">
        <v>0.19649999999999998</v>
      </c>
      <c r="M75" s="1">
        <v>0</v>
      </c>
      <c r="N75" s="1">
        <v>2</v>
      </c>
      <c r="O75" s="12">
        <v>1.3938889999999999</v>
      </c>
      <c r="P75" s="1">
        <v>0</v>
      </c>
      <c r="Q75" s="1">
        <v>0</v>
      </c>
      <c r="R75" s="1">
        <v>0</v>
      </c>
      <c r="S75" s="1">
        <f t="shared" si="10"/>
        <v>0</v>
      </c>
      <c r="T75" s="1">
        <f t="shared" si="11"/>
        <v>1</v>
      </c>
      <c r="U75" s="1">
        <f t="shared" si="12"/>
        <v>1</v>
      </c>
      <c r="V75" s="1">
        <f t="shared" si="13"/>
        <v>0</v>
      </c>
      <c r="W75" s="1">
        <f t="shared" si="14"/>
        <v>0</v>
      </c>
      <c r="X75" s="1">
        <f t="shared" si="15"/>
        <v>0</v>
      </c>
      <c r="Y75" s="1">
        <f t="shared" si="16"/>
        <v>0</v>
      </c>
      <c r="Z75" s="1">
        <f t="shared" si="17"/>
        <v>0</v>
      </c>
      <c r="AA75" s="1">
        <f t="shared" si="18"/>
        <v>0</v>
      </c>
      <c r="AB75" s="1">
        <f t="shared" si="19"/>
        <v>2</v>
      </c>
      <c r="AC75" s="1"/>
    </row>
    <row r="76" spans="1:29" ht="12.95" customHeight="1">
      <c r="A76" s="2">
        <v>11193</v>
      </c>
      <c r="B76" s="1" t="s">
        <v>258</v>
      </c>
      <c r="C76" s="1" t="s">
        <v>259</v>
      </c>
      <c r="D76" s="1">
        <v>39.532899999999998</v>
      </c>
      <c r="E76" s="1">
        <v>-107.5532</v>
      </c>
      <c r="F76" s="3">
        <v>1</v>
      </c>
      <c r="G76" s="9" t="s">
        <v>2024</v>
      </c>
      <c r="H76" s="13">
        <v>110.25856899999999</v>
      </c>
      <c r="I76" s="14">
        <v>15.982329</v>
      </c>
      <c r="J76" s="12">
        <v>0</v>
      </c>
      <c r="K76" s="12">
        <v>3.8927000000000005</v>
      </c>
      <c r="L76" s="12">
        <v>6.7699999999999996E-2</v>
      </c>
      <c r="M76" s="1">
        <v>0</v>
      </c>
      <c r="N76" s="1">
        <v>19</v>
      </c>
      <c r="O76" s="12">
        <v>1.573976</v>
      </c>
      <c r="P76" s="1">
        <v>0</v>
      </c>
      <c r="Q76" s="1">
        <v>97</v>
      </c>
      <c r="R76" s="1">
        <v>0</v>
      </c>
      <c r="S76" s="1">
        <f t="shared" si="10"/>
        <v>0</v>
      </c>
      <c r="T76" s="1">
        <f t="shared" si="11"/>
        <v>1</v>
      </c>
      <c r="U76" s="1">
        <f t="shared" si="12"/>
        <v>1</v>
      </c>
      <c r="V76" s="1">
        <f t="shared" si="13"/>
        <v>0</v>
      </c>
      <c r="W76" s="1">
        <f t="shared" si="14"/>
        <v>1</v>
      </c>
      <c r="X76" s="1">
        <f t="shared" si="15"/>
        <v>0</v>
      </c>
      <c r="Y76" s="1">
        <f t="shared" si="16"/>
        <v>0</v>
      </c>
      <c r="Z76" s="1">
        <f t="shared" si="17"/>
        <v>1</v>
      </c>
      <c r="AA76" s="1">
        <f t="shared" si="18"/>
        <v>0</v>
      </c>
      <c r="AB76" s="1">
        <f t="shared" si="19"/>
        <v>4</v>
      </c>
      <c r="AC76" s="1"/>
    </row>
    <row r="77" spans="1:29" ht="12.95" customHeight="1">
      <c r="A77" s="2">
        <v>11205</v>
      </c>
      <c r="B77" s="1" t="s">
        <v>260</v>
      </c>
      <c r="C77" s="1" t="s">
        <v>261</v>
      </c>
      <c r="D77" s="1">
        <v>39.504170000000002</v>
      </c>
      <c r="E77" s="1">
        <v>-108.39133</v>
      </c>
      <c r="F77" s="3">
        <v>1</v>
      </c>
      <c r="G77" s="9" t="s">
        <v>2024</v>
      </c>
      <c r="H77" s="13">
        <v>377.25369799999999</v>
      </c>
      <c r="I77" s="14">
        <v>43.846887000000002</v>
      </c>
      <c r="J77" s="12">
        <v>0</v>
      </c>
      <c r="K77" s="12">
        <v>3.1350000000000002</v>
      </c>
      <c r="L77" s="12">
        <v>3.0099999999999998E-2</v>
      </c>
      <c r="M77" s="1">
        <v>0</v>
      </c>
      <c r="N77" s="1">
        <v>22</v>
      </c>
      <c r="O77" s="12">
        <v>0.51618200000000003</v>
      </c>
      <c r="P77" s="1">
        <v>0</v>
      </c>
      <c r="Q77" s="1">
        <v>28</v>
      </c>
      <c r="R77" s="1">
        <v>0</v>
      </c>
      <c r="S77" s="1">
        <f t="shared" si="10"/>
        <v>0</v>
      </c>
      <c r="T77" s="1">
        <f t="shared" si="11"/>
        <v>1</v>
      </c>
      <c r="U77" s="1">
        <f t="shared" si="12"/>
        <v>0</v>
      </c>
      <c r="V77" s="1">
        <f t="shared" si="13"/>
        <v>0</v>
      </c>
      <c r="W77" s="1">
        <f t="shared" si="14"/>
        <v>1</v>
      </c>
      <c r="X77" s="1">
        <f t="shared" si="15"/>
        <v>0</v>
      </c>
      <c r="Y77" s="1">
        <f t="shared" si="16"/>
        <v>0</v>
      </c>
      <c r="Z77" s="1">
        <f t="shared" si="17"/>
        <v>1</v>
      </c>
      <c r="AA77" s="1">
        <f t="shared" si="18"/>
        <v>0</v>
      </c>
      <c r="AB77" s="1">
        <f t="shared" si="19"/>
        <v>3</v>
      </c>
      <c r="AC77" s="1"/>
    </row>
    <row r="78" spans="1:29" ht="12.95" customHeight="1">
      <c r="A78" s="2">
        <v>11206</v>
      </c>
      <c r="B78" s="1" t="s">
        <v>262</v>
      </c>
      <c r="C78" s="1" t="s">
        <v>263</v>
      </c>
      <c r="D78" s="1">
        <v>39.566490000000002</v>
      </c>
      <c r="E78" s="1">
        <v>-108.5017</v>
      </c>
      <c r="F78" s="3">
        <v>1</v>
      </c>
      <c r="G78" s="9" t="s">
        <v>2024</v>
      </c>
      <c r="H78" s="13">
        <v>58.382463999999999</v>
      </c>
      <c r="I78" s="14">
        <v>14.686446999999999</v>
      </c>
      <c r="J78" s="12">
        <v>0</v>
      </c>
      <c r="K78" s="12">
        <v>4.1633000000000004</v>
      </c>
      <c r="L78" s="12">
        <v>0</v>
      </c>
      <c r="M78" s="1">
        <v>0</v>
      </c>
      <c r="N78" s="1">
        <v>4</v>
      </c>
      <c r="O78" s="12">
        <v>1.8907389999999999</v>
      </c>
      <c r="P78" s="1">
        <v>0</v>
      </c>
      <c r="Q78" s="1">
        <v>0</v>
      </c>
      <c r="R78" s="1">
        <v>0</v>
      </c>
      <c r="S78" s="1">
        <f t="shared" si="10"/>
        <v>0</v>
      </c>
      <c r="T78" s="1">
        <f t="shared" si="11"/>
        <v>1</v>
      </c>
      <c r="U78" s="1">
        <f t="shared" si="12"/>
        <v>0</v>
      </c>
      <c r="V78" s="1">
        <f t="shared" si="13"/>
        <v>0</v>
      </c>
      <c r="W78" s="1">
        <f t="shared" si="14"/>
        <v>0</v>
      </c>
      <c r="X78" s="1">
        <f t="shared" si="15"/>
        <v>0</v>
      </c>
      <c r="Y78" s="1">
        <f t="shared" si="16"/>
        <v>0</v>
      </c>
      <c r="Z78" s="1">
        <f t="shared" si="17"/>
        <v>0</v>
      </c>
      <c r="AA78" s="1">
        <f t="shared" si="18"/>
        <v>0</v>
      </c>
      <c r="AB78" s="1">
        <f t="shared" si="19"/>
        <v>1</v>
      </c>
      <c r="AC78" s="1" t="s">
        <v>2207</v>
      </c>
    </row>
    <row r="79" spans="1:29" ht="12.95" customHeight="1">
      <c r="A79" s="2">
        <v>11207</v>
      </c>
      <c r="B79" s="1" t="s">
        <v>264</v>
      </c>
      <c r="C79" s="1" t="s">
        <v>265</v>
      </c>
      <c r="D79" s="1">
        <v>39.378639999999997</v>
      </c>
      <c r="E79" s="1">
        <v>-108.34331</v>
      </c>
      <c r="F79" s="3">
        <v>1</v>
      </c>
      <c r="G79" s="9" t="s">
        <v>2024</v>
      </c>
      <c r="H79" s="13">
        <v>237.88906900000001</v>
      </c>
      <c r="I79" s="14">
        <v>35.351033000000001</v>
      </c>
      <c r="J79" s="12">
        <v>0</v>
      </c>
      <c r="K79" s="12">
        <v>2.9070999999999998</v>
      </c>
      <c r="L79" s="12">
        <v>0</v>
      </c>
      <c r="M79" s="1">
        <v>0</v>
      </c>
      <c r="N79" s="1">
        <v>12</v>
      </c>
      <c r="O79" s="12">
        <v>0.72218599999999999</v>
      </c>
      <c r="P79" s="1">
        <v>0</v>
      </c>
      <c r="Q79" s="1">
        <v>8</v>
      </c>
      <c r="R79" s="1">
        <v>0</v>
      </c>
      <c r="S79" s="1">
        <f t="shared" si="10"/>
        <v>0</v>
      </c>
      <c r="T79" s="1">
        <f t="shared" si="11"/>
        <v>1</v>
      </c>
      <c r="U79" s="1">
        <f t="shared" si="12"/>
        <v>0</v>
      </c>
      <c r="V79" s="1">
        <f t="shared" si="13"/>
        <v>0</v>
      </c>
      <c r="W79" s="1">
        <f t="shared" si="14"/>
        <v>1</v>
      </c>
      <c r="X79" s="1">
        <f t="shared" si="15"/>
        <v>0</v>
      </c>
      <c r="Y79" s="1">
        <f t="shared" si="16"/>
        <v>0</v>
      </c>
      <c r="Z79" s="1">
        <f t="shared" si="17"/>
        <v>1</v>
      </c>
      <c r="AA79" s="1">
        <f t="shared" si="18"/>
        <v>0</v>
      </c>
      <c r="AB79" s="1">
        <f t="shared" si="19"/>
        <v>3</v>
      </c>
      <c r="AC79" s="1"/>
    </row>
    <row r="80" spans="1:29" ht="12.95" customHeight="1">
      <c r="A80" s="2">
        <v>11208</v>
      </c>
      <c r="B80" s="1" t="s">
        <v>260</v>
      </c>
      <c r="C80" s="1" t="s">
        <v>266</v>
      </c>
      <c r="D80" s="1">
        <v>39.509619999999998</v>
      </c>
      <c r="E80" s="1">
        <v>-108.52482000000001</v>
      </c>
      <c r="F80" s="3">
        <v>1</v>
      </c>
      <c r="G80" s="9" t="s">
        <v>2024</v>
      </c>
      <c r="H80" s="13">
        <v>89.525435999999999</v>
      </c>
      <c r="I80" s="14">
        <v>25.301673999999998</v>
      </c>
      <c r="J80" s="12">
        <v>0</v>
      </c>
      <c r="K80" s="12">
        <v>2.0028000000000001</v>
      </c>
      <c r="L80" s="12">
        <v>0</v>
      </c>
      <c r="M80" s="1">
        <v>0</v>
      </c>
      <c r="N80" s="1">
        <v>4</v>
      </c>
      <c r="O80" s="12">
        <v>0.992927</v>
      </c>
      <c r="P80" s="1">
        <v>0</v>
      </c>
      <c r="Q80" s="1">
        <v>23</v>
      </c>
      <c r="R80" s="1">
        <v>0</v>
      </c>
      <c r="S80" s="1">
        <f t="shared" si="10"/>
        <v>0</v>
      </c>
      <c r="T80" s="1">
        <f t="shared" si="11"/>
        <v>1</v>
      </c>
      <c r="U80" s="1">
        <f t="shared" si="12"/>
        <v>0</v>
      </c>
      <c r="V80" s="1">
        <f t="shared" si="13"/>
        <v>0</v>
      </c>
      <c r="W80" s="1">
        <f t="shared" si="14"/>
        <v>0</v>
      </c>
      <c r="X80" s="1">
        <f t="shared" si="15"/>
        <v>0</v>
      </c>
      <c r="Y80" s="1">
        <f t="shared" si="16"/>
        <v>0</v>
      </c>
      <c r="Z80" s="1">
        <f t="shared" si="17"/>
        <v>1</v>
      </c>
      <c r="AA80" s="1">
        <f t="shared" si="18"/>
        <v>0</v>
      </c>
      <c r="AB80" s="1">
        <f t="shared" si="19"/>
        <v>2</v>
      </c>
      <c r="AC80" s="1" t="s">
        <v>2207</v>
      </c>
    </row>
    <row r="81" spans="1:29" ht="12.95" customHeight="1">
      <c r="A81" s="2">
        <v>11217</v>
      </c>
      <c r="B81" s="1" t="s">
        <v>267</v>
      </c>
      <c r="C81" s="1" t="s">
        <v>268</v>
      </c>
      <c r="D81" s="1">
        <v>39.548139999999997</v>
      </c>
      <c r="E81" s="1">
        <v>-108.33103</v>
      </c>
      <c r="F81" s="3">
        <v>1</v>
      </c>
      <c r="G81" s="9" t="s">
        <v>2024</v>
      </c>
      <c r="H81" s="13">
        <v>206.645297</v>
      </c>
      <c r="I81" s="14">
        <v>29.864262</v>
      </c>
      <c r="J81" s="12">
        <v>0</v>
      </c>
      <c r="K81" s="12">
        <v>1.4233</v>
      </c>
      <c r="L81" s="12">
        <v>3.9599999999999996E-2</v>
      </c>
      <c r="M81" s="1">
        <v>0</v>
      </c>
      <c r="N81" s="1">
        <v>5</v>
      </c>
      <c r="O81" s="12">
        <v>0.82153100000000001</v>
      </c>
      <c r="P81" s="1">
        <v>0</v>
      </c>
      <c r="Q81" s="1">
        <v>208</v>
      </c>
      <c r="R81" s="1">
        <v>0</v>
      </c>
      <c r="S81" s="1">
        <f t="shared" si="10"/>
        <v>0</v>
      </c>
      <c r="T81" s="1">
        <f t="shared" si="11"/>
        <v>0</v>
      </c>
      <c r="U81" s="1">
        <f t="shared" si="12"/>
        <v>0</v>
      </c>
      <c r="V81" s="1">
        <f t="shared" si="13"/>
        <v>0</v>
      </c>
      <c r="W81" s="1">
        <f t="shared" si="14"/>
        <v>0</v>
      </c>
      <c r="X81" s="1">
        <f t="shared" si="15"/>
        <v>0</v>
      </c>
      <c r="Y81" s="1">
        <f t="shared" si="16"/>
        <v>0</v>
      </c>
      <c r="Z81" s="1">
        <f t="shared" si="17"/>
        <v>1</v>
      </c>
      <c r="AA81" s="1">
        <f t="shared" si="18"/>
        <v>0</v>
      </c>
      <c r="AB81" s="1">
        <f t="shared" si="19"/>
        <v>1</v>
      </c>
      <c r="AC81" s="1"/>
    </row>
    <row r="82" spans="1:29" ht="12.95" customHeight="1">
      <c r="A82" s="2">
        <v>11250</v>
      </c>
      <c r="B82" s="1" t="s">
        <v>269</v>
      </c>
      <c r="C82" s="1" t="s">
        <v>270</v>
      </c>
      <c r="D82" s="1">
        <v>39.27223</v>
      </c>
      <c r="E82" s="1">
        <v>-107.85088</v>
      </c>
      <c r="F82" s="3">
        <v>1</v>
      </c>
      <c r="G82" s="9" t="s">
        <v>2024</v>
      </c>
      <c r="H82" s="13">
        <v>369.30157100000002</v>
      </c>
      <c r="I82" s="14">
        <v>26.123000000000001</v>
      </c>
      <c r="J82" s="12">
        <v>0</v>
      </c>
      <c r="K82" s="12">
        <v>1.4067000000000001</v>
      </c>
      <c r="L82" s="12">
        <v>9.7199999999999995E-2</v>
      </c>
      <c r="M82" s="1">
        <v>0</v>
      </c>
      <c r="N82" s="1">
        <v>11</v>
      </c>
      <c r="O82" s="12">
        <v>0.61182400000000003</v>
      </c>
      <c r="P82" s="1">
        <v>0</v>
      </c>
      <c r="Q82" s="1">
        <v>87</v>
      </c>
      <c r="R82" s="1">
        <v>0</v>
      </c>
      <c r="S82" s="1">
        <f t="shared" si="10"/>
        <v>0</v>
      </c>
      <c r="T82" s="1">
        <f t="shared" si="11"/>
        <v>0</v>
      </c>
      <c r="U82" s="1">
        <f t="shared" si="12"/>
        <v>1</v>
      </c>
      <c r="V82" s="1">
        <f t="shared" si="13"/>
        <v>0</v>
      </c>
      <c r="W82" s="1">
        <f t="shared" si="14"/>
        <v>1</v>
      </c>
      <c r="X82" s="1">
        <f t="shared" si="15"/>
        <v>0</v>
      </c>
      <c r="Y82" s="1">
        <f t="shared" si="16"/>
        <v>0</v>
      </c>
      <c r="Z82" s="1">
        <f t="shared" si="17"/>
        <v>1</v>
      </c>
      <c r="AA82" s="1">
        <f t="shared" si="18"/>
        <v>0</v>
      </c>
      <c r="AB82" s="1">
        <f t="shared" si="19"/>
        <v>3</v>
      </c>
      <c r="AC82" s="1"/>
    </row>
    <row r="83" spans="1:29" ht="12.95" customHeight="1">
      <c r="A83" s="2">
        <v>11325</v>
      </c>
      <c r="B83" s="1" t="s">
        <v>271</v>
      </c>
      <c r="C83" s="1" t="s">
        <v>272</v>
      </c>
      <c r="D83" s="1">
        <v>40.299419999999998</v>
      </c>
      <c r="E83" s="1">
        <v>-107.78485999999999</v>
      </c>
      <c r="F83" s="3">
        <v>1</v>
      </c>
      <c r="G83" s="9" t="s">
        <v>2024</v>
      </c>
      <c r="H83" s="13">
        <v>106.178732</v>
      </c>
      <c r="I83" s="14">
        <v>13.423800999999999</v>
      </c>
      <c r="J83" s="12">
        <v>1.7000000000000001E-2</v>
      </c>
      <c r="K83" s="12">
        <v>4.9976000000000003</v>
      </c>
      <c r="L83" s="12">
        <v>0.61280000000000001</v>
      </c>
      <c r="M83" s="1">
        <v>1</v>
      </c>
      <c r="N83" s="1">
        <v>6</v>
      </c>
      <c r="O83" s="12">
        <v>2.4037899999999999</v>
      </c>
      <c r="P83" s="1">
        <v>0</v>
      </c>
      <c r="Q83" s="1">
        <v>1</v>
      </c>
      <c r="R83" s="1">
        <v>0</v>
      </c>
      <c r="S83" s="1">
        <f t="shared" si="10"/>
        <v>0</v>
      </c>
      <c r="T83" s="1">
        <f t="shared" si="11"/>
        <v>1</v>
      </c>
      <c r="U83" s="1">
        <f t="shared" si="12"/>
        <v>1</v>
      </c>
      <c r="V83" s="1">
        <f t="shared" si="13"/>
        <v>1</v>
      </c>
      <c r="W83" s="1">
        <f t="shared" si="14"/>
        <v>0</v>
      </c>
      <c r="X83" s="1">
        <f t="shared" si="15"/>
        <v>1</v>
      </c>
      <c r="Y83" s="1">
        <f t="shared" si="16"/>
        <v>0</v>
      </c>
      <c r="Z83" s="1">
        <f t="shared" si="17"/>
        <v>1</v>
      </c>
      <c r="AA83" s="1">
        <f t="shared" si="18"/>
        <v>0</v>
      </c>
      <c r="AB83" s="1">
        <f t="shared" si="19"/>
        <v>5</v>
      </c>
      <c r="AC83" s="1"/>
    </row>
    <row r="84" spans="1:29" ht="12.95" customHeight="1">
      <c r="A84" s="2">
        <v>11341</v>
      </c>
      <c r="B84" s="1" t="s">
        <v>273</v>
      </c>
      <c r="C84" s="1" t="s">
        <v>274</v>
      </c>
      <c r="D84" s="1">
        <v>40.314332999999998</v>
      </c>
      <c r="E84" s="1">
        <v>-107.7975</v>
      </c>
      <c r="F84" s="3">
        <v>1</v>
      </c>
      <c r="G84" s="9" t="s">
        <v>2024</v>
      </c>
      <c r="H84" s="13">
        <v>71.253780000000006</v>
      </c>
      <c r="I84" s="14">
        <v>13.65624</v>
      </c>
      <c r="J84" s="12">
        <v>0.30070000000000002</v>
      </c>
      <c r="K84" s="12">
        <v>1.6359999999999999</v>
      </c>
      <c r="L84" s="12">
        <v>0.3019</v>
      </c>
      <c r="M84" s="1">
        <v>3</v>
      </c>
      <c r="N84" s="1">
        <v>2</v>
      </c>
      <c r="O84" s="12">
        <v>2.8359329999999998</v>
      </c>
      <c r="P84" s="1">
        <v>0</v>
      </c>
      <c r="Q84" s="1">
        <v>0</v>
      </c>
      <c r="R84" s="1">
        <v>0</v>
      </c>
      <c r="S84" s="1">
        <f t="shared" si="10"/>
        <v>0</v>
      </c>
      <c r="T84" s="1">
        <f t="shared" si="11"/>
        <v>0</v>
      </c>
      <c r="U84" s="1">
        <f t="shared" si="12"/>
        <v>1</v>
      </c>
      <c r="V84" s="1">
        <f t="shared" si="13"/>
        <v>1</v>
      </c>
      <c r="W84" s="1">
        <f t="shared" si="14"/>
        <v>0</v>
      </c>
      <c r="X84" s="1">
        <f t="shared" si="15"/>
        <v>1</v>
      </c>
      <c r="Y84" s="1">
        <f t="shared" si="16"/>
        <v>0</v>
      </c>
      <c r="Z84" s="1">
        <f t="shared" si="17"/>
        <v>0</v>
      </c>
      <c r="AA84" s="1">
        <f t="shared" si="18"/>
        <v>0</v>
      </c>
      <c r="AB84" s="1">
        <f t="shared" si="19"/>
        <v>3</v>
      </c>
      <c r="AC84" s="1"/>
    </row>
    <row r="85" spans="1:29" ht="12.95" customHeight="1">
      <c r="A85" s="2">
        <v>11345</v>
      </c>
      <c r="B85" s="1" t="s">
        <v>277</v>
      </c>
      <c r="C85" s="1" t="s">
        <v>278</v>
      </c>
      <c r="D85" s="1">
        <v>40.334699999999998</v>
      </c>
      <c r="E85" s="1">
        <v>-107.6888</v>
      </c>
      <c r="F85" s="3">
        <v>1</v>
      </c>
      <c r="G85" s="9" t="s">
        <v>2024</v>
      </c>
      <c r="H85" s="13">
        <v>67.319857999999996</v>
      </c>
      <c r="I85" s="14">
        <v>16.385746000000001</v>
      </c>
      <c r="J85" s="12">
        <v>6.7283999999999997</v>
      </c>
      <c r="K85" s="12">
        <v>9.224400000000001</v>
      </c>
      <c r="L85" s="12">
        <v>0.39570000000000005</v>
      </c>
      <c r="M85" s="1">
        <v>2</v>
      </c>
      <c r="N85" s="1">
        <v>0</v>
      </c>
      <c r="O85" s="12">
        <v>3.6119789999999998</v>
      </c>
      <c r="P85" s="1">
        <v>0</v>
      </c>
      <c r="Q85" s="1">
        <v>37</v>
      </c>
      <c r="R85" s="1">
        <v>0</v>
      </c>
      <c r="S85" s="1">
        <f t="shared" si="10"/>
        <v>1</v>
      </c>
      <c r="T85" s="1">
        <f t="shared" si="11"/>
        <v>1</v>
      </c>
      <c r="U85" s="1">
        <f t="shared" si="12"/>
        <v>1</v>
      </c>
      <c r="V85" s="1">
        <f t="shared" si="13"/>
        <v>1</v>
      </c>
      <c r="W85" s="1">
        <f t="shared" si="14"/>
        <v>0</v>
      </c>
      <c r="X85" s="1">
        <f t="shared" si="15"/>
        <v>1</v>
      </c>
      <c r="Y85" s="1">
        <f t="shared" si="16"/>
        <v>0</v>
      </c>
      <c r="Z85" s="1">
        <f t="shared" si="17"/>
        <v>1</v>
      </c>
      <c r="AA85" s="1">
        <f t="shared" si="18"/>
        <v>0</v>
      </c>
      <c r="AB85" s="1">
        <f t="shared" si="19"/>
        <v>6</v>
      </c>
      <c r="AC85" s="1"/>
    </row>
    <row r="86" spans="1:29" ht="12.95" customHeight="1">
      <c r="A86" s="2">
        <v>11368</v>
      </c>
      <c r="B86" s="1" t="s">
        <v>279</v>
      </c>
      <c r="C86" s="1" t="s">
        <v>280</v>
      </c>
      <c r="D86" s="1">
        <v>40.449399999999997</v>
      </c>
      <c r="E86" s="1">
        <v>-107.9796</v>
      </c>
      <c r="F86" s="3">
        <v>1</v>
      </c>
      <c r="G86" s="9" t="s">
        <v>2024</v>
      </c>
      <c r="H86" s="13">
        <v>68.513938999999993</v>
      </c>
      <c r="I86" s="14">
        <v>11.451720999999999</v>
      </c>
      <c r="J86" s="12">
        <v>0</v>
      </c>
      <c r="K86" s="12">
        <v>1.7323999999999999</v>
      </c>
      <c r="L86" s="12">
        <v>0</v>
      </c>
      <c r="M86" s="1">
        <v>0</v>
      </c>
      <c r="N86" s="1">
        <v>0</v>
      </c>
      <c r="O86" s="12">
        <v>1.7781359999999999</v>
      </c>
      <c r="P86" s="1">
        <v>0</v>
      </c>
      <c r="Q86" s="1">
        <v>0</v>
      </c>
      <c r="R86" s="1">
        <v>0</v>
      </c>
      <c r="S86" s="1">
        <f t="shared" si="10"/>
        <v>0</v>
      </c>
      <c r="T86" s="1">
        <f t="shared" si="11"/>
        <v>0</v>
      </c>
      <c r="U86" s="1">
        <f t="shared" si="12"/>
        <v>0</v>
      </c>
      <c r="V86" s="1">
        <f t="shared" si="13"/>
        <v>0</v>
      </c>
      <c r="W86" s="1">
        <f t="shared" si="14"/>
        <v>0</v>
      </c>
      <c r="X86" s="1">
        <f t="shared" si="15"/>
        <v>0</v>
      </c>
      <c r="Y86" s="1">
        <f t="shared" si="16"/>
        <v>0</v>
      </c>
      <c r="Z86" s="1">
        <f t="shared" si="17"/>
        <v>0</v>
      </c>
      <c r="AA86" s="1">
        <f t="shared" si="18"/>
        <v>0</v>
      </c>
      <c r="AB86" s="1">
        <f t="shared" si="19"/>
        <v>0</v>
      </c>
      <c r="AC86" s="1"/>
    </row>
    <row r="87" spans="1:29" ht="12.95" customHeight="1">
      <c r="A87" s="2">
        <v>11375</v>
      </c>
      <c r="B87" s="1" t="s">
        <v>286</v>
      </c>
      <c r="C87" s="1" t="s">
        <v>94</v>
      </c>
      <c r="D87" s="1">
        <v>40.480167000000002</v>
      </c>
      <c r="E87" s="1">
        <v>-107.61372</v>
      </c>
      <c r="F87" s="3">
        <v>1</v>
      </c>
      <c r="G87" s="9" t="s">
        <v>2024</v>
      </c>
      <c r="H87" s="13">
        <v>28.236277999999999</v>
      </c>
      <c r="I87" s="14">
        <v>14.06156</v>
      </c>
      <c r="J87" s="12">
        <v>0.4909</v>
      </c>
      <c r="K87" s="12">
        <v>3.9720999999999997</v>
      </c>
      <c r="L87" s="12">
        <v>3.2803</v>
      </c>
      <c r="M87" s="1">
        <v>5</v>
      </c>
      <c r="N87" s="1">
        <v>0</v>
      </c>
      <c r="O87" s="12">
        <v>2.3042799999999999</v>
      </c>
      <c r="P87" s="1">
        <v>0</v>
      </c>
      <c r="Q87" s="1">
        <v>5</v>
      </c>
      <c r="R87" s="1">
        <v>0</v>
      </c>
      <c r="S87" s="1">
        <f t="shared" si="10"/>
        <v>0</v>
      </c>
      <c r="T87" s="1">
        <f t="shared" si="11"/>
        <v>1</v>
      </c>
      <c r="U87" s="1">
        <f t="shared" si="12"/>
        <v>1</v>
      </c>
      <c r="V87" s="1">
        <f t="shared" si="13"/>
        <v>1</v>
      </c>
      <c r="W87" s="1">
        <f t="shared" si="14"/>
        <v>0</v>
      </c>
      <c r="X87" s="1">
        <f t="shared" si="15"/>
        <v>1</v>
      </c>
      <c r="Y87" s="1">
        <f t="shared" si="16"/>
        <v>0</v>
      </c>
      <c r="Z87" s="1">
        <f t="shared" si="17"/>
        <v>1</v>
      </c>
      <c r="AA87" s="1">
        <f t="shared" si="18"/>
        <v>0</v>
      </c>
      <c r="AB87" s="1">
        <f t="shared" si="19"/>
        <v>5</v>
      </c>
      <c r="AC87" s="1"/>
    </row>
    <row r="88" spans="1:29" ht="12.95" customHeight="1">
      <c r="A88" s="2">
        <v>11387</v>
      </c>
      <c r="B88" s="1" t="s">
        <v>287</v>
      </c>
      <c r="C88" s="1" t="s">
        <v>288</v>
      </c>
      <c r="D88" s="1">
        <v>40.622280000000003</v>
      </c>
      <c r="E88" s="1">
        <v>-107.46696</v>
      </c>
      <c r="F88" s="3">
        <v>1</v>
      </c>
      <c r="G88" s="9" t="s">
        <v>2024</v>
      </c>
      <c r="H88" s="13">
        <v>467.63752399999998</v>
      </c>
      <c r="I88" s="14">
        <v>26.569333</v>
      </c>
      <c r="J88" s="12">
        <v>2.1194000000000002</v>
      </c>
      <c r="K88" s="12">
        <v>4.4939999999999998</v>
      </c>
      <c r="L88" s="12">
        <v>0.14860000000000001</v>
      </c>
      <c r="M88" s="1">
        <v>0</v>
      </c>
      <c r="N88" s="1">
        <v>2</v>
      </c>
      <c r="O88" s="12">
        <v>1.315615</v>
      </c>
      <c r="P88" s="1">
        <v>0</v>
      </c>
      <c r="Q88" s="1">
        <v>29</v>
      </c>
      <c r="R88" s="1">
        <v>0</v>
      </c>
      <c r="S88" s="1">
        <f t="shared" si="10"/>
        <v>0</v>
      </c>
      <c r="T88" s="1">
        <f t="shared" si="11"/>
        <v>1</v>
      </c>
      <c r="U88" s="1">
        <f t="shared" si="12"/>
        <v>1</v>
      </c>
      <c r="V88" s="1">
        <f t="shared" si="13"/>
        <v>0</v>
      </c>
      <c r="W88" s="1">
        <f t="shared" si="14"/>
        <v>0</v>
      </c>
      <c r="X88" s="1">
        <f t="shared" si="15"/>
        <v>0</v>
      </c>
      <c r="Y88" s="1">
        <f t="shared" si="16"/>
        <v>0</v>
      </c>
      <c r="Z88" s="1">
        <f t="shared" si="17"/>
        <v>1</v>
      </c>
      <c r="AA88" s="1">
        <f t="shared" si="18"/>
        <v>0</v>
      </c>
      <c r="AB88" s="1">
        <f t="shared" si="19"/>
        <v>3</v>
      </c>
      <c r="AC88" s="1"/>
    </row>
    <row r="89" spans="1:29" ht="12.95" customHeight="1">
      <c r="A89" s="2">
        <v>11416</v>
      </c>
      <c r="B89" s="1" t="s">
        <v>293</v>
      </c>
      <c r="C89" s="1" t="s">
        <v>297</v>
      </c>
      <c r="D89" s="1">
        <v>40.993667000000002</v>
      </c>
      <c r="E89" s="1">
        <v>-107.774</v>
      </c>
      <c r="F89" s="3">
        <v>1</v>
      </c>
      <c r="G89" s="9" t="s">
        <v>2024</v>
      </c>
      <c r="H89" s="13">
        <v>6072.6117620000005</v>
      </c>
      <c r="I89" s="14">
        <v>34.254173000000002</v>
      </c>
      <c r="J89" s="12">
        <v>9.7000000000000003E-3</v>
      </c>
      <c r="K89" s="12">
        <v>2.1421000000000001</v>
      </c>
      <c r="L89" s="12">
        <v>3.4099999999999998E-2</v>
      </c>
      <c r="M89" s="1">
        <v>0</v>
      </c>
      <c r="N89" s="1">
        <v>9</v>
      </c>
      <c r="O89" s="12">
        <v>1.4511339999999999</v>
      </c>
      <c r="P89" s="1">
        <v>8.2299999999999995E-4</v>
      </c>
      <c r="Q89" s="1">
        <v>5</v>
      </c>
      <c r="R89" s="1">
        <v>0</v>
      </c>
      <c r="S89" s="1">
        <f t="shared" si="10"/>
        <v>0</v>
      </c>
      <c r="T89" s="1">
        <f t="shared" si="11"/>
        <v>1</v>
      </c>
      <c r="U89" s="1">
        <f t="shared" si="12"/>
        <v>0</v>
      </c>
      <c r="V89" s="1">
        <f t="shared" si="13"/>
        <v>0</v>
      </c>
      <c r="W89" s="1">
        <f t="shared" si="14"/>
        <v>0</v>
      </c>
      <c r="X89" s="1">
        <f t="shared" si="15"/>
        <v>0</v>
      </c>
      <c r="Y89" s="1">
        <f t="shared" si="16"/>
        <v>0</v>
      </c>
      <c r="Z89" s="1">
        <f t="shared" si="17"/>
        <v>1</v>
      </c>
      <c r="AA89" s="1">
        <f t="shared" si="18"/>
        <v>0</v>
      </c>
      <c r="AB89" s="1">
        <f t="shared" si="19"/>
        <v>2</v>
      </c>
      <c r="AC89" s="1"/>
    </row>
    <row r="90" spans="1:29" ht="12.95" customHeight="1">
      <c r="A90" s="2">
        <v>11480</v>
      </c>
      <c r="B90" s="1" t="s">
        <v>303</v>
      </c>
      <c r="C90" s="1" t="s">
        <v>304</v>
      </c>
      <c r="D90" s="1">
        <v>40.919249999999998</v>
      </c>
      <c r="E90" s="1">
        <v>-108.78046999999999</v>
      </c>
      <c r="F90" s="3">
        <v>1</v>
      </c>
      <c r="G90" s="9" t="s">
        <v>2024</v>
      </c>
      <c r="H90" s="13">
        <v>47.062745</v>
      </c>
      <c r="I90" s="14">
        <v>10.124478</v>
      </c>
      <c r="J90" s="12">
        <v>0</v>
      </c>
      <c r="K90" s="12">
        <v>1.0461</v>
      </c>
      <c r="L90" s="12">
        <v>0</v>
      </c>
      <c r="M90" s="1">
        <v>0</v>
      </c>
      <c r="N90" s="1">
        <v>26</v>
      </c>
      <c r="O90" s="12">
        <v>1.2437180000000001</v>
      </c>
      <c r="P90" s="1">
        <v>0</v>
      </c>
      <c r="Q90" s="1">
        <v>1</v>
      </c>
      <c r="R90" s="1">
        <v>0</v>
      </c>
      <c r="S90" s="1">
        <f t="shared" si="10"/>
        <v>0</v>
      </c>
      <c r="T90" s="1">
        <f t="shared" si="11"/>
        <v>0</v>
      </c>
      <c r="U90" s="1">
        <f t="shared" si="12"/>
        <v>0</v>
      </c>
      <c r="V90" s="1">
        <f t="shared" si="13"/>
        <v>0</v>
      </c>
      <c r="W90" s="1">
        <f t="shared" si="14"/>
        <v>1</v>
      </c>
      <c r="X90" s="1">
        <f t="shared" si="15"/>
        <v>0</v>
      </c>
      <c r="Y90" s="1">
        <f t="shared" si="16"/>
        <v>0</v>
      </c>
      <c r="Z90" s="1">
        <f t="shared" si="17"/>
        <v>1</v>
      </c>
      <c r="AA90" s="1">
        <f t="shared" si="18"/>
        <v>0</v>
      </c>
      <c r="AB90" s="1">
        <f t="shared" si="19"/>
        <v>2</v>
      </c>
      <c r="AC90" s="1"/>
    </row>
    <row r="91" spans="1:29" ht="12.95" customHeight="1">
      <c r="A91" s="2">
        <v>11485</v>
      </c>
      <c r="B91" s="1" t="s">
        <v>305</v>
      </c>
      <c r="C91" s="1" t="s">
        <v>306</v>
      </c>
      <c r="D91" s="1">
        <v>40.719650000000001</v>
      </c>
      <c r="E91" s="1">
        <v>-108.7518</v>
      </c>
      <c r="F91" s="3">
        <v>1</v>
      </c>
      <c r="G91" s="9" t="s">
        <v>2024</v>
      </c>
      <c r="H91" s="13">
        <v>2384.8070990000001</v>
      </c>
      <c r="I91" s="14">
        <v>39.385517</v>
      </c>
      <c r="J91" s="12">
        <v>0</v>
      </c>
      <c r="K91" s="12">
        <v>0.12390000000000001</v>
      </c>
      <c r="L91" s="12">
        <v>3.6699999999999997E-2</v>
      </c>
      <c r="M91" s="1">
        <v>0</v>
      </c>
      <c r="N91" s="1">
        <v>1</v>
      </c>
      <c r="O91" s="12">
        <v>0.55587900000000001</v>
      </c>
      <c r="P91" s="1">
        <v>0</v>
      </c>
      <c r="Q91" s="1">
        <v>0</v>
      </c>
      <c r="R91" s="1">
        <v>0</v>
      </c>
      <c r="S91" s="1">
        <f t="shared" si="10"/>
        <v>0</v>
      </c>
      <c r="T91" s="1">
        <f t="shared" si="11"/>
        <v>0</v>
      </c>
      <c r="U91" s="1">
        <f t="shared" si="12"/>
        <v>0</v>
      </c>
      <c r="V91" s="1">
        <f t="shared" si="13"/>
        <v>0</v>
      </c>
      <c r="W91" s="1">
        <f t="shared" si="14"/>
        <v>0</v>
      </c>
      <c r="X91" s="1">
        <f t="shared" si="15"/>
        <v>0</v>
      </c>
      <c r="Y91" s="1">
        <f t="shared" si="16"/>
        <v>0</v>
      </c>
      <c r="Z91" s="1">
        <f t="shared" si="17"/>
        <v>0</v>
      </c>
      <c r="AA91" s="1">
        <f t="shared" si="18"/>
        <v>0</v>
      </c>
      <c r="AB91" s="1">
        <f t="shared" si="19"/>
        <v>0</v>
      </c>
      <c r="AC91" s="1"/>
    </row>
    <row r="92" spans="1:29" ht="12.95" customHeight="1">
      <c r="A92" s="2">
        <v>11601</v>
      </c>
      <c r="B92" s="1" t="s">
        <v>316</v>
      </c>
      <c r="C92" s="1" t="s">
        <v>317</v>
      </c>
      <c r="D92" s="1">
        <v>39.964309999999998</v>
      </c>
      <c r="E92" s="1">
        <v>-108.26821</v>
      </c>
      <c r="F92" s="3">
        <v>1</v>
      </c>
      <c r="G92" s="9" t="s">
        <v>2024</v>
      </c>
      <c r="H92" s="13">
        <v>1361.4958469999999</v>
      </c>
      <c r="I92" s="14">
        <v>24.663702000000001</v>
      </c>
      <c r="J92" s="12">
        <v>1.1000000000000001E-3</v>
      </c>
      <c r="K92" s="12">
        <v>2.7539000000000002</v>
      </c>
      <c r="L92" s="12">
        <v>0.10090000000000002</v>
      </c>
      <c r="M92" s="1">
        <v>0</v>
      </c>
      <c r="N92" s="1">
        <v>9</v>
      </c>
      <c r="O92" s="12">
        <v>0.71529500000000001</v>
      </c>
      <c r="P92" s="1">
        <v>0</v>
      </c>
      <c r="Q92" s="1">
        <v>45</v>
      </c>
      <c r="R92" s="1">
        <v>0</v>
      </c>
      <c r="S92" s="1">
        <f t="shared" si="10"/>
        <v>0</v>
      </c>
      <c r="T92" s="1">
        <f t="shared" si="11"/>
        <v>1</v>
      </c>
      <c r="U92" s="1">
        <f t="shared" si="12"/>
        <v>1</v>
      </c>
      <c r="V92" s="1">
        <f t="shared" si="13"/>
        <v>0</v>
      </c>
      <c r="W92" s="1">
        <f t="shared" si="14"/>
        <v>0</v>
      </c>
      <c r="X92" s="1">
        <f t="shared" si="15"/>
        <v>0</v>
      </c>
      <c r="Y92" s="1">
        <f t="shared" si="16"/>
        <v>0</v>
      </c>
      <c r="Z92" s="1">
        <f t="shared" si="17"/>
        <v>1</v>
      </c>
      <c r="AA92" s="1">
        <f t="shared" si="18"/>
        <v>0</v>
      </c>
      <c r="AB92" s="1">
        <f t="shared" si="19"/>
        <v>3</v>
      </c>
      <c r="AC92" s="1"/>
    </row>
    <row r="93" spans="1:29" ht="12.95" customHeight="1">
      <c r="A93" s="2">
        <v>11625</v>
      </c>
      <c r="B93" s="1" t="s">
        <v>318</v>
      </c>
      <c r="C93" s="1" t="s">
        <v>319</v>
      </c>
      <c r="D93" s="1">
        <v>39.858199999999997</v>
      </c>
      <c r="E93" s="1">
        <v>-108.3099</v>
      </c>
      <c r="F93" s="3">
        <v>1</v>
      </c>
      <c r="G93" s="9" t="s">
        <v>2024</v>
      </c>
      <c r="H93" s="13">
        <v>262.29273000000001</v>
      </c>
      <c r="I93" s="14">
        <v>29.997630999999998</v>
      </c>
      <c r="J93" s="12">
        <v>0</v>
      </c>
      <c r="K93" s="12">
        <v>1.3334000000000001</v>
      </c>
      <c r="L93" s="12">
        <v>2.06E-2</v>
      </c>
      <c r="M93" s="1">
        <v>0</v>
      </c>
      <c r="N93" s="1">
        <v>15</v>
      </c>
      <c r="O93" s="12">
        <v>1.7155400000000001</v>
      </c>
      <c r="P93" s="1">
        <v>0</v>
      </c>
      <c r="Q93" s="1">
        <v>110</v>
      </c>
      <c r="R93" s="1">
        <v>0</v>
      </c>
      <c r="S93" s="1">
        <f t="shared" si="10"/>
        <v>0</v>
      </c>
      <c r="T93" s="1">
        <f t="shared" si="11"/>
        <v>0</v>
      </c>
      <c r="U93" s="1">
        <f t="shared" si="12"/>
        <v>0</v>
      </c>
      <c r="V93" s="1">
        <f t="shared" si="13"/>
        <v>0</v>
      </c>
      <c r="W93" s="1">
        <f t="shared" si="14"/>
        <v>1</v>
      </c>
      <c r="X93" s="1">
        <f t="shared" si="15"/>
        <v>0</v>
      </c>
      <c r="Y93" s="1">
        <f t="shared" si="16"/>
        <v>0</v>
      </c>
      <c r="Z93" s="1">
        <f t="shared" si="17"/>
        <v>1</v>
      </c>
      <c r="AA93" s="1">
        <f t="shared" si="18"/>
        <v>0</v>
      </c>
      <c r="AB93" s="1">
        <f t="shared" si="19"/>
        <v>2</v>
      </c>
      <c r="AC93" s="1"/>
    </row>
    <row r="94" spans="1:29" ht="12.95" customHeight="1">
      <c r="A94" s="2">
        <v>11640</v>
      </c>
      <c r="B94" s="1" t="s">
        <v>320</v>
      </c>
      <c r="C94" s="1" t="s">
        <v>114</v>
      </c>
      <c r="D94" s="1">
        <v>39.818899999999999</v>
      </c>
      <c r="E94" s="1">
        <v>-108.2469</v>
      </c>
      <c r="F94" s="3">
        <v>1</v>
      </c>
      <c r="G94" s="9" t="s">
        <v>2024</v>
      </c>
      <c r="H94" s="13">
        <v>20.916547999999999</v>
      </c>
      <c r="I94" s="14">
        <v>6.867667</v>
      </c>
      <c r="J94" s="12">
        <v>0</v>
      </c>
      <c r="K94" s="12">
        <v>0.2969</v>
      </c>
      <c r="L94" s="12">
        <v>1.72E-2</v>
      </c>
      <c r="M94" s="1">
        <v>0</v>
      </c>
      <c r="N94" s="1">
        <v>0</v>
      </c>
      <c r="O94" s="12">
        <v>2.7936380000000001</v>
      </c>
      <c r="P94" s="1">
        <v>0</v>
      </c>
      <c r="Q94" s="1">
        <v>0</v>
      </c>
      <c r="R94" s="1">
        <v>0</v>
      </c>
      <c r="S94" s="1">
        <f t="shared" si="10"/>
        <v>0</v>
      </c>
      <c r="T94" s="1">
        <f t="shared" si="11"/>
        <v>0</v>
      </c>
      <c r="U94" s="1">
        <f t="shared" si="12"/>
        <v>0</v>
      </c>
      <c r="V94" s="1">
        <f t="shared" si="13"/>
        <v>0</v>
      </c>
      <c r="W94" s="1">
        <f t="shared" si="14"/>
        <v>0</v>
      </c>
      <c r="X94" s="1">
        <f t="shared" si="15"/>
        <v>1</v>
      </c>
      <c r="Y94" s="1">
        <f t="shared" si="16"/>
        <v>0</v>
      </c>
      <c r="Z94" s="1">
        <f t="shared" si="17"/>
        <v>0</v>
      </c>
      <c r="AA94" s="1">
        <f t="shared" si="18"/>
        <v>0</v>
      </c>
      <c r="AB94" s="1">
        <f t="shared" si="19"/>
        <v>1</v>
      </c>
      <c r="AC94" s="1"/>
    </row>
    <row r="95" spans="1:29" ht="12.95" customHeight="1">
      <c r="A95" s="2">
        <v>11702</v>
      </c>
      <c r="B95" s="1" t="s">
        <v>321</v>
      </c>
      <c r="C95" s="1" t="s">
        <v>322</v>
      </c>
      <c r="D95" s="1">
        <v>40.090400000000002</v>
      </c>
      <c r="E95" s="1">
        <v>-108.7868</v>
      </c>
      <c r="F95" s="3">
        <v>1</v>
      </c>
      <c r="G95" s="9" t="s">
        <v>2024</v>
      </c>
      <c r="H95" s="13">
        <v>8404.3699579999993</v>
      </c>
      <c r="I95" s="14">
        <v>56.239894</v>
      </c>
      <c r="J95" s="12">
        <v>3.9599999999999996E-2</v>
      </c>
      <c r="K95" s="12">
        <v>2.8235000000000001</v>
      </c>
      <c r="L95" s="12">
        <v>0.16599999999999998</v>
      </c>
      <c r="M95" s="1">
        <v>1</v>
      </c>
      <c r="N95" s="1">
        <v>11</v>
      </c>
      <c r="O95" s="12">
        <v>4.0954389999999998</v>
      </c>
      <c r="P95" s="1">
        <v>1.428E-3</v>
      </c>
      <c r="Q95" s="1">
        <v>475</v>
      </c>
      <c r="R95" s="1">
        <v>0</v>
      </c>
      <c r="S95" s="1">
        <f t="shared" si="10"/>
        <v>0</v>
      </c>
      <c r="T95" s="1">
        <f t="shared" si="11"/>
        <v>1</v>
      </c>
      <c r="U95" s="1">
        <f t="shared" si="12"/>
        <v>1</v>
      </c>
      <c r="V95" s="1">
        <f t="shared" si="13"/>
        <v>1</v>
      </c>
      <c r="W95" s="1">
        <f t="shared" si="14"/>
        <v>1</v>
      </c>
      <c r="X95" s="1">
        <f t="shared" si="15"/>
        <v>1</v>
      </c>
      <c r="Y95" s="1">
        <f t="shared" si="16"/>
        <v>0</v>
      </c>
      <c r="Z95" s="1">
        <f t="shared" si="17"/>
        <v>1</v>
      </c>
      <c r="AA95" s="1">
        <f t="shared" si="18"/>
        <v>0</v>
      </c>
      <c r="AB95" s="1">
        <f t="shared" si="19"/>
        <v>6</v>
      </c>
      <c r="AC95" s="1"/>
    </row>
    <row r="96" spans="1:29" ht="12.95" customHeight="1">
      <c r="A96" s="2">
        <v>11720</v>
      </c>
      <c r="B96" s="1" t="s">
        <v>323</v>
      </c>
      <c r="C96" s="1" t="s">
        <v>324</v>
      </c>
      <c r="D96" s="1">
        <v>39.69726</v>
      </c>
      <c r="E96" s="1">
        <v>-108.79628</v>
      </c>
      <c r="F96" s="3">
        <v>1</v>
      </c>
      <c r="G96" s="9" t="s">
        <v>2024</v>
      </c>
      <c r="H96" s="13">
        <v>56.350028000000002</v>
      </c>
      <c r="I96" s="14">
        <v>21.831151999999999</v>
      </c>
      <c r="J96" s="12">
        <v>0</v>
      </c>
      <c r="K96" s="12">
        <v>1.3321000000000001</v>
      </c>
      <c r="L96" s="12">
        <v>0.1661</v>
      </c>
      <c r="M96" s="1">
        <v>0</v>
      </c>
      <c r="N96" s="1">
        <v>2</v>
      </c>
      <c r="O96" s="12">
        <v>1.068228</v>
      </c>
      <c r="P96" s="1">
        <v>0</v>
      </c>
      <c r="Q96" s="1">
        <v>40</v>
      </c>
      <c r="R96" s="1">
        <v>0</v>
      </c>
      <c r="S96" s="1">
        <f t="shared" si="10"/>
        <v>0</v>
      </c>
      <c r="T96" s="1">
        <f t="shared" si="11"/>
        <v>0</v>
      </c>
      <c r="U96" s="1">
        <f t="shared" si="12"/>
        <v>1</v>
      </c>
      <c r="V96" s="1">
        <f t="shared" si="13"/>
        <v>0</v>
      </c>
      <c r="W96" s="1">
        <f t="shared" si="14"/>
        <v>0</v>
      </c>
      <c r="X96" s="1">
        <f t="shared" si="15"/>
        <v>0</v>
      </c>
      <c r="Y96" s="1">
        <f t="shared" si="16"/>
        <v>0</v>
      </c>
      <c r="Z96" s="1">
        <f t="shared" si="17"/>
        <v>1</v>
      </c>
      <c r="AA96" s="1">
        <f t="shared" si="18"/>
        <v>0</v>
      </c>
      <c r="AB96" s="1">
        <f t="shared" si="19"/>
        <v>2</v>
      </c>
      <c r="AC96" s="1"/>
    </row>
    <row r="97" spans="1:29" ht="12.95" customHeight="1">
      <c r="A97" s="2">
        <v>11722</v>
      </c>
      <c r="B97" s="1" t="s">
        <v>325</v>
      </c>
      <c r="C97" s="1" t="s">
        <v>326</v>
      </c>
      <c r="D97" s="1">
        <v>39.784889999999997</v>
      </c>
      <c r="E97" s="1">
        <v>-108.61694</v>
      </c>
      <c r="F97" s="3">
        <v>1</v>
      </c>
      <c r="G97" s="9" t="s">
        <v>2024</v>
      </c>
      <c r="H97" s="13">
        <v>120.534064</v>
      </c>
      <c r="I97" s="14">
        <v>29.814153999999998</v>
      </c>
      <c r="J97" s="12">
        <v>0</v>
      </c>
      <c r="K97" s="12">
        <v>0.39279999999999998</v>
      </c>
      <c r="L97" s="12">
        <v>0</v>
      </c>
      <c r="M97" s="1">
        <v>0</v>
      </c>
      <c r="N97" s="1">
        <v>3</v>
      </c>
      <c r="O97" s="12">
        <v>0.88553099999999996</v>
      </c>
      <c r="P97" s="1">
        <v>0</v>
      </c>
      <c r="Q97" s="1">
        <v>22</v>
      </c>
      <c r="R97" s="1">
        <v>0</v>
      </c>
      <c r="S97" s="1">
        <f t="shared" si="10"/>
        <v>0</v>
      </c>
      <c r="T97" s="1">
        <f t="shared" si="11"/>
        <v>0</v>
      </c>
      <c r="U97" s="1">
        <f t="shared" si="12"/>
        <v>0</v>
      </c>
      <c r="V97" s="1">
        <f t="shared" si="13"/>
        <v>0</v>
      </c>
      <c r="W97" s="1">
        <f t="shared" si="14"/>
        <v>0</v>
      </c>
      <c r="X97" s="1">
        <f t="shared" si="15"/>
        <v>0</v>
      </c>
      <c r="Y97" s="1">
        <f t="shared" si="16"/>
        <v>0</v>
      </c>
      <c r="Z97" s="1">
        <f t="shared" si="17"/>
        <v>1</v>
      </c>
      <c r="AA97" s="1">
        <f t="shared" si="18"/>
        <v>0</v>
      </c>
      <c r="AB97" s="1">
        <f t="shared" si="19"/>
        <v>1</v>
      </c>
      <c r="AC97" s="1"/>
    </row>
    <row r="98" spans="1:29" ht="12.95" customHeight="1">
      <c r="A98" s="2">
        <v>11726</v>
      </c>
      <c r="B98" s="1" t="s">
        <v>327</v>
      </c>
      <c r="C98" s="1" t="s">
        <v>328</v>
      </c>
      <c r="D98" s="1">
        <v>39.774679999999996</v>
      </c>
      <c r="E98" s="1">
        <v>-108.64246</v>
      </c>
      <c r="F98" s="3">
        <v>1</v>
      </c>
      <c r="G98" s="9" t="s">
        <v>2024</v>
      </c>
      <c r="H98" s="13">
        <v>134.69605000000001</v>
      </c>
      <c r="I98" s="14">
        <v>16.713598000000001</v>
      </c>
      <c r="J98" s="12">
        <v>0</v>
      </c>
      <c r="K98" s="12">
        <v>0.42630000000000001</v>
      </c>
      <c r="L98" s="12">
        <v>0</v>
      </c>
      <c r="M98" s="1">
        <v>0</v>
      </c>
      <c r="N98" s="1">
        <v>0</v>
      </c>
      <c r="O98" s="12">
        <v>0.69391499999999995</v>
      </c>
      <c r="P98" s="1">
        <v>0</v>
      </c>
      <c r="Q98" s="1">
        <v>16</v>
      </c>
      <c r="R98" s="1">
        <v>0</v>
      </c>
      <c r="S98" s="1">
        <f t="shared" si="10"/>
        <v>0</v>
      </c>
      <c r="T98" s="1">
        <f t="shared" si="11"/>
        <v>0</v>
      </c>
      <c r="U98" s="1">
        <f t="shared" si="12"/>
        <v>0</v>
      </c>
      <c r="V98" s="1">
        <f t="shared" si="13"/>
        <v>0</v>
      </c>
      <c r="W98" s="1">
        <f t="shared" si="14"/>
        <v>0</v>
      </c>
      <c r="X98" s="1">
        <f t="shared" si="15"/>
        <v>0</v>
      </c>
      <c r="Y98" s="1">
        <f t="shared" si="16"/>
        <v>0</v>
      </c>
      <c r="Z98" s="1">
        <f t="shared" si="17"/>
        <v>1</v>
      </c>
      <c r="AA98" s="1">
        <f t="shared" si="18"/>
        <v>0</v>
      </c>
      <c r="AB98" s="1">
        <f t="shared" si="19"/>
        <v>1</v>
      </c>
      <c r="AC98" s="1"/>
    </row>
    <row r="99" spans="1:29" ht="12.95" customHeight="1">
      <c r="A99" s="2">
        <v>11728</v>
      </c>
      <c r="B99" s="1" t="s">
        <v>329</v>
      </c>
      <c r="C99" s="1" t="s">
        <v>330</v>
      </c>
      <c r="D99" s="1">
        <v>39.980980000000002</v>
      </c>
      <c r="E99" s="1">
        <v>-108.38500999999999</v>
      </c>
      <c r="F99" s="3">
        <v>1</v>
      </c>
      <c r="G99" s="9" t="s">
        <v>2024</v>
      </c>
      <c r="H99" s="13">
        <v>141.04580899999999</v>
      </c>
      <c r="I99" s="14">
        <v>19.370345</v>
      </c>
      <c r="J99" s="12">
        <v>0</v>
      </c>
      <c r="K99" s="12">
        <v>0.14419999999999999</v>
      </c>
      <c r="L99" s="12">
        <v>0</v>
      </c>
      <c r="M99" s="1">
        <v>0</v>
      </c>
      <c r="N99" s="1">
        <v>1</v>
      </c>
      <c r="O99" s="12">
        <v>0.507494</v>
      </c>
      <c r="P99" s="1">
        <v>0</v>
      </c>
      <c r="Q99" s="1">
        <v>8</v>
      </c>
      <c r="R99" s="1">
        <v>0</v>
      </c>
      <c r="S99" s="1">
        <f t="shared" si="10"/>
        <v>0</v>
      </c>
      <c r="T99" s="1">
        <f t="shared" si="11"/>
        <v>0</v>
      </c>
      <c r="U99" s="1">
        <f t="shared" si="12"/>
        <v>0</v>
      </c>
      <c r="V99" s="1">
        <f t="shared" si="13"/>
        <v>0</v>
      </c>
      <c r="W99" s="1">
        <f t="shared" si="14"/>
        <v>0</v>
      </c>
      <c r="X99" s="1">
        <f t="shared" si="15"/>
        <v>0</v>
      </c>
      <c r="Y99" s="1">
        <f t="shared" si="16"/>
        <v>0</v>
      </c>
      <c r="Z99" s="1">
        <f t="shared" si="17"/>
        <v>1</v>
      </c>
      <c r="AA99" s="1">
        <f t="shared" si="18"/>
        <v>0</v>
      </c>
      <c r="AB99" s="1">
        <f t="shared" si="19"/>
        <v>1</v>
      </c>
      <c r="AC99" s="1"/>
    </row>
    <row r="100" spans="1:29" ht="12.95" customHeight="1">
      <c r="A100" s="2">
        <v>11732</v>
      </c>
      <c r="B100" s="1" t="s">
        <v>331</v>
      </c>
      <c r="C100" s="1" t="s">
        <v>332</v>
      </c>
      <c r="D100" s="1">
        <v>40.168199999999999</v>
      </c>
      <c r="E100" s="1">
        <v>-108.4006</v>
      </c>
      <c r="F100" s="3">
        <v>1</v>
      </c>
      <c r="G100" s="9" t="s">
        <v>2024</v>
      </c>
      <c r="H100" s="13">
        <v>678.57889599999999</v>
      </c>
      <c r="I100" s="14">
        <v>25.589679</v>
      </c>
      <c r="J100" s="12">
        <v>0</v>
      </c>
      <c r="K100" s="12">
        <v>0.3589</v>
      </c>
      <c r="L100" s="12">
        <v>1.9E-2</v>
      </c>
      <c r="M100" s="1">
        <v>0</v>
      </c>
      <c r="N100" s="1">
        <v>0</v>
      </c>
      <c r="O100" s="12">
        <v>1.1257980000000001</v>
      </c>
      <c r="P100" s="1">
        <v>0</v>
      </c>
      <c r="Q100" s="1">
        <v>0</v>
      </c>
      <c r="R100" s="1">
        <v>0</v>
      </c>
      <c r="S100" s="1">
        <f t="shared" si="10"/>
        <v>0</v>
      </c>
      <c r="T100" s="1">
        <f t="shared" si="11"/>
        <v>0</v>
      </c>
      <c r="U100" s="1">
        <f t="shared" si="12"/>
        <v>0</v>
      </c>
      <c r="V100" s="1">
        <f t="shared" si="13"/>
        <v>0</v>
      </c>
      <c r="W100" s="1">
        <f t="shared" si="14"/>
        <v>0</v>
      </c>
      <c r="X100" s="1">
        <f t="shared" si="15"/>
        <v>0</v>
      </c>
      <c r="Y100" s="1">
        <f t="shared" si="16"/>
        <v>0</v>
      </c>
      <c r="Z100" s="1">
        <f t="shared" si="17"/>
        <v>0</v>
      </c>
      <c r="AA100" s="1">
        <f t="shared" si="18"/>
        <v>0</v>
      </c>
      <c r="AB100" s="1">
        <f t="shared" si="19"/>
        <v>0</v>
      </c>
      <c r="AC100" s="1"/>
    </row>
    <row r="101" spans="1:29" ht="12.95" customHeight="1">
      <c r="A101" s="2">
        <v>11874</v>
      </c>
      <c r="B101" s="1" t="s">
        <v>340</v>
      </c>
      <c r="C101" s="1" t="s">
        <v>341</v>
      </c>
      <c r="D101" s="1">
        <v>40.731000000000002</v>
      </c>
      <c r="E101" s="1">
        <v>-108.88200000000001</v>
      </c>
      <c r="F101" s="3">
        <v>1</v>
      </c>
      <c r="G101" s="9" t="s">
        <v>2024</v>
      </c>
      <c r="H101" s="13">
        <v>217.10647299999999</v>
      </c>
      <c r="I101" s="14">
        <v>24.496668</v>
      </c>
      <c r="J101" s="12">
        <v>0</v>
      </c>
      <c r="K101" s="12">
        <v>0.13470000000000001</v>
      </c>
      <c r="L101" s="12">
        <v>0</v>
      </c>
      <c r="M101" s="1">
        <v>0</v>
      </c>
      <c r="N101" s="1">
        <v>0</v>
      </c>
      <c r="O101" s="12">
        <v>0.26347799999999999</v>
      </c>
      <c r="P101" s="1">
        <v>0</v>
      </c>
      <c r="Q101" s="1">
        <v>0</v>
      </c>
      <c r="R101" s="1">
        <v>0</v>
      </c>
      <c r="S101" s="1">
        <f t="shared" si="10"/>
        <v>0</v>
      </c>
      <c r="T101" s="1">
        <f t="shared" si="11"/>
        <v>0</v>
      </c>
      <c r="U101" s="1">
        <f t="shared" si="12"/>
        <v>0</v>
      </c>
      <c r="V101" s="1">
        <f t="shared" si="13"/>
        <v>0</v>
      </c>
      <c r="W101" s="1">
        <f t="shared" si="14"/>
        <v>0</v>
      </c>
      <c r="X101" s="1">
        <f t="shared" si="15"/>
        <v>0</v>
      </c>
      <c r="Y101" s="1">
        <f t="shared" si="16"/>
        <v>0</v>
      </c>
      <c r="Z101" s="1">
        <f t="shared" si="17"/>
        <v>0</v>
      </c>
      <c r="AA101" s="1">
        <f t="shared" si="18"/>
        <v>0</v>
      </c>
      <c r="AB101" s="1">
        <f t="shared" si="19"/>
        <v>0</v>
      </c>
      <c r="AC101" s="1"/>
    </row>
    <row r="102" spans="1:29" ht="12.95" customHeight="1">
      <c r="A102" s="2">
        <v>12705</v>
      </c>
      <c r="B102" s="1" t="s">
        <v>511</v>
      </c>
      <c r="C102" s="1" t="s">
        <v>521</v>
      </c>
      <c r="D102" s="1">
        <v>39.373316000000003</v>
      </c>
      <c r="E102" s="1">
        <v>-107.083755</v>
      </c>
      <c r="F102" s="3">
        <v>1</v>
      </c>
      <c r="G102" s="9" t="s">
        <v>2024</v>
      </c>
      <c r="H102" s="13">
        <v>2223.0490500000001</v>
      </c>
      <c r="I102" s="14">
        <v>38.548572</v>
      </c>
      <c r="J102" s="12">
        <v>2.5999999999999999E-3</v>
      </c>
      <c r="K102" s="12">
        <v>1.1785000000000001</v>
      </c>
      <c r="L102" s="12">
        <v>0.54020000000000001</v>
      </c>
      <c r="M102" s="1">
        <v>7</v>
      </c>
      <c r="N102" s="1">
        <v>55</v>
      </c>
      <c r="O102" s="12">
        <v>2.4597540000000002</v>
      </c>
      <c r="P102" s="1">
        <v>3.2837999999999999E-2</v>
      </c>
      <c r="Q102" s="1">
        <v>0</v>
      </c>
      <c r="R102" s="1">
        <v>0</v>
      </c>
      <c r="S102" s="1">
        <f t="shared" si="10"/>
        <v>0</v>
      </c>
      <c r="T102" s="1">
        <f t="shared" si="11"/>
        <v>0</v>
      </c>
      <c r="U102" s="1">
        <f t="shared" si="12"/>
        <v>1</v>
      </c>
      <c r="V102" s="1">
        <f t="shared" si="13"/>
        <v>1</v>
      </c>
      <c r="W102" s="1">
        <f t="shared" si="14"/>
        <v>1</v>
      </c>
      <c r="X102" s="1">
        <f t="shared" si="15"/>
        <v>1</v>
      </c>
      <c r="Y102" s="1">
        <f t="shared" si="16"/>
        <v>0</v>
      </c>
      <c r="Z102" s="1">
        <f t="shared" si="17"/>
        <v>0</v>
      </c>
      <c r="AA102" s="1">
        <f t="shared" si="18"/>
        <v>0</v>
      </c>
      <c r="AB102" s="1">
        <f t="shared" si="19"/>
        <v>4</v>
      </c>
      <c r="AC102" s="1"/>
    </row>
    <row r="103" spans="1:29" ht="12.95" customHeight="1">
      <c r="A103" s="2">
        <v>12738</v>
      </c>
      <c r="B103" s="1" t="s">
        <v>557</v>
      </c>
      <c r="C103" s="1" t="s">
        <v>558</v>
      </c>
      <c r="D103" s="1">
        <v>39.330866</v>
      </c>
      <c r="E103" s="1">
        <v>-106.986115</v>
      </c>
      <c r="F103" s="3">
        <v>1</v>
      </c>
      <c r="G103" s="9" t="s">
        <v>2024</v>
      </c>
      <c r="H103" s="13">
        <v>260.81797499999999</v>
      </c>
      <c r="I103" s="14">
        <v>20.429040000000001</v>
      </c>
      <c r="J103" s="12">
        <v>0</v>
      </c>
      <c r="K103" s="12">
        <v>3.5146999999999999</v>
      </c>
      <c r="L103" s="12">
        <v>8.4400000000000003E-2</v>
      </c>
      <c r="M103" s="1">
        <v>0</v>
      </c>
      <c r="N103" s="1">
        <v>28</v>
      </c>
      <c r="O103" s="12">
        <v>2.7072509999999999</v>
      </c>
      <c r="P103" s="1">
        <v>0</v>
      </c>
      <c r="Q103" s="1">
        <v>0</v>
      </c>
      <c r="R103" s="1">
        <v>0</v>
      </c>
      <c r="S103" s="1">
        <f t="shared" si="10"/>
        <v>0</v>
      </c>
      <c r="T103" s="1">
        <f t="shared" si="11"/>
        <v>1</v>
      </c>
      <c r="U103" s="1">
        <f t="shared" si="12"/>
        <v>1</v>
      </c>
      <c r="V103" s="1">
        <f t="shared" si="13"/>
        <v>0</v>
      </c>
      <c r="W103" s="1">
        <f t="shared" si="14"/>
        <v>1</v>
      </c>
      <c r="X103" s="1">
        <f t="shared" si="15"/>
        <v>1</v>
      </c>
      <c r="Y103" s="1">
        <f t="shared" si="16"/>
        <v>0</v>
      </c>
      <c r="Z103" s="1">
        <f t="shared" si="17"/>
        <v>0</v>
      </c>
      <c r="AA103" s="1">
        <f t="shared" si="18"/>
        <v>0</v>
      </c>
      <c r="AB103" s="1">
        <f t="shared" si="19"/>
        <v>4</v>
      </c>
      <c r="AC103" s="1"/>
    </row>
    <row r="104" spans="1:29" ht="12.95" customHeight="1">
      <c r="A104" s="2">
        <v>12744</v>
      </c>
      <c r="B104" s="1" t="s">
        <v>560</v>
      </c>
      <c r="C104" s="1" t="s">
        <v>561</v>
      </c>
      <c r="D104" s="1">
        <v>39.310211000000002</v>
      </c>
      <c r="E104" s="1">
        <v>-106.980968</v>
      </c>
      <c r="F104" s="3">
        <v>1</v>
      </c>
      <c r="G104" s="9" t="s">
        <v>2024</v>
      </c>
      <c r="H104" s="13">
        <v>96.744375000000005</v>
      </c>
      <c r="I104" s="14">
        <v>22.236356000000001</v>
      </c>
      <c r="J104" s="12">
        <v>0</v>
      </c>
      <c r="K104" s="12">
        <v>7.6327999999999996</v>
      </c>
      <c r="L104" s="12">
        <v>0.13550000000000001</v>
      </c>
      <c r="M104" s="1">
        <v>0</v>
      </c>
      <c r="N104" s="1">
        <v>18</v>
      </c>
      <c r="O104" s="12">
        <v>2.2843300000000002</v>
      </c>
      <c r="P104" s="1">
        <v>0</v>
      </c>
      <c r="Q104" s="1">
        <v>0</v>
      </c>
      <c r="R104" s="1">
        <v>0</v>
      </c>
      <c r="S104" s="1">
        <f t="shared" si="10"/>
        <v>0</v>
      </c>
      <c r="T104" s="1">
        <f t="shared" si="11"/>
        <v>1</v>
      </c>
      <c r="U104" s="1">
        <f t="shared" si="12"/>
        <v>1</v>
      </c>
      <c r="V104" s="1">
        <f t="shared" si="13"/>
        <v>0</v>
      </c>
      <c r="W104" s="1">
        <f t="shared" si="14"/>
        <v>1</v>
      </c>
      <c r="X104" s="1">
        <f t="shared" si="15"/>
        <v>1</v>
      </c>
      <c r="Y104" s="1">
        <f t="shared" si="16"/>
        <v>0</v>
      </c>
      <c r="Z104" s="1">
        <f t="shared" si="17"/>
        <v>0</v>
      </c>
      <c r="AA104" s="1">
        <f t="shared" si="18"/>
        <v>0</v>
      </c>
      <c r="AB104" s="1">
        <f t="shared" si="19"/>
        <v>4</v>
      </c>
      <c r="AC104" s="1"/>
    </row>
    <row r="105" spans="1:29" ht="12.95" customHeight="1">
      <c r="A105" s="2">
        <v>12802</v>
      </c>
      <c r="B105" s="1" t="s">
        <v>624</v>
      </c>
      <c r="C105" s="1" t="s">
        <v>625</v>
      </c>
      <c r="D105" s="1">
        <v>40.501330000000003</v>
      </c>
      <c r="E105" s="1">
        <v>-107.26433</v>
      </c>
      <c r="F105" s="3">
        <v>1</v>
      </c>
      <c r="G105" s="9" t="s">
        <v>2024</v>
      </c>
      <c r="H105" s="13">
        <v>3761.2116599999999</v>
      </c>
      <c r="I105" s="14">
        <v>12.825284999999999</v>
      </c>
      <c r="J105" s="12">
        <v>0.1303</v>
      </c>
      <c r="K105" s="12">
        <v>7.0028000000000006</v>
      </c>
      <c r="L105" s="12">
        <v>0.38740000000000002</v>
      </c>
      <c r="M105" s="1">
        <v>3</v>
      </c>
      <c r="N105" s="1">
        <v>3</v>
      </c>
      <c r="O105" s="12">
        <v>3.0009320000000002</v>
      </c>
      <c r="P105" s="1">
        <v>3.1900000000000001E-3</v>
      </c>
      <c r="Q105" s="1">
        <v>0</v>
      </c>
      <c r="R105" s="1">
        <v>0</v>
      </c>
      <c r="S105" s="1">
        <f t="shared" si="10"/>
        <v>0</v>
      </c>
      <c r="T105" s="1">
        <f t="shared" si="11"/>
        <v>1</v>
      </c>
      <c r="U105" s="1">
        <f t="shared" si="12"/>
        <v>1</v>
      </c>
      <c r="V105" s="1">
        <f t="shared" si="13"/>
        <v>1</v>
      </c>
      <c r="W105" s="1">
        <f t="shared" si="14"/>
        <v>0</v>
      </c>
      <c r="X105" s="1">
        <f t="shared" si="15"/>
        <v>1</v>
      </c>
      <c r="Y105" s="1">
        <f t="shared" si="16"/>
        <v>0</v>
      </c>
      <c r="Z105" s="1">
        <f t="shared" si="17"/>
        <v>0</v>
      </c>
      <c r="AA105" s="1">
        <f t="shared" si="18"/>
        <v>0</v>
      </c>
      <c r="AB105" s="40">
        <f t="shared" si="19"/>
        <v>4</v>
      </c>
      <c r="AC105" s="1" t="s">
        <v>2207</v>
      </c>
    </row>
    <row r="106" spans="1:29" ht="12.95" customHeight="1">
      <c r="A106" s="2">
        <v>12803</v>
      </c>
      <c r="B106" s="1" t="s">
        <v>624</v>
      </c>
      <c r="C106" s="1" t="s">
        <v>626</v>
      </c>
      <c r="D106" s="1">
        <v>40.48133</v>
      </c>
      <c r="E106" s="1">
        <v>-107.61233</v>
      </c>
      <c r="F106" s="3">
        <v>1</v>
      </c>
      <c r="G106" s="9" t="s">
        <v>2024</v>
      </c>
      <c r="H106" s="13">
        <v>5504.328364</v>
      </c>
      <c r="I106" s="14">
        <v>24.143132999999999</v>
      </c>
      <c r="J106" s="12">
        <v>0.67190000000000005</v>
      </c>
      <c r="K106" s="12">
        <v>6.6523000000000003</v>
      </c>
      <c r="L106" s="12">
        <v>0.47200000000000003</v>
      </c>
      <c r="M106" s="1">
        <v>0</v>
      </c>
      <c r="N106" s="1">
        <v>19</v>
      </c>
      <c r="O106" s="12">
        <v>3.5096470000000002</v>
      </c>
      <c r="P106" s="1">
        <v>2.362E-3</v>
      </c>
      <c r="Q106" s="1">
        <v>14</v>
      </c>
      <c r="R106" s="1">
        <v>0</v>
      </c>
      <c r="S106" s="1">
        <f t="shared" si="10"/>
        <v>0</v>
      </c>
      <c r="T106" s="1">
        <f t="shared" si="11"/>
        <v>1</v>
      </c>
      <c r="U106" s="1">
        <f t="shared" si="12"/>
        <v>1</v>
      </c>
      <c r="V106" s="1">
        <f t="shared" si="13"/>
        <v>0</v>
      </c>
      <c r="W106" s="1">
        <f t="shared" si="14"/>
        <v>1</v>
      </c>
      <c r="X106" s="1">
        <f t="shared" si="15"/>
        <v>1</v>
      </c>
      <c r="Y106" s="1">
        <f t="shared" si="16"/>
        <v>0</v>
      </c>
      <c r="Z106" s="1">
        <f t="shared" si="17"/>
        <v>1</v>
      </c>
      <c r="AA106" s="1">
        <f t="shared" si="18"/>
        <v>0</v>
      </c>
      <c r="AB106" s="1">
        <f t="shared" si="19"/>
        <v>5</v>
      </c>
      <c r="AC106" s="1"/>
    </row>
    <row r="107" spans="1:29" ht="12.95" customHeight="1">
      <c r="A107" s="2">
        <v>12804</v>
      </c>
      <c r="B107" s="1" t="s">
        <v>624</v>
      </c>
      <c r="C107" s="1" t="s">
        <v>627</v>
      </c>
      <c r="D107" s="1">
        <v>40.49933</v>
      </c>
      <c r="E107" s="1">
        <v>-107.55316000000001</v>
      </c>
      <c r="F107" s="3">
        <v>1</v>
      </c>
      <c r="G107" s="9" t="s">
        <v>2024</v>
      </c>
      <c r="H107" s="13">
        <v>5444.086483</v>
      </c>
      <c r="I107" s="14">
        <v>44.098024000000002</v>
      </c>
      <c r="J107" s="12">
        <v>0.66090000000000004</v>
      </c>
      <c r="K107" s="12">
        <v>6.6721000000000004</v>
      </c>
      <c r="L107" s="12">
        <v>0.42340000000000005</v>
      </c>
      <c r="M107" s="1">
        <v>6</v>
      </c>
      <c r="N107" s="1">
        <v>12</v>
      </c>
      <c r="O107" s="12">
        <v>4.8560999999999996</v>
      </c>
      <c r="P107" s="1">
        <v>2.3879999999999999E-3</v>
      </c>
      <c r="Q107" s="1">
        <v>9</v>
      </c>
      <c r="R107" s="1">
        <v>0</v>
      </c>
      <c r="S107" s="1">
        <f t="shared" si="10"/>
        <v>0</v>
      </c>
      <c r="T107" s="1">
        <f t="shared" si="11"/>
        <v>1</v>
      </c>
      <c r="U107" s="1">
        <f t="shared" si="12"/>
        <v>1</v>
      </c>
      <c r="V107" s="1">
        <f t="shared" si="13"/>
        <v>1</v>
      </c>
      <c r="W107" s="1">
        <f t="shared" si="14"/>
        <v>1</v>
      </c>
      <c r="X107" s="1">
        <f t="shared" si="15"/>
        <v>1</v>
      </c>
      <c r="Y107" s="1">
        <f t="shared" si="16"/>
        <v>0</v>
      </c>
      <c r="Z107" s="1">
        <f t="shared" si="17"/>
        <v>1</v>
      </c>
      <c r="AA107" s="1">
        <f t="shared" si="18"/>
        <v>0</v>
      </c>
      <c r="AB107" s="1">
        <f t="shared" si="19"/>
        <v>6</v>
      </c>
      <c r="AC107" s="1"/>
    </row>
    <row r="108" spans="1:29" ht="12.95" customHeight="1">
      <c r="A108" s="2">
        <v>12805</v>
      </c>
      <c r="B108" s="1" t="s">
        <v>624</v>
      </c>
      <c r="C108" s="1" t="s">
        <v>628</v>
      </c>
      <c r="D108" s="1">
        <v>40.488</v>
      </c>
      <c r="E108" s="1">
        <v>-107.15833000000001</v>
      </c>
      <c r="F108" s="3">
        <v>1</v>
      </c>
      <c r="G108" s="9" t="s">
        <v>2024</v>
      </c>
      <c r="H108" s="13">
        <v>3601.8941239999999</v>
      </c>
      <c r="I108" s="14">
        <v>35.326991</v>
      </c>
      <c r="J108" s="12">
        <v>5.7499999999999996E-2</v>
      </c>
      <c r="K108" s="12">
        <v>6.6694000000000004</v>
      </c>
      <c r="L108" s="12">
        <v>0.36510000000000004</v>
      </c>
      <c r="M108" s="1">
        <v>0</v>
      </c>
      <c r="N108" s="1">
        <v>11</v>
      </c>
      <c r="O108" s="12">
        <v>1.814125</v>
      </c>
      <c r="P108" s="1">
        <v>3.6089999999999998E-3</v>
      </c>
      <c r="Q108" s="1">
        <v>18</v>
      </c>
      <c r="R108" s="1">
        <v>0</v>
      </c>
      <c r="S108" s="1">
        <f t="shared" si="10"/>
        <v>0</v>
      </c>
      <c r="T108" s="1">
        <f t="shared" si="11"/>
        <v>1</v>
      </c>
      <c r="U108" s="1">
        <f t="shared" si="12"/>
        <v>1</v>
      </c>
      <c r="V108" s="1">
        <f t="shared" si="13"/>
        <v>0</v>
      </c>
      <c r="W108" s="1">
        <f t="shared" si="14"/>
        <v>1</v>
      </c>
      <c r="X108" s="1">
        <f t="shared" si="15"/>
        <v>0</v>
      </c>
      <c r="Y108" s="1">
        <f t="shared" si="16"/>
        <v>0</v>
      </c>
      <c r="Z108" s="1">
        <f t="shared" si="17"/>
        <v>1</v>
      </c>
      <c r="AA108" s="1">
        <f t="shared" si="18"/>
        <v>0</v>
      </c>
      <c r="AB108" s="1">
        <f t="shared" si="19"/>
        <v>4</v>
      </c>
      <c r="AC108" s="1"/>
    </row>
    <row r="109" spans="1:29" ht="12.95" customHeight="1">
      <c r="A109" s="2">
        <v>12823</v>
      </c>
      <c r="B109" s="1" t="s">
        <v>646</v>
      </c>
      <c r="C109" s="1" t="s">
        <v>647</v>
      </c>
      <c r="D109" s="1">
        <v>40.339666999999999</v>
      </c>
      <c r="E109" s="1">
        <v>-107.631167</v>
      </c>
      <c r="F109" s="3">
        <v>1</v>
      </c>
      <c r="G109" s="9" t="s">
        <v>2024</v>
      </c>
      <c r="H109" s="13">
        <v>130.09935899999999</v>
      </c>
      <c r="I109" s="14">
        <v>17.847249000000001</v>
      </c>
      <c r="J109" s="12">
        <v>0.24210000000000001</v>
      </c>
      <c r="K109" s="12">
        <v>7.5057</v>
      </c>
      <c r="L109" s="12">
        <v>2.1399999999999999E-2</v>
      </c>
      <c r="M109" s="1">
        <v>0</v>
      </c>
      <c r="N109" s="1">
        <v>14</v>
      </c>
      <c r="O109" s="12">
        <v>1.04565</v>
      </c>
      <c r="P109" s="1">
        <v>0</v>
      </c>
      <c r="Q109" s="1">
        <v>4</v>
      </c>
      <c r="R109" s="1">
        <v>0</v>
      </c>
      <c r="S109" s="1">
        <f t="shared" si="10"/>
        <v>0</v>
      </c>
      <c r="T109" s="1">
        <f t="shared" si="11"/>
        <v>1</v>
      </c>
      <c r="U109" s="1">
        <f t="shared" si="12"/>
        <v>0</v>
      </c>
      <c r="V109" s="1">
        <f t="shared" si="13"/>
        <v>0</v>
      </c>
      <c r="W109" s="1">
        <f t="shared" si="14"/>
        <v>1</v>
      </c>
      <c r="X109" s="1">
        <f t="shared" si="15"/>
        <v>0</v>
      </c>
      <c r="Y109" s="1">
        <f t="shared" si="16"/>
        <v>0</v>
      </c>
      <c r="Z109" s="1">
        <f t="shared" si="17"/>
        <v>1</v>
      </c>
      <c r="AA109" s="1">
        <f t="shared" si="18"/>
        <v>0</v>
      </c>
      <c r="AB109" s="1">
        <f t="shared" si="19"/>
        <v>3</v>
      </c>
      <c r="AC109" s="1"/>
    </row>
    <row r="110" spans="1:29" ht="12.95" customHeight="1">
      <c r="A110" s="2">
        <v>12840</v>
      </c>
      <c r="B110" s="1" t="s">
        <v>650</v>
      </c>
      <c r="C110" s="1" t="s">
        <v>651</v>
      </c>
      <c r="D110" s="1">
        <v>40.530999999999999</v>
      </c>
      <c r="E110" s="1">
        <v>-107.43633</v>
      </c>
      <c r="F110" s="3">
        <v>1</v>
      </c>
      <c r="G110" s="9" t="s">
        <v>2024</v>
      </c>
      <c r="H110" s="13">
        <v>575.52665400000001</v>
      </c>
      <c r="I110" s="14">
        <v>23.854263</v>
      </c>
      <c r="J110" s="12">
        <v>0.67190000000000005</v>
      </c>
      <c r="K110" s="12">
        <v>4.0740999999999996</v>
      </c>
      <c r="L110" s="12">
        <v>6.6000000000000008E-3</v>
      </c>
      <c r="M110" s="1">
        <v>0</v>
      </c>
      <c r="N110" s="1">
        <v>7</v>
      </c>
      <c r="O110" s="12">
        <v>1.605111</v>
      </c>
      <c r="P110" s="1">
        <v>0</v>
      </c>
      <c r="Q110" s="1">
        <v>0</v>
      </c>
      <c r="R110" s="1">
        <v>0</v>
      </c>
      <c r="S110" s="1">
        <f t="shared" si="10"/>
        <v>0</v>
      </c>
      <c r="T110" s="1">
        <f t="shared" si="11"/>
        <v>1</v>
      </c>
      <c r="U110" s="1">
        <f t="shared" si="12"/>
        <v>0</v>
      </c>
      <c r="V110" s="1">
        <f t="shared" si="13"/>
        <v>0</v>
      </c>
      <c r="W110" s="1">
        <f t="shared" si="14"/>
        <v>0</v>
      </c>
      <c r="X110" s="1">
        <f t="shared" si="15"/>
        <v>0</v>
      </c>
      <c r="Y110" s="1">
        <f t="shared" si="16"/>
        <v>0</v>
      </c>
      <c r="Z110" s="1">
        <f t="shared" si="17"/>
        <v>0</v>
      </c>
      <c r="AA110" s="1">
        <f t="shared" si="18"/>
        <v>0</v>
      </c>
      <c r="AB110" s="1">
        <f t="shared" si="19"/>
        <v>1</v>
      </c>
      <c r="AC110" s="1"/>
    </row>
    <row r="111" spans="1:29" ht="12.95" customHeight="1">
      <c r="A111" s="2">
        <v>12843</v>
      </c>
      <c r="B111" s="1" t="s">
        <v>650</v>
      </c>
      <c r="C111" s="1" t="s">
        <v>652</v>
      </c>
      <c r="D111" s="1">
        <v>40.591810000000002</v>
      </c>
      <c r="E111" s="1">
        <v>-107.32057</v>
      </c>
      <c r="F111" s="3">
        <v>1</v>
      </c>
      <c r="G111" s="9" t="s">
        <v>2024</v>
      </c>
      <c r="H111" s="13">
        <v>444.404584</v>
      </c>
      <c r="I111" s="14">
        <v>32.344683000000003</v>
      </c>
      <c r="J111" s="12">
        <v>7.7200000000000005E-2</v>
      </c>
      <c r="K111" s="12">
        <v>2.8664000000000001</v>
      </c>
      <c r="L111" s="12">
        <v>0</v>
      </c>
      <c r="M111" s="1">
        <v>0</v>
      </c>
      <c r="N111" s="1">
        <v>6</v>
      </c>
      <c r="O111" s="12">
        <v>1.145761</v>
      </c>
      <c r="P111" s="1">
        <v>0</v>
      </c>
      <c r="Q111" s="1">
        <v>0</v>
      </c>
      <c r="R111" s="1">
        <v>0</v>
      </c>
      <c r="S111" s="1">
        <f t="shared" si="10"/>
        <v>0</v>
      </c>
      <c r="T111" s="1">
        <f t="shared" si="11"/>
        <v>1</v>
      </c>
      <c r="U111" s="1">
        <f t="shared" si="12"/>
        <v>0</v>
      </c>
      <c r="V111" s="1">
        <f t="shared" si="13"/>
        <v>0</v>
      </c>
      <c r="W111" s="1">
        <f t="shared" si="14"/>
        <v>0</v>
      </c>
      <c r="X111" s="1">
        <f t="shared" si="15"/>
        <v>0</v>
      </c>
      <c r="Y111" s="1">
        <f t="shared" si="16"/>
        <v>0</v>
      </c>
      <c r="Z111" s="1">
        <f t="shared" si="17"/>
        <v>0</v>
      </c>
      <c r="AA111" s="1">
        <f t="shared" si="18"/>
        <v>0</v>
      </c>
      <c r="AB111" s="1">
        <f t="shared" si="19"/>
        <v>1</v>
      </c>
      <c r="AC111" s="1"/>
    </row>
    <row r="112" spans="1:29" ht="12.95" customHeight="1">
      <c r="A112" s="2">
        <v>12851</v>
      </c>
      <c r="B112" s="1" t="s">
        <v>662</v>
      </c>
      <c r="C112" s="1" t="s">
        <v>663</v>
      </c>
      <c r="D112" s="1">
        <v>40.483283</v>
      </c>
      <c r="E112" s="1">
        <v>-107.17045</v>
      </c>
      <c r="F112" s="3">
        <v>1</v>
      </c>
      <c r="G112" s="9" t="s">
        <v>2024</v>
      </c>
      <c r="H112" s="13">
        <v>46.489736999999998</v>
      </c>
      <c r="I112" s="14">
        <v>11.379975999999999</v>
      </c>
      <c r="J112" s="12">
        <v>2.4897</v>
      </c>
      <c r="K112" s="12">
        <v>7.1672000000000002</v>
      </c>
      <c r="L112" s="12">
        <v>0.27489999999999998</v>
      </c>
      <c r="M112" s="1">
        <v>4</v>
      </c>
      <c r="N112" s="1">
        <v>0</v>
      </c>
      <c r="O112" s="12">
        <v>1.403038</v>
      </c>
      <c r="P112" s="1">
        <v>0</v>
      </c>
      <c r="Q112" s="1">
        <v>1</v>
      </c>
      <c r="R112" s="1">
        <v>0</v>
      </c>
      <c r="S112" s="1">
        <f t="shared" si="10"/>
        <v>0</v>
      </c>
      <c r="T112" s="1">
        <f t="shared" si="11"/>
        <v>1</v>
      </c>
      <c r="U112" s="1">
        <f t="shared" si="12"/>
        <v>1</v>
      </c>
      <c r="V112" s="1">
        <f t="shared" si="13"/>
        <v>1</v>
      </c>
      <c r="W112" s="1">
        <f t="shared" si="14"/>
        <v>0</v>
      </c>
      <c r="X112" s="1">
        <f t="shared" si="15"/>
        <v>0</v>
      </c>
      <c r="Y112" s="1">
        <f t="shared" si="16"/>
        <v>0</v>
      </c>
      <c r="Z112" s="1">
        <f t="shared" si="17"/>
        <v>1</v>
      </c>
      <c r="AA112" s="1">
        <f t="shared" si="18"/>
        <v>0</v>
      </c>
      <c r="AB112" s="1">
        <f t="shared" si="19"/>
        <v>4</v>
      </c>
      <c r="AC112" s="1"/>
    </row>
    <row r="113" spans="1:29" ht="12.95" customHeight="1">
      <c r="A113" s="2">
        <v>12852</v>
      </c>
      <c r="B113" s="1" t="s">
        <v>201</v>
      </c>
      <c r="C113" s="1" t="s">
        <v>666</v>
      </c>
      <c r="D113" s="1">
        <v>40.494149999999998</v>
      </c>
      <c r="E113" s="1">
        <v>-107.267533</v>
      </c>
      <c r="F113" s="3">
        <v>1</v>
      </c>
      <c r="G113" s="9" t="s">
        <v>2024</v>
      </c>
      <c r="H113" s="13">
        <v>3940.0834490000002</v>
      </c>
      <c r="I113" s="14">
        <v>34.617013999999998</v>
      </c>
      <c r="J113" s="12">
        <v>0.23830000000000001</v>
      </c>
      <c r="K113" s="12">
        <v>7.0193000000000003</v>
      </c>
      <c r="L113" s="12">
        <v>0.3851</v>
      </c>
      <c r="M113" s="1">
        <v>4</v>
      </c>
      <c r="N113" s="1">
        <v>11</v>
      </c>
      <c r="O113" s="12">
        <v>2.5553509999999999</v>
      </c>
      <c r="P113" s="1">
        <v>3.2989999999999998E-3</v>
      </c>
      <c r="Q113" s="1">
        <v>1</v>
      </c>
      <c r="R113" s="1">
        <v>0</v>
      </c>
      <c r="S113" s="1">
        <f t="shared" si="10"/>
        <v>0</v>
      </c>
      <c r="T113" s="1">
        <f t="shared" si="11"/>
        <v>1</v>
      </c>
      <c r="U113" s="1">
        <f t="shared" si="12"/>
        <v>1</v>
      </c>
      <c r="V113" s="1">
        <f t="shared" si="13"/>
        <v>1</v>
      </c>
      <c r="W113" s="1">
        <f t="shared" si="14"/>
        <v>1</v>
      </c>
      <c r="X113" s="1">
        <f t="shared" si="15"/>
        <v>1</v>
      </c>
      <c r="Y113" s="1">
        <f t="shared" si="16"/>
        <v>0</v>
      </c>
      <c r="Z113" s="1">
        <f t="shared" si="17"/>
        <v>1</v>
      </c>
      <c r="AA113" s="1">
        <f t="shared" si="18"/>
        <v>0</v>
      </c>
      <c r="AB113" s="1">
        <f t="shared" si="19"/>
        <v>6</v>
      </c>
      <c r="AC113" s="1"/>
    </row>
    <row r="114" spans="1:29" ht="12.95" customHeight="1">
      <c r="A114" s="2">
        <v>12940</v>
      </c>
      <c r="B114" s="1" t="s">
        <v>342</v>
      </c>
      <c r="C114" s="1" t="s">
        <v>715</v>
      </c>
      <c r="D114" s="1">
        <v>40.745373000000001</v>
      </c>
      <c r="E114" s="1">
        <v>-106.29673</v>
      </c>
      <c r="F114" s="3">
        <v>1</v>
      </c>
      <c r="G114" s="9" t="s">
        <v>2024</v>
      </c>
      <c r="H114" s="13">
        <v>464.45501300000001</v>
      </c>
      <c r="I114" s="14">
        <v>14.622605</v>
      </c>
      <c r="J114" s="12">
        <v>0</v>
      </c>
      <c r="K114" s="12">
        <v>8.677999999999999</v>
      </c>
      <c r="L114" s="12">
        <v>0.1799</v>
      </c>
      <c r="M114" s="1">
        <v>2</v>
      </c>
      <c r="N114" s="1">
        <v>27</v>
      </c>
      <c r="O114" s="12">
        <v>1.9818800000000001</v>
      </c>
      <c r="P114" s="1">
        <v>0</v>
      </c>
      <c r="Q114" s="1">
        <v>1</v>
      </c>
      <c r="R114" s="1">
        <v>0</v>
      </c>
      <c r="S114" s="1">
        <f t="shared" si="10"/>
        <v>0</v>
      </c>
      <c r="T114" s="1">
        <f t="shared" si="11"/>
        <v>1</v>
      </c>
      <c r="U114" s="1">
        <f t="shared" si="12"/>
        <v>1</v>
      </c>
      <c r="V114" s="1">
        <f t="shared" si="13"/>
        <v>1</v>
      </c>
      <c r="W114" s="1">
        <f t="shared" si="14"/>
        <v>1</v>
      </c>
      <c r="X114" s="1">
        <f t="shared" si="15"/>
        <v>0</v>
      </c>
      <c r="Y114" s="1">
        <f t="shared" si="16"/>
        <v>0</v>
      </c>
      <c r="Z114" s="1">
        <f t="shared" si="17"/>
        <v>1</v>
      </c>
      <c r="AA114" s="1">
        <f t="shared" si="18"/>
        <v>0</v>
      </c>
      <c r="AB114" s="1">
        <f t="shared" si="19"/>
        <v>5</v>
      </c>
      <c r="AC114" s="1"/>
    </row>
    <row r="115" spans="1:29" ht="12.95" customHeight="1">
      <c r="A115" s="2">
        <v>9095300</v>
      </c>
      <c r="B115" s="1" t="s">
        <v>1366</v>
      </c>
      <c r="C115" s="1" t="s">
        <v>1367</v>
      </c>
      <c r="D115" s="1">
        <v>39.374699999999997</v>
      </c>
      <c r="E115" s="1">
        <v>-108.31789999999999</v>
      </c>
      <c r="F115" s="3">
        <v>1</v>
      </c>
      <c r="G115" s="9" t="s">
        <v>2024</v>
      </c>
      <c r="H115" s="13">
        <v>250.66930099999999</v>
      </c>
      <c r="I115" s="14">
        <v>28.921116000000001</v>
      </c>
      <c r="J115" s="12">
        <v>0</v>
      </c>
      <c r="K115" s="12">
        <v>2.7593999999999999</v>
      </c>
      <c r="L115" s="12">
        <v>0</v>
      </c>
      <c r="M115" s="1">
        <v>0</v>
      </c>
      <c r="N115" s="1">
        <v>18</v>
      </c>
      <c r="O115" s="12">
        <v>0.69296100000000005</v>
      </c>
      <c r="P115" s="1">
        <v>0</v>
      </c>
      <c r="Q115" s="1">
        <v>16</v>
      </c>
      <c r="R115" s="1">
        <v>0</v>
      </c>
      <c r="S115" s="1">
        <f t="shared" si="10"/>
        <v>0</v>
      </c>
      <c r="T115" s="1">
        <f t="shared" si="11"/>
        <v>1</v>
      </c>
      <c r="U115" s="1">
        <f t="shared" si="12"/>
        <v>0</v>
      </c>
      <c r="V115" s="1">
        <f t="shared" si="13"/>
        <v>0</v>
      </c>
      <c r="W115" s="1">
        <f t="shared" si="14"/>
        <v>1</v>
      </c>
      <c r="X115" s="1">
        <f t="shared" si="15"/>
        <v>0</v>
      </c>
      <c r="Y115" s="1">
        <f t="shared" si="16"/>
        <v>0</v>
      </c>
      <c r="Z115" s="1">
        <f t="shared" si="17"/>
        <v>1</v>
      </c>
      <c r="AA115" s="1">
        <f t="shared" si="18"/>
        <v>0</v>
      </c>
      <c r="AB115" s="1">
        <f t="shared" si="19"/>
        <v>3</v>
      </c>
      <c r="AC115" s="1"/>
    </row>
    <row r="116" spans="1:29" ht="12.95" customHeight="1">
      <c r="A116" s="2">
        <v>9095500</v>
      </c>
      <c r="B116" s="1" t="s">
        <v>345</v>
      </c>
      <c r="C116" s="1" t="s">
        <v>1368</v>
      </c>
      <c r="D116" s="1">
        <v>39.239100000000001</v>
      </c>
      <c r="E116" s="1">
        <v>-108.2662</v>
      </c>
      <c r="F116" s="3">
        <v>3</v>
      </c>
      <c r="G116" s="9" t="s">
        <v>2024</v>
      </c>
      <c r="H116" s="13">
        <v>20687.805</v>
      </c>
      <c r="I116" s="14">
        <v>38.563268999999998</v>
      </c>
      <c r="J116" s="12">
        <v>3.7900000000000003E-2</v>
      </c>
      <c r="K116" s="12">
        <v>2.3809</v>
      </c>
      <c r="L116" s="12">
        <v>0.67880000000000007</v>
      </c>
      <c r="M116" s="1">
        <v>0</v>
      </c>
      <c r="N116" s="1">
        <v>0</v>
      </c>
      <c r="O116" s="12">
        <v>1.4373400000000001</v>
      </c>
      <c r="P116" s="1">
        <v>1.3195999999999999E-2</v>
      </c>
      <c r="Q116" s="1">
        <v>49</v>
      </c>
      <c r="R116" s="1">
        <v>0</v>
      </c>
      <c r="S116" s="1">
        <f t="shared" si="10"/>
        <v>0</v>
      </c>
      <c r="T116" s="1">
        <f t="shared" si="11"/>
        <v>1</v>
      </c>
      <c r="U116" s="1">
        <f t="shared" si="12"/>
        <v>1</v>
      </c>
      <c r="V116" s="1">
        <f t="shared" si="13"/>
        <v>0</v>
      </c>
      <c r="W116" s="1">
        <f t="shared" si="14"/>
        <v>0</v>
      </c>
      <c r="X116" s="1">
        <f t="shared" si="15"/>
        <v>0</v>
      </c>
      <c r="Y116" s="1">
        <f t="shared" si="16"/>
        <v>0</v>
      </c>
      <c r="Z116" s="1">
        <f t="shared" si="17"/>
        <v>1</v>
      </c>
      <c r="AA116" s="1">
        <f t="shared" si="18"/>
        <v>0</v>
      </c>
      <c r="AB116" s="1">
        <f t="shared" si="19"/>
        <v>3</v>
      </c>
      <c r="AC116" s="1"/>
    </row>
    <row r="117" spans="1:29" ht="12.95" customHeight="1">
      <c r="A117" s="2">
        <v>9128000</v>
      </c>
      <c r="B117" s="1" t="s">
        <v>765</v>
      </c>
      <c r="C117" s="1" t="s">
        <v>1378</v>
      </c>
      <c r="D117" s="1">
        <v>38.529200000000003</v>
      </c>
      <c r="E117" s="1">
        <v>-107.6489</v>
      </c>
      <c r="F117" s="3">
        <v>1</v>
      </c>
      <c r="G117" s="9" t="s">
        <v>2024</v>
      </c>
      <c r="H117" s="13">
        <v>10287.0162</v>
      </c>
      <c r="I117" s="14">
        <v>32.156334000000001</v>
      </c>
      <c r="J117" s="12">
        <v>0</v>
      </c>
      <c r="K117" s="12">
        <v>1.6452000000000002</v>
      </c>
      <c r="L117" s="12">
        <v>0.19450000000000001</v>
      </c>
      <c r="M117" s="1">
        <v>0</v>
      </c>
      <c r="N117" s="1">
        <v>4</v>
      </c>
      <c r="O117" s="12">
        <v>1.3646590000000001</v>
      </c>
      <c r="P117" s="1">
        <v>2.8969000000000002E-2</v>
      </c>
      <c r="Q117" s="1">
        <v>0</v>
      </c>
      <c r="R117" s="1">
        <v>0</v>
      </c>
      <c r="S117" s="1">
        <f t="shared" si="10"/>
        <v>0</v>
      </c>
      <c r="T117" s="1">
        <f t="shared" si="11"/>
        <v>0</v>
      </c>
      <c r="U117" s="1">
        <f t="shared" si="12"/>
        <v>1</v>
      </c>
      <c r="V117" s="1">
        <f t="shared" si="13"/>
        <v>0</v>
      </c>
      <c r="W117" s="1">
        <f t="shared" si="14"/>
        <v>0</v>
      </c>
      <c r="X117" s="1">
        <f t="shared" si="15"/>
        <v>0</v>
      </c>
      <c r="Y117" s="1">
        <f t="shared" si="16"/>
        <v>0</v>
      </c>
      <c r="Z117" s="1">
        <f t="shared" si="17"/>
        <v>0</v>
      </c>
      <c r="AA117" s="1">
        <f t="shared" si="18"/>
        <v>0</v>
      </c>
      <c r="AB117" s="1">
        <f t="shared" si="19"/>
        <v>1</v>
      </c>
      <c r="AC117" s="1"/>
    </row>
    <row r="118" spans="1:29" ht="12.95" customHeight="1">
      <c r="A118" s="2">
        <v>9146200</v>
      </c>
      <c r="B118" s="1" t="s">
        <v>144</v>
      </c>
      <c r="C118" s="1" t="s">
        <v>1379</v>
      </c>
      <c r="D118" s="1">
        <v>38.183900000000001</v>
      </c>
      <c r="E118" s="1">
        <v>-107.74590000000001</v>
      </c>
      <c r="F118" s="3">
        <v>1</v>
      </c>
      <c r="G118" s="9" t="s">
        <v>2024</v>
      </c>
      <c r="H118" s="13">
        <v>385.42693600000001</v>
      </c>
      <c r="I118" s="14">
        <v>27.144161</v>
      </c>
      <c r="J118" s="12">
        <v>7.899999999999999E-3</v>
      </c>
      <c r="K118" s="12">
        <v>4.5116000000000005</v>
      </c>
      <c r="L118" s="12">
        <v>0.68969999999999998</v>
      </c>
      <c r="M118" s="1">
        <v>2</v>
      </c>
      <c r="N118" s="1">
        <v>22</v>
      </c>
      <c r="O118" s="12">
        <v>3.9512450000000001</v>
      </c>
      <c r="P118" s="1">
        <v>0.85619299999999998</v>
      </c>
      <c r="Q118" s="1">
        <v>10</v>
      </c>
      <c r="R118" s="1">
        <v>0</v>
      </c>
      <c r="S118" s="1">
        <f t="shared" si="10"/>
        <v>0</v>
      </c>
      <c r="T118" s="1">
        <f t="shared" si="11"/>
        <v>1</v>
      </c>
      <c r="U118" s="1">
        <f t="shared" si="12"/>
        <v>1</v>
      </c>
      <c r="V118" s="1">
        <f t="shared" si="13"/>
        <v>1</v>
      </c>
      <c r="W118" s="1">
        <f t="shared" si="14"/>
        <v>1</v>
      </c>
      <c r="X118" s="1">
        <f t="shared" si="15"/>
        <v>1</v>
      </c>
      <c r="Y118" s="1">
        <f t="shared" si="16"/>
        <v>1</v>
      </c>
      <c r="Z118" s="1">
        <f t="shared" si="17"/>
        <v>1</v>
      </c>
      <c r="AA118" s="1">
        <f t="shared" si="18"/>
        <v>0</v>
      </c>
      <c r="AB118" s="1">
        <f t="shared" si="19"/>
        <v>7</v>
      </c>
      <c r="AC118" s="1"/>
    </row>
    <row r="119" spans="1:29" ht="12.95" customHeight="1">
      <c r="A119" s="2">
        <v>9149480</v>
      </c>
      <c r="B119" s="1" t="s">
        <v>201</v>
      </c>
      <c r="C119" s="1" t="s">
        <v>1380</v>
      </c>
      <c r="D119" s="1">
        <v>38.645800000000001</v>
      </c>
      <c r="E119" s="1">
        <v>-108.04900000000001</v>
      </c>
      <c r="F119" s="3">
        <v>1</v>
      </c>
      <c r="G119" s="9" t="s">
        <v>2024</v>
      </c>
      <c r="H119" s="13">
        <v>496.08067</v>
      </c>
      <c r="I119" s="14">
        <v>17.992927999999999</v>
      </c>
      <c r="J119" s="12">
        <v>5.9748000000000001</v>
      </c>
      <c r="K119" s="12">
        <v>7.5006000000000004</v>
      </c>
      <c r="L119" s="12">
        <v>0.67130000000000001</v>
      </c>
      <c r="M119" s="1">
        <v>0</v>
      </c>
      <c r="N119" s="1">
        <v>11</v>
      </c>
      <c r="O119" s="12">
        <v>3.1472060000000002</v>
      </c>
      <c r="P119" s="1">
        <v>0</v>
      </c>
      <c r="Q119" s="1">
        <v>0</v>
      </c>
      <c r="R119" s="1">
        <v>2</v>
      </c>
      <c r="S119" s="1">
        <f t="shared" si="10"/>
        <v>1</v>
      </c>
      <c r="T119" s="1">
        <f t="shared" si="11"/>
        <v>1</v>
      </c>
      <c r="U119" s="1">
        <f t="shared" si="12"/>
        <v>1</v>
      </c>
      <c r="V119" s="1">
        <f t="shared" si="13"/>
        <v>0</v>
      </c>
      <c r="W119" s="1">
        <f t="shared" si="14"/>
        <v>1</v>
      </c>
      <c r="X119" s="1">
        <f t="shared" si="15"/>
        <v>1</v>
      </c>
      <c r="Y119" s="1">
        <f t="shared" si="16"/>
        <v>0</v>
      </c>
      <c r="Z119" s="1">
        <f t="shared" si="17"/>
        <v>0</v>
      </c>
      <c r="AA119" s="1">
        <f t="shared" si="18"/>
        <v>0</v>
      </c>
      <c r="AB119" s="1">
        <f t="shared" si="19"/>
        <v>5</v>
      </c>
      <c r="AC119" s="1"/>
    </row>
    <row r="120" spans="1:29" ht="12.95" customHeight="1">
      <c r="A120" s="2">
        <v>9152500</v>
      </c>
      <c r="B120" s="1" t="s">
        <v>765</v>
      </c>
      <c r="C120" s="1" t="s">
        <v>1381</v>
      </c>
      <c r="D120" s="1">
        <v>38.9833</v>
      </c>
      <c r="E120" s="1">
        <v>-108.45059999999999</v>
      </c>
      <c r="F120" s="3">
        <v>3</v>
      </c>
      <c r="G120" s="9" t="s">
        <v>2024</v>
      </c>
      <c r="H120" s="13">
        <v>20523.423599999998</v>
      </c>
      <c r="I120" s="14">
        <v>35.932136</v>
      </c>
      <c r="J120" s="12">
        <v>1.1373</v>
      </c>
      <c r="K120" s="12">
        <v>3.9908999999999999</v>
      </c>
      <c r="L120" s="12">
        <v>0.53849999999999998</v>
      </c>
      <c r="M120" s="1">
        <v>2</v>
      </c>
      <c r="N120" s="1">
        <v>9</v>
      </c>
      <c r="O120" s="12">
        <v>2.058554</v>
      </c>
      <c r="P120" s="1">
        <v>3.3765999999999997E-2</v>
      </c>
      <c r="Q120" s="1">
        <v>0</v>
      </c>
      <c r="R120" s="1">
        <v>0</v>
      </c>
      <c r="S120" s="1">
        <f t="shared" si="10"/>
        <v>0</v>
      </c>
      <c r="T120" s="1">
        <f t="shared" si="11"/>
        <v>1</v>
      </c>
      <c r="U120" s="1">
        <f t="shared" si="12"/>
        <v>1</v>
      </c>
      <c r="V120" s="1">
        <f t="shared" si="13"/>
        <v>1</v>
      </c>
      <c r="W120" s="1">
        <f t="shared" si="14"/>
        <v>0</v>
      </c>
      <c r="X120" s="1">
        <f t="shared" si="15"/>
        <v>1</v>
      </c>
      <c r="Y120" s="1">
        <f t="shared" si="16"/>
        <v>0</v>
      </c>
      <c r="Z120" s="1">
        <f t="shared" si="17"/>
        <v>0</v>
      </c>
      <c r="AA120" s="1">
        <f t="shared" si="18"/>
        <v>0</v>
      </c>
      <c r="AB120" s="1">
        <f t="shared" si="19"/>
        <v>4</v>
      </c>
      <c r="AC120" s="1"/>
    </row>
    <row r="121" spans="1:29" ht="12.95" customHeight="1">
      <c r="A121" s="2">
        <v>9153290</v>
      </c>
      <c r="B121" s="1" t="s">
        <v>1382</v>
      </c>
      <c r="C121" s="1" t="s">
        <v>1383</v>
      </c>
      <c r="D121" s="1">
        <v>39.211399999999998</v>
      </c>
      <c r="E121" s="1">
        <v>-108.80370000000001</v>
      </c>
      <c r="F121" s="3">
        <v>3</v>
      </c>
      <c r="G121" s="9" t="s">
        <v>2024</v>
      </c>
      <c r="H121" s="13">
        <v>42.007109</v>
      </c>
      <c r="I121" s="14">
        <v>19.417743999999999</v>
      </c>
      <c r="J121" s="12">
        <v>48.123599999999996</v>
      </c>
      <c r="K121" s="12">
        <v>0.1542</v>
      </c>
      <c r="L121" s="12">
        <v>1.7735999999999998</v>
      </c>
      <c r="M121" s="1">
        <v>0</v>
      </c>
      <c r="N121" s="1">
        <v>3</v>
      </c>
      <c r="O121" s="12">
        <v>3.8034829999999999</v>
      </c>
      <c r="P121" s="1">
        <v>0</v>
      </c>
      <c r="Q121" s="1">
        <v>3</v>
      </c>
      <c r="R121" s="1">
        <v>1</v>
      </c>
      <c r="S121" s="1">
        <f t="shared" si="10"/>
        <v>1</v>
      </c>
      <c r="T121" s="1">
        <f t="shared" si="11"/>
        <v>0</v>
      </c>
      <c r="U121" s="1">
        <f t="shared" si="12"/>
        <v>1</v>
      </c>
      <c r="V121" s="1">
        <f t="shared" si="13"/>
        <v>0</v>
      </c>
      <c r="W121" s="1">
        <f t="shared" si="14"/>
        <v>0</v>
      </c>
      <c r="X121" s="1">
        <f t="shared" si="15"/>
        <v>1</v>
      </c>
      <c r="Y121" s="1">
        <f t="shared" si="16"/>
        <v>0</v>
      </c>
      <c r="Z121" s="1">
        <f t="shared" si="17"/>
        <v>1</v>
      </c>
      <c r="AA121" s="1">
        <f t="shared" si="18"/>
        <v>0</v>
      </c>
      <c r="AB121" s="1">
        <f t="shared" si="19"/>
        <v>4</v>
      </c>
      <c r="AC121" s="1"/>
    </row>
    <row r="122" spans="1:29" ht="12.95" customHeight="1">
      <c r="A122" s="2">
        <v>9163500</v>
      </c>
      <c r="B122" s="1" t="s">
        <v>345</v>
      </c>
      <c r="C122" s="1" t="s">
        <v>1385</v>
      </c>
      <c r="D122" s="1">
        <v>39.132800000000003</v>
      </c>
      <c r="E122" s="1">
        <v>-109.0271</v>
      </c>
      <c r="F122" s="3">
        <v>3</v>
      </c>
      <c r="G122" s="9" t="s">
        <v>2024</v>
      </c>
      <c r="H122" s="13">
        <v>26053.786688</v>
      </c>
      <c r="I122" s="14">
        <v>46.044184999999999</v>
      </c>
      <c r="J122" s="12">
        <v>0.89999999999999991</v>
      </c>
      <c r="K122" s="12">
        <v>2.3737999999999997</v>
      </c>
      <c r="L122" s="12">
        <v>1.0787000000000002</v>
      </c>
      <c r="M122" s="1">
        <v>0</v>
      </c>
      <c r="N122" s="1">
        <v>0</v>
      </c>
      <c r="O122" s="12">
        <v>0.55003400000000002</v>
      </c>
      <c r="P122" s="1">
        <v>1.0477999999999999E-2</v>
      </c>
      <c r="Q122" s="1">
        <v>0</v>
      </c>
      <c r="R122" s="1">
        <v>0</v>
      </c>
      <c r="S122" s="1">
        <f t="shared" si="10"/>
        <v>0</v>
      </c>
      <c r="T122" s="1">
        <f t="shared" si="11"/>
        <v>1</v>
      </c>
      <c r="U122" s="1">
        <f t="shared" si="12"/>
        <v>1</v>
      </c>
      <c r="V122" s="1">
        <f t="shared" si="13"/>
        <v>0</v>
      </c>
      <c r="W122" s="1">
        <f t="shared" si="14"/>
        <v>0</v>
      </c>
      <c r="X122" s="1">
        <f t="shared" si="15"/>
        <v>0</v>
      </c>
      <c r="Y122" s="1">
        <f t="shared" si="16"/>
        <v>0</v>
      </c>
      <c r="Z122" s="1">
        <f t="shared" si="17"/>
        <v>0</v>
      </c>
      <c r="AA122" s="1">
        <f t="shared" si="18"/>
        <v>0</v>
      </c>
      <c r="AB122" s="1">
        <f t="shared" si="19"/>
        <v>2</v>
      </c>
      <c r="AC122" s="1"/>
    </row>
    <row r="123" spans="1:29" ht="12.95" customHeight="1">
      <c r="A123" s="2" t="s">
        <v>36</v>
      </c>
      <c r="B123" s="1" t="s">
        <v>37</v>
      </c>
      <c r="C123" s="1" t="s">
        <v>38</v>
      </c>
      <c r="D123" s="1">
        <v>38.403500000000001</v>
      </c>
      <c r="E123" s="1">
        <v>-107.51439999999999</v>
      </c>
      <c r="F123" s="3">
        <v>1</v>
      </c>
      <c r="G123" s="9" t="s">
        <v>2024</v>
      </c>
      <c r="H123" s="13">
        <v>169.22812300000001</v>
      </c>
      <c r="I123" s="14">
        <v>14.377146</v>
      </c>
      <c r="J123" s="12">
        <v>0</v>
      </c>
      <c r="K123" s="12">
        <v>2.847</v>
      </c>
      <c r="L123" s="12">
        <v>8.6099999999999996E-2</v>
      </c>
      <c r="M123" s="1">
        <v>0</v>
      </c>
      <c r="N123" s="1">
        <v>32</v>
      </c>
      <c r="O123" s="12">
        <v>2.341291</v>
      </c>
      <c r="P123" s="1">
        <v>0</v>
      </c>
      <c r="Q123" s="1">
        <v>0</v>
      </c>
      <c r="R123" s="1">
        <v>0</v>
      </c>
      <c r="S123" s="1">
        <f t="shared" si="10"/>
        <v>0</v>
      </c>
      <c r="T123" s="1">
        <f t="shared" si="11"/>
        <v>1</v>
      </c>
      <c r="U123" s="1">
        <f t="shared" si="12"/>
        <v>1</v>
      </c>
      <c r="V123" s="1">
        <f t="shared" si="13"/>
        <v>0</v>
      </c>
      <c r="W123" s="1">
        <f t="shared" si="14"/>
        <v>1</v>
      </c>
      <c r="X123" s="1">
        <f t="shared" si="15"/>
        <v>1</v>
      </c>
      <c r="Y123" s="1">
        <f t="shared" si="16"/>
        <v>0</v>
      </c>
      <c r="Z123" s="1">
        <f t="shared" si="17"/>
        <v>0</v>
      </c>
      <c r="AA123" s="1">
        <f t="shared" si="18"/>
        <v>0</v>
      </c>
      <c r="AB123" s="1">
        <f t="shared" si="19"/>
        <v>4</v>
      </c>
      <c r="AC123" s="1"/>
    </row>
    <row r="124" spans="1:29" ht="12.95" customHeight="1">
      <c r="A124" s="2" t="s">
        <v>117</v>
      </c>
      <c r="B124" s="1" t="s">
        <v>115</v>
      </c>
      <c r="C124" s="1" t="s">
        <v>118</v>
      </c>
      <c r="D124" s="1">
        <v>38.869199999999999</v>
      </c>
      <c r="E124" s="1">
        <v>-107.60299999999999</v>
      </c>
      <c r="F124" s="3">
        <v>1</v>
      </c>
      <c r="G124" s="9" t="s">
        <v>2024</v>
      </c>
      <c r="H124" s="13">
        <v>1868.5422100000001</v>
      </c>
      <c r="I124" s="14">
        <v>34.549787999999999</v>
      </c>
      <c r="J124" s="12">
        <v>4.1000000000000003E-3</v>
      </c>
      <c r="K124" s="12">
        <v>1.3136000000000001</v>
      </c>
      <c r="L124" s="12">
        <v>0.15259999999999999</v>
      </c>
      <c r="M124" s="1">
        <v>4</v>
      </c>
      <c r="N124" s="1">
        <v>36</v>
      </c>
      <c r="O124" s="12">
        <v>3.7094939999999998</v>
      </c>
      <c r="P124" s="1">
        <v>3.1040000000000002E-2</v>
      </c>
      <c r="Q124" s="1">
        <v>0</v>
      </c>
      <c r="R124" s="1">
        <v>0</v>
      </c>
      <c r="S124" s="1">
        <f t="shared" si="10"/>
        <v>0</v>
      </c>
      <c r="T124" s="1">
        <f t="shared" si="11"/>
        <v>0</v>
      </c>
      <c r="U124" s="1">
        <f t="shared" si="12"/>
        <v>1</v>
      </c>
      <c r="V124" s="1">
        <f t="shared" si="13"/>
        <v>1</v>
      </c>
      <c r="W124" s="1">
        <f t="shared" si="14"/>
        <v>1</v>
      </c>
      <c r="X124" s="1">
        <f t="shared" si="15"/>
        <v>1</v>
      </c>
      <c r="Y124" s="1">
        <f t="shared" si="16"/>
        <v>0</v>
      </c>
      <c r="Z124" s="1">
        <f t="shared" si="17"/>
        <v>0</v>
      </c>
      <c r="AA124" s="1">
        <f t="shared" si="18"/>
        <v>0</v>
      </c>
      <c r="AB124" s="1">
        <f t="shared" si="19"/>
        <v>4</v>
      </c>
      <c r="AC124" s="1"/>
    </row>
    <row r="125" spans="1:29" ht="12.95" customHeight="1">
      <c r="A125" s="2" t="s">
        <v>161</v>
      </c>
      <c r="B125" s="1" t="s">
        <v>162</v>
      </c>
      <c r="C125" s="1" t="s">
        <v>163</v>
      </c>
      <c r="D125" s="1">
        <v>38.250067000000001</v>
      </c>
      <c r="E125" s="1">
        <v>-107.760333</v>
      </c>
      <c r="F125" s="3">
        <v>1</v>
      </c>
      <c r="G125" s="9" t="s">
        <v>2024</v>
      </c>
      <c r="H125" s="13">
        <v>280.47797400000002</v>
      </c>
      <c r="I125" s="14">
        <v>13.582281</v>
      </c>
      <c r="J125" s="12">
        <v>0</v>
      </c>
      <c r="K125" s="12">
        <v>1.7850999999999999</v>
      </c>
      <c r="L125" s="12">
        <v>3.0199999999999998E-2</v>
      </c>
      <c r="M125" s="1">
        <v>0</v>
      </c>
      <c r="N125" s="1">
        <v>11</v>
      </c>
      <c r="O125" s="12">
        <v>1.5506489999999999</v>
      </c>
      <c r="P125" s="1">
        <v>0</v>
      </c>
      <c r="Q125" s="1">
        <v>1</v>
      </c>
      <c r="R125" s="1">
        <v>0</v>
      </c>
      <c r="S125" s="1">
        <f t="shared" si="10"/>
        <v>0</v>
      </c>
      <c r="T125" s="1">
        <f t="shared" si="11"/>
        <v>0</v>
      </c>
      <c r="U125" s="1">
        <f t="shared" si="12"/>
        <v>0</v>
      </c>
      <c r="V125" s="1">
        <f t="shared" si="13"/>
        <v>0</v>
      </c>
      <c r="W125" s="1">
        <f t="shared" si="14"/>
        <v>1</v>
      </c>
      <c r="X125" s="1">
        <f t="shared" si="15"/>
        <v>0</v>
      </c>
      <c r="Y125" s="1">
        <f t="shared" si="16"/>
        <v>0</v>
      </c>
      <c r="Z125" s="1">
        <f t="shared" si="17"/>
        <v>1</v>
      </c>
      <c r="AA125" s="1">
        <f t="shared" si="18"/>
        <v>0</v>
      </c>
      <c r="AB125" s="1">
        <f t="shared" si="19"/>
        <v>2</v>
      </c>
      <c r="AC125" s="1"/>
    </row>
    <row r="126" spans="1:29" ht="12.95" customHeight="1">
      <c r="A126" s="2" t="s">
        <v>166</v>
      </c>
      <c r="B126" s="1" t="s">
        <v>167</v>
      </c>
      <c r="C126" s="1" t="s">
        <v>168</v>
      </c>
      <c r="D126" s="1">
        <v>38.215333000000001</v>
      </c>
      <c r="E126" s="1">
        <v>-107.728167</v>
      </c>
      <c r="F126" s="3">
        <v>1</v>
      </c>
      <c r="G126" s="9" t="s">
        <v>2024</v>
      </c>
      <c r="H126" s="13">
        <v>16.396042000000001</v>
      </c>
      <c r="I126" s="14">
        <v>12.641698999999999</v>
      </c>
      <c r="J126" s="12">
        <v>0</v>
      </c>
      <c r="K126" s="12">
        <v>14.680199999999999</v>
      </c>
      <c r="L126" s="12">
        <v>0.1263</v>
      </c>
      <c r="M126" s="1">
        <v>0</v>
      </c>
      <c r="N126" s="1">
        <v>1</v>
      </c>
      <c r="O126" s="12">
        <v>1.117964</v>
      </c>
      <c r="P126" s="1">
        <v>0</v>
      </c>
      <c r="Q126" s="1">
        <v>1</v>
      </c>
      <c r="R126" s="1">
        <v>0</v>
      </c>
      <c r="S126" s="1">
        <f t="shared" si="10"/>
        <v>0</v>
      </c>
      <c r="T126" s="1">
        <f t="shared" si="11"/>
        <v>1</v>
      </c>
      <c r="U126" s="1">
        <f t="shared" si="12"/>
        <v>1</v>
      </c>
      <c r="V126" s="1">
        <f t="shared" si="13"/>
        <v>0</v>
      </c>
      <c r="W126" s="1">
        <f t="shared" si="14"/>
        <v>0</v>
      </c>
      <c r="X126" s="1">
        <f t="shared" si="15"/>
        <v>0</v>
      </c>
      <c r="Y126" s="1">
        <f t="shared" si="16"/>
        <v>0</v>
      </c>
      <c r="Z126" s="1">
        <f t="shared" si="17"/>
        <v>1</v>
      </c>
      <c r="AA126" s="1">
        <f t="shared" si="18"/>
        <v>0</v>
      </c>
      <c r="AB126" s="1">
        <f t="shared" si="19"/>
        <v>3</v>
      </c>
      <c r="AC126" s="1"/>
    </row>
    <row r="127" spans="1:29" ht="12.95" customHeight="1">
      <c r="A127" s="2" t="s">
        <v>219</v>
      </c>
      <c r="B127" s="1" t="s">
        <v>220</v>
      </c>
      <c r="C127" s="1" t="s">
        <v>221</v>
      </c>
      <c r="D127" s="1">
        <v>38.382730000000002</v>
      </c>
      <c r="E127" s="1">
        <v>-108.99602</v>
      </c>
      <c r="F127" s="3">
        <v>1</v>
      </c>
      <c r="G127" s="9" t="s">
        <v>2024</v>
      </c>
      <c r="H127" s="13">
        <v>62.320622999999998</v>
      </c>
      <c r="I127" s="14">
        <v>14.969029000000001</v>
      </c>
      <c r="J127" s="12">
        <v>0</v>
      </c>
      <c r="K127" s="12">
        <v>0.33650000000000002</v>
      </c>
      <c r="L127" s="12">
        <v>0</v>
      </c>
      <c r="M127" s="1">
        <v>0</v>
      </c>
      <c r="N127" s="1">
        <v>9</v>
      </c>
      <c r="O127" s="12">
        <v>1.7262139999999999</v>
      </c>
      <c r="P127" s="1">
        <v>0</v>
      </c>
      <c r="Q127" s="1">
        <v>1</v>
      </c>
      <c r="R127" s="1">
        <v>0</v>
      </c>
      <c r="S127" s="1">
        <f t="shared" si="10"/>
        <v>0</v>
      </c>
      <c r="T127" s="1">
        <f t="shared" si="11"/>
        <v>0</v>
      </c>
      <c r="U127" s="1">
        <f t="shared" si="12"/>
        <v>0</v>
      </c>
      <c r="V127" s="1">
        <f t="shared" si="13"/>
        <v>0</v>
      </c>
      <c r="W127" s="1">
        <f t="shared" si="14"/>
        <v>0</v>
      </c>
      <c r="X127" s="1">
        <f t="shared" si="15"/>
        <v>0</v>
      </c>
      <c r="Y127" s="1">
        <f t="shared" si="16"/>
        <v>0</v>
      </c>
      <c r="Z127" s="1">
        <f t="shared" si="17"/>
        <v>1</v>
      </c>
      <c r="AA127" s="1">
        <f t="shared" si="18"/>
        <v>0</v>
      </c>
      <c r="AB127" s="1">
        <f t="shared" si="19"/>
        <v>1</v>
      </c>
      <c r="AC127" s="1" t="s">
        <v>2207</v>
      </c>
    </row>
    <row r="128" spans="1:29" ht="12.95" customHeight="1">
      <c r="A128" s="2" t="s">
        <v>225</v>
      </c>
      <c r="B128" s="1" t="s">
        <v>172</v>
      </c>
      <c r="C128" s="1" t="s">
        <v>226</v>
      </c>
      <c r="D128" s="1">
        <v>37.793799999999997</v>
      </c>
      <c r="E128" s="1">
        <v>-108.818138</v>
      </c>
      <c r="F128" s="3">
        <v>1</v>
      </c>
      <c r="G128" s="9" t="s">
        <v>2024</v>
      </c>
      <c r="H128" s="13">
        <v>904.14123700000005</v>
      </c>
      <c r="I128" s="14">
        <v>18.512978</v>
      </c>
      <c r="J128" s="12">
        <v>1.6133000000000002</v>
      </c>
      <c r="K128" s="12">
        <v>1.3411999999999999</v>
      </c>
      <c r="L128" s="12">
        <v>7.4999999999999997E-3</v>
      </c>
      <c r="M128" s="1">
        <v>0</v>
      </c>
      <c r="N128" s="1">
        <v>0</v>
      </c>
      <c r="O128" s="12">
        <v>0.57914100000000002</v>
      </c>
      <c r="P128" s="1">
        <v>0</v>
      </c>
      <c r="Q128" s="1">
        <v>0</v>
      </c>
      <c r="R128" s="1">
        <v>0</v>
      </c>
      <c r="S128" s="1">
        <f t="shared" si="10"/>
        <v>0</v>
      </c>
      <c r="T128" s="1">
        <f t="shared" si="11"/>
        <v>0</v>
      </c>
      <c r="U128" s="1">
        <f t="shared" si="12"/>
        <v>0</v>
      </c>
      <c r="V128" s="1">
        <f t="shared" si="13"/>
        <v>0</v>
      </c>
      <c r="W128" s="1">
        <f t="shared" si="14"/>
        <v>0</v>
      </c>
      <c r="X128" s="1">
        <f t="shared" si="15"/>
        <v>0</v>
      </c>
      <c r="Y128" s="1">
        <f t="shared" si="16"/>
        <v>0</v>
      </c>
      <c r="Z128" s="1">
        <f t="shared" si="17"/>
        <v>0</v>
      </c>
      <c r="AA128" s="1">
        <f t="shared" si="18"/>
        <v>0</v>
      </c>
      <c r="AB128" s="1">
        <f t="shared" si="19"/>
        <v>0</v>
      </c>
      <c r="AC128" s="1"/>
    </row>
    <row r="129" spans="1:29" ht="12.95" customHeight="1">
      <c r="A129" s="2" t="s">
        <v>240</v>
      </c>
      <c r="B129" s="1" t="s">
        <v>241</v>
      </c>
      <c r="C129" s="1" t="s">
        <v>242</v>
      </c>
      <c r="D129" s="1">
        <v>39.620832999999998</v>
      </c>
      <c r="E129" s="1">
        <v>-108.11199999999999</v>
      </c>
      <c r="F129" s="3">
        <v>1</v>
      </c>
      <c r="G129" s="9" t="s">
        <v>2024</v>
      </c>
      <c r="H129" s="13">
        <v>35.182720000000003</v>
      </c>
      <c r="I129" s="14">
        <v>25.728608000000001</v>
      </c>
      <c r="J129" s="12">
        <v>0</v>
      </c>
      <c r="K129" s="12">
        <v>0.15859999999999999</v>
      </c>
      <c r="L129" s="12">
        <v>0</v>
      </c>
      <c r="M129" s="1">
        <v>0</v>
      </c>
      <c r="N129" s="1">
        <v>0</v>
      </c>
      <c r="O129" s="12">
        <v>1.8507290000000001</v>
      </c>
      <c r="P129" s="1">
        <v>0</v>
      </c>
      <c r="Q129" s="1">
        <v>45</v>
      </c>
      <c r="R129" s="1">
        <v>0</v>
      </c>
      <c r="S129" s="1">
        <f t="shared" si="10"/>
        <v>0</v>
      </c>
      <c r="T129" s="1">
        <f t="shared" si="11"/>
        <v>0</v>
      </c>
      <c r="U129" s="1">
        <f t="shared" si="12"/>
        <v>0</v>
      </c>
      <c r="V129" s="1">
        <f t="shared" si="13"/>
        <v>0</v>
      </c>
      <c r="W129" s="1">
        <f t="shared" si="14"/>
        <v>0</v>
      </c>
      <c r="X129" s="1">
        <f t="shared" si="15"/>
        <v>0</v>
      </c>
      <c r="Y129" s="1">
        <f t="shared" si="16"/>
        <v>0</v>
      </c>
      <c r="Z129" s="1">
        <f t="shared" si="17"/>
        <v>1</v>
      </c>
      <c r="AA129" s="1">
        <f t="shared" si="18"/>
        <v>0</v>
      </c>
      <c r="AB129" s="1">
        <f t="shared" si="19"/>
        <v>1</v>
      </c>
      <c r="AC129" s="1"/>
    </row>
    <row r="130" spans="1:29" ht="12.95" customHeight="1">
      <c r="A130" s="2" t="s">
        <v>243</v>
      </c>
      <c r="B130" s="1" t="s">
        <v>241</v>
      </c>
      <c r="C130" s="1" t="s">
        <v>244</v>
      </c>
      <c r="D130" s="1">
        <v>39.620832999999998</v>
      </c>
      <c r="E130" s="1">
        <v>-108.105833</v>
      </c>
      <c r="F130" s="3">
        <v>1</v>
      </c>
      <c r="G130" s="9" t="s">
        <v>2024</v>
      </c>
      <c r="H130" s="13">
        <v>18.323612000000001</v>
      </c>
      <c r="I130" s="14">
        <v>12.448918000000001</v>
      </c>
      <c r="J130" s="12">
        <v>0</v>
      </c>
      <c r="K130" s="12">
        <v>9.8199999999999996E-2</v>
      </c>
      <c r="L130" s="12">
        <v>0</v>
      </c>
      <c r="M130" s="1">
        <v>0</v>
      </c>
      <c r="N130" s="1">
        <v>0</v>
      </c>
      <c r="O130" s="12">
        <v>2.1740659999999998</v>
      </c>
      <c r="P130" s="1">
        <v>0</v>
      </c>
      <c r="Q130" s="1">
        <v>4</v>
      </c>
      <c r="R130" s="1">
        <v>0</v>
      </c>
      <c r="S130" s="1">
        <f t="shared" si="10"/>
        <v>0</v>
      </c>
      <c r="T130" s="1">
        <f t="shared" si="11"/>
        <v>0</v>
      </c>
      <c r="U130" s="1">
        <f t="shared" si="12"/>
        <v>0</v>
      </c>
      <c r="V130" s="1">
        <f t="shared" si="13"/>
        <v>0</v>
      </c>
      <c r="W130" s="1">
        <f t="shared" si="14"/>
        <v>0</v>
      </c>
      <c r="X130" s="1">
        <f t="shared" si="15"/>
        <v>1</v>
      </c>
      <c r="Y130" s="1">
        <f t="shared" si="16"/>
        <v>0</v>
      </c>
      <c r="Z130" s="1">
        <f t="shared" si="17"/>
        <v>1</v>
      </c>
      <c r="AA130" s="1">
        <f t="shared" si="18"/>
        <v>0</v>
      </c>
      <c r="AB130" s="1">
        <f t="shared" si="19"/>
        <v>2</v>
      </c>
      <c r="AC130" s="1"/>
    </row>
    <row r="131" spans="1:29" ht="12.95" customHeight="1">
      <c r="A131" s="2" t="s">
        <v>245</v>
      </c>
      <c r="B131" s="1" t="s">
        <v>246</v>
      </c>
      <c r="C131" s="1" t="s">
        <v>247</v>
      </c>
      <c r="D131" s="1">
        <v>39.510666999999998</v>
      </c>
      <c r="E131" s="1">
        <v>-107.690333</v>
      </c>
      <c r="F131" s="3">
        <v>1</v>
      </c>
      <c r="G131" s="9" t="s">
        <v>2024</v>
      </c>
      <c r="H131" s="13">
        <v>148.095921</v>
      </c>
      <c r="I131" s="14">
        <v>11.213329</v>
      </c>
      <c r="J131" s="12">
        <v>2.01E-2</v>
      </c>
      <c r="K131" s="12">
        <v>7.2113999999999994</v>
      </c>
      <c r="L131" s="12">
        <v>0.22060000000000002</v>
      </c>
      <c r="M131" s="1">
        <v>0</v>
      </c>
      <c r="N131" s="1">
        <v>6</v>
      </c>
      <c r="O131" s="12">
        <v>2.0206300000000001</v>
      </c>
      <c r="P131" s="1">
        <v>0</v>
      </c>
      <c r="Q131" s="1">
        <v>174</v>
      </c>
      <c r="R131" s="1">
        <v>0</v>
      </c>
      <c r="S131" s="1">
        <f t="shared" ref="S131:S194" si="20">IF(J131&gt;5,1,0)</f>
        <v>0</v>
      </c>
      <c r="T131" s="1">
        <f t="shared" ref="T131:T194" si="21">IF(K131&gt;2,1,0)</f>
        <v>1</v>
      </c>
      <c r="U131" s="1">
        <f t="shared" ref="U131:U194" si="22">IF(L131&gt;0.05,1,0)</f>
        <v>1</v>
      </c>
      <c r="V131" s="1">
        <f t="shared" ref="V131:V194" si="23">IF(M131&gt;0,1,0)</f>
        <v>0</v>
      </c>
      <c r="W131" s="1">
        <f t="shared" ref="W131:W194" si="24">IF(N131&gt;10,1,0)</f>
        <v>0</v>
      </c>
      <c r="X131" s="1">
        <f t="shared" ref="X131:X194" si="25">IF(O131&gt;2,1,0)</f>
        <v>1</v>
      </c>
      <c r="Y131" s="1">
        <f t="shared" ref="Y131:Y194" si="26">IF(P131&gt;0.05,1,0)</f>
        <v>0</v>
      </c>
      <c r="Z131" s="1">
        <f t="shared" ref="Z131:Z194" si="27">IF(Q131&gt;0,1,0)</f>
        <v>1</v>
      </c>
      <c r="AA131" s="1">
        <f t="shared" ref="AA131:AA194" si="28">IF(R131&gt;2,1,0)</f>
        <v>0</v>
      </c>
      <c r="AB131" s="1">
        <f t="shared" ref="AB131:AB194" si="29">SUM(S131:AA131)</f>
        <v>4</v>
      </c>
      <c r="AC131" s="1"/>
    </row>
    <row r="132" spans="1:29" ht="12.95" customHeight="1">
      <c r="A132" s="2" t="s">
        <v>253</v>
      </c>
      <c r="B132" s="1" t="s">
        <v>254</v>
      </c>
      <c r="C132" s="1" t="s">
        <v>255</v>
      </c>
      <c r="D132" s="1">
        <v>39.657789999999999</v>
      </c>
      <c r="E132" s="1">
        <v>-107.56525000000001</v>
      </c>
      <c r="F132" s="3">
        <v>1</v>
      </c>
      <c r="G132" s="9" t="s">
        <v>2024</v>
      </c>
      <c r="H132" s="13">
        <v>247.52393599999999</v>
      </c>
      <c r="I132" s="14">
        <v>27.990673999999999</v>
      </c>
      <c r="J132" s="12">
        <v>0</v>
      </c>
      <c r="K132" s="12">
        <v>0.63190000000000002</v>
      </c>
      <c r="L132" s="12">
        <v>1.09E-2</v>
      </c>
      <c r="M132" s="1">
        <v>1</v>
      </c>
      <c r="N132" s="1">
        <v>18</v>
      </c>
      <c r="O132" s="12">
        <v>1.3630119999999999</v>
      </c>
      <c r="P132" s="1">
        <v>0</v>
      </c>
      <c r="Q132" s="1">
        <v>0</v>
      </c>
      <c r="R132" s="1">
        <v>0</v>
      </c>
      <c r="S132" s="1">
        <f t="shared" si="20"/>
        <v>0</v>
      </c>
      <c r="T132" s="1">
        <f t="shared" si="21"/>
        <v>0</v>
      </c>
      <c r="U132" s="1">
        <f t="shared" si="22"/>
        <v>0</v>
      </c>
      <c r="V132" s="1">
        <f t="shared" si="23"/>
        <v>1</v>
      </c>
      <c r="W132" s="1">
        <f t="shared" si="24"/>
        <v>1</v>
      </c>
      <c r="X132" s="1">
        <f t="shared" si="25"/>
        <v>0</v>
      </c>
      <c r="Y132" s="1">
        <f t="shared" si="26"/>
        <v>0</v>
      </c>
      <c r="Z132" s="1">
        <f t="shared" si="27"/>
        <v>0</v>
      </c>
      <c r="AA132" s="1">
        <f t="shared" si="28"/>
        <v>0</v>
      </c>
      <c r="AB132" s="1">
        <f t="shared" si="29"/>
        <v>2</v>
      </c>
      <c r="AC132" s="1"/>
    </row>
    <row r="133" spans="1:29" ht="12.95" customHeight="1">
      <c r="A133" s="2" t="s">
        <v>256</v>
      </c>
      <c r="B133" s="1" t="s">
        <v>257</v>
      </c>
      <c r="C133" s="1" t="s">
        <v>94</v>
      </c>
      <c r="D133" s="1">
        <v>39.561900000000001</v>
      </c>
      <c r="E133" s="1">
        <v>-107.4081</v>
      </c>
      <c r="F133" s="3">
        <v>1</v>
      </c>
      <c r="G133" s="9" t="s">
        <v>2024</v>
      </c>
      <c r="H133" s="13">
        <v>28.742260999999999</v>
      </c>
      <c r="I133" s="14">
        <v>13.332546000000001</v>
      </c>
      <c r="J133" s="12">
        <v>0</v>
      </c>
      <c r="K133" s="12">
        <v>1.8502999999999998</v>
      </c>
      <c r="L133" s="12">
        <v>0</v>
      </c>
      <c r="M133" s="1">
        <v>2</v>
      </c>
      <c r="N133" s="1">
        <v>1</v>
      </c>
      <c r="O133" s="12">
        <v>1.806381</v>
      </c>
      <c r="P133" s="1">
        <v>0</v>
      </c>
      <c r="Q133" s="1">
        <v>4</v>
      </c>
      <c r="R133" s="1">
        <v>0</v>
      </c>
      <c r="S133" s="1">
        <f t="shared" si="20"/>
        <v>0</v>
      </c>
      <c r="T133" s="1">
        <f t="shared" si="21"/>
        <v>0</v>
      </c>
      <c r="U133" s="1">
        <f t="shared" si="22"/>
        <v>0</v>
      </c>
      <c r="V133" s="1">
        <f t="shared" si="23"/>
        <v>1</v>
      </c>
      <c r="W133" s="1">
        <f t="shared" si="24"/>
        <v>0</v>
      </c>
      <c r="X133" s="1">
        <f t="shared" si="25"/>
        <v>0</v>
      </c>
      <c r="Y133" s="1">
        <f t="shared" si="26"/>
        <v>0</v>
      </c>
      <c r="Z133" s="1">
        <f t="shared" si="27"/>
        <v>1</v>
      </c>
      <c r="AA133" s="1">
        <f t="shared" si="28"/>
        <v>0</v>
      </c>
      <c r="AB133" s="1">
        <f t="shared" si="29"/>
        <v>2</v>
      </c>
      <c r="AC133" s="1"/>
    </row>
    <row r="134" spans="1:29" ht="12.95" customHeight="1">
      <c r="A134" s="2" t="s">
        <v>275</v>
      </c>
      <c r="B134" s="1" t="s">
        <v>140</v>
      </c>
      <c r="C134" s="1" t="s">
        <v>276</v>
      </c>
      <c r="D134" s="1">
        <v>40.329900000000002</v>
      </c>
      <c r="E134" s="1">
        <v>-107.7497</v>
      </c>
      <c r="F134" s="3">
        <v>1</v>
      </c>
      <c r="G134" s="9" t="s">
        <v>2024</v>
      </c>
      <c r="H134" s="13">
        <v>347.93203899999997</v>
      </c>
      <c r="I134" s="14">
        <v>21.997426000000001</v>
      </c>
      <c r="J134" s="12">
        <v>1.9900000000000001E-2</v>
      </c>
      <c r="K134" s="12">
        <v>6.9716000000000005</v>
      </c>
      <c r="L134" s="12">
        <v>0.30399999999999999</v>
      </c>
      <c r="M134" s="1">
        <v>0</v>
      </c>
      <c r="N134" s="1">
        <v>14</v>
      </c>
      <c r="O134" s="12">
        <v>2.3185280000000001</v>
      </c>
      <c r="P134" s="1">
        <v>0</v>
      </c>
      <c r="Q134" s="1">
        <v>4</v>
      </c>
      <c r="R134" s="1">
        <v>0</v>
      </c>
      <c r="S134" s="1">
        <f t="shared" si="20"/>
        <v>0</v>
      </c>
      <c r="T134" s="1">
        <f t="shared" si="21"/>
        <v>1</v>
      </c>
      <c r="U134" s="1">
        <f t="shared" si="22"/>
        <v>1</v>
      </c>
      <c r="V134" s="1">
        <f t="shared" si="23"/>
        <v>0</v>
      </c>
      <c r="W134" s="1">
        <f t="shared" si="24"/>
        <v>1</v>
      </c>
      <c r="X134" s="1">
        <f t="shared" si="25"/>
        <v>1</v>
      </c>
      <c r="Y134" s="1">
        <f t="shared" si="26"/>
        <v>0</v>
      </c>
      <c r="Z134" s="1">
        <f t="shared" si="27"/>
        <v>1</v>
      </c>
      <c r="AA134" s="1">
        <f t="shared" si="28"/>
        <v>0</v>
      </c>
      <c r="AB134" s="1">
        <f t="shared" si="29"/>
        <v>5</v>
      </c>
      <c r="AC134" s="1"/>
    </row>
    <row r="135" spans="1:29" ht="12.95" customHeight="1">
      <c r="A135" s="2" t="s">
        <v>281</v>
      </c>
      <c r="B135" s="1" t="s">
        <v>282</v>
      </c>
      <c r="C135" s="1" t="s">
        <v>283</v>
      </c>
      <c r="D135" s="1">
        <v>40.595199999999998</v>
      </c>
      <c r="E135" s="1">
        <v>-107.65940000000001</v>
      </c>
      <c r="F135" s="3">
        <v>1</v>
      </c>
      <c r="G135" s="9" t="s">
        <v>2024</v>
      </c>
      <c r="H135" s="13">
        <v>51.879185</v>
      </c>
      <c r="I135" s="14">
        <v>15.714240999999999</v>
      </c>
      <c r="J135" s="12">
        <v>0.53249999999999997</v>
      </c>
      <c r="K135" s="12">
        <v>3.3423000000000003</v>
      </c>
      <c r="L135" s="12">
        <v>5.1999999999999998E-3</v>
      </c>
      <c r="M135" s="1">
        <v>0</v>
      </c>
      <c r="N135" s="1">
        <v>1</v>
      </c>
      <c r="O135" s="12">
        <v>1.323259</v>
      </c>
      <c r="P135" s="1">
        <v>0</v>
      </c>
      <c r="Q135" s="1">
        <v>4</v>
      </c>
      <c r="R135" s="1">
        <v>0</v>
      </c>
      <c r="S135" s="1">
        <f t="shared" si="20"/>
        <v>0</v>
      </c>
      <c r="T135" s="1">
        <f t="shared" si="21"/>
        <v>1</v>
      </c>
      <c r="U135" s="1">
        <f t="shared" si="22"/>
        <v>0</v>
      </c>
      <c r="V135" s="1">
        <f t="shared" si="23"/>
        <v>0</v>
      </c>
      <c r="W135" s="1">
        <f t="shared" si="24"/>
        <v>0</v>
      </c>
      <c r="X135" s="1">
        <f t="shared" si="25"/>
        <v>0</v>
      </c>
      <c r="Y135" s="1">
        <f t="shared" si="26"/>
        <v>0</v>
      </c>
      <c r="Z135" s="1">
        <f t="shared" si="27"/>
        <v>1</v>
      </c>
      <c r="AA135" s="1">
        <f t="shared" si="28"/>
        <v>0</v>
      </c>
      <c r="AB135" s="1">
        <f t="shared" si="29"/>
        <v>2</v>
      </c>
      <c r="AC135" s="1"/>
    </row>
    <row r="136" spans="1:29" ht="12.95" customHeight="1">
      <c r="A136" s="2" t="s">
        <v>284</v>
      </c>
      <c r="B136" s="1" t="s">
        <v>282</v>
      </c>
      <c r="C136" s="1" t="s">
        <v>285</v>
      </c>
      <c r="D136" s="1">
        <v>40.595199999999998</v>
      </c>
      <c r="E136" s="1">
        <v>-107.65940000000001</v>
      </c>
      <c r="F136" s="3">
        <v>1</v>
      </c>
      <c r="G136" s="9" t="s">
        <v>2024</v>
      </c>
      <c r="H136" s="13">
        <v>51.879185</v>
      </c>
      <c r="I136" s="14">
        <v>15.714240999999999</v>
      </c>
      <c r="J136" s="12">
        <v>0.53249999999999997</v>
      </c>
      <c r="K136" s="12">
        <v>3.3423000000000003</v>
      </c>
      <c r="L136" s="12">
        <v>5.1999999999999998E-3</v>
      </c>
      <c r="M136" s="1">
        <v>0</v>
      </c>
      <c r="N136" s="1">
        <v>1</v>
      </c>
      <c r="O136" s="12">
        <v>1.323259</v>
      </c>
      <c r="P136" s="1">
        <v>0</v>
      </c>
      <c r="Q136" s="1">
        <v>4</v>
      </c>
      <c r="R136" s="1">
        <v>0</v>
      </c>
      <c r="S136" s="1">
        <f t="shared" si="20"/>
        <v>0</v>
      </c>
      <c r="T136" s="1">
        <f t="shared" si="21"/>
        <v>1</v>
      </c>
      <c r="U136" s="1">
        <f t="shared" si="22"/>
        <v>0</v>
      </c>
      <c r="V136" s="1">
        <f t="shared" si="23"/>
        <v>0</v>
      </c>
      <c r="W136" s="1">
        <f t="shared" si="24"/>
        <v>0</v>
      </c>
      <c r="X136" s="1">
        <f t="shared" si="25"/>
        <v>0</v>
      </c>
      <c r="Y136" s="1">
        <f t="shared" si="26"/>
        <v>0</v>
      </c>
      <c r="Z136" s="1">
        <f t="shared" si="27"/>
        <v>1</v>
      </c>
      <c r="AA136" s="1">
        <f t="shared" si="28"/>
        <v>0</v>
      </c>
      <c r="AB136" s="1">
        <f t="shared" si="29"/>
        <v>2</v>
      </c>
      <c r="AC136" s="1"/>
    </row>
    <row r="137" spans="1:29" ht="12.95" customHeight="1">
      <c r="A137" s="2" t="s">
        <v>333</v>
      </c>
      <c r="B137" s="1" t="s">
        <v>331</v>
      </c>
      <c r="C137" s="1" t="s">
        <v>334</v>
      </c>
      <c r="D137" s="1">
        <v>40.118079999999999</v>
      </c>
      <c r="E137" s="1">
        <v>-108.36089</v>
      </c>
      <c r="F137" s="3">
        <v>1</v>
      </c>
      <c r="G137" s="9" t="s">
        <v>2024</v>
      </c>
      <c r="H137" s="13">
        <v>575.03060300000004</v>
      </c>
      <c r="I137" s="14">
        <v>31.250340000000001</v>
      </c>
      <c r="J137" s="12">
        <v>0</v>
      </c>
      <c r="K137" s="12">
        <v>0.42149999999999999</v>
      </c>
      <c r="L137" s="12">
        <v>2.2600000000000002E-2</v>
      </c>
      <c r="M137" s="1">
        <v>0</v>
      </c>
      <c r="N137" s="1">
        <v>0</v>
      </c>
      <c r="O137" s="12">
        <v>0.73332600000000003</v>
      </c>
      <c r="P137" s="1">
        <v>0</v>
      </c>
      <c r="Q137" s="1">
        <v>0</v>
      </c>
      <c r="R137" s="1">
        <v>0</v>
      </c>
      <c r="S137" s="1">
        <f t="shared" si="20"/>
        <v>0</v>
      </c>
      <c r="T137" s="1">
        <f t="shared" si="21"/>
        <v>0</v>
      </c>
      <c r="U137" s="1">
        <f t="shared" si="22"/>
        <v>0</v>
      </c>
      <c r="V137" s="1">
        <f t="shared" si="23"/>
        <v>0</v>
      </c>
      <c r="W137" s="1">
        <f t="shared" si="24"/>
        <v>0</v>
      </c>
      <c r="X137" s="1">
        <f t="shared" si="25"/>
        <v>0</v>
      </c>
      <c r="Y137" s="1">
        <f t="shared" si="26"/>
        <v>0</v>
      </c>
      <c r="Z137" s="1">
        <f t="shared" si="27"/>
        <v>0</v>
      </c>
      <c r="AA137" s="1">
        <f t="shared" si="28"/>
        <v>0</v>
      </c>
      <c r="AB137" s="1">
        <f t="shared" si="29"/>
        <v>0</v>
      </c>
      <c r="AC137" s="1"/>
    </row>
    <row r="138" spans="1:29" ht="12.95" customHeight="1">
      <c r="A138" s="2" t="s">
        <v>335</v>
      </c>
      <c r="B138" s="1" t="s">
        <v>331</v>
      </c>
      <c r="C138" s="1" t="s">
        <v>336</v>
      </c>
      <c r="D138" s="1">
        <v>40.115015</v>
      </c>
      <c r="E138" s="1">
        <v>-108.360103</v>
      </c>
      <c r="F138" s="3">
        <v>1</v>
      </c>
      <c r="G138" s="9" t="s">
        <v>2024</v>
      </c>
      <c r="H138" s="13">
        <v>497.98394999999999</v>
      </c>
      <c r="I138" s="14">
        <v>24.604870999999999</v>
      </c>
      <c r="J138" s="12">
        <v>0</v>
      </c>
      <c r="K138" s="12">
        <v>0.48669999999999997</v>
      </c>
      <c r="L138" s="12">
        <v>2.4599999999999997E-2</v>
      </c>
      <c r="M138" s="1">
        <v>0</v>
      </c>
      <c r="N138" s="1">
        <v>0</v>
      </c>
      <c r="O138" s="12">
        <v>0.64530600000000005</v>
      </c>
      <c r="P138" s="1">
        <v>0</v>
      </c>
      <c r="Q138" s="1">
        <v>0</v>
      </c>
      <c r="R138" s="1">
        <v>0</v>
      </c>
      <c r="S138" s="1">
        <f t="shared" si="20"/>
        <v>0</v>
      </c>
      <c r="T138" s="1">
        <f t="shared" si="21"/>
        <v>0</v>
      </c>
      <c r="U138" s="1">
        <f t="shared" si="22"/>
        <v>0</v>
      </c>
      <c r="V138" s="1">
        <f t="shared" si="23"/>
        <v>0</v>
      </c>
      <c r="W138" s="1">
        <f t="shared" si="24"/>
        <v>0</v>
      </c>
      <c r="X138" s="1">
        <f t="shared" si="25"/>
        <v>0</v>
      </c>
      <c r="Y138" s="1">
        <f t="shared" si="26"/>
        <v>0</v>
      </c>
      <c r="Z138" s="1">
        <f t="shared" si="27"/>
        <v>0</v>
      </c>
      <c r="AA138" s="1">
        <f t="shared" si="28"/>
        <v>0</v>
      </c>
      <c r="AB138" s="1">
        <f t="shared" si="29"/>
        <v>0</v>
      </c>
      <c r="AC138" s="1"/>
    </row>
    <row r="139" spans="1:29" ht="12.95" customHeight="1">
      <c r="A139" s="2" t="s">
        <v>515</v>
      </c>
      <c r="B139" s="1" t="s">
        <v>511</v>
      </c>
      <c r="C139" s="1" t="s">
        <v>516</v>
      </c>
      <c r="D139" s="1">
        <v>39.417200000000001</v>
      </c>
      <c r="E139" s="1">
        <v>-107.230433</v>
      </c>
      <c r="F139" s="3">
        <v>1</v>
      </c>
      <c r="G139" s="9" t="s">
        <v>2024</v>
      </c>
      <c r="H139" s="13">
        <v>2336.3418369999999</v>
      </c>
      <c r="I139" s="14">
        <v>22.471188000000001</v>
      </c>
      <c r="J139" s="12">
        <v>6.9999999999999993E-3</v>
      </c>
      <c r="K139" s="12">
        <v>1.8623000000000001</v>
      </c>
      <c r="L139" s="12">
        <v>0.76329999999999998</v>
      </c>
      <c r="M139" s="1">
        <v>4</v>
      </c>
      <c r="N139" s="1">
        <v>39</v>
      </c>
      <c r="O139" s="12">
        <v>5.5299659999999999</v>
      </c>
      <c r="P139" s="1">
        <v>3.1244999999999998E-2</v>
      </c>
      <c r="Q139" s="1">
        <v>1</v>
      </c>
      <c r="R139" s="1">
        <v>0</v>
      </c>
      <c r="S139" s="1">
        <f t="shared" si="20"/>
        <v>0</v>
      </c>
      <c r="T139" s="1">
        <f t="shared" si="21"/>
        <v>0</v>
      </c>
      <c r="U139" s="1">
        <f t="shared" si="22"/>
        <v>1</v>
      </c>
      <c r="V139" s="1">
        <f t="shared" si="23"/>
        <v>1</v>
      </c>
      <c r="W139" s="1">
        <f t="shared" si="24"/>
        <v>1</v>
      </c>
      <c r="X139" s="1">
        <f t="shared" si="25"/>
        <v>1</v>
      </c>
      <c r="Y139" s="1">
        <f t="shared" si="26"/>
        <v>0</v>
      </c>
      <c r="Z139" s="1">
        <f t="shared" si="27"/>
        <v>1</v>
      </c>
      <c r="AA139" s="1">
        <f t="shared" si="28"/>
        <v>0</v>
      </c>
      <c r="AB139" s="1">
        <f t="shared" si="29"/>
        <v>5</v>
      </c>
      <c r="AC139" s="1"/>
    </row>
    <row r="140" spans="1:29" ht="12.95" customHeight="1">
      <c r="A140" s="2" t="s">
        <v>517</v>
      </c>
      <c r="B140" s="1" t="s">
        <v>511</v>
      </c>
      <c r="C140" s="1" t="s">
        <v>518</v>
      </c>
      <c r="D140" s="1">
        <v>39.415166999999997</v>
      </c>
      <c r="E140" s="1">
        <v>-107.22584999999999</v>
      </c>
      <c r="F140" s="3">
        <v>1</v>
      </c>
      <c r="G140" s="9" t="s">
        <v>2024</v>
      </c>
      <c r="H140" s="13">
        <v>2335.9872500000001</v>
      </c>
      <c r="I140" s="14">
        <v>24.184104000000001</v>
      </c>
      <c r="J140" s="12">
        <v>6.8999999999999999E-3</v>
      </c>
      <c r="K140" s="12">
        <v>1.8617000000000001</v>
      </c>
      <c r="L140" s="12">
        <v>0.75849999999999995</v>
      </c>
      <c r="M140" s="1">
        <v>4</v>
      </c>
      <c r="N140" s="1">
        <v>37</v>
      </c>
      <c r="O140" s="12">
        <v>5.4582449999999998</v>
      </c>
      <c r="P140" s="1">
        <v>3.125E-2</v>
      </c>
      <c r="Q140" s="1">
        <v>1</v>
      </c>
      <c r="R140" s="1">
        <v>0</v>
      </c>
      <c r="S140" s="1">
        <f t="shared" si="20"/>
        <v>0</v>
      </c>
      <c r="T140" s="1">
        <f t="shared" si="21"/>
        <v>0</v>
      </c>
      <c r="U140" s="1">
        <f t="shared" si="22"/>
        <v>1</v>
      </c>
      <c r="V140" s="1">
        <f t="shared" si="23"/>
        <v>1</v>
      </c>
      <c r="W140" s="1">
        <f t="shared" si="24"/>
        <v>1</v>
      </c>
      <c r="X140" s="1">
        <f t="shared" si="25"/>
        <v>1</v>
      </c>
      <c r="Y140" s="1">
        <f t="shared" si="26"/>
        <v>0</v>
      </c>
      <c r="Z140" s="1">
        <f t="shared" si="27"/>
        <v>1</v>
      </c>
      <c r="AA140" s="1">
        <f t="shared" si="28"/>
        <v>0</v>
      </c>
      <c r="AB140" s="1">
        <f t="shared" si="29"/>
        <v>5</v>
      </c>
      <c r="AC140" s="1"/>
    </row>
    <row r="141" spans="1:29" ht="12.95" customHeight="1">
      <c r="A141" s="2" t="s">
        <v>519</v>
      </c>
      <c r="B141" s="1" t="s">
        <v>511</v>
      </c>
      <c r="C141" s="1" t="s">
        <v>520</v>
      </c>
      <c r="D141" s="1">
        <v>39.414717000000003</v>
      </c>
      <c r="E141" s="1">
        <v>-107.220567</v>
      </c>
      <c r="F141" s="3">
        <v>1</v>
      </c>
      <c r="G141" s="9" t="s">
        <v>2024</v>
      </c>
      <c r="H141" s="13">
        <v>2332.9698480000002</v>
      </c>
      <c r="I141" s="14">
        <v>23.754839</v>
      </c>
      <c r="J141" s="12">
        <v>6.8999999999999999E-3</v>
      </c>
      <c r="K141" s="12">
        <v>1.8576999999999999</v>
      </c>
      <c r="L141" s="12">
        <v>0.70240000000000002</v>
      </c>
      <c r="M141" s="1">
        <v>2</v>
      </c>
      <c r="N141" s="1">
        <v>39</v>
      </c>
      <c r="O141" s="12">
        <v>4.4964519999999997</v>
      </c>
      <c r="P141" s="1">
        <v>3.1290999999999999E-2</v>
      </c>
      <c r="Q141" s="1">
        <v>1</v>
      </c>
      <c r="R141" s="1">
        <v>0</v>
      </c>
      <c r="S141" s="1">
        <f t="shared" si="20"/>
        <v>0</v>
      </c>
      <c r="T141" s="1">
        <f t="shared" si="21"/>
        <v>0</v>
      </c>
      <c r="U141" s="1">
        <f t="shared" si="22"/>
        <v>1</v>
      </c>
      <c r="V141" s="1">
        <f t="shared" si="23"/>
        <v>1</v>
      </c>
      <c r="W141" s="1">
        <f t="shared" si="24"/>
        <v>1</v>
      </c>
      <c r="X141" s="1">
        <f t="shared" si="25"/>
        <v>1</v>
      </c>
      <c r="Y141" s="1">
        <f t="shared" si="26"/>
        <v>0</v>
      </c>
      <c r="Z141" s="1">
        <f t="shared" si="27"/>
        <v>1</v>
      </c>
      <c r="AA141" s="1">
        <f t="shared" si="28"/>
        <v>0</v>
      </c>
      <c r="AB141" s="1">
        <f t="shared" si="29"/>
        <v>5</v>
      </c>
      <c r="AC141" s="1"/>
    </row>
    <row r="142" spans="1:29" ht="12.95" customHeight="1">
      <c r="A142" s="2" t="s">
        <v>522</v>
      </c>
      <c r="B142" s="1" t="s">
        <v>511</v>
      </c>
      <c r="C142" s="1" t="s">
        <v>523</v>
      </c>
      <c r="D142" s="1">
        <v>39.365983</v>
      </c>
      <c r="E142" s="1">
        <v>-107.03373000000001</v>
      </c>
      <c r="F142" s="3">
        <v>1</v>
      </c>
      <c r="G142" s="9" t="s">
        <v>2024</v>
      </c>
      <c r="H142" s="13">
        <v>1322.9567999999999</v>
      </c>
      <c r="I142" s="14">
        <v>16.299831999999999</v>
      </c>
      <c r="J142" s="12">
        <v>0</v>
      </c>
      <c r="K142" s="12">
        <v>1.3724999999999998</v>
      </c>
      <c r="L142" s="12">
        <v>0.79310000000000003</v>
      </c>
      <c r="M142" s="1">
        <v>3</v>
      </c>
      <c r="N142" s="1">
        <v>23</v>
      </c>
      <c r="O142" s="12">
        <v>2.5488520000000001</v>
      </c>
      <c r="P142" s="1">
        <v>5.5178999999999999E-2</v>
      </c>
      <c r="Q142" s="1">
        <v>0</v>
      </c>
      <c r="R142" s="1">
        <v>0</v>
      </c>
      <c r="S142" s="1">
        <f t="shared" si="20"/>
        <v>0</v>
      </c>
      <c r="T142" s="1">
        <f t="shared" si="21"/>
        <v>0</v>
      </c>
      <c r="U142" s="1">
        <f t="shared" si="22"/>
        <v>1</v>
      </c>
      <c r="V142" s="1">
        <f t="shared" si="23"/>
        <v>1</v>
      </c>
      <c r="W142" s="1">
        <f t="shared" si="24"/>
        <v>1</v>
      </c>
      <c r="X142" s="1">
        <f t="shared" si="25"/>
        <v>1</v>
      </c>
      <c r="Y142" s="1">
        <f t="shared" si="26"/>
        <v>1</v>
      </c>
      <c r="Z142" s="1">
        <f t="shared" si="27"/>
        <v>0</v>
      </c>
      <c r="AA142" s="1">
        <f t="shared" si="28"/>
        <v>0</v>
      </c>
      <c r="AB142" s="1">
        <f t="shared" si="29"/>
        <v>5</v>
      </c>
      <c r="AC142" s="1"/>
    </row>
    <row r="143" spans="1:29" ht="12.95" customHeight="1">
      <c r="A143" s="2" t="s">
        <v>540</v>
      </c>
      <c r="B143" s="1" t="s">
        <v>539</v>
      </c>
      <c r="C143" s="1" t="s">
        <v>541</v>
      </c>
      <c r="D143" s="1">
        <v>39.377364999999998</v>
      </c>
      <c r="E143" s="1">
        <v>-107.20466999999999</v>
      </c>
      <c r="F143" s="3">
        <v>1</v>
      </c>
      <c r="G143" s="9" t="s">
        <v>2024</v>
      </c>
      <c r="H143" s="13">
        <v>878.30932499999994</v>
      </c>
      <c r="I143" s="14">
        <v>32.441909000000003</v>
      </c>
      <c r="J143" s="12">
        <v>9.6000000000000009E-3</v>
      </c>
      <c r="K143" s="12">
        <v>0.99580000000000002</v>
      </c>
      <c r="L143" s="12">
        <v>0.12209999999999999</v>
      </c>
      <c r="M143" s="1">
        <v>0</v>
      </c>
      <c r="N143" s="1">
        <v>42</v>
      </c>
      <c r="O143" s="12">
        <v>1.8466089999999999</v>
      </c>
      <c r="P143" s="1">
        <v>4.3264999999999998E-2</v>
      </c>
      <c r="Q143" s="1">
        <v>0</v>
      </c>
      <c r="R143" s="1">
        <v>0</v>
      </c>
      <c r="S143" s="1">
        <f t="shared" si="20"/>
        <v>0</v>
      </c>
      <c r="T143" s="1">
        <f t="shared" si="21"/>
        <v>0</v>
      </c>
      <c r="U143" s="1">
        <f t="shared" si="22"/>
        <v>1</v>
      </c>
      <c r="V143" s="1">
        <f t="shared" si="23"/>
        <v>0</v>
      </c>
      <c r="W143" s="1">
        <f t="shared" si="24"/>
        <v>1</v>
      </c>
      <c r="X143" s="1">
        <f t="shared" si="25"/>
        <v>0</v>
      </c>
      <c r="Y143" s="1">
        <f t="shared" si="26"/>
        <v>0</v>
      </c>
      <c r="Z143" s="1">
        <f t="shared" si="27"/>
        <v>0</v>
      </c>
      <c r="AA143" s="1">
        <f t="shared" si="28"/>
        <v>0</v>
      </c>
      <c r="AB143" s="1">
        <f t="shared" si="29"/>
        <v>2</v>
      </c>
      <c r="AC143" s="1"/>
    </row>
    <row r="144" spans="1:29" ht="12.95" customHeight="1">
      <c r="A144" s="2" t="s">
        <v>597</v>
      </c>
      <c r="B144" s="1" t="s">
        <v>511</v>
      </c>
      <c r="C144" s="1" t="s">
        <v>598</v>
      </c>
      <c r="D144" s="1">
        <v>39.217970000000001</v>
      </c>
      <c r="E144" s="1">
        <v>-106.85463799999999</v>
      </c>
      <c r="F144" s="3">
        <v>1</v>
      </c>
      <c r="G144" s="9" t="s">
        <v>2024</v>
      </c>
      <c r="H144" s="13">
        <v>735.96498799999995</v>
      </c>
      <c r="I144" s="14">
        <v>28.227233999999999</v>
      </c>
      <c r="J144" s="12">
        <v>0</v>
      </c>
      <c r="K144" s="12">
        <v>8.6300000000000002E-2</v>
      </c>
      <c r="L144" s="12">
        <v>0.68910000000000005</v>
      </c>
      <c r="M144" s="1">
        <v>6</v>
      </c>
      <c r="N144" s="1">
        <v>48</v>
      </c>
      <c r="O144" s="12">
        <v>6.6123599999999998</v>
      </c>
      <c r="P144" s="1">
        <v>9.919E-2</v>
      </c>
      <c r="Q144" s="1">
        <v>0</v>
      </c>
      <c r="R144" s="1">
        <v>0</v>
      </c>
      <c r="S144" s="1">
        <f t="shared" si="20"/>
        <v>0</v>
      </c>
      <c r="T144" s="1">
        <f t="shared" si="21"/>
        <v>0</v>
      </c>
      <c r="U144" s="1">
        <f t="shared" si="22"/>
        <v>1</v>
      </c>
      <c r="V144" s="1">
        <f t="shared" si="23"/>
        <v>1</v>
      </c>
      <c r="W144" s="1">
        <f t="shared" si="24"/>
        <v>1</v>
      </c>
      <c r="X144" s="1">
        <f t="shared" si="25"/>
        <v>1</v>
      </c>
      <c r="Y144" s="1">
        <f t="shared" si="26"/>
        <v>1</v>
      </c>
      <c r="Z144" s="1">
        <f t="shared" si="27"/>
        <v>0</v>
      </c>
      <c r="AA144" s="1">
        <f t="shared" si="28"/>
        <v>0</v>
      </c>
      <c r="AB144" s="1">
        <f t="shared" si="29"/>
        <v>5</v>
      </c>
      <c r="AC144" s="1"/>
    </row>
    <row r="145" spans="1:29" ht="12.95" customHeight="1">
      <c r="A145" s="2" t="s">
        <v>599</v>
      </c>
      <c r="B145" s="1" t="s">
        <v>511</v>
      </c>
      <c r="C145" s="1" t="s">
        <v>188</v>
      </c>
      <c r="D145" s="1">
        <v>39.225589999999997</v>
      </c>
      <c r="E145" s="1">
        <v>-106.86113</v>
      </c>
      <c r="F145" s="3">
        <v>1</v>
      </c>
      <c r="G145" s="9" t="s">
        <v>2024</v>
      </c>
      <c r="H145" s="13">
        <v>740.91307500000005</v>
      </c>
      <c r="I145" s="14">
        <v>24.667413</v>
      </c>
      <c r="J145" s="12">
        <v>0</v>
      </c>
      <c r="K145" s="12">
        <v>0.1037</v>
      </c>
      <c r="L145" s="12">
        <v>0.75080000000000002</v>
      </c>
      <c r="M145" s="1">
        <v>8</v>
      </c>
      <c r="N145" s="1">
        <v>22</v>
      </c>
      <c r="O145" s="12">
        <v>6.2086959999999998</v>
      </c>
      <c r="P145" s="1">
        <v>9.8527000000000003E-2</v>
      </c>
      <c r="Q145" s="1">
        <v>0</v>
      </c>
      <c r="R145" s="1">
        <v>0</v>
      </c>
      <c r="S145" s="1">
        <f t="shared" si="20"/>
        <v>0</v>
      </c>
      <c r="T145" s="1">
        <f t="shared" si="21"/>
        <v>0</v>
      </c>
      <c r="U145" s="1">
        <f t="shared" si="22"/>
        <v>1</v>
      </c>
      <c r="V145" s="1">
        <f t="shared" si="23"/>
        <v>1</v>
      </c>
      <c r="W145" s="1">
        <f t="shared" si="24"/>
        <v>1</v>
      </c>
      <c r="X145" s="1">
        <f t="shared" si="25"/>
        <v>1</v>
      </c>
      <c r="Y145" s="1">
        <f t="shared" si="26"/>
        <v>1</v>
      </c>
      <c r="Z145" s="1">
        <f t="shared" si="27"/>
        <v>0</v>
      </c>
      <c r="AA145" s="1">
        <f t="shared" si="28"/>
        <v>0</v>
      </c>
      <c r="AB145" s="1">
        <f t="shared" si="29"/>
        <v>5</v>
      </c>
      <c r="AC145" s="1"/>
    </row>
    <row r="146" spans="1:29" ht="12.95" customHeight="1">
      <c r="A146" s="2" t="s">
        <v>621</v>
      </c>
      <c r="B146" s="1" t="s">
        <v>622</v>
      </c>
      <c r="C146" s="1" t="s">
        <v>623</v>
      </c>
      <c r="D146" s="1">
        <v>39.331783000000001</v>
      </c>
      <c r="E146" s="1">
        <v>-107.219083</v>
      </c>
      <c r="F146" s="3">
        <v>1</v>
      </c>
      <c r="G146" s="9" t="s">
        <v>2024</v>
      </c>
      <c r="H146" s="13">
        <v>198.738497</v>
      </c>
      <c r="I146" s="14">
        <v>17.326246000000001</v>
      </c>
      <c r="J146" s="12">
        <v>0</v>
      </c>
      <c r="K146" s="12">
        <v>4.53E-2</v>
      </c>
      <c r="L146" s="12">
        <v>0</v>
      </c>
      <c r="M146" s="1">
        <v>0</v>
      </c>
      <c r="N146" s="1">
        <v>5</v>
      </c>
      <c r="O146" s="12">
        <v>7.2364999999999999E-2</v>
      </c>
      <c r="P146" s="1">
        <v>0</v>
      </c>
      <c r="Q146" s="1">
        <v>0</v>
      </c>
      <c r="R146" s="1">
        <v>0</v>
      </c>
      <c r="S146" s="1">
        <f t="shared" si="20"/>
        <v>0</v>
      </c>
      <c r="T146" s="1">
        <f t="shared" si="21"/>
        <v>0</v>
      </c>
      <c r="U146" s="1">
        <f t="shared" si="22"/>
        <v>0</v>
      </c>
      <c r="V146" s="1">
        <f t="shared" si="23"/>
        <v>0</v>
      </c>
      <c r="W146" s="1">
        <f t="shared" si="24"/>
        <v>0</v>
      </c>
      <c r="X146" s="1">
        <f t="shared" si="25"/>
        <v>0</v>
      </c>
      <c r="Y146" s="1">
        <f t="shared" si="26"/>
        <v>0</v>
      </c>
      <c r="Z146" s="1">
        <f t="shared" si="27"/>
        <v>0</v>
      </c>
      <c r="AA146" s="1">
        <f t="shared" si="28"/>
        <v>0</v>
      </c>
      <c r="AB146" s="1">
        <f t="shared" si="29"/>
        <v>0</v>
      </c>
      <c r="AC146" s="1"/>
    </row>
    <row r="147" spans="1:29" ht="12.95" customHeight="1">
      <c r="A147" s="2" t="s">
        <v>653</v>
      </c>
      <c r="B147" s="1" t="s">
        <v>650</v>
      </c>
      <c r="C147" s="1" t="s">
        <v>654</v>
      </c>
      <c r="D147" s="1">
        <v>40.539009999999998</v>
      </c>
      <c r="E147" s="1">
        <v>-107.4106</v>
      </c>
      <c r="F147" s="3">
        <v>1</v>
      </c>
      <c r="G147" s="9" t="s">
        <v>2024</v>
      </c>
      <c r="H147" s="13">
        <v>562.35399299999995</v>
      </c>
      <c r="I147" s="14">
        <v>29.183236000000001</v>
      </c>
      <c r="J147" s="12">
        <v>0.56859999999999999</v>
      </c>
      <c r="K147" s="12">
        <v>3.9489999999999998</v>
      </c>
      <c r="L147" s="12">
        <v>0</v>
      </c>
      <c r="M147" s="1">
        <v>0</v>
      </c>
      <c r="N147" s="1">
        <v>6</v>
      </c>
      <c r="O147" s="12">
        <v>1.4899370000000001</v>
      </c>
      <c r="P147" s="1">
        <v>0</v>
      </c>
      <c r="Q147" s="1">
        <v>0</v>
      </c>
      <c r="R147" s="1">
        <v>0</v>
      </c>
      <c r="S147" s="1">
        <f t="shared" si="20"/>
        <v>0</v>
      </c>
      <c r="T147" s="1">
        <f t="shared" si="21"/>
        <v>1</v>
      </c>
      <c r="U147" s="1">
        <f t="shared" si="22"/>
        <v>0</v>
      </c>
      <c r="V147" s="1">
        <f t="shared" si="23"/>
        <v>0</v>
      </c>
      <c r="W147" s="1">
        <f t="shared" si="24"/>
        <v>0</v>
      </c>
      <c r="X147" s="1">
        <f t="shared" si="25"/>
        <v>0</v>
      </c>
      <c r="Y147" s="1">
        <f t="shared" si="26"/>
        <v>0</v>
      </c>
      <c r="Z147" s="1">
        <f t="shared" si="27"/>
        <v>0</v>
      </c>
      <c r="AA147" s="1">
        <f t="shared" si="28"/>
        <v>0</v>
      </c>
      <c r="AB147" s="1">
        <f t="shared" si="29"/>
        <v>1</v>
      </c>
      <c r="AC147" s="1"/>
    </row>
    <row r="148" spans="1:29" ht="12.95" customHeight="1">
      <c r="A148" s="2" t="s">
        <v>1340</v>
      </c>
      <c r="B148" s="1" t="s">
        <v>1341</v>
      </c>
      <c r="C148" s="1" t="s">
        <v>1342</v>
      </c>
      <c r="D148" s="1">
        <v>37.815238999999998</v>
      </c>
      <c r="E148" s="1">
        <v>-106.284751</v>
      </c>
      <c r="F148" s="3">
        <v>1</v>
      </c>
      <c r="G148" s="9" t="s">
        <v>2024</v>
      </c>
      <c r="H148" s="13">
        <v>171.16211300000001</v>
      </c>
      <c r="I148" s="14">
        <v>16.577840999999999</v>
      </c>
      <c r="J148" s="12">
        <v>0</v>
      </c>
      <c r="K148" s="12">
        <v>5.7799999999999997E-2</v>
      </c>
      <c r="L148" s="12">
        <v>0</v>
      </c>
      <c r="M148" s="1">
        <v>0</v>
      </c>
      <c r="N148" s="1">
        <v>12</v>
      </c>
      <c r="O148" s="12">
        <v>0.76323300000000005</v>
      </c>
      <c r="P148" s="1">
        <v>0</v>
      </c>
      <c r="Q148" s="1">
        <v>0</v>
      </c>
      <c r="R148" s="1">
        <v>0</v>
      </c>
      <c r="S148" s="1">
        <f t="shared" si="20"/>
        <v>0</v>
      </c>
      <c r="T148" s="1">
        <f t="shared" si="21"/>
        <v>0</v>
      </c>
      <c r="U148" s="1">
        <f t="shared" si="22"/>
        <v>0</v>
      </c>
      <c r="V148" s="1">
        <f t="shared" si="23"/>
        <v>0</v>
      </c>
      <c r="W148" s="1">
        <f t="shared" si="24"/>
        <v>1</v>
      </c>
      <c r="X148" s="1">
        <f t="shared" si="25"/>
        <v>0</v>
      </c>
      <c r="Y148" s="1">
        <f t="shared" si="26"/>
        <v>0</v>
      </c>
      <c r="Z148" s="1">
        <f t="shared" si="27"/>
        <v>0</v>
      </c>
      <c r="AA148" s="1">
        <f t="shared" si="28"/>
        <v>0</v>
      </c>
      <c r="AB148" s="1">
        <f t="shared" si="29"/>
        <v>1</v>
      </c>
      <c r="AC148" s="1"/>
    </row>
    <row r="149" spans="1:29" ht="12.95" customHeight="1">
      <c r="A149" s="2" t="s">
        <v>1446</v>
      </c>
      <c r="B149" s="1" t="s">
        <v>1429</v>
      </c>
      <c r="C149" s="1" t="s">
        <v>1447</v>
      </c>
      <c r="D149" s="1">
        <v>37.353999999999999</v>
      </c>
      <c r="E149" s="1">
        <v>-108.25700000000001</v>
      </c>
      <c r="F149" s="3">
        <v>1</v>
      </c>
      <c r="G149" s="9" t="s">
        <v>2024</v>
      </c>
      <c r="H149" s="13">
        <v>186.616218</v>
      </c>
      <c r="I149" s="14">
        <v>28.644241000000001</v>
      </c>
      <c r="J149" s="12">
        <v>0</v>
      </c>
      <c r="K149" s="12">
        <v>3.2498</v>
      </c>
      <c r="L149" s="12">
        <v>0.19919999999999999</v>
      </c>
      <c r="M149" s="1">
        <v>0</v>
      </c>
      <c r="N149" s="1">
        <v>43</v>
      </c>
      <c r="O149" s="12">
        <v>1.726054</v>
      </c>
      <c r="P149" s="1">
        <v>5.8944999999999997E-2</v>
      </c>
      <c r="Q149" s="1">
        <v>13</v>
      </c>
      <c r="R149" s="1">
        <v>0</v>
      </c>
      <c r="S149" s="1">
        <f t="shared" si="20"/>
        <v>0</v>
      </c>
      <c r="T149" s="1">
        <f t="shared" si="21"/>
        <v>1</v>
      </c>
      <c r="U149" s="1">
        <f t="shared" si="22"/>
        <v>1</v>
      </c>
      <c r="V149" s="1">
        <f t="shared" si="23"/>
        <v>0</v>
      </c>
      <c r="W149" s="1">
        <f t="shared" si="24"/>
        <v>1</v>
      </c>
      <c r="X149" s="1">
        <f t="shared" si="25"/>
        <v>0</v>
      </c>
      <c r="Y149" s="1">
        <f t="shared" si="26"/>
        <v>1</v>
      </c>
      <c r="Z149" s="1">
        <f t="shared" si="27"/>
        <v>1</v>
      </c>
      <c r="AA149" s="1">
        <f t="shared" si="28"/>
        <v>0</v>
      </c>
      <c r="AB149" s="1">
        <f t="shared" si="29"/>
        <v>5</v>
      </c>
      <c r="AC149" s="1"/>
    </row>
    <row r="150" spans="1:29" ht="12.95" customHeight="1">
      <c r="A150" s="2" t="s">
        <v>1464</v>
      </c>
      <c r="B150" s="1" t="s">
        <v>1465</v>
      </c>
      <c r="C150" s="1" t="s">
        <v>1466</v>
      </c>
      <c r="D150" s="1">
        <v>37.408079999999998</v>
      </c>
      <c r="E150" s="1">
        <v>-108.53052</v>
      </c>
      <c r="F150" s="3">
        <v>1</v>
      </c>
      <c r="G150" s="9" t="s">
        <v>2024</v>
      </c>
      <c r="H150" s="13">
        <v>0.40297500000000003</v>
      </c>
      <c r="I150" s="14">
        <v>0.40297500000000003</v>
      </c>
      <c r="J150" s="12">
        <v>0</v>
      </c>
      <c r="K150" s="12">
        <v>82.287000000000006</v>
      </c>
      <c r="L150" s="12">
        <v>4.9327000000000005</v>
      </c>
      <c r="M150" s="1">
        <v>2</v>
      </c>
      <c r="N150" s="1">
        <v>0</v>
      </c>
      <c r="O150" s="12">
        <v>9.4109219999999993</v>
      </c>
      <c r="P150" s="1">
        <v>0</v>
      </c>
      <c r="Q150" s="1">
        <v>0</v>
      </c>
      <c r="R150" s="1">
        <v>0</v>
      </c>
      <c r="S150" s="1">
        <f t="shared" si="20"/>
        <v>0</v>
      </c>
      <c r="T150" s="1">
        <f t="shared" si="21"/>
        <v>1</v>
      </c>
      <c r="U150" s="1">
        <f t="shared" si="22"/>
        <v>1</v>
      </c>
      <c r="V150" s="1">
        <f t="shared" si="23"/>
        <v>1</v>
      </c>
      <c r="W150" s="1">
        <f t="shared" si="24"/>
        <v>0</v>
      </c>
      <c r="X150" s="1">
        <f t="shared" si="25"/>
        <v>1</v>
      </c>
      <c r="Y150" s="1">
        <f t="shared" si="26"/>
        <v>0</v>
      </c>
      <c r="Z150" s="1">
        <f t="shared" si="27"/>
        <v>0</v>
      </c>
      <c r="AA150" s="1">
        <f t="shared" si="28"/>
        <v>0</v>
      </c>
      <c r="AB150" s="1">
        <f t="shared" si="29"/>
        <v>4</v>
      </c>
      <c r="AC150" s="1"/>
    </row>
    <row r="151" spans="1:29" ht="12.95" customHeight="1">
      <c r="A151" s="2" t="s">
        <v>1467</v>
      </c>
      <c r="B151" s="1" t="s">
        <v>1468</v>
      </c>
      <c r="C151" s="1" t="s">
        <v>1469</v>
      </c>
      <c r="D151" s="1">
        <v>37.407339999999998</v>
      </c>
      <c r="E151" s="1">
        <v>-108.53279999999999</v>
      </c>
      <c r="F151" s="3">
        <v>1</v>
      </c>
      <c r="G151" s="9" t="s">
        <v>2024</v>
      </c>
      <c r="H151" s="13">
        <v>2.189025</v>
      </c>
      <c r="I151" s="14">
        <v>2.189025</v>
      </c>
      <c r="J151" s="12">
        <v>0.70130000000000003</v>
      </c>
      <c r="K151" s="12">
        <v>40.8003</v>
      </c>
      <c r="L151" s="12">
        <v>1.1964000000000001</v>
      </c>
      <c r="M151" s="1">
        <v>0</v>
      </c>
      <c r="N151" s="1">
        <v>1</v>
      </c>
      <c r="O151" s="12">
        <v>2.8477009999999998</v>
      </c>
      <c r="P151" s="1">
        <v>0</v>
      </c>
      <c r="Q151" s="1">
        <v>0</v>
      </c>
      <c r="R151" s="1">
        <v>0</v>
      </c>
      <c r="S151" s="1">
        <f t="shared" si="20"/>
        <v>0</v>
      </c>
      <c r="T151" s="1">
        <f t="shared" si="21"/>
        <v>1</v>
      </c>
      <c r="U151" s="1">
        <f t="shared" si="22"/>
        <v>1</v>
      </c>
      <c r="V151" s="1">
        <f t="shared" si="23"/>
        <v>0</v>
      </c>
      <c r="W151" s="1">
        <f t="shared" si="24"/>
        <v>0</v>
      </c>
      <c r="X151" s="1">
        <f t="shared" si="25"/>
        <v>1</v>
      </c>
      <c r="Y151" s="1">
        <f t="shared" si="26"/>
        <v>0</v>
      </c>
      <c r="Z151" s="1">
        <f t="shared" si="27"/>
        <v>0</v>
      </c>
      <c r="AA151" s="1">
        <f t="shared" si="28"/>
        <v>0</v>
      </c>
      <c r="AB151" s="1">
        <f t="shared" si="29"/>
        <v>3</v>
      </c>
      <c r="AC151" s="1"/>
    </row>
    <row r="152" spans="1:29" ht="12.95" customHeight="1">
      <c r="A152" s="2" t="s">
        <v>1470</v>
      </c>
      <c r="B152" s="1" t="s">
        <v>1462</v>
      </c>
      <c r="C152" s="1" t="s">
        <v>1471</v>
      </c>
      <c r="D152" s="1">
        <v>37.349049000000001</v>
      </c>
      <c r="E152" s="1">
        <v>-108.53433699999999</v>
      </c>
      <c r="F152" s="3">
        <v>1</v>
      </c>
      <c r="G152" s="9" t="s">
        <v>2024</v>
      </c>
      <c r="H152" s="13">
        <v>91.644413</v>
      </c>
      <c r="I152" s="14">
        <v>14.314738</v>
      </c>
      <c r="J152" s="12">
        <v>7.6600000000000001E-2</v>
      </c>
      <c r="K152" s="12">
        <v>2.4368999999999996</v>
      </c>
      <c r="L152" s="12">
        <v>0.6389999999999999</v>
      </c>
      <c r="M152" s="1">
        <v>0</v>
      </c>
      <c r="N152" s="1">
        <v>1</v>
      </c>
      <c r="O152" s="12">
        <v>1.646665</v>
      </c>
      <c r="P152" s="1">
        <v>0</v>
      </c>
      <c r="Q152" s="1">
        <v>3</v>
      </c>
      <c r="R152" s="1">
        <v>0</v>
      </c>
      <c r="S152" s="1">
        <f t="shared" si="20"/>
        <v>0</v>
      </c>
      <c r="T152" s="1">
        <f t="shared" si="21"/>
        <v>1</v>
      </c>
      <c r="U152" s="1">
        <f t="shared" si="22"/>
        <v>1</v>
      </c>
      <c r="V152" s="1">
        <f t="shared" si="23"/>
        <v>0</v>
      </c>
      <c r="W152" s="1">
        <f t="shared" si="24"/>
        <v>0</v>
      </c>
      <c r="X152" s="1">
        <f t="shared" si="25"/>
        <v>0</v>
      </c>
      <c r="Y152" s="1">
        <f t="shared" si="26"/>
        <v>0</v>
      </c>
      <c r="Z152" s="1">
        <f t="shared" si="27"/>
        <v>1</v>
      </c>
      <c r="AA152" s="1">
        <f t="shared" si="28"/>
        <v>0</v>
      </c>
      <c r="AB152" s="1">
        <f t="shared" si="29"/>
        <v>3</v>
      </c>
      <c r="AC152" s="1"/>
    </row>
    <row r="153" spans="1:29" ht="12.95" customHeight="1">
      <c r="A153" s="2" t="s">
        <v>1531</v>
      </c>
      <c r="B153" s="1" t="s">
        <v>1351</v>
      </c>
      <c r="C153" s="1" t="s">
        <v>1510</v>
      </c>
      <c r="D153" s="1">
        <v>38.232778000000003</v>
      </c>
      <c r="E153" s="1">
        <v>-105.985</v>
      </c>
      <c r="F153" s="3">
        <v>1</v>
      </c>
      <c r="G153" s="9" t="s">
        <v>2024</v>
      </c>
      <c r="H153" s="13">
        <v>230.19771700000001</v>
      </c>
      <c r="I153" s="14">
        <v>18.949135999999999</v>
      </c>
      <c r="J153" s="12">
        <v>0</v>
      </c>
      <c r="K153" s="12">
        <v>0.99649999999999994</v>
      </c>
      <c r="L153" s="12">
        <v>2.4000000000000002E-3</v>
      </c>
      <c r="M153" s="1">
        <v>0</v>
      </c>
      <c r="N153" s="1">
        <v>11</v>
      </c>
      <c r="O153" s="12">
        <v>1.759055</v>
      </c>
      <c r="P153" s="1">
        <v>0.321463</v>
      </c>
      <c r="Q153" s="1">
        <v>0</v>
      </c>
      <c r="R153" s="1">
        <v>0</v>
      </c>
      <c r="S153" s="1">
        <f t="shared" si="20"/>
        <v>0</v>
      </c>
      <c r="T153" s="1">
        <f t="shared" si="21"/>
        <v>0</v>
      </c>
      <c r="U153" s="1">
        <f t="shared" si="22"/>
        <v>0</v>
      </c>
      <c r="V153" s="1">
        <f t="shared" si="23"/>
        <v>0</v>
      </c>
      <c r="W153" s="1">
        <f t="shared" si="24"/>
        <v>1</v>
      </c>
      <c r="X153" s="1">
        <f t="shared" si="25"/>
        <v>0</v>
      </c>
      <c r="Y153" s="1">
        <f t="shared" si="26"/>
        <v>1</v>
      </c>
      <c r="Z153" s="1">
        <f t="shared" si="27"/>
        <v>0</v>
      </c>
      <c r="AA153" s="1">
        <f t="shared" si="28"/>
        <v>0</v>
      </c>
      <c r="AB153" s="1">
        <f t="shared" si="29"/>
        <v>2</v>
      </c>
      <c r="AC153" s="1"/>
    </row>
    <row r="154" spans="1:29" ht="12.95" customHeight="1">
      <c r="A154" s="2" t="s">
        <v>1588</v>
      </c>
      <c r="B154" s="1" t="s">
        <v>65</v>
      </c>
      <c r="C154" s="1" t="s">
        <v>1510</v>
      </c>
      <c r="D154" s="1">
        <v>37.999721999999998</v>
      </c>
      <c r="E154" s="1">
        <v>-108.193889</v>
      </c>
      <c r="F154" s="3">
        <v>1</v>
      </c>
      <c r="G154" s="9" t="s">
        <v>2024</v>
      </c>
      <c r="H154" s="13">
        <v>129.440619</v>
      </c>
      <c r="I154" s="14">
        <v>10.19862</v>
      </c>
      <c r="J154" s="12">
        <v>0</v>
      </c>
      <c r="K154" s="12">
        <v>0</v>
      </c>
      <c r="L154" s="12">
        <v>0</v>
      </c>
      <c r="M154" s="1">
        <v>0</v>
      </c>
      <c r="N154" s="1">
        <v>0</v>
      </c>
      <c r="O154" s="12">
        <v>0.80781899999999995</v>
      </c>
      <c r="P154" s="1">
        <v>0</v>
      </c>
      <c r="Q154" s="1">
        <v>0</v>
      </c>
      <c r="R154" s="1">
        <v>0</v>
      </c>
      <c r="S154" s="1">
        <f t="shared" si="20"/>
        <v>0</v>
      </c>
      <c r="T154" s="1">
        <f t="shared" si="21"/>
        <v>0</v>
      </c>
      <c r="U154" s="1">
        <f t="shared" si="22"/>
        <v>0</v>
      </c>
      <c r="V154" s="1">
        <f t="shared" si="23"/>
        <v>0</v>
      </c>
      <c r="W154" s="1">
        <f t="shared" si="24"/>
        <v>0</v>
      </c>
      <c r="X154" s="1">
        <f t="shared" si="25"/>
        <v>0</v>
      </c>
      <c r="Y154" s="1">
        <f t="shared" si="26"/>
        <v>0</v>
      </c>
      <c r="Z154" s="1">
        <f t="shared" si="27"/>
        <v>0</v>
      </c>
      <c r="AA154" s="1">
        <f t="shared" si="28"/>
        <v>0</v>
      </c>
      <c r="AB154" s="1">
        <f t="shared" si="29"/>
        <v>0</v>
      </c>
      <c r="AC154" s="1"/>
    </row>
    <row r="155" spans="1:29" ht="12.95" customHeight="1">
      <c r="A155" s="2" t="s">
        <v>1968</v>
      </c>
      <c r="B155" s="1" t="s">
        <v>1943</v>
      </c>
      <c r="C155" s="1" t="s">
        <v>1510</v>
      </c>
      <c r="D155" s="1">
        <v>37.365884000000001</v>
      </c>
      <c r="E155" s="1">
        <v>-108.593279</v>
      </c>
      <c r="F155" s="11">
        <v>1</v>
      </c>
      <c r="G155" s="10" t="s">
        <v>2024</v>
      </c>
      <c r="H155" s="13">
        <v>60.678739</v>
      </c>
      <c r="I155" s="14">
        <v>15.377022</v>
      </c>
      <c r="J155" s="12">
        <v>0.65549999999999997</v>
      </c>
      <c r="K155" s="12">
        <v>38.295999999999999</v>
      </c>
      <c r="L155" s="12">
        <v>2.2629999999999999</v>
      </c>
      <c r="M155" s="1">
        <v>0</v>
      </c>
      <c r="N155" s="1">
        <v>15</v>
      </c>
      <c r="O155" s="12">
        <v>2.628253</v>
      </c>
      <c r="P155" s="1">
        <v>0</v>
      </c>
      <c r="Q155" s="1">
        <v>0</v>
      </c>
      <c r="R155" s="1">
        <v>0</v>
      </c>
      <c r="S155" s="1">
        <f t="shared" si="20"/>
        <v>0</v>
      </c>
      <c r="T155" s="1">
        <f t="shared" si="21"/>
        <v>1</v>
      </c>
      <c r="U155" s="1">
        <f t="shared" si="22"/>
        <v>1</v>
      </c>
      <c r="V155" s="1">
        <f t="shared" si="23"/>
        <v>0</v>
      </c>
      <c r="W155" s="1">
        <f t="shared" si="24"/>
        <v>1</v>
      </c>
      <c r="X155" s="1">
        <f t="shared" si="25"/>
        <v>1</v>
      </c>
      <c r="Y155" s="1">
        <f t="shared" si="26"/>
        <v>0</v>
      </c>
      <c r="Z155" s="1">
        <f t="shared" si="27"/>
        <v>0</v>
      </c>
      <c r="AA155" s="1">
        <f t="shared" si="28"/>
        <v>0</v>
      </c>
      <c r="AB155" s="1">
        <f t="shared" si="29"/>
        <v>4</v>
      </c>
      <c r="AC155" s="1"/>
    </row>
    <row r="156" spans="1:29" ht="12.95" customHeight="1">
      <c r="A156" s="2" t="s">
        <v>1969</v>
      </c>
      <c r="B156" s="1" t="s">
        <v>327</v>
      </c>
      <c r="C156" s="1" t="s">
        <v>1510</v>
      </c>
      <c r="D156" s="1">
        <v>39.730876000000002</v>
      </c>
      <c r="E156" s="1">
        <v>-108.674725</v>
      </c>
      <c r="F156" s="11">
        <v>1</v>
      </c>
      <c r="G156" s="10" t="s">
        <v>2024</v>
      </c>
      <c r="H156" s="13">
        <v>115.474693</v>
      </c>
      <c r="I156" s="14">
        <v>27.069420999999998</v>
      </c>
      <c r="J156" s="12">
        <v>0</v>
      </c>
      <c r="K156" s="12">
        <v>0.49730000000000002</v>
      </c>
      <c r="L156" s="12">
        <v>0</v>
      </c>
      <c r="M156" s="1">
        <v>0</v>
      </c>
      <c r="N156" s="1">
        <v>1</v>
      </c>
      <c r="O156" s="12">
        <v>0.89718100000000001</v>
      </c>
      <c r="P156" s="1">
        <v>0</v>
      </c>
      <c r="Q156" s="1">
        <v>32</v>
      </c>
      <c r="R156" s="1">
        <v>0</v>
      </c>
      <c r="S156" s="1">
        <f t="shared" si="20"/>
        <v>0</v>
      </c>
      <c r="T156" s="1">
        <f t="shared" si="21"/>
        <v>0</v>
      </c>
      <c r="U156" s="1">
        <f t="shared" si="22"/>
        <v>0</v>
      </c>
      <c r="V156" s="1">
        <f t="shared" si="23"/>
        <v>0</v>
      </c>
      <c r="W156" s="1">
        <f t="shared" si="24"/>
        <v>0</v>
      </c>
      <c r="X156" s="1">
        <f t="shared" si="25"/>
        <v>0</v>
      </c>
      <c r="Y156" s="1">
        <f t="shared" si="26"/>
        <v>0</v>
      </c>
      <c r="Z156" s="1">
        <f t="shared" si="27"/>
        <v>1</v>
      </c>
      <c r="AA156" s="1">
        <f t="shared" si="28"/>
        <v>0</v>
      </c>
      <c r="AB156" s="1">
        <f t="shared" si="29"/>
        <v>1</v>
      </c>
      <c r="AC156" s="1"/>
    </row>
    <row r="157" spans="1:29" ht="12.95" customHeight="1">
      <c r="A157" s="2" t="s">
        <v>1971</v>
      </c>
      <c r="B157" s="1" t="s">
        <v>1933</v>
      </c>
      <c r="C157" s="1" t="s">
        <v>1510</v>
      </c>
      <c r="D157" s="1">
        <v>39.643030000000003</v>
      </c>
      <c r="E157" s="1">
        <v>-107.711018</v>
      </c>
      <c r="F157" s="11">
        <v>1</v>
      </c>
      <c r="G157" s="10" t="s">
        <v>2024</v>
      </c>
      <c r="H157" s="13">
        <v>112.027761</v>
      </c>
      <c r="I157" s="14">
        <v>18.021977</v>
      </c>
      <c r="J157" s="12">
        <v>0</v>
      </c>
      <c r="K157" s="12">
        <v>0.5615</v>
      </c>
      <c r="L157" s="12">
        <v>0.20559999999999998</v>
      </c>
      <c r="M157" s="1">
        <v>2</v>
      </c>
      <c r="N157" s="1">
        <v>8</v>
      </c>
      <c r="O157" s="12">
        <v>1.2760009999999999</v>
      </c>
      <c r="P157" s="1">
        <v>0</v>
      </c>
      <c r="Q157" s="1">
        <v>8</v>
      </c>
      <c r="R157" s="1">
        <v>0</v>
      </c>
      <c r="S157" s="1">
        <f t="shared" si="20"/>
        <v>0</v>
      </c>
      <c r="T157" s="1">
        <f t="shared" si="21"/>
        <v>0</v>
      </c>
      <c r="U157" s="1">
        <f t="shared" si="22"/>
        <v>1</v>
      </c>
      <c r="V157" s="1">
        <f t="shared" si="23"/>
        <v>1</v>
      </c>
      <c r="W157" s="1">
        <f t="shared" si="24"/>
        <v>0</v>
      </c>
      <c r="X157" s="1">
        <f t="shared" si="25"/>
        <v>0</v>
      </c>
      <c r="Y157" s="1">
        <f t="shared" si="26"/>
        <v>0</v>
      </c>
      <c r="Z157" s="1">
        <f t="shared" si="27"/>
        <v>1</v>
      </c>
      <c r="AA157" s="1">
        <f t="shared" si="28"/>
        <v>0</v>
      </c>
      <c r="AB157" s="1">
        <f t="shared" si="29"/>
        <v>3</v>
      </c>
      <c r="AC157" s="1"/>
    </row>
    <row r="158" spans="1:29" ht="12.95" customHeight="1">
      <c r="A158" s="2" t="s">
        <v>1980</v>
      </c>
      <c r="B158" s="1" t="s">
        <v>1981</v>
      </c>
      <c r="C158" s="1" t="s">
        <v>1510</v>
      </c>
      <c r="D158" s="1">
        <v>39.988123999999999</v>
      </c>
      <c r="E158" s="1">
        <v>-108.777957</v>
      </c>
      <c r="F158" s="11">
        <v>1</v>
      </c>
      <c r="G158" s="10" t="s">
        <v>2024</v>
      </c>
      <c r="H158" s="13">
        <v>912.72711000000004</v>
      </c>
      <c r="I158" s="14">
        <v>28.223434000000001</v>
      </c>
      <c r="J158" s="12">
        <v>0</v>
      </c>
      <c r="K158" s="12">
        <v>0.46959999999999996</v>
      </c>
      <c r="L158" s="12">
        <v>8.48E-2</v>
      </c>
      <c r="M158" s="1">
        <v>0</v>
      </c>
      <c r="N158" s="1">
        <v>0</v>
      </c>
      <c r="O158" s="12">
        <v>1.948771</v>
      </c>
      <c r="P158" s="1">
        <v>0</v>
      </c>
      <c r="Q158" s="1">
        <v>41</v>
      </c>
      <c r="R158" s="1">
        <v>0</v>
      </c>
      <c r="S158" s="1">
        <f t="shared" si="20"/>
        <v>0</v>
      </c>
      <c r="T158" s="1">
        <f t="shared" si="21"/>
        <v>0</v>
      </c>
      <c r="U158" s="1">
        <f t="shared" si="22"/>
        <v>1</v>
      </c>
      <c r="V158" s="1">
        <f t="shared" si="23"/>
        <v>0</v>
      </c>
      <c r="W158" s="1">
        <f t="shared" si="24"/>
        <v>0</v>
      </c>
      <c r="X158" s="1">
        <f t="shared" si="25"/>
        <v>0</v>
      </c>
      <c r="Y158" s="1">
        <f t="shared" si="26"/>
        <v>0</v>
      </c>
      <c r="Z158" s="1">
        <f t="shared" si="27"/>
        <v>1</v>
      </c>
      <c r="AA158" s="1">
        <f t="shared" si="28"/>
        <v>0</v>
      </c>
      <c r="AB158" s="1">
        <f t="shared" si="29"/>
        <v>2</v>
      </c>
      <c r="AC158" s="1"/>
    </row>
    <row r="159" spans="1:29" ht="12.95" customHeight="1">
      <c r="A159" s="2" t="s">
        <v>1982</v>
      </c>
      <c r="B159" s="1" t="s">
        <v>1983</v>
      </c>
      <c r="C159" s="1" t="s">
        <v>1510</v>
      </c>
      <c r="D159" s="1">
        <v>38.553209000000003</v>
      </c>
      <c r="E159" s="1">
        <v>-107.518958</v>
      </c>
      <c r="F159" s="11">
        <v>1</v>
      </c>
      <c r="G159" s="10" t="s">
        <v>2024</v>
      </c>
      <c r="H159" s="13">
        <v>111.435213</v>
      </c>
      <c r="I159" s="14">
        <v>28.6342</v>
      </c>
      <c r="J159" s="12">
        <v>0</v>
      </c>
      <c r="K159" s="12">
        <v>0.1203</v>
      </c>
      <c r="L159" s="12">
        <v>0</v>
      </c>
      <c r="M159" s="1">
        <v>0</v>
      </c>
      <c r="N159" s="1">
        <v>5</v>
      </c>
      <c r="O159" s="12">
        <v>0.95194500000000004</v>
      </c>
      <c r="P159" s="1">
        <v>0</v>
      </c>
      <c r="Q159" s="1">
        <v>0</v>
      </c>
      <c r="R159" s="1">
        <v>0</v>
      </c>
      <c r="S159" s="1">
        <f t="shared" si="20"/>
        <v>0</v>
      </c>
      <c r="T159" s="1">
        <f t="shared" si="21"/>
        <v>0</v>
      </c>
      <c r="U159" s="1">
        <f t="shared" si="22"/>
        <v>0</v>
      </c>
      <c r="V159" s="1">
        <f t="shared" si="23"/>
        <v>0</v>
      </c>
      <c r="W159" s="1">
        <f t="shared" si="24"/>
        <v>0</v>
      </c>
      <c r="X159" s="1">
        <f t="shared" si="25"/>
        <v>0</v>
      </c>
      <c r="Y159" s="1">
        <f t="shared" si="26"/>
        <v>0</v>
      </c>
      <c r="Z159" s="1">
        <f t="shared" si="27"/>
        <v>0</v>
      </c>
      <c r="AA159" s="1">
        <f t="shared" si="28"/>
        <v>0</v>
      </c>
      <c r="AB159" s="1">
        <f t="shared" si="29"/>
        <v>0</v>
      </c>
      <c r="AC159" s="1"/>
    </row>
    <row r="160" spans="1:29" ht="12.95" customHeight="1">
      <c r="A160" s="2" t="s">
        <v>1984</v>
      </c>
      <c r="B160" s="1" t="s">
        <v>765</v>
      </c>
      <c r="C160" s="1" t="s">
        <v>1510</v>
      </c>
      <c r="D160" s="1">
        <v>38.865313</v>
      </c>
      <c r="E160" s="1">
        <v>-108.398139</v>
      </c>
      <c r="F160" s="11">
        <v>3</v>
      </c>
      <c r="G160" s="10" t="s">
        <v>2024</v>
      </c>
      <c r="H160" s="13">
        <v>19689.04134</v>
      </c>
      <c r="I160" s="14">
        <v>32.741855000000001</v>
      </c>
      <c r="J160" s="12">
        <v>1.1653</v>
      </c>
      <c r="K160" s="12">
        <v>4.0846</v>
      </c>
      <c r="L160" s="12">
        <v>0.55010000000000003</v>
      </c>
      <c r="M160" s="1">
        <v>0</v>
      </c>
      <c r="N160" s="1">
        <v>1</v>
      </c>
      <c r="O160" s="12">
        <v>0.283223</v>
      </c>
      <c r="P160" s="1">
        <v>3.5196999999999999E-2</v>
      </c>
      <c r="Q160" s="1">
        <v>0</v>
      </c>
      <c r="R160" s="1">
        <v>0</v>
      </c>
      <c r="S160" s="1">
        <f t="shared" si="20"/>
        <v>0</v>
      </c>
      <c r="T160" s="1">
        <f t="shared" si="21"/>
        <v>1</v>
      </c>
      <c r="U160" s="1">
        <f t="shared" si="22"/>
        <v>1</v>
      </c>
      <c r="V160" s="1">
        <f t="shared" si="23"/>
        <v>0</v>
      </c>
      <c r="W160" s="1">
        <f t="shared" si="24"/>
        <v>0</v>
      </c>
      <c r="X160" s="1">
        <f t="shared" si="25"/>
        <v>0</v>
      </c>
      <c r="Y160" s="1">
        <f t="shared" si="26"/>
        <v>0</v>
      </c>
      <c r="Z160" s="1">
        <f t="shared" si="27"/>
        <v>0</v>
      </c>
      <c r="AA160" s="1">
        <f t="shared" si="28"/>
        <v>0</v>
      </c>
      <c r="AB160" s="1">
        <f t="shared" si="29"/>
        <v>2</v>
      </c>
      <c r="AC160" s="1"/>
    </row>
    <row r="161" spans="1:29" ht="12.95" customHeight="1">
      <c r="A161" s="2" t="s">
        <v>1989</v>
      </c>
      <c r="B161" s="1" t="s">
        <v>624</v>
      </c>
      <c r="C161" s="1" t="s">
        <v>1510</v>
      </c>
      <c r="D161" s="1">
        <v>40.477969000000002</v>
      </c>
      <c r="E161" s="1">
        <v>-108.908221</v>
      </c>
      <c r="F161" s="11">
        <v>1</v>
      </c>
      <c r="G161" s="10" t="s">
        <v>2024</v>
      </c>
      <c r="H161" s="13">
        <v>21094.589685999999</v>
      </c>
      <c r="I161" s="14">
        <v>37.683636</v>
      </c>
      <c r="J161" s="12">
        <v>0.25530000000000003</v>
      </c>
      <c r="K161" s="12">
        <v>3.1006</v>
      </c>
      <c r="L161" s="12">
        <v>0.1784</v>
      </c>
      <c r="M161" s="1">
        <v>0</v>
      </c>
      <c r="N161" s="1">
        <v>1</v>
      </c>
      <c r="O161" s="12">
        <v>0.56779599999999997</v>
      </c>
      <c r="P161" s="1">
        <v>8.5300000000000003E-4</v>
      </c>
      <c r="Q161" s="1">
        <v>0</v>
      </c>
      <c r="R161" s="1">
        <v>0</v>
      </c>
      <c r="S161" s="1">
        <f t="shared" si="20"/>
        <v>0</v>
      </c>
      <c r="T161" s="1">
        <f t="shared" si="21"/>
        <v>1</v>
      </c>
      <c r="U161" s="1">
        <f t="shared" si="22"/>
        <v>1</v>
      </c>
      <c r="V161" s="1">
        <f t="shared" si="23"/>
        <v>0</v>
      </c>
      <c r="W161" s="1">
        <f t="shared" si="24"/>
        <v>0</v>
      </c>
      <c r="X161" s="1">
        <f t="shared" si="25"/>
        <v>0</v>
      </c>
      <c r="Y161" s="1">
        <f t="shared" si="26"/>
        <v>0</v>
      </c>
      <c r="Z161" s="1">
        <f t="shared" si="27"/>
        <v>0</v>
      </c>
      <c r="AA161" s="1">
        <f t="shared" si="28"/>
        <v>0</v>
      </c>
      <c r="AB161" s="1">
        <f t="shared" si="29"/>
        <v>2</v>
      </c>
      <c r="AC161" s="1"/>
    </row>
    <row r="162" spans="1:29" ht="12.95" customHeight="1">
      <c r="A162" s="2" t="s">
        <v>1992</v>
      </c>
      <c r="B162" s="1" t="s">
        <v>321</v>
      </c>
      <c r="C162" s="1" t="s">
        <v>1510</v>
      </c>
      <c r="D162" s="1">
        <v>39.950944999999997</v>
      </c>
      <c r="E162" s="1">
        <v>-107.678269</v>
      </c>
      <c r="F162" s="11">
        <v>1</v>
      </c>
      <c r="G162" s="10" t="s">
        <v>2024</v>
      </c>
      <c r="H162" s="13">
        <v>1246.599712</v>
      </c>
      <c r="I162" s="14">
        <v>24.449380999999999</v>
      </c>
      <c r="J162" s="12">
        <v>0</v>
      </c>
      <c r="K162" s="12">
        <v>1.2285999999999999</v>
      </c>
      <c r="L162" s="12">
        <v>6.88E-2</v>
      </c>
      <c r="M162" s="1">
        <v>0</v>
      </c>
      <c r="N162" s="1">
        <v>19</v>
      </c>
      <c r="O162" s="12">
        <v>2.0811519999999999</v>
      </c>
      <c r="P162" s="1">
        <v>0</v>
      </c>
      <c r="Q162" s="1">
        <v>0</v>
      </c>
      <c r="R162" s="1">
        <v>0</v>
      </c>
      <c r="S162" s="1">
        <f t="shared" si="20"/>
        <v>0</v>
      </c>
      <c r="T162" s="1">
        <f t="shared" si="21"/>
        <v>0</v>
      </c>
      <c r="U162" s="1">
        <f t="shared" si="22"/>
        <v>1</v>
      </c>
      <c r="V162" s="1">
        <f t="shared" si="23"/>
        <v>0</v>
      </c>
      <c r="W162" s="1">
        <f t="shared" si="24"/>
        <v>1</v>
      </c>
      <c r="X162" s="1">
        <f t="shared" si="25"/>
        <v>1</v>
      </c>
      <c r="Y162" s="1">
        <f t="shared" si="26"/>
        <v>0</v>
      </c>
      <c r="Z162" s="1">
        <f t="shared" si="27"/>
        <v>0</v>
      </c>
      <c r="AA162" s="1">
        <f t="shared" si="28"/>
        <v>0</v>
      </c>
      <c r="AB162" s="1">
        <f t="shared" si="29"/>
        <v>3</v>
      </c>
      <c r="AC162" s="1"/>
    </row>
    <row r="163" spans="1:29" ht="12.95" customHeight="1">
      <c r="A163" s="2" t="s">
        <v>1996</v>
      </c>
      <c r="B163" s="1" t="s">
        <v>624</v>
      </c>
      <c r="C163" s="1" t="s">
        <v>1510</v>
      </c>
      <c r="D163" s="1">
        <v>40.521906000000001</v>
      </c>
      <c r="E163" s="1">
        <v>-108.28470299999999</v>
      </c>
      <c r="F163" s="11">
        <v>1</v>
      </c>
      <c r="G163" s="10" t="s">
        <v>2024</v>
      </c>
      <c r="H163" s="13">
        <v>9677.1997420000007</v>
      </c>
      <c r="I163" s="14">
        <v>34.566509000000003</v>
      </c>
      <c r="J163" s="12">
        <v>0.55010000000000003</v>
      </c>
      <c r="K163" s="12">
        <v>5.1490999999999998</v>
      </c>
      <c r="L163" s="12">
        <v>0.35069999999999996</v>
      </c>
      <c r="M163" s="1">
        <v>0</v>
      </c>
      <c r="N163" s="1">
        <v>4</v>
      </c>
      <c r="O163" s="12">
        <v>1.503037</v>
      </c>
      <c r="P163" s="1">
        <v>1.24E-3</v>
      </c>
      <c r="Q163" s="1">
        <v>2</v>
      </c>
      <c r="R163" s="1">
        <v>0</v>
      </c>
      <c r="S163" s="1">
        <f t="shared" si="20"/>
        <v>0</v>
      </c>
      <c r="T163" s="1">
        <f t="shared" si="21"/>
        <v>1</v>
      </c>
      <c r="U163" s="1">
        <f t="shared" si="22"/>
        <v>1</v>
      </c>
      <c r="V163" s="1">
        <f t="shared" si="23"/>
        <v>0</v>
      </c>
      <c r="W163" s="1">
        <f t="shared" si="24"/>
        <v>0</v>
      </c>
      <c r="X163" s="1">
        <f t="shared" si="25"/>
        <v>0</v>
      </c>
      <c r="Y163" s="1">
        <f t="shared" si="26"/>
        <v>0</v>
      </c>
      <c r="Z163" s="1">
        <f t="shared" si="27"/>
        <v>1</v>
      </c>
      <c r="AA163" s="1">
        <f t="shared" si="28"/>
        <v>0</v>
      </c>
      <c r="AB163" s="1">
        <f t="shared" si="29"/>
        <v>3</v>
      </c>
      <c r="AC163" s="1"/>
    </row>
    <row r="164" spans="1:29" ht="12.95" customHeight="1">
      <c r="A164" s="2" t="s">
        <v>1997</v>
      </c>
      <c r="B164" s="1" t="s">
        <v>1998</v>
      </c>
      <c r="C164" s="1" t="s">
        <v>1510</v>
      </c>
      <c r="D164" s="1">
        <v>37.061351000000002</v>
      </c>
      <c r="E164" s="1">
        <v>-105.982904</v>
      </c>
      <c r="F164" s="11">
        <v>1</v>
      </c>
      <c r="G164" s="10" t="s">
        <v>2024</v>
      </c>
      <c r="H164" s="13">
        <v>835.80524000000003</v>
      </c>
      <c r="I164" s="14">
        <v>15.01437</v>
      </c>
      <c r="J164" s="12">
        <v>2.9500000000000002E-2</v>
      </c>
      <c r="K164" s="12">
        <v>1.3734</v>
      </c>
      <c r="L164" s="12">
        <v>0.12479999999999999</v>
      </c>
      <c r="M164" s="1">
        <v>4</v>
      </c>
      <c r="N164" s="1">
        <v>7</v>
      </c>
      <c r="O164" s="12">
        <v>2.6135920000000001</v>
      </c>
      <c r="P164" s="1">
        <v>0</v>
      </c>
      <c r="Q164" s="1">
        <v>0</v>
      </c>
      <c r="R164" s="1">
        <v>0</v>
      </c>
      <c r="S164" s="1">
        <f t="shared" si="20"/>
        <v>0</v>
      </c>
      <c r="T164" s="1">
        <f t="shared" si="21"/>
        <v>0</v>
      </c>
      <c r="U164" s="1">
        <f t="shared" si="22"/>
        <v>1</v>
      </c>
      <c r="V164" s="1">
        <f t="shared" si="23"/>
        <v>1</v>
      </c>
      <c r="W164" s="1">
        <f t="shared" si="24"/>
        <v>0</v>
      </c>
      <c r="X164" s="1">
        <f t="shared" si="25"/>
        <v>1</v>
      </c>
      <c r="Y164" s="1">
        <f t="shared" si="26"/>
        <v>0</v>
      </c>
      <c r="Z164" s="1">
        <f t="shared" si="27"/>
        <v>0</v>
      </c>
      <c r="AA164" s="1">
        <f t="shared" si="28"/>
        <v>0</v>
      </c>
      <c r="AB164" s="1">
        <f t="shared" si="29"/>
        <v>3</v>
      </c>
      <c r="AC164" s="1"/>
    </row>
    <row r="165" spans="1:29" ht="12.95" customHeight="1">
      <c r="A165" s="2" t="s">
        <v>2002</v>
      </c>
      <c r="B165" s="1" t="s">
        <v>327</v>
      </c>
      <c r="C165" s="1" t="s">
        <v>1510</v>
      </c>
      <c r="D165" s="1">
        <v>39.805511000000003</v>
      </c>
      <c r="E165" s="1">
        <v>-108.653763</v>
      </c>
      <c r="F165" s="11">
        <v>1</v>
      </c>
      <c r="G165" s="10" t="s">
        <v>2024</v>
      </c>
      <c r="H165" s="13">
        <v>303.24751500000002</v>
      </c>
      <c r="I165" s="14">
        <v>36.278936999999999</v>
      </c>
      <c r="J165" s="12">
        <v>0</v>
      </c>
      <c r="K165" s="12">
        <v>0.54079999999999995</v>
      </c>
      <c r="L165" s="12">
        <v>0</v>
      </c>
      <c r="M165" s="1">
        <v>0</v>
      </c>
      <c r="N165" s="1">
        <v>3</v>
      </c>
      <c r="O165" s="12">
        <v>1.51983</v>
      </c>
      <c r="P165" s="1">
        <v>0</v>
      </c>
      <c r="Q165" s="1">
        <v>48</v>
      </c>
      <c r="R165" s="1">
        <v>0</v>
      </c>
      <c r="S165" s="1">
        <f t="shared" si="20"/>
        <v>0</v>
      </c>
      <c r="T165" s="1">
        <f t="shared" si="21"/>
        <v>0</v>
      </c>
      <c r="U165" s="1">
        <f t="shared" si="22"/>
        <v>0</v>
      </c>
      <c r="V165" s="1">
        <f t="shared" si="23"/>
        <v>0</v>
      </c>
      <c r="W165" s="1">
        <f t="shared" si="24"/>
        <v>0</v>
      </c>
      <c r="X165" s="1">
        <f t="shared" si="25"/>
        <v>0</v>
      </c>
      <c r="Y165" s="1">
        <f t="shared" si="26"/>
        <v>0</v>
      </c>
      <c r="Z165" s="1">
        <f t="shared" si="27"/>
        <v>1</v>
      </c>
      <c r="AA165" s="1">
        <f t="shared" si="28"/>
        <v>0</v>
      </c>
      <c r="AB165" s="1">
        <f t="shared" si="29"/>
        <v>1</v>
      </c>
      <c r="AC165" s="1"/>
    </row>
    <row r="166" spans="1:29" ht="12.95" customHeight="1">
      <c r="A166" s="2" t="s">
        <v>1688</v>
      </c>
      <c r="B166" s="1" t="s">
        <v>720</v>
      </c>
      <c r="C166" s="1" t="s">
        <v>1689</v>
      </c>
      <c r="D166" s="1">
        <v>40.510767000000001</v>
      </c>
      <c r="E166" s="1">
        <v>-106.425708</v>
      </c>
      <c r="F166" s="3">
        <v>1</v>
      </c>
      <c r="G166" s="9" t="s">
        <v>2024</v>
      </c>
      <c r="H166" s="13">
        <v>337.147313</v>
      </c>
      <c r="I166" s="14">
        <v>15.565111</v>
      </c>
      <c r="J166" s="12">
        <v>0</v>
      </c>
      <c r="K166" s="12">
        <v>1.9193000000000002</v>
      </c>
      <c r="L166" s="12">
        <v>4.0300000000000002E-2</v>
      </c>
      <c r="M166" s="1">
        <v>0</v>
      </c>
      <c r="N166" s="1">
        <v>21</v>
      </c>
      <c r="O166" s="12">
        <v>2.74186</v>
      </c>
      <c r="P166" s="1">
        <v>2.9659999999999999E-3</v>
      </c>
      <c r="Q166" s="1">
        <v>0</v>
      </c>
      <c r="R166" s="1">
        <v>0</v>
      </c>
      <c r="S166" s="1">
        <f t="shared" si="20"/>
        <v>0</v>
      </c>
      <c r="T166" s="1">
        <f t="shared" si="21"/>
        <v>0</v>
      </c>
      <c r="U166" s="1">
        <f t="shared" si="22"/>
        <v>0</v>
      </c>
      <c r="V166" s="1">
        <f t="shared" si="23"/>
        <v>0</v>
      </c>
      <c r="W166" s="1">
        <f t="shared" si="24"/>
        <v>1</v>
      </c>
      <c r="X166" s="1">
        <f t="shared" si="25"/>
        <v>1</v>
      </c>
      <c r="Y166" s="1">
        <f t="shared" si="26"/>
        <v>0</v>
      </c>
      <c r="Z166" s="1">
        <f t="shared" si="27"/>
        <v>0</v>
      </c>
      <c r="AA166" s="1">
        <f t="shared" si="28"/>
        <v>0</v>
      </c>
      <c r="AB166" s="1">
        <f t="shared" si="29"/>
        <v>2</v>
      </c>
      <c r="AC166" s="1"/>
    </row>
    <row r="167" spans="1:29" ht="12.95" customHeight="1">
      <c r="A167" s="2" t="s">
        <v>1695</v>
      </c>
      <c r="B167" s="1" t="s">
        <v>4</v>
      </c>
      <c r="C167" s="1" t="s">
        <v>1696</v>
      </c>
      <c r="D167" s="1">
        <v>38.266599999999997</v>
      </c>
      <c r="E167" s="1">
        <v>-108.40130000000001</v>
      </c>
      <c r="F167" s="3">
        <v>1</v>
      </c>
      <c r="G167" s="9" t="s">
        <v>2024</v>
      </c>
      <c r="H167" s="13">
        <v>1686.3095479999999</v>
      </c>
      <c r="I167" s="14">
        <v>9.5298569999999998</v>
      </c>
      <c r="J167" s="12">
        <v>0</v>
      </c>
      <c r="K167" s="12">
        <v>0.85590000000000011</v>
      </c>
      <c r="L167" s="12">
        <v>0.17399999999999999</v>
      </c>
      <c r="M167" s="1">
        <v>0</v>
      </c>
      <c r="N167" s="1">
        <v>0</v>
      </c>
      <c r="O167" s="12">
        <v>1.3026819999999999</v>
      </c>
      <c r="P167" s="1">
        <v>4.8626999999999997E-2</v>
      </c>
      <c r="Q167" s="1">
        <v>1</v>
      </c>
      <c r="R167" s="1">
        <v>0</v>
      </c>
      <c r="S167" s="1">
        <f t="shared" si="20"/>
        <v>0</v>
      </c>
      <c r="T167" s="1">
        <f t="shared" si="21"/>
        <v>0</v>
      </c>
      <c r="U167" s="1">
        <f t="shared" si="22"/>
        <v>1</v>
      </c>
      <c r="V167" s="1">
        <f t="shared" si="23"/>
        <v>0</v>
      </c>
      <c r="W167" s="1">
        <f t="shared" si="24"/>
        <v>0</v>
      </c>
      <c r="X167" s="1">
        <f t="shared" si="25"/>
        <v>0</v>
      </c>
      <c r="Y167" s="1">
        <f t="shared" si="26"/>
        <v>0</v>
      </c>
      <c r="Z167" s="1">
        <f t="shared" si="27"/>
        <v>1</v>
      </c>
      <c r="AA167" s="1">
        <f t="shared" si="28"/>
        <v>0</v>
      </c>
      <c r="AB167" s="1">
        <f t="shared" si="29"/>
        <v>2</v>
      </c>
      <c r="AC167" s="1"/>
    </row>
    <row r="168" spans="1:29" ht="12.95" customHeight="1">
      <c r="A168" s="2" t="s">
        <v>1697</v>
      </c>
      <c r="B168" s="1" t="s">
        <v>4</v>
      </c>
      <c r="C168" s="1" t="s">
        <v>1698</v>
      </c>
      <c r="D168" s="1">
        <v>38.248666</v>
      </c>
      <c r="E168" s="1">
        <v>-108.486333</v>
      </c>
      <c r="F168" s="3">
        <v>1</v>
      </c>
      <c r="G168" s="9" t="s">
        <v>2024</v>
      </c>
      <c r="H168" s="13">
        <v>1903.3736220000001</v>
      </c>
      <c r="I168" s="14">
        <v>14.983131</v>
      </c>
      <c r="J168" s="12">
        <v>1.6300000000000002E-2</v>
      </c>
      <c r="K168" s="12">
        <v>1.1483000000000001</v>
      </c>
      <c r="L168" s="12">
        <v>0.19319999999999998</v>
      </c>
      <c r="M168" s="1">
        <v>0</v>
      </c>
      <c r="N168" s="1">
        <v>4</v>
      </c>
      <c r="O168" s="12">
        <v>1.421349</v>
      </c>
      <c r="P168" s="1">
        <v>4.3081000000000001E-2</v>
      </c>
      <c r="Q168" s="1">
        <v>0</v>
      </c>
      <c r="R168" s="1">
        <v>0</v>
      </c>
      <c r="S168" s="1">
        <f t="shared" si="20"/>
        <v>0</v>
      </c>
      <c r="T168" s="1">
        <f t="shared" si="21"/>
        <v>0</v>
      </c>
      <c r="U168" s="1">
        <f t="shared" si="22"/>
        <v>1</v>
      </c>
      <c r="V168" s="1">
        <f t="shared" si="23"/>
        <v>0</v>
      </c>
      <c r="W168" s="1">
        <f t="shared" si="24"/>
        <v>0</v>
      </c>
      <c r="X168" s="1">
        <f t="shared" si="25"/>
        <v>0</v>
      </c>
      <c r="Y168" s="1">
        <f t="shared" si="26"/>
        <v>0</v>
      </c>
      <c r="Z168" s="1">
        <f t="shared" si="27"/>
        <v>0</v>
      </c>
      <c r="AA168" s="1">
        <f t="shared" si="28"/>
        <v>0</v>
      </c>
      <c r="AB168" s="1">
        <f t="shared" si="29"/>
        <v>1</v>
      </c>
      <c r="AC168" s="1"/>
    </row>
    <row r="169" spans="1:29" ht="12.95" customHeight="1">
      <c r="A169" s="2" t="s">
        <v>1699</v>
      </c>
      <c r="B169" s="1" t="s">
        <v>4</v>
      </c>
      <c r="C169" s="1" t="s">
        <v>1700</v>
      </c>
      <c r="D169" s="1">
        <v>38.220199999999998</v>
      </c>
      <c r="E169" s="1">
        <v>-108.5492</v>
      </c>
      <c r="F169" s="3">
        <v>1</v>
      </c>
      <c r="G169" s="9" t="s">
        <v>2024</v>
      </c>
      <c r="H169" s="13">
        <v>1942.7600649999999</v>
      </c>
      <c r="I169" s="14">
        <v>13.707808</v>
      </c>
      <c r="J169" s="12">
        <v>1.6E-2</v>
      </c>
      <c r="K169" s="12">
        <v>1.4693000000000001</v>
      </c>
      <c r="L169" s="12">
        <v>0.2117</v>
      </c>
      <c r="M169" s="1">
        <v>6</v>
      </c>
      <c r="N169" s="1">
        <v>37</v>
      </c>
      <c r="O169" s="12">
        <v>3.5074010000000002</v>
      </c>
      <c r="P169" s="1">
        <v>4.2208000000000002E-2</v>
      </c>
      <c r="Q169" s="1">
        <v>0</v>
      </c>
      <c r="R169" s="1">
        <v>0</v>
      </c>
      <c r="S169" s="1">
        <f t="shared" si="20"/>
        <v>0</v>
      </c>
      <c r="T169" s="1">
        <f t="shared" si="21"/>
        <v>0</v>
      </c>
      <c r="U169" s="1">
        <f t="shared" si="22"/>
        <v>1</v>
      </c>
      <c r="V169" s="1">
        <f t="shared" si="23"/>
        <v>1</v>
      </c>
      <c r="W169" s="1">
        <f t="shared" si="24"/>
        <v>1</v>
      </c>
      <c r="X169" s="1">
        <f t="shared" si="25"/>
        <v>1</v>
      </c>
      <c r="Y169" s="1">
        <f t="shared" si="26"/>
        <v>0</v>
      </c>
      <c r="Z169" s="1">
        <f t="shared" si="27"/>
        <v>0</v>
      </c>
      <c r="AA169" s="1">
        <f t="shared" si="28"/>
        <v>0</v>
      </c>
      <c r="AB169" s="1">
        <f t="shared" si="29"/>
        <v>4</v>
      </c>
      <c r="AC169" s="1"/>
    </row>
    <row r="170" spans="1:29" ht="12.95" customHeight="1">
      <c r="A170" s="2" t="s">
        <v>1701</v>
      </c>
      <c r="B170" s="1" t="s">
        <v>4</v>
      </c>
      <c r="C170" s="1" t="s">
        <v>1702</v>
      </c>
      <c r="D170" s="1">
        <v>38.256700000000002</v>
      </c>
      <c r="E170" s="1">
        <v>-108.614</v>
      </c>
      <c r="F170" s="3">
        <v>1</v>
      </c>
      <c r="G170" s="9" t="s">
        <v>2024</v>
      </c>
      <c r="H170" s="13">
        <v>3274.087125</v>
      </c>
      <c r="I170" s="14">
        <v>38.865824000000003</v>
      </c>
      <c r="J170" s="12">
        <v>9.4500000000000001E-2</v>
      </c>
      <c r="K170" s="12">
        <v>4.1869000000000005</v>
      </c>
      <c r="L170" s="12">
        <v>0.24199999999999999</v>
      </c>
      <c r="M170" s="1">
        <v>7</v>
      </c>
      <c r="N170" s="1">
        <v>34</v>
      </c>
      <c r="O170" s="12">
        <v>2.393268</v>
      </c>
      <c r="P170" s="1">
        <v>2.5045000000000001E-2</v>
      </c>
      <c r="Q170" s="1">
        <v>1</v>
      </c>
      <c r="R170" s="1">
        <v>0</v>
      </c>
      <c r="S170" s="1">
        <f t="shared" si="20"/>
        <v>0</v>
      </c>
      <c r="T170" s="1">
        <f t="shared" si="21"/>
        <v>1</v>
      </c>
      <c r="U170" s="1">
        <f t="shared" si="22"/>
        <v>1</v>
      </c>
      <c r="V170" s="1">
        <f t="shared" si="23"/>
        <v>1</v>
      </c>
      <c r="W170" s="1">
        <f t="shared" si="24"/>
        <v>1</v>
      </c>
      <c r="X170" s="1">
        <f t="shared" si="25"/>
        <v>1</v>
      </c>
      <c r="Y170" s="1">
        <f t="shared" si="26"/>
        <v>0</v>
      </c>
      <c r="Z170" s="1">
        <f t="shared" si="27"/>
        <v>1</v>
      </c>
      <c r="AA170" s="1">
        <f t="shared" si="28"/>
        <v>0</v>
      </c>
      <c r="AB170" s="1">
        <f t="shared" si="29"/>
        <v>6</v>
      </c>
      <c r="AC170" s="1"/>
    </row>
    <row r="171" spans="1:29" ht="12.95" customHeight="1">
      <c r="A171" s="2" t="s">
        <v>1705</v>
      </c>
      <c r="B171" s="1" t="s">
        <v>765</v>
      </c>
      <c r="C171" s="1" t="s">
        <v>1706</v>
      </c>
      <c r="D171" s="1">
        <v>38.541936</v>
      </c>
      <c r="E171" s="1">
        <v>-106.949766</v>
      </c>
      <c r="F171" s="3">
        <v>1</v>
      </c>
      <c r="G171" s="9" t="s">
        <v>2024</v>
      </c>
      <c r="H171" s="13">
        <v>2596.6898999999999</v>
      </c>
      <c r="I171" s="14">
        <v>24.182404999999999</v>
      </c>
      <c r="J171" s="12">
        <v>0</v>
      </c>
      <c r="K171" s="12">
        <v>2.3409</v>
      </c>
      <c r="L171" s="12">
        <v>0.16259999999999999</v>
      </c>
      <c r="M171" s="1">
        <v>1</v>
      </c>
      <c r="N171" s="1">
        <v>33</v>
      </c>
      <c r="O171" s="12">
        <v>2.931616</v>
      </c>
      <c r="P171" s="1">
        <v>9.4736000000000001E-2</v>
      </c>
      <c r="Q171" s="1">
        <v>0</v>
      </c>
      <c r="R171" s="1">
        <v>0</v>
      </c>
      <c r="S171" s="1">
        <f t="shared" si="20"/>
        <v>0</v>
      </c>
      <c r="T171" s="1">
        <f t="shared" si="21"/>
        <v>1</v>
      </c>
      <c r="U171" s="1">
        <f t="shared" si="22"/>
        <v>1</v>
      </c>
      <c r="V171" s="1">
        <f t="shared" si="23"/>
        <v>1</v>
      </c>
      <c r="W171" s="1">
        <f t="shared" si="24"/>
        <v>1</v>
      </c>
      <c r="X171" s="1">
        <f t="shared" si="25"/>
        <v>1</v>
      </c>
      <c r="Y171" s="1">
        <f t="shared" si="26"/>
        <v>1</v>
      </c>
      <c r="Z171" s="1">
        <f t="shared" si="27"/>
        <v>0</v>
      </c>
      <c r="AA171" s="1">
        <f t="shared" si="28"/>
        <v>0</v>
      </c>
      <c r="AB171" s="1">
        <f t="shared" si="29"/>
        <v>6</v>
      </c>
      <c r="AC171" s="1"/>
    </row>
    <row r="172" spans="1:29" ht="12.95" customHeight="1">
      <c r="A172" s="2" t="s">
        <v>1709</v>
      </c>
      <c r="B172" s="1" t="s">
        <v>89</v>
      </c>
      <c r="C172" s="1" t="s">
        <v>1710</v>
      </c>
      <c r="D172" s="1">
        <v>38.521667000000001</v>
      </c>
      <c r="E172" s="1">
        <v>-106.94027800000001</v>
      </c>
      <c r="F172" s="3">
        <v>1</v>
      </c>
      <c r="G172" s="9" t="s">
        <v>2024</v>
      </c>
      <c r="H172" s="13">
        <v>2723.9581130000001</v>
      </c>
      <c r="I172" s="14">
        <v>24.071097999999999</v>
      </c>
      <c r="J172" s="12">
        <v>0</v>
      </c>
      <c r="K172" s="12">
        <v>2.7004999999999999</v>
      </c>
      <c r="L172" s="12">
        <v>0.16</v>
      </c>
      <c r="M172" s="1">
        <v>2</v>
      </c>
      <c r="N172" s="1">
        <v>13</v>
      </c>
      <c r="O172" s="12">
        <v>4.1407550000000004</v>
      </c>
      <c r="P172" s="1">
        <v>1.2115000000000001E-2</v>
      </c>
      <c r="Q172" s="1">
        <v>0</v>
      </c>
      <c r="R172" s="1">
        <v>0</v>
      </c>
      <c r="S172" s="1">
        <f t="shared" si="20"/>
        <v>0</v>
      </c>
      <c r="T172" s="1">
        <f t="shared" si="21"/>
        <v>1</v>
      </c>
      <c r="U172" s="1">
        <f t="shared" si="22"/>
        <v>1</v>
      </c>
      <c r="V172" s="1">
        <f t="shared" si="23"/>
        <v>1</v>
      </c>
      <c r="W172" s="1">
        <f t="shared" si="24"/>
        <v>1</v>
      </c>
      <c r="X172" s="1">
        <f t="shared" si="25"/>
        <v>1</v>
      </c>
      <c r="Y172" s="1">
        <f t="shared" si="26"/>
        <v>0</v>
      </c>
      <c r="Z172" s="1">
        <f t="shared" si="27"/>
        <v>0</v>
      </c>
      <c r="AA172" s="1">
        <f t="shared" si="28"/>
        <v>0</v>
      </c>
      <c r="AB172" s="1">
        <f t="shared" si="29"/>
        <v>5</v>
      </c>
      <c r="AC172" s="1"/>
    </row>
    <row r="173" spans="1:29" ht="12.95" customHeight="1">
      <c r="A173" s="2" t="s">
        <v>1711</v>
      </c>
      <c r="B173" s="1" t="s">
        <v>765</v>
      </c>
      <c r="C173" s="1" t="s">
        <v>1712</v>
      </c>
      <c r="D173" s="1">
        <v>38.517539999999997</v>
      </c>
      <c r="E173" s="1">
        <v>-106.99491999999999</v>
      </c>
      <c r="F173" s="3">
        <v>1</v>
      </c>
      <c r="G173" s="9" t="s">
        <v>2024</v>
      </c>
      <c r="H173" s="13">
        <v>5451.4275749999997</v>
      </c>
      <c r="I173" s="14">
        <v>28.359238000000001</v>
      </c>
      <c r="J173" s="12">
        <v>0</v>
      </c>
      <c r="K173" s="12">
        <v>2.5421</v>
      </c>
      <c r="L173" s="12">
        <v>0.22320000000000001</v>
      </c>
      <c r="M173" s="1">
        <v>2</v>
      </c>
      <c r="N173" s="1">
        <v>57</v>
      </c>
      <c r="O173" s="12">
        <v>4.2259929999999999</v>
      </c>
      <c r="P173" s="1">
        <v>5.1179000000000002E-2</v>
      </c>
      <c r="Q173" s="1">
        <v>0</v>
      </c>
      <c r="R173" s="1">
        <v>0</v>
      </c>
      <c r="S173" s="1">
        <f t="shared" si="20"/>
        <v>0</v>
      </c>
      <c r="T173" s="1">
        <f t="shared" si="21"/>
        <v>1</v>
      </c>
      <c r="U173" s="1">
        <f t="shared" si="22"/>
        <v>1</v>
      </c>
      <c r="V173" s="1">
        <f t="shared" si="23"/>
        <v>1</v>
      </c>
      <c r="W173" s="1">
        <f t="shared" si="24"/>
        <v>1</v>
      </c>
      <c r="X173" s="1">
        <f t="shared" si="25"/>
        <v>1</v>
      </c>
      <c r="Y173" s="1">
        <f t="shared" si="26"/>
        <v>1</v>
      </c>
      <c r="Z173" s="1">
        <f t="shared" si="27"/>
        <v>0</v>
      </c>
      <c r="AA173" s="1">
        <f t="shared" si="28"/>
        <v>0</v>
      </c>
      <c r="AB173" s="1">
        <f t="shared" si="29"/>
        <v>6</v>
      </c>
      <c r="AC173" s="1"/>
    </row>
    <row r="174" spans="1:29" ht="12.95" customHeight="1">
      <c r="A174" s="2" t="s">
        <v>1715</v>
      </c>
      <c r="B174" s="1" t="s">
        <v>93</v>
      </c>
      <c r="C174" s="1" t="s">
        <v>1716</v>
      </c>
      <c r="D174" s="1">
        <v>38.387949999999996</v>
      </c>
      <c r="E174" s="1">
        <v>-106.76826699999999</v>
      </c>
      <c r="F174" s="3">
        <v>1</v>
      </c>
      <c r="G174" s="9" t="s">
        <v>2024</v>
      </c>
      <c r="H174" s="13">
        <v>919.44416200000001</v>
      </c>
      <c r="I174" s="14">
        <v>32.725315999999999</v>
      </c>
      <c r="J174" s="12">
        <v>0</v>
      </c>
      <c r="K174" s="12">
        <v>0.9708</v>
      </c>
      <c r="L174" s="12">
        <v>8.0599999999999991E-2</v>
      </c>
      <c r="M174" s="1">
        <v>0</v>
      </c>
      <c r="N174" s="1">
        <v>12</v>
      </c>
      <c r="O174" s="12">
        <v>2.0333760000000001</v>
      </c>
      <c r="P174" s="1">
        <v>0</v>
      </c>
      <c r="Q174" s="1">
        <v>0</v>
      </c>
      <c r="R174" s="1">
        <v>0</v>
      </c>
      <c r="S174" s="1">
        <f t="shared" si="20"/>
        <v>0</v>
      </c>
      <c r="T174" s="1">
        <f t="shared" si="21"/>
        <v>0</v>
      </c>
      <c r="U174" s="1">
        <f t="shared" si="22"/>
        <v>1</v>
      </c>
      <c r="V174" s="1">
        <f t="shared" si="23"/>
        <v>0</v>
      </c>
      <c r="W174" s="1">
        <f t="shared" si="24"/>
        <v>1</v>
      </c>
      <c r="X174" s="1">
        <f t="shared" si="25"/>
        <v>1</v>
      </c>
      <c r="Y174" s="1">
        <f t="shared" si="26"/>
        <v>0</v>
      </c>
      <c r="Z174" s="1">
        <f t="shared" si="27"/>
        <v>0</v>
      </c>
      <c r="AA174" s="1">
        <f t="shared" si="28"/>
        <v>0</v>
      </c>
      <c r="AB174" s="1">
        <f t="shared" si="29"/>
        <v>3</v>
      </c>
      <c r="AC174" s="1"/>
    </row>
    <row r="175" spans="1:29" ht="12.95" customHeight="1">
      <c r="A175" s="2" t="s">
        <v>1882</v>
      </c>
      <c r="B175" s="1" t="s">
        <v>197</v>
      </c>
      <c r="C175" s="1" t="s">
        <v>1883</v>
      </c>
      <c r="D175" s="1">
        <v>38.159990000000001</v>
      </c>
      <c r="E175" s="1">
        <v>-108.40834</v>
      </c>
      <c r="F175" s="3">
        <v>1</v>
      </c>
      <c r="G175" s="9" t="s">
        <v>2024</v>
      </c>
      <c r="H175" s="13">
        <v>379.74429900000001</v>
      </c>
      <c r="I175" s="14">
        <v>19.360001</v>
      </c>
      <c r="J175" s="12">
        <v>7.8899999999999998E-2</v>
      </c>
      <c r="K175" s="12">
        <v>5.7167999999999992</v>
      </c>
      <c r="L175" s="12">
        <v>0.13620000000000002</v>
      </c>
      <c r="M175" s="1">
        <v>0</v>
      </c>
      <c r="N175" s="1">
        <v>1</v>
      </c>
      <c r="O175" s="12">
        <v>0.26816899999999999</v>
      </c>
      <c r="P175" s="1">
        <v>0</v>
      </c>
      <c r="Q175" s="1">
        <v>0</v>
      </c>
      <c r="R175" s="1">
        <v>0</v>
      </c>
      <c r="S175" s="1">
        <f t="shared" si="20"/>
        <v>0</v>
      </c>
      <c r="T175" s="1">
        <f t="shared" si="21"/>
        <v>1</v>
      </c>
      <c r="U175" s="1">
        <f t="shared" si="22"/>
        <v>1</v>
      </c>
      <c r="V175" s="1">
        <f t="shared" si="23"/>
        <v>0</v>
      </c>
      <c r="W175" s="1">
        <f t="shared" si="24"/>
        <v>0</v>
      </c>
      <c r="X175" s="1">
        <f t="shared" si="25"/>
        <v>0</v>
      </c>
      <c r="Y175" s="1">
        <f t="shared" si="26"/>
        <v>0</v>
      </c>
      <c r="Z175" s="1">
        <f t="shared" si="27"/>
        <v>0</v>
      </c>
      <c r="AA175" s="1">
        <f t="shared" si="28"/>
        <v>0</v>
      </c>
      <c r="AB175" s="1">
        <f t="shared" si="29"/>
        <v>2</v>
      </c>
      <c r="AC175" s="1"/>
    </row>
    <row r="176" spans="1:29" ht="12.95" customHeight="1">
      <c r="A176" s="2" t="s">
        <v>1884</v>
      </c>
      <c r="B176" s="1" t="s">
        <v>1456</v>
      </c>
      <c r="C176" s="1" t="s">
        <v>1885</v>
      </c>
      <c r="D176" s="1">
        <v>37.364199999999997</v>
      </c>
      <c r="E176" s="1">
        <v>-108.9511</v>
      </c>
      <c r="F176" s="3">
        <v>3</v>
      </c>
      <c r="G176" s="9" t="s">
        <v>2024</v>
      </c>
      <c r="H176" s="13">
        <v>424.83451400000001</v>
      </c>
      <c r="I176" s="14">
        <v>17.364796999999999</v>
      </c>
      <c r="J176" s="12">
        <v>23.828399999999998</v>
      </c>
      <c r="K176" s="12">
        <v>8.0371000000000006</v>
      </c>
      <c r="L176" s="12">
        <v>0.23900000000000002</v>
      </c>
      <c r="M176" s="1">
        <v>0</v>
      </c>
      <c r="N176" s="1">
        <v>3</v>
      </c>
      <c r="O176" s="12">
        <v>0.40049499999999999</v>
      </c>
      <c r="P176" s="1">
        <v>0</v>
      </c>
      <c r="Q176" s="1">
        <v>6</v>
      </c>
      <c r="R176" s="1">
        <v>0</v>
      </c>
      <c r="S176" s="1">
        <f t="shared" si="20"/>
        <v>1</v>
      </c>
      <c r="T176" s="1">
        <f t="shared" si="21"/>
        <v>1</v>
      </c>
      <c r="U176" s="1">
        <f t="shared" si="22"/>
        <v>1</v>
      </c>
      <c r="V176" s="1">
        <f t="shared" si="23"/>
        <v>0</v>
      </c>
      <c r="W176" s="1">
        <f t="shared" si="24"/>
        <v>0</v>
      </c>
      <c r="X176" s="1">
        <f t="shared" si="25"/>
        <v>0</v>
      </c>
      <c r="Y176" s="1">
        <f t="shared" si="26"/>
        <v>0</v>
      </c>
      <c r="Z176" s="1">
        <f t="shared" si="27"/>
        <v>1</v>
      </c>
      <c r="AA176" s="1">
        <f t="shared" si="28"/>
        <v>0</v>
      </c>
      <c r="AB176" s="40">
        <f t="shared" si="29"/>
        <v>4</v>
      </c>
      <c r="AC176" s="1" t="s">
        <v>2207</v>
      </c>
    </row>
    <row r="177" spans="1:29" ht="12.95" customHeight="1">
      <c r="A177" s="2" t="s">
        <v>1891</v>
      </c>
      <c r="B177" s="1" t="s">
        <v>316</v>
      </c>
      <c r="C177" s="1" t="s">
        <v>1892</v>
      </c>
      <c r="D177" s="1">
        <v>39.96367</v>
      </c>
      <c r="E177" s="1">
        <v>-108.26765</v>
      </c>
      <c r="F177" s="3">
        <v>1</v>
      </c>
      <c r="G177" s="9" t="s">
        <v>2024</v>
      </c>
      <c r="H177" s="13">
        <v>1361.3956619999999</v>
      </c>
      <c r="I177" s="14">
        <v>25.084481</v>
      </c>
      <c r="J177" s="12">
        <v>1.1000000000000001E-3</v>
      </c>
      <c r="K177" s="12">
        <v>2.7530999999999999</v>
      </c>
      <c r="L177" s="12">
        <v>0.10120000000000001</v>
      </c>
      <c r="M177" s="1">
        <v>0</v>
      </c>
      <c r="N177" s="1">
        <v>9</v>
      </c>
      <c r="O177" s="12">
        <v>0.67310300000000001</v>
      </c>
      <c r="P177" s="1">
        <v>0</v>
      </c>
      <c r="Q177" s="1">
        <v>45</v>
      </c>
      <c r="R177" s="1">
        <v>0</v>
      </c>
      <c r="S177" s="1">
        <f t="shared" si="20"/>
        <v>0</v>
      </c>
      <c r="T177" s="1">
        <f t="shared" si="21"/>
        <v>1</v>
      </c>
      <c r="U177" s="1">
        <f t="shared" si="22"/>
        <v>1</v>
      </c>
      <c r="V177" s="1">
        <f t="shared" si="23"/>
        <v>0</v>
      </c>
      <c r="W177" s="1">
        <f t="shared" si="24"/>
        <v>0</v>
      </c>
      <c r="X177" s="1">
        <f t="shared" si="25"/>
        <v>0</v>
      </c>
      <c r="Y177" s="1">
        <f t="shared" si="26"/>
        <v>0</v>
      </c>
      <c r="Z177" s="1">
        <f t="shared" si="27"/>
        <v>1</v>
      </c>
      <c r="AA177" s="1">
        <f t="shared" si="28"/>
        <v>0</v>
      </c>
      <c r="AB177" s="1">
        <f t="shared" si="29"/>
        <v>3</v>
      </c>
      <c r="AC177" s="1"/>
    </row>
    <row r="178" spans="1:29" ht="12.95" customHeight="1">
      <c r="A178" s="2" t="s">
        <v>1893</v>
      </c>
      <c r="B178" s="1" t="s">
        <v>260</v>
      </c>
      <c r="C178" s="1" t="s">
        <v>1894</v>
      </c>
      <c r="D178" s="1">
        <v>39.508360000000003</v>
      </c>
      <c r="E178" s="1">
        <v>-108.54940999999999</v>
      </c>
      <c r="F178" s="3">
        <v>1</v>
      </c>
      <c r="G178" s="9" t="s">
        <v>2024</v>
      </c>
      <c r="H178" s="13">
        <v>78.602383000000003</v>
      </c>
      <c r="I178" s="14">
        <v>30.544357000000002</v>
      </c>
      <c r="J178" s="12">
        <v>0</v>
      </c>
      <c r="K178" s="12">
        <v>1.9144999999999999</v>
      </c>
      <c r="L178" s="12">
        <v>0</v>
      </c>
      <c r="M178" s="1">
        <v>0</v>
      </c>
      <c r="N178" s="1">
        <v>5</v>
      </c>
      <c r="O178" s="12">
        <v>0.499724</v>
      </c>
      <c r="P178" s="1">
        <v>0</v>
      </c>
      <c r="Q178" s="1">
        <v>17</v>
      </c>
      <c r="R178" s="1">
        <v>0</v>
      </c>
      <c r="S178" s="1">
        <f t="shared" si="20"/>
        <v>0</v>
      </c>
      <c r="T178" s="1">
        <f t="shared" si="21"/>
        <v>0</v>
      </c>
      <c r="U178" s="1">
        <f t="shared" si="22"/>
        <v>0</v>
      </c>
      <c r="V178" s="1">
        <f t="shared" si="23"/>
        <v>0</v>
      </c>
      <c r="W178" s="1">
        <f t="shared" si="24"/>
        <v>0</v>
      </c>
      <c r="X178" s="1">
        <f t="shared" si="25"/>
        <v>0</v>
      </c>
      <c r="Y178" s="1">
        <f t="shared" si="26"/>
        <v>0</v>
      </c>
      <c r="Z178" s="1">
        <f t="shared" si="27"/>
        <v>1</v>
      </c>
      <c r="AA178" s="1">
        <f t="shared" si="28"/>
        <v>0</v>
      </c>
      <c r="AB178" s="1">
        <f t="shared" si="29"/>
        <v>1</v>
      </c>
      <c r="AC178" s="1"/>
    </row>
    <row r="179" spans="1:29" ht="12.95" customHeight="1">
      <c r="A179" s="2" t="s">
        <v>1895</v>
      </c>
      <c r="B179" s="1" t="s">
        <v>115</v>
      </c>
      <c r="C179" s="1" t="s">
        <v>1510</v>
      </c>
      <c r="D179" s="1">
        <v>38.780200000000001</v>
      </c>
      <c r="E179" s="1">
        <v>-107.8172</v>
      </c>
      <c r="F179" s="3">
        <v>1</v>
      </c>
      <c r="G179" s="9" t="s">
        <v>2024</v>
      </c>
      <c r="H179" s="13">
        <v>2475.768599</v>
      </c>
      <c r="I179" s="14">
        <v>26.418272000000002</v>
      </c>
      <c r="J179" s="12">
        <v>9.8900000000000002E-2</v>
      </c>
      <c r="K179" s="12">
        <v>5.4450000000000003</v>
      </c>
      <c r="L179" s="12">
        <v>0.31679999999999997</v>
      </c>
      <c r="M179" s="1">
        <v>0</v>
      </c>
      <c r="N179" s="1">
        <v>36</v>
      </c>
      <c r="O179" s="12">
        <v>1.745911</v>
      </c>
      <c r="P179" s="1">
        <v>2.3427E-2</v>
      </c>
      <c r="Q179" s="1">
        <v>0</v>
      </c>
      <c r="R179" s="1">
        <v>0</v>
      </c>
      <c r="S179" s="1">
        <f t="shared" si="20"/>
        <v>0</v>
      </c>
      <c r="T179" s="1">
        <f t="shared" si="21"/>
        <v>1</v>
      </c>
      <c r="U179" s="1">
        <f t="shared" si="22"/>
        <v>1</v>
      </c>
      <c r="V179" s="1">
        <f t="shared" si="23"/>
        <v>0</v>
      </c>
      <c r="W179" s="1">
        <f t="shared" si="24"/>
        <v>1</v>
      </c>
      <c r="X179" s="1">
        <f t="shared" si="25"/>
        <v>0</v>
      </c>
      <c r="Y179" s="1">
        <f t="shared" si="26"/>
        <v>0</v>
      </c>
      <c r="Z179" s="1">
        <f t="shared" si="27"/>
        <v>0</v>
      </c>
      <c r="AA179" s="1">
        <f t="shared" si="28"/>
        <v>0</v>
      </c>
      <c r="AB179" s="1">
        <f t="shared" si="29"/>
        <v>3</v>
      </c>
      <c r="AC179" s="1"/>
    </row>
    <row r="180" spans="1:29" ht="12.95" customHeight="1">
      <c r="A180" s="2" t="s">
        <v>1900</v>
      </c>
      <c r="B180" s="1" t="s">
        <v>1901</v>
      </c>
      <c r="C180" s="1" t="s">
        <v>1510</v>
      </c>
      <c r="D180" s="1">
        <v>39.8872</v>
      </c>
      <c r="E180" s="1">
        <v>-108.4584</v>
      </c>
      <c r="F180" s="3">
        <v>1</v>
      </c>
      <c r="G180" s="9" t="s">
        <v>2024</v>
      </c>
      <c r="H180" s="13">
        <v>51.416217000000003</v>
      </c>
      <c r="I180" s="14">
        <v>14.885066999999999</v>
      </c>
      <c r="J180" s="12">
        <v>0</v>
      </c>
      <c r="K180" s="12">
        <v>0.3921</v>
      </c>
      <c r="L180" s="12">
        <v>4.2099999999999999E-2</v>
      </c>
      <c r="M180" s="1">
        <v>0</v>
      </c>
      <c r="N180" s="1">
        <v>1</v>
      </c>
      <c r="O180" s="12">
        <v>1.7369810000000001</v>
      </c>
      <c r="P180" s="1">
        <v>0</v>
      </c>
      <c r="Q180" s="1">
        <v>10</v>
      </c>
      <c r="R180" s="1">
        <v>0</v>
      </c>
      <c r="S180" s="1">
        <f t="shared" si="20"/>
        <v>0</v>
      </c>
      <c r="T180" s="1">
        <f t="shared" si="21"/>
        <v>0</v>
      </c>
      <c r="U180" s="1">
        <f t="shared" si="22"/>
        <v>0</v>
      </c>
      <c r="V180" s="1">
        <f t="shared" si="23"/>
        <v>0</v>
      </c>
      <c r="W180" s="1">
        <f t="shared" si="24"/>
        <v>0</v>
      </c>
      <c r="X180" s="1">
        <f t="shared" si="25"/>
        <v>0</v>
      </c>
      <c r="Y180" s="1">
        <f t="shared" si="26"/>
        <v>0</v>
      </c>
      <c r="Z180" s="1">
        <f t="shared" si="27"/>
        <v>1</v>
      </c>
      <c r="AA180" s="1">
        <f t="shared" si="28"/>
        <v>0</v>
      </c>
      <c r="AB180" s="1">
        <f t="shared" si="29"/>
        <v>1</v>
      </c>
      <c r="AC180" s="1"/>
    </row>
    <row r="181" spans="1:29" ht="12.95" customHeight="1">
      <c r="A181" s="2" t="s">
        <v>1912</v>
      </c>
      <c r="B181" s="1" t="s">
        <v>327</v>
      </c>
      <c r="C181" s="1" t="s">
        <v>1510</v>
      </c>
      <c r="D181" s="1">
        <v>39.730899999999998</v>
      </c>
      <c r="E181" s="1">
        <v>-108.67407</v>
      </c>
      <c r="F181" s="3">
        <v>1</v>
      </c>
      <c r="G181" s="9" t="s">
        <v>2024</v>
      </c>
      <c r="H181" s="13">
        <v>115.51555500000001</v>
      </c>
      <c r="I181" s="14">
        <v>26.853755</v>
      </c>
      <c r="J181" s="12">
        <v>0</v>
      </c>
      <c r="K181" s="12">
        <v>0.49699999999999994</v>
      </c>
      <c r="L181" s="12">
        <v>0</v>
      </c>
      <c r="M181" s="1">
        <v>0</v>
      </c>
      <c r="N181" s="1">
        <v>1</v>
      </c>
      <c r="O181" s="12">
        <v>0.95223100000000005</v>
      </c>
      <c r="P181" s="1">
        <v>0</v>
      </c>
      <c r="Q181" s="1">
        <v>32</v>
      </c>
      <c r="R181" s="1">
        <v>0</v>
      </c>
      <c r="S181" s="1">
        <f t="shared" si="20"/>
        <v>0</v>
      </c>
      <c r="T181" s="1">
        <f t="shared" si="21"/>
        <v>0</v>
      </c>
      <c r="U181" s="1">
        <f t="shared" si="22"/>
        <v>0</v>
      </c>
      <c r="V181" s="1">
        <f t="shared" si="23"/>
        <v>0</v>
      </c>
      <c r="W181" s="1">
        <f t="shared" si="24"/>
        <v>0</v>
      </c>
      <c r="X181" s="1">
        <f t="shared" si="25"/>
        <v>0</v>
      </c>
      <c r="Y181" s="1">
        <f t="shared" si="26"/>
        <v>0</v>
      </c>
      <c r="Z181" s="1">
        <f t="shared" si="27"/>
        <v>1</v>
      </c>
      <c r="AA181" s="1">
        <f t="shared" si="28"/>
        <v>0</v>
      </c>
      <c r="AB181" s="1">
        <f t="shared" si="29"/>
        <v>1</v>
      </c>
      <c r="AC181" s="1"/>
    </row>
    <row r="182" spans="1:29" ht="12.95" customHeight="1">
      <c r="A182" s="2" t="s">
        <v>1918</v>
      </c>
      <c r="B182" s="1" t="s">
        <v>1919</v>
      </c>
      <c r="C182" s="1" t="s">
        <v>1510</v>
      </c>
      <c r="D182" s="1">
        <v>39.95861</v>
      </c>
      <c r="E182" s="1">
        <v>-108.11488</v>
      </c>
      <c r="F182" s="3">
        <v>1</v>
      </c>
      <c r="G182" s="9" t="s">
        <v>2024</v>
      </c>
      <c r="H182" s="15">
        <v>102.345495</v>
      </c>
      <c r="I182" s="14">
        <v>19.310873000000001</v>
      </c>
      <c r="J182" s="12">
        <v>0</v>
      </c>
      <c r="K182" s="12">
        <v>0.51349999999999996</v>
      </c>
      <c r="L182" s="12">
        <v>8.8000000000000005E-3</v>
      </c>
      <c r="M182" s="1">
        <v>0</v>
      </c>
      <c r="N182" s="1">
        <v>1</v>
      </c>
      <c r="O182" s="12">
        <v>0.58598799999999995</v>
      </c>
      <c r="P182" s="1">
        <v>0</v>
      </c>
      <c r="Q182" s="1">
        <v>2</v>
      </c>
      <c r="R182" s="1">
        <v>0</v>
      </c>
      <c r="S182" s="1">
        <f t="shared" si="20"/>
        <v>0</v>
      </c>
      <c r="T182" s="1">
        <f t="shared" si="21"/>
        <v>0</v>
      </c>
      <c r="U182" s="1">
        <f t="shared" si="22"/>
        <v>0</v>
      </c>
      <c r="V182" s="1">
        <f t="shared" si="23"/>
        <v>0</v>
      </c>
      <c r="W182" s="1">
        <f t="shared" si="24"/>
        <v>0</v>
      </c>
      <c r="X182" s="1">
        <f t="shared" si="25"/>
        <v>0</v>
      </c>
      <c r="Y182" s="1">
        <f t="shared" si="26"/>
        <v>0</v>
      </c>
      <c r="Z182" s="1">
        <f t="shared" si="27"/>
        <v>1</v>
      </c>
      <c r="AA182" s="1">
        <f t="shared" si="28"/>
        <v>0</v>
      </c>
      <c r="AB182" s="1">
        <f t="shared" si="29"/>
        <v>1</v>
      </c>
      <c r="AC182" s="1"/>
    </row>
    <row r="183" spans="1:29" ht="12.95" customHeight="1">
      <c r="A183" s="2" t="s">
        <v>1922</v>
      </c>
      <c r="B183" s="1" t="s">
        <v>1421</v>
      </c>
      <c r="C183" s="1" t="s">
        <v>1510</v>
      </c>
      <c r="D183" s="1">
        <v>37.134230000000002</v>
      </c>
      <c r="E183" s="1">
        <v>-108.16369</v>
      </c>
      <c r="F183" s="3">
        <v>1</v>
      </c>
      <c r="G183" s="9" t="s">
        <v>2024</v>
      </c>
      <c r="H183" s="15">
        <v>283.84422799999999</v>
      </c>
      <c r="I183" s="14">
        <v>19.812113</v>
      </c>
      <c r="J183" s="12">
        <v>0.81840000000000002</v>
      </c>
      <c r="K183" s="12">
        <v>11.451600000000001</v>
      </c>
      <c r="L183" s="12">
        <v>0.27999999999999997</v>
      </c>
      <c r="M183" s="1">
        <v>0</v>
      </c>
      <c r="N183" s="1">
        <v>15</v>
      </c>
      <c r="O183" s="12">
        <v>2.0072459999999999</v>
      </c>
      <c r="P183" s="1">
        <v>0.186722</v>
      </c>
      <c r="Q183" s="1">
        <v>8</v>
      </c>
      <c r="R183" s="1">
        <v>0</v>
      </c>
      <c r="S183" s="1">
        <f t="shared" si="20"/>
        <v>0</v>
      </c>
      <c r="T183" s="1">
        <f t="shared" si="21"/>
        <v>1</v>
      </c>
      <c r="U183" s="1">
        <f t="shared" si="22"/>
        <v>1</v>
      </c>
      <c r="V183" s="1">
        <f t="shared" si="23"/>
        <v>0</v>
      </c>
      <c r="W183" s="1">
        <f t="shared" si="24"/>
        <v>1</v>
      </c>
      <c r="X183" s="1">
        <f t="shared" si="25"/>
        <v>1</v>
      </c>
      <c r="Y183" s="1">
        <f t="shared" si="26"/>
        <v>1</v>
      </c>
      <c r="Z183" s="1">
        <f t="shared" si="27"/>
        <v>1</v>
      </c>
      <c r="AA183" s="1">
        <f t="shared" si="28"/>
        <v>0</v>
      </c>
      <c r="AB183" s="1">
        <f t="shared" si="29"/>
        <v>6</v>
      </c>
      <c r="AC183" s="1"/>
    </row>
    <row r="184" spans="1:29" ht="12.95" customHeight="1">
      <c r="A184" s="2" t="s">
        <v>1931</v>
      </c>
      <c r="B184" s="1" t="s">
        <v>345</v>
      </c>
      <c r="C184" s="1" t="s">
        <v>1510</v>
      </c>
      <c r="D184" s="1">
        <v>39.181699999999999</v>
      </c>
      <c r="E184" s="1">
        <v>-108.9331</v>
      </c>
      <c r="F184" s="3">
        <v>3</v>
      </c>
      <c r="G184" s="9" t="s">
        <v>2024</v>
      </c>
      <c r="H184" s="15">
        <v>25845.300788</v>
      </c>
      <c r="I184" s="14">
        <v>38.436661000000001</v>
      </c>
      <c r="J184" s="12">
        <v>0.9073</v>
      </c>
      <c r="K184" s="12">
        <v>2.3925999999999998</v>
      </c>
      <c r="L184" s="12">
        <v>1.0847</v>
      </c>
      <c r="M184" s="1">
        <v>0</v>
      </c>
      <c r="N184" s="1">
        <v>0</v>
      </c>
      <c r="O184" s="12">
        <v>1.652247</v>
      </c>
      <c r="P184" s="1">
        <v>1.0562999999999999E-2</v>
      </c>
      <c r="Q184" s="1">
        <v>0</v>
      </c>
      <c r="R184" s="1">
        <v>0</v>
      </c>
      <c r="S184" s="1">
        <f t="shared" si="20"/>
        <v>0</v>
      </c>
      <c r="T184" s="1">
        <f t="shared" si="21"/>
        <v>1</v>
      </c>
      <c r="U184" s="1">
        <f t="shared" si="22"/>
        <v>1</v>
      </c>
      <c r="V184" s="1">
        <f t="shared" si="23"/>
        <v>0</v>
      </c>
      <c r="W184" s="1">
        <f t="shared" si="24"/>
        <v>0</v>
      </c>
      <c r="X184" s="1">
        <f t="shared" si="25"/>
        <v>0</v>
      </c>
      <c r="Y184" s="1">
        <f t="shared" si="26"/>
        <v>0</v>
      </c>
      <c r="Z184" s="1">
        <f t="shared" si="27"/>
        <v>0</v>
      </c>
      <c r="AA184" s="1">
        <f t="shared" si="28"/>
        <v>0</v>
      </c>
      <c r="AB184" s="1">
        <f t="shared" si="29"/>
        <v>2</v>
      </c>
      <c r="AC184" s="1"/>
    </row>
    <row r="185" spans="1:29" ht="12.95" customHeight="1">
      <c r="A185" s="2" t="s">
        <v>1932</v>
      </c>
      <c r="B185" s="1" t="s">
        <v>1933</v>
      </c>
      <c r="C185" s="1" t="s">
        <v>1934</v>
      </c>
      <c r="D185" s="1">
        <v>39.643050000000002</v>
      </c>
      <c r="E185" s="1">
        <v>-107.71040000000001</v>
      </c>
      <c r="F185" s="3">
        <v>1</v>
      </c>
      <c r="G185" s="9" t="s">
        <v>2024</v>
      </c>
      <c r="H185" s="15">
        <v>112.15576</v>
      </c>
      <c r="I185" s="14">
        <v>18.304100999999999</v>
      </c>
      <c r="J185" s="12">
        <v>0</v>
      </c>
      <c r="K185" s="12">
        <v>0.55510000000000004</v>
      </c>
      <c r="L185" s="12">
        <v>0.20459999999999998</v>
      </c>
      <c r="M185" s="1">
        <v>2</v>
      </c>
      <c r="N185" s="1">
        <v>8</v>
      </c>
      <c r="O185" s="12">
        <v>1.422725</v>
      </c>
      <c r="P185" s="1">
        <v>0</v>
      </c>
      <c r="Q185" s="1">
        <v>8</v>
      </c>
      <c r="R185" s="1">
        <v>0</v>
      </c>
      <c r="S185" s="1">
        <f t="shared" si="20"/>
        <v>0</v>
      </c>
      <c r="T185" s="1">
        <f t="shared" si="21"/>
        <v>0</v>
      </c>
      <c r="U185" s="1">
        <f t="shared" si="22"/>
        <v>1</v>
      </c>
      <c r="V185" s="1">
        <f t="shared" si="23"/>
        <v>1</v>
      </c>
      <c r="W185" s="1">
        <f t="shared" si="24"/>
        <v>0</v>
      </c>
      <c r="X185" s="1">
        <f t="shared" si="25"/>
        <v>0</v>
      </c>
      <c r="Y185" s="1">
        <f t="shared" si="26"/>
        <v>0</v>
      </c>
      <c r="Z185" s="1">
        <f t="shared" si="27"/>
        <v>1</v>
      </c>
      <c r="AA185" s="1">
        <f t="shared" si="28"/>
        <v>0</v>
      </c>
      <c r="AB185" s="40">
        <f t="shared" si="29"/>
        <v>3</v>
      </c>
      <c r="AC185" s="1" t="s">
        <v>2207</v>
      </c>
    </row>
    <row r="186" spans="1:29" ht="12.95" customHeight="1">
      <c r="A186" s="2" t="s">
        <v>1939</v>
      </c>
      <c r="B186" s="1" t="s">
        <v>624</v>
      </c>
      <c r="C186" s="1" t="s">
        <v>1940</v>
      </c>
      <c r="D186" s="1">
        <v>40.447299999999998</v>
      </c>
      <c r="E186" s="1">
        <v>-107.9062</v>
      </c>
      <c r="F186" s="3">
        <v>1</v>
      </c>
      <c r="G186" s="9" t="s">
        <v>2024</v>
      </c>
      <c r="H186" s="15">
        <v>7841.1887999999999</v>
      </c>
      <c r="I186" s="14">
        <v>31.813745999999998</v>
      </c>
      <c r="J186" s="12">
        <v>0.66579999999999995</v>
      </c>
      <c r="K186" s="12">
        <v>5.8891</v>
      </c>
      <c r="L186" s="12">
        <v>0.40239999999999998</v>
      </c>
      <c r="M186" s="1">
        <v>0</v>
      </c>
      <c r="N186" s="1">
        <v>9</v>
      </c>
      <c r="O186" s="12">
        <v>1.618166</v>
      </c>
      <c r="P186" s="1">
        <v>1.658E-3</v>
      </c>
      <c r="Q186" s="1">
        <v>0</v>
      </c>
      <c r="R186" s="1">
        <v>0</v>
      </c>
      <c r="S186" s="1">
        <f t="shared" si="20"/>
        <v>0</v>
      </c>
      <c r="T186" s="1">
        <f t="shared" si="21"/>
        <v>1</v>
      </c>
      <c r="U186" s="1">
        <f t="shared" si="22"/>
        <v>1</v>
      </c>
      <c r="V186" s="1">
        <f t="shared" si="23"/>
        <v>0</v>
      </c>
      <c r="W186" s="1">
        <f t="shared" si="24"/>
        <v>0</v>
      </c>
      <c r="X186" s="1">
        <f t="shared" si="25"/>
        <v>0</v>
      </c>
      <c r="Y186" s="1">
        <f t="shared" si="26"/>
        <v>0</v>
      </c>
      <c r="Z186" s="1">
        <f t="shared" si="27"/>
        <v>0</v>
      </c>
      <c r="AA186" s="1">
        <f t="shared" si="28"/>
        <v>0</v>
      </c>
      <c r="AB186" s="1">
        <f t="shared" si="29"/>
        <v>2</v>
      </c>
      <c r="AC186" s="1"/>
    </row>
    <row r="187" spans="1:29" ht="12.95" customHeight="1">
      <c r="A187" s="2" t="s">
        <v>1941</v>
      </c>
      <c r="B187" s="1" t="s">
        <v>172</v>
      </c>
      <c r="C187" s="1" t="s">
        <v>1510</v>
      </c>
      <c r="D187" s="1">
        <v>37.973640000000003</v>
      </c>
      <c r="E187" s="1">
        <v>-108.82662999999999</v>
      </c>
      <c r="F187" s="3">
        <v>1</v>
      </c>
      <c r="G187" s="9" t="s">
        <v>2024</v>
      </c>
      <c r="H187" s="15">
        <v>2679.1636079999998</v>
      </c>
      <c r="I187" s="14">
        <v>16.536947999999999</v>
      </c>
      <c r="J187" s="12">
        <v>0.66520000000000001</v>
      </c>
      <c r="K187" s="12">
        <v>0.96250000000000002</v>
      </c>
      <c r="L187" s="12">
        <v>6.4899999999999999E-2</v>
      </c>
      <c r="M187" s="1">
        <v>0</v>
      </c>
      <c r="N187" s="1">
        <v>0</v>
      </c>
      <c r="O187" s="12">
        <v>2.659081</v>
      </c>
      <c r="P187" s="1">
        <v>2.7621E-2</v>
      </c>
      <c r="Q187" s="1">
        <v>1</v>
      </c>
      <c r="R187" s="1">
        <v>0</v>
      </c>
      <c r="S187" s="1">
        <f t="shared" si="20"/>
        <v>0</v>
      </c>
      <c r="T187" s="1">
        <f t="shared" si="21"/>
        <v>0</v>
      </c>
      <c r="U187" s="1">
        <f t="shared" si="22"/>
        <v>1</v>
      </c>
      <c r="V187" s="1">
        <f t="shared" si="23"/>
        <v>0</v>
      </c>
      <c r="W187" s="1">
        <f t="shared" si="24"/>
        <v>0</v>
      </c>
      <c r="X187" s="1">
        <f t="shared" si="25"/>
        <v>1</v>
      </c>
      <c r="Y187" s="1">
        <f t="shared" si="26"/>
        <v>0</v>
      </c>
      <c r="Z187" s="1">
        <f t="shared" si="27"/>
        <v>1</v>
      </c>
      <c r="AA187" s="1">
        <f t="shared" si="28"/>
        <v>0</v>
      </c>
      <c r="AB187" s="1">
        <f t="shared" si="29"/>
        <v>3</v>
      </c>
      <c r="AC187" s="1"/>
    </row>
    <row r="188" spans="1:29" ht="12.95" customHeight="1">
      <c r="A188" s="2" t="s">
        <v>1942</v>
      </c>
      <c r="B188" s="1" t="s">
        <v>1943</v>
      </c>
      <c r="C188" s="1" t="s">
        <v>1510</v>
      </c>
      <c r="D188" s="1">
        <v>37.365900000000003</v>
      </c>
      <c r="E188" s="1">
        <v>-108.5933</v>
      </c>
      <c r="F188" s="3">
        <v>1</v>
      </c>
      <c r="G188" s="9" t="s">
        <v>2024</v>
      </c>
      <c r="H188" s="15">
        <v>61.617547000000002</v>
      </c>
      <c r="I188" s="14">
        <v>15.478358</v>
      </c>
      <c r="J188" s="12">
        <v>0.67459999999999998</v>
      </c>
      <c r="K188" s="12">
        <v>37.946300000000001</v>
      </c>
      <c r="L188" s="12">
        <v>2.4795000000000003</v>
      </c>
      <c r="M188" s="1">
        <v>0</v>
      </c>
      <c r="N188" s="1">
        <v>15</v>
      </c>
      <c r="O188" s="12">
        <v>2.6313420000000001</v>
      </c>
      <c r="P188" s="1">
        <v>0</v>
      </c>
      <c r="Q188" s="1">
        <v>0</v>
      </c>
      <c r="R188" s="1">
        <v>0</v>
      </c>
      <c r="S188" s="1">
        <f t="shared" si="20"/>
        <v>0</v>
      </c>
      <c r="T188" s="1">
        <f t="shared" si="21"/>
        <v>1</v>
      </c>
      <c r="U188" s="1">
        <f t="shared" si="22"/>
        <v>1</v>
      </c>
      <c r="V188" s="1">
        <f t="shared" si="23"/>
        <v>0</v>
      </c>
      <c r="W188" s="1">
        <f t="shared" si="24"/>
        <v>1</v>
      </c>
      <c r="X188" s="1">
        <f t="shared" si="25"/>
        <v>1</v>
      </c>
      <c r="Y188" s="1">
        <f t="shared" si="26"/>
        <v>0</v>
      </c>
      <c r="Z188" s="1">
        <f t="shared" si="27"/>
        <v>0</v>
      </c>
      <c r="AA188" s="1">
        <f t="shared" si="28"/>
        <v>0</v>
      </c>
      <c r="AB188" s="1">
        <f t="shared" si="29"/>
        <v>4</v>
      </c>
      <c r="AC188" s="1"/>
    </row>
    <row r="189" spans="1:29" ht="12.95" customHeight="1">
      <c r="A189" s="2" t="s">
        <v>1944</v>
      </c>
      <c r="B189" s="1" t="s">
        <v>765</v>
      </c>
      <c r="C189" s="1" t="s">
        <v>1510</v>
      </c>
      <c r="D189" s="1">
        <v>38.777000000000001</v>
      </c>
      <c r="E189" s="1">
        <v>-107.94370000000001</v>
      </c>
      <c r="F189" s="3">
        <v>3</v>
      </c>
      <c r="G189" s="9" t="s">
        <v>2024</v>
      </c>
      <c r="H189" s="15">
        <v>13820.552100000001</v>
      </c>
      <c r="I189" s="14">
        <v>29.267980000000001</v>
      </c>
      <c r="J189" s="12">
        <v>4.1599999999999998E-2</v>
      </c>
      <c r="K189" s="12">
        <v>2.9513000000000003</v>
      </c>
      <c r="L189" s="12">
        <v>0.22629999999999997</v>
      </c>
      <c r="M189" s="1">
        <v>0</v>
      </c>
      <c r="N189" s="1">
        <v>31</v>
      </c>
      <c r="O189" s="12">
        <v>1.1931389999999999</v>
      </c>
      <c r="P189" s="1">
        <v>2.5614000000000001E-2</v>
      </c>
      <c r="Q189" s="1">
        <v>6</v>
      </c>
      <c r="R189" s="1">
        <v>0</v>
      </c>
      <c r="S189" s="1">
        <f t="shared" si="20"/>
        <v>0</v>
      </c>
      <c r="T189" s="1">
        <f t="shared" si="21"/>
        <v>1</v>
      </c>
      <c r="U189" s="1">
        <f t="shared" si="22"/>
        <v>1</v>
      </c>
      <c r="V189" s="1">
        <f t="shared" si="23"/>
        <v>0</v>
      </c>
      <c r="W189" s="1">
        <f t="shared" si="24"/>
        <v>1</v>
      </c>
      <c r="X189" s="1">
        <f t="shared" si="25"/>
        <v>0</v>
      </c>
      <c r="Y189" s="1">
        <f t="shared" si="26"/>
        <v>0</v>
      </c>
      <c r="Z189" s="1">
        <f t="shared" si="27"/>
        <v>1</v>
      </c>
      <c r="AA189" s="1">
        <f t="shared" si="28"/>
        <v>0</v>
      </c>
      <c r="AB189" s="1">
        <f t="shared" si="29"/>
        <v>4</v>
      </c>
      <c r="AC189" s="1"/>
    </row>
    <row r="190" spans="1:29" ht="12.95" customHeight="1">
      <c r="A190" s="2" t="s">
        <v>1954</v>
      </c>
      <c r="B190" s="1" t="s">
        <v>321</v>
      </c>
      <c r="C190" s="1" t="s">
        <v>1510</v>
      </c>
      <c r="D190" s="1">
        <v>40.148870000000002</v>
      </c>
      <c r="E190" s="1">
        <v>-108.32648</v>
      </c>
      <c r="F190" s="3">
        <v>1</v>
      </c>
      <c r="G190" s="9" t="s">
        <v>2024</v>
      </c>
      <c r="H190" s="15">
        <v>4710.3362999999999</v>
      </c>
      <c r="I190" s="14">
        <v>26.444700999999998</v>
      </c>
      <c r="J190" s="12">
        <v>7.0599999999999996E-2</v>
      </c>
      <c r="K190" s="12">
        <v>4.5373000000000001</v>
      </c>
      <c r="L190" s="12">
        <v>0.17930000000000001</v>
      </c>
      <c r="M190" s="1">
        <v>0</v>
      </c>
      <c r="N190" s="1">
        <v>5</v>
      </c>
      <c r="O190" s="12">
        <v>1.4393899999999999</v>
      </c>
      <c r="P190" s="1">
        <v>2.5479999999999999E-3</v>
      </c>
      <c r="Q190" s="1">
        <v>36</v>
      </c>
      <c r="R190" s="1">
        <v>0</v>
      </c>
      <c r="S190" s="1">
        <f t="shared" si="20"/>
        <v>0</v>
      </c>
      <c r="T190" s="1">
        <f t="shared" si="21"/>
        <v>1</v>
      </c>
      <c r="U190" s="1">
        <f t="shared" si="22"/>
        <v>1</v>
      </c>
      <c r="V190" s="1">
        <f t="shared" si="23"/>
        <v>0</v>
      </c>
      <c r="W190" s="1">
        <f t="shared" si="24"/>
        <v>0</v>
      </c>
      <c r="X190" s="1">
        <f t="shared" si="25"/>
        <v>0</v>
      </c>
      <c r="Y190" s="1">
        <f t="shared" si="26"/>
        <v>0</v>
      </c>
      <c r="Z190" s="1">
        <f t="shared" si="27"/>
        <v>1</v>
      </c>
      <c r="AA190" s="1">
        <f t="shared" si="28"/>
        <v>0</v>
      </c>
      <c r="AB190" s="1">
        <f t="shared" si="29"/>
        <v>3</v>
      </c>
      <c r="AC190" s="1"/>
    </row>
    <row r="191" spans="1:29" ht="12.95" customHeight="1">
      <c r="A191" s="2" t="s">
        <v>1955</v>
      </c>
      <c r="B191" s="1" t="s">
        <v>1432</v>
      </c>
      <c r="C191" s="1" t="s">
        <v>1956</v>
      </c>
      <c r="D191" s="1">
        <v>37.296100000000003</v>
      </c>
      <c r="E191" s="1">
        <v>-108.3668</v>
      </c>
      <c r="F191" s="3">
        <v>1</v>
      </c>
      <c r="G191" s="9" t="s">
        <v>2024</v>
      </c>
      <c r="H191" s="15">
        <v>99.999945999999994</v>
      </c>
      <c r="I191" s="14">
        <v>25.842458000000001</v>
      </c>
      <c r="J191" s="12">
        <v>0.29599999999999999</v>
      </c>
      <c r="K191" s="12">
        <v>8.7225000000000001</v>
      </c>
      <c r="L191" s="12">
        <v>0.58309999999999995</v>
      </c>
      <c r="M191" s="1">
        <v>0</v>
      </c>
      <c r="N191" s="1">
        <v>3</v>
      </c>
      <c r="O191" s="12">
        <v>2.1120030000000001</v>
      </c>
      <c r="P191" s="1">
        <v>0</v>
      </c>
      <c r="Q191" s="1">
        <v>23</v>
      </c>
      <c r="R191" s="1">
        <v>0</v>
      </c>
      <c r="S191" s="1">
        <f t="shared" si="20"/>
        <v>0</v>
      </c>
      <c r="T191" s="1">
        <f t="shared" si="21"/>
        <v>1</v>
      </c>
      <c r="U191" s="1">
        <f t="shared" si="22"/>
        <v>1</v>
      </c>
      <c r="V191" s="1">
        <f t="shared" si="23"/>
        <v>0</v>
      </c>
      <c r="W191" s="1">
        <f t="shared" si="24"/>
        <v>0</v>
      </c>
      <c r="X191" s="1">
        <f t="shared" si="25"/>
        <v>1</v>
      </c>
      <c r="Y191" s="1">
        <f t="shared" si="26"/>
        <v>0</v>
      </c>
      <c r="Z191" s="1">
        <f t="shared" si="27"/>
        <v>1</v>
      </c>
      <c r="AA191" s="1">
        <f t="shared" si="28"/>
        <v>0</v>
      </c>
      <c r="AB191" s="1">
        <f t="shared" si="29"/>
        <v>4</v>
      </c>
      <c r="AC191" s="1"/>
    </row>
    <row r="192" spans="1:29" ht="12.95" customHeight="1">
      <c r="A192" s="2" t="s">
        <v>1959</v>
      </c>
      <c r="B192" s="1" t="s">
        <v>765</v>
      </c>
      <c r="C192" s="1" t="s">
        <v>1510</v>
      </c>
      <c r="D192" s="1">
        <v>39.00497</v>
      </c>
      <c r="E192" s="1">
        <v>-108.50644</v>
      </c>
      <c r="F192" s="3">
        <v>3</v>
      </c>
      <c r="G192" s="9" t="s">
        <v>2024</v>
      </c>
      <c r="H192" s="15">
        <v>20638.9863</v>
      </c>
      <c r="I192" s="14">
        <v>32.18788</v>
      </c>
      <c r="J192" s="12">
        <v>1.1397999999999999</v>
      </c>
      <c r="K192" s="12">
        <v>3.9685999999999999</v>
      </c>
      <c r="L192" s="12">
        <v>0.53900000000000003</v>
      </c>
      <c r="M192" s="1">
        <v>2</v>
      </c>
      <c r="N192" s="1">
        <v>0</v>
      </c>
      <c r="O192" s="12">
        <v>0.82442800000000005</v>
      </c>
      <c r="P192" s="1">
        <v>3.3577000000000003E-2</v>
      </c>
      <c r="Q192" s="1">
        <v>0</v>
      </c>
      <c r="R192" s="1">
        <v>0</v>
      </c>
      <c r="S192" s="1">
        <f t="shared" si="20"/>
        <v>0</v>
      </c>
      <c r="T192" s="1">
        <f t="shared" si="21"/>
        <v>1</v>
      </c>
      <c r="U192" s="1">
        <f t="shared" si="22"/>
        <v>1</v>
      </c>
      <c r="V192" s="1">
        <f t="shared" si="23"/>
        <v>1</v>
      </c>
      <c r="W192" s="1">
        <f t="shared" si="24"/>
        <v>0</v>
      </c>
      <c r="X192" s="1">
        <f t="shared" si="25"/>
        <v>0</v>
      </c>
      <c r="Y192" s="1">
        <f t="shared" si="26"/>
        <v>0</v>
      </c>
      <c r="Z192" s="1">
        <f t="shared" si="27"/>
        <v>0</v>
      </c>
      <c r="AA192" s="1">
        <f t="shared" si="28"/>
        <v>0</v>
      </c>
      <c r="AB192" s="1">
        <f t="shared" si="29"/>
        <v>3</v>
      </c>
      <c r="AC192" s="1"/>
    </row>
    <row r="193" spans="1:29" ht="12.95" customHeight="1">
      <c r="A193" s="2" t="s">
        <v>2012</v>
      </c>
      <c r="B193" s="1" t="s">
        <v>624</v>
      </c>
      <c r="C193" s="1" t="s">
        <v>2013</v>
      </c>
      <c r="D193" s="1">
        <v>40.446550000000002</v>
      </c>
      <c r="E193" s="1">
        <v>-108.51107</v>
      </c>
      <c r="F193" s="3">
        <v>1</v>
      </c>
      <c r="G193" s="10" t="s">
        <v>2024</v>
      </c>
      <c r="H193" s="15">
        <v>20506.866188</v>
      </c>
      <c r="I193" s="14">
        <v>39.345722000000002</v>
      </c>
      <c r="J193" s="12">
        <v>0.26269999999999999</v>
      </c>
      <c r="K193" s="12">
        <v>3.1869000000000001</v>
      </c>
      <c r="L193" s="12">
        <v>0.18370000000000003</v>
      </c>
      <c r="M193" s="1">
        <v>0</v>
      </c>
      <c r="N193" s="1">
        <v>0</v>
      </c>
      <c r="O193" s="12">
        <v>1.041703</v>
      </c>
      <c r="P193" s="1">
        <v>8.7799999999999998E-4</v>
      </c>
      <c r="Q193" s="1">
        <v>0</v>
      </c>
      <c r="R193" s="1">
        <v>0</v>
      </c>
      <c r="S193" s="1">
        <f t="shared" si="20"/>
        <v>0</v>
      </c>
      <c r="T193" s="1">
        <f t="shared" si="21"/>
        <v>1</v>
      </c>
      <c r="U193" s="1">
        <f t="shared" si="22"/>
        <v>1</v>
      </c>
      <c r="V193" s="1">
        <f t="shared" si="23"/>
        <v>0</v>
      </c>
      <c r="W193" s="1">
        <f t="shared" si="24"/>
        <v>0</v>
      </c>
      <c r="X193" s="1">
        <f t="shared" si="25"/>
        <v>0</v>
      </c>
      <c r="Y193" s="1">
        <f t="shared" si="26"/>
        <v>0</v>
      </c>
      <c r="Z193" s="1">
        <f t="shared" si="27"/>
        <v>0</v>
      </c>
      <c r="AA193" s="1">
        <f t="shared" si="28"/>
        <v>0</v>
      </c>
      <c r="AB193" s="1">
        <f t="shared" si="29"/>
        <v>2</v>
      </c>
      <c r="AC193" s="1"/>
    </row>
    <row r="194" spans="1:29" ht="12.95" customHeight="1">
      <c r="A194" s="2" t="s">
        <v>2014</v>
      </c>
      <c r="B194" s="1" t="s">
        <v>624</v>
      </c>
      <c r="C194" s="1" t="s">
        <v>2015</v>
      </c>
      <c r="D194" s="1">
        <v>40.467599999999997</v>
      </c>
      <c r="E194" s="1">
        <v>-108.57680000000001</v>
      </c>
      <c r="F194" s="3">
        <v>1</v>
      </c>
      <c r="G194" s="10" t="s">
        <v>2024</v>
      </c>
      <c r="H194" s="15">
        <v>20595.592574999999</v>
      </c>
      <c r="I194" s="14">
        <v>40.914349000000001</v>
      </c>
      <c r="J194" s="12">
        <v>0.26150000000000001</v>
      </c>
      <c r="K194" s="12">
        <v>3.1734</v>
      </c>
      <c r="L194" s="12">
        <v>0.18290000000000001</v>
      </c>
      <c r="M194" s="1">
        <v>0</v>
      </c>
      <c r="N194" s="1">
        <v>0</v>
      </c>
      <c r="O194" s="12">
        <v>0.20333799999999999</v>
      </c>
      <c r="P194" s="1">
        <v>8.7399999999999999E-4</v>
      </c>
      <c r="Q194" s="1">
        <v>0</v>
      </c>
      <c r="R194" s="1">
        <v>0</v>
      </c>
      <c r="S194" s="1">
        <f t="shared" si="20"/>
        <v>0</v>
      </c>
      <c r="T194" s="1">
        <f t="shared" si="21"/>
        <v>1</v>
      </c>
      <c r="U194" s="1">
        <f t="shared" si="22"/>
        <v>1</v>
      </c>
      <c r="V194" s="1">
        <f t="shared" si="23"/>
        <v>0</v>
      </c>
      <c r="W194" s="1">
        <f t="shared" si="24"/>
        <v>0</v>
      </c>
      <c r="X194" s="1">
        <f t="shared" si="25"/>
        <v>0</v>
      </c>
      <c r="Y194" s="1">
        <f t="shared" si="26"/>
        <v>0</v>
      </c>
      <c r="Z194" s="1">
        <f t="shared" si="27"/>
        <v>0</v>
      </c>
      <c r="AA194" s="1">
        <f t="shared" si="28"/>
        <v>0</v>
      </c>
      <c r="AB194" s="1">
        <f t="shared" si="29"/>
        <v>2</v>
      </c>
      <c r="AC194" s="1"/>
    </row>
    <row r="195" spans="1:29" ht="12.95" customHeight="1">
      <c r="A195" s="2" t="s">
        <v>2016</v>
      </c>
      <c r="B195" s="1" t="s">
        <v>624</v>
      </c>
      <c r="C195" s="1" t="s">
        <v>2017</v>
      </c>
      <c r="D195" s="1">
        <v>40.465899999999998</v>
      </c>
      <c r="E195" s="1">
        <v>-108.84310000000001</v>
      </c>
      <c r="F195" s="3">
        <v>1</v>
      </c>
      <c r="G195" s="10" t="s">
        <v>2024</v>
      </c>
      <c r="H195" s="15">
        <v>20999.612475000002</v>
      </c>
      <c r="I195" s="14">
        <v>30.755514999999999</v>
      </c>
      <c r="J195" s="12">
        <v>0.25650000000000001</v>
      </c>
      <c r="K195" s="12">
        <v>3.1126999999999998</v>
      </c>
      <c r="L195" s="12">
        <v>0.1794</v>
      </c>
      <c r="M195" s="1">
        <v>0</v>
      </c>
      <c r="N195" s="1">
        <v>0</v>
      </c>
      <c r="O195" s="12">
        <v>0.24274299999999999</v>
      </c>
      <c r="P195" s="1">
        <v>8.5700000000000001E-4</v>
      </c>
      <c r="Q195" s="1">
        <v>0</v>
      </c>
      <c r="R195" s="1">
        <v>0</v>
      </c>
      <c r="S195" s="1">
        <f t="shared" ref="S195:S197" si="30">IF(J195&gt;5,1,0)</f>
        <v>0</v>
      </c>
      <c r="T195" s="1">
        <f t="shared" ref="T195:T197" si="31">IF(K195&gt;2,1,0)</f>
        <v>1</v>
      </c>
      <c r="U195" s="1">
        <f t="shared" ref="U195:U197" si="32">IF(L195&gt;0.05,1,0)</f>
        <v>1</v>
      </c>
      <c r="V195" s="1">
        <f t="shared" ref="V195:V197" si="33">IF(M195&gt;0,1,0)</f>
        <v>0</v>
      </c>
      <c r="W195" s="1">
        <f t="shared" ref="W195:W197" si="34">IF(N195&gt;10,1,0)</f>
        <v>0</v>
      </c>
      <c r="X195" s="1">
        <f t="shared" ref="X195:X197" si="35">IF(O195&gt;2,1,0)</f>
        <v>0</v>
      </c>
      <c r="Y195" s="1">
        <f t="shared" ref="Y195:Y197" si="36">IF(P195&gt;0.05,1,0)</f>
        <v>0</v>
      </c>
      <c r="Z195" s="1">
        <f t="shared" ref="Z195:Z197" si="37">IF(Q195&gt;0,1,0)</f>
        <v>0</v>
      </c>
      <c r="AA195" s="1">
        <f t="shared" ref="AA195:AA197" si="38">IF(R195&gt;2,1,0)</f>
        <v>0</v>
      </c>
      <c r="AB195" s="1">
        <f t="shared" ref="AB195:AB197" si="39">SUM(S195:AA195)</f>
        <v>2</v>
      </c>
      <c r="AC195" s="1"/>
    </row>
    <row r="196" spans="1:29" ht="12.95" customHeight="1">
      <c r="A196" s="2" t="s">
        <v>2018</v>
      </c>
      <c r="B196" s="1" t="s">
        <v>624</v>
      </c>
      <c r="C196" s="1" t="s">
        <v>2019</v>
      </c>
      <c r="D196" s="1">
        <v>40.528599999999997</v>
      </c>
      <c r="E196" s="1">
        <v>-108.9842</v>
      </c>
      <c r="F196" s="3">
        <v>3</v>
      </c>
      <c r="G196" s="10" t="s">
        <v>2024</v>
      </c>
      <c r="H196" s="15">
        <v>21361.710824999998</v>
      </c>
      <c r="I196" s="14">
        <v>27.292124000000001</v>
      </c>
      <c r="J196" s="12">
        <v>0.25209999999999999</v>
      </c>
      <c r="K196" s="12">
        <v>3.0626000000000002</v>
      </c>
      <c r="L196" s="12">
        <v>0.1764</v>
      </c>
      <c r="M196" s="1">
        <v>0</v>
      </c>
      <c r="N196" s="1">
        <v>0</v>
      </c>
      <c r="O196" s="12">
        <v>0.40375899999999998</v>
      </c>
      <c r="P196" s="1">
        <v>8.43E-4</v>
      </c>
      <c r="Q196" s="1">
        <v>0</v>
      </c>
      <c r="R196" s="1">
        <v>0</v>
      </c>
      <c r="S196" s="1">
        <f t="shared" si="30"/>
        <v>0</v>
      </c>
      <c r="T196" s="1">
        <f t="shared" si="31"/>
        <v>1</v>
      </c>
      <c r="U196" s="1">
        <f t="shared" si="32"/>
        <v>1</v>
      </c>
      <c r="V196" s="1">
        <f t="shared" si="33"/>
        <v>0</v>
      </c>
      <c r="W196" s="1">
        <f t="shared" si="34"/>
        <v>0</v>
      </c>
      <c r="X196" s="1">
        <f t="shared" si="35"/>
        <v>0</v>
      </c>
      <c r="Y196" s="1">
        <f t="shared" si="36"/>
        <v>0</v>
      </c>
      <c r="Z196" s="1">
        <f t="shared" si="37"/>
        <v>0</v>
      </c>
      <c r="AA196" s="1">
        <f t="shared" si="38"/>
        <v>0</v>
      </c>
      <c r="AB196" s="1">
        <f t="shared" si="39"/>
        <v>2</v>
      </c>
      <c r="AC196" s="1"/>
    </row>
    <row r="197" spans="1:29" ht="12.95" customHeight="1">
      <c r="A197" s="2" t="s">
        <v>2020</v>
      </c>
      <c r="B197" s="1" t="s">
        <v>624</v>
      </c>
      <c r="C197" s="1" t="s">
        <v>2021</v>
      </c>
      <c r="D197" s="1">
        <v>40.4786</v>
      </c>
      <c r="E197" s="1">
        <v>-108.90819999999999</v>
      </c>
      <c r="F197" s="3">
        <v>1</v>
      </c>
      <c r="G197" s="10" t="s">
        <v>2024</v>
      </c>
      <c r="H197" s="15">
        <v>21208.022438</v>
      </c>
      <c r="I197" s="14">
        <v>36.936816</v>
      </c>
      <c r="J197" s="12">
        <v>0.254</v>
      </c>
      <c r="K197" s="12">
        <v>3.0846999999999998</v>
      </c>
      <c r="L197" s="12">
        <v>0.1777</v>
      </c>
      <c r="M197" s="1">
        <v>0</v>
      </c>
      <c r="N197" s="1">
        <v>1</v>
      </c>
      <c r="O197" s="12">
        <v>0.557203</v>
      </c>
      <c r="P197" s="1">
        <v>8.4900000000000004E-4</v>
      </c>
      <c r="Q197" s="1">
        <v>0</v>
      </c>
      <c r="R197" s="1">
        <v>0</v>
      </c>
      <c r="S197" s="1">
        <f t="shared" si="30"/>
        <v>0</v>
      </c>
      <c r="T197" s="1">
        <f t="shared" si="31"/>
        <v>1</v>
      </c>
      <c r="U197" s="1">
        <f t="shared" si="32"/>
        <v>1</v>
      </c>
      <c r="V197" s="1">
        <f t="shared" si="33"/>
        <v>0</v>
      </c>
      <c r="W197" s="1">
        <f t="shared" si="34"/>
        <v>0</v>
      </c>
      <c r="X197" s="1">
        <f t="shared" si="35"/>
        <v>0</v>
      </c>
      <c r="Y197" s="1">
        <f t="shared" si="36"/>
        <v>0</v>
      </c>
      <c r="Z197" s="1">
        <f t="shared" si="37"/>
        <v>0</v>
      </c>
      <c r="AA197" s="1">
        <f t="shared" si="38"/>
        <v>0</v>
      </c>
      <c r="AB197" s="1">
        <f t="shared" si="39"/>
        <v>2</v>
      </c>
      <c r="AC197" s="1"/>
    </row>
  </sheetData>
  <autoFilter ref="A1:AC19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AC1259"/>
  <sheetViews>
    <sheetView workbookViewId="0">
      <selection activeCell="A61" sqref="A61:XFD61"/>
    </sheetView>
  </sheetViews>
  <sheetFormatPr defaultRowHeight="12.95" customHeight="1"/>
  <cols>
    <col min="1" max="1" width="14.5703125" customWidth="1"/>
    <col min="2" max="2" width="21.5703125" customWidth="1"/>
    <col min="3" max="3" width="20" customWidth="1"/>
    <col min="29" max="29" width="11.28515625" bestFit="1" customWidth="1"/>
  </cols>
  <sheetData>
    <row r="1" spans="1:29" ht="12.95" customHeight="1">
      <c r="A1" s="4" t="s">
        <v>0</v>
      </c>
      <c r="B1" s="5" t="s">
        <v>2029</v>
      </c>
      <c r="C1" s="5" t="s">
        <v>1</v>
      </c>
      <c r="D1" s="6" t="s">
        <v>2</v>
      </c>
      <c r="E1" s="6" t="s">
        <v>3</v>
      </c>
      <c r="F1" s="7" t="s">
        <v>2022</v>
      </c>
      <c r="G1" s="5" t="s">
        <v>2023</v>
      </c>
      <c r="H1" s="6" t="s">
        <v>2028</v>
      </c>
      <c r="I1" s="6" t="s">
        <v>2027</v>
      </c>
      <c r="J1" s="6" t="s">
        <v>2030</v>
      </c>
      <c r="K1" s="6" t="s">
        <v>2031</v>
      </c>
      <c r="L1" s="6" t="s">
        <v>2032</v>
      </c>
      <c r="M1" s="6" t="s">
        <v>2033</v>
      </c>
      <c r="N1" s="6" t="s">
        <v>2034</v>
      </c>
      <c r="O1" s="6" t="s">
        <v>2047</v>
      </c>
      <c r="P1" s="6" t="s">
        <v>2035</v>
      </c>
      <c r="Q1" s="6" t="s">
        <v>2036</v>
      </c>
      <c r="R1" s="6" t="s">
        <v>2037</v>
      </c>
      <c r="S1" s="19" t="s">
        <v>2038</v>
      </c>
      <c r="T1" s="19" t="s">
        <v>2039</v>
      </c>
      <c r="U1" s="19" t="s">
        <v>2040</v>
      </c>
      <c r="V1" s="19" t="s">
        <v>2041</v>
      </c>
      <c r="W1" s="19" t="s">
        <v>2042</v>
      </c>
      <c r="X1" s="19" t="s">
        <v>2048</v>
      </c>
      <c r="Y1" s="19" t="s">
        <v>2043</v>
      </c>
      <c r="Z1" s="19" t="s">
        <v>2044</v>
      </c>
      <c r="AA1" s="19" t="s">
        <v>2045</v>
      </c>
      <c r="AB1" s="17" t="s">
        <v>2046</v>
      </c>
      <c r="AC1" s="37" t="s">
        <v>2206</v>
      </c>
    </row>
    <row r="2" spans="1:29" ht="12.95" customHeight="1">
      <c r="A2" s="2">
        <v>2</v>
      </c>
      <c r="B2" s="1" t="s">
        <v>747</v>
      </c>
      <c r="C2" s="1" t="s">
        <v>748</v>
      </c>
      <c r="D2" s="1">
        <v>38.106830000000002</v>
      </c>
      <c r="E2" s="1">
        <v>-102.61967</v>
      </c>
      <c r="F2" s="3">
        <v>3</v>
      </c>
      <c r="G2" s="9" t="s">
        <v>2025</v>
      </c>
      <c r="H2" s="13">
        <v>51158.801568000003</v>
      </c>
      <c r="I2" s="14">
        <v>20.771507</v>
      </c>
      <c r="J2" s="12">
        <v>3.3800999999999997</v>
      </c>
      <c r="K2" s="12">
        <v>0.4073</v>
      </c>
      <c r="L2" s="12">
        <v>1.1002000000000001</v>
      </c>
      <c r="M2" s="1">
        <v>0</v>
      </c>
      <c r="N2" s="1">
        <v>5</v>
      </c>
      <c r="O2" s="12">
        <v>2.4931649999999999</v>
      </c>
      <c r="P2" s="1">
        <v>6.3330000000000001E-3</v>
      </c>
      <c r="Q2" s="1">
        <v>3</v>
      </c>
      <c r="R2" s="1">
        <v>0</v>
      </c>
      <c r="S2" s="1">
        <f t="shared" ref="S2:S9" si="0">IF(J2&gt;6,1,0)</f>
        <v>0</v>
      </c>
      <c r="T2" s="1">
        <f t="shared" ref="T2:T9" si="1">IF(K2&gt;50,1,0)</f>
        <v>0</v>
      </c>
      <c r="U2" s="1">
        <f t="shared" ref="U2:U9" si="2">IF(L2&gt;1,1,0)</f>
        <v>1</v>
      </c>
      <c r="V2" s="1">
        <f t="shared" ref="V2:V9" si="3">IF(M2&gt;2,1,0)</f>
        <v>0</v>
      </c>
      <c r="W2" s="1">
        <f t="shared" ref="W2:W9" si="4">IF(N2&gt;30,1,0)</f>
        <v>0</v>
      </c>
      <c r="X2" s="1">
        <f t="shared" ref="X2:X9" si="5">IF(O2&gt;3,1,0)</f>
        <v>0</v>
      </c>
      <c r="Y2" s="1">
        <f t="shared" ref="Y2:Y9" si="6">IF(P2&gt;0.002,1,0)</f>
        <v>1</v>
      </c>
      <c r="Z2" s="1">
        <f t="shared" ref="Z2:Z9" si="7">IF(Q2&gt;3,1,0)</f>
        <v>0</v>
      </c>
      <c r="AA2" s="1">
        <f t="shared" ref="AA2:AA9" si="8">IF(R2&gt;2,1,0)</f>
        <v>0</v>
      </c>
      <c r="AB2" s="1">
        <f t="shared" ref="AB2:AB65" si="9">SUM(S2:AA2)</f>
        <v>2</v>
      </c>
      <c r="AC2" s="1"/>
    </row>
    <row r="3" spans="1:29" ht="12.95" customHeight="1">
      <c r="A3" s="2">
        <v>22</v>
      </c>
      <c r="B3" s="1" t="s">
        <v>731</v>
      </c>
      <c r="C3" s="1" t="s">
        <v>749</v>
      </c>
      <c r="D3" s="1">
        <v>40.412222</v>
      </c>
      <c r="E3" s="1">
        <v>-104.56277799999999</v>
      </c>
      <c r="F3" s="3">
        <v>3</v>
      </c>
      <c r="G3" s="9" t="s">
        <v>2025</v>
      </c>
      <c r="H3" s="13">
        <v>24588.967499999999</v>
      </c>
      <c r="I3" s="14">
        <v>25.349091000000001</v>
      </c>
      <c r="J3" s="12">
        <v>10.173500000000001</v>
      </c>
      <c r="K3" s="12">
        <v>1.4989000000000001</v>
      </c>
      <c r="L3" s="12">
        <v>6.8735999999999988</v>
      </c>
      <c r="M3" s="1">
        <v>6</v>
      </c>
      <c r="N3" s="1">
        <v>5</v>
      </c>
      <c r="O3" s="12">
        <v>2.0020760000000002</v>
      </c>
      <c r="P3" s="1">
        <v>1.8870000000000001E-2</v>
      </c>
      <c r="Q3" s="1">
        <v>214</v>
      </c>
      <c r="R3" s="1">
        <v>5</v>
      </c>
      <c r="S3" s="1">
        <f t="shared" si="0"/>
        <v>1</v>
      </c>
      <c r="T3" s="1">
        <f t="shared" si="1"/>
        <v>0</v>
      </c>
      <c r="U3" s="1">
        <f t="shared" si="2"/>
        <v>1</v>
      </c>
      <c r="V3" s="1">
        <f t="shared" si="3"/>
        <v>1</v>
      </c>
      <c r="W3" s="1">
        <f t="shared" si="4"/>
        <v>0</v>
      </c>
      <c r="X3" s="1">
        <f t="shared" si="5"/>
        <v>0</v>
      </c>
      <c r="Y3" s="1">
        <f t="shared" si="6"/>
        <v>1</v>
      </c>
      <c r="Z3" s="1">
        <f t="shared" si="7"/>
        <v>1</v>
      </c>
      <c r="AA3" s="1">
        <f t="shared" si="8"/>
        <v>1</v>
      </c>
      <c r="AB3" s="1">
        <f t="shared" si="9"/>
        <v>6</v>
      </c>
      <c r="AC3" s="1"/>
    </row>
    <row r="4" spans="1:29" ht="12.95" customHeight="1">
      <c r="A4" s="2">
        <v>23</v>
      </c>
      <c r="B4" s="1" t="s">
        <v>731</v>
      </c>
      <c r="C4" s="1" t="s">
        <v>750</v>
      </c>
      <c r="D4" s="1">
        <v>39.92286</v>
      </c>
      <c r="E4" s="1">
        <v>-104.86809</v>
      </c>
      <c r="F4" s="3">
        <v>3</v>
      </c>
      <c r="G4" s="9" t="s">
        <v>2025</v>
      </c>
      <c r="H4" s="13">
        <v>12353.244188000001</v>
      </c>
      <c r="I4" s="14">
        <v>25.862971999999999</v>
      </c>
      <c r="J4" s="12">
        <v>1.0576000000000001</v>
      </c>
      <c r="K4" s="12">
        <v>0.28649999999999998</v>
      </c>
      <c r="L4" s="12">
        <v>8.434800000000001</v>
      </c>
      <c r="M4" s="1">
        <v>13</v>
      </c>
      <c r="N4" s="1">
        <v>40</v>
      </c>
      <c r="O4" s="12">
        <v>3.8917700000000002</v>
      </c>
      <c r="P4" s="1">
        <v>3.1004E-2</v>
      </c>
      <c r="Q4" s="1">
        <v>1</v>
      </c>
      <c r="R4" s="1">
        <v>1</v>
      </c>
      <c r="S4" s="1">
        <f t="shared" si="0"/>
        <v>0</v>
      </c>
      <c r="T4" s="1">
        <f t="shared" si="1"/>
        <v>0</v>
      </c>
      <c r="U4" s="1">
        <f t="shared" si="2"/>
        <v>1</v>
      </c>
      <c r="V4" s="1">
        <f t="shared" si="3"/>
        <v>1</v>
      </c>
      <c r="W4" s="1">
        <f t="shared" si="4"/>
        <v>1</v>
      </c>
      <c r="X4" s="1">
        <f t="shared" si="5"/>
        <v>1</v>
      </c>
      <c r="Y4" s="1">
        <f t="shared" si="6"/>
        <v>1</v>
      </c>
      <c r="Z4" s="1">
        <f t="shared" si="7"/>
        <v>0</v>
      </c>
      <c r="AA4" s="1">
        <f t="shared" si="8"/>
        <v>0</v>
      </c>
      <c r="AB4" s="1">
        <f t="shared" si="9"/>
        <v>5</v>
      </c>
      <c r="AC4" s="1"/>
    </row>
    <row r="5" spans="1:29" ht="12.95" customHeight="1">
      <c r="A5" s="2">
        <v>27</v>
      </c>
      <c r="B5" s="1" t="s">
        <v>751</v>
      </c>
      <c r="C5" s="1" t="s">
        <v>752</v>
      </c>
      <c r="D5" s="1">
        <v>40.417777999999998</v>
      </c>
      <c r="E5" s="1">
        <v>-104.639444</v>
      </c>
      <c r="F5" s="3">
        <v>3</v>
      </c>
      <c r="G5" s="9" t="s">
        <v>2025</v>
      </c>
      <c r="H5" s="13">
        <v>4526.2891120000004</v>
      </c>
      <c r="I5" s="14">
        <v>22.055569999999999</v>
      </c>
      <c r="J5" s="12">
        <v>15.242000000000001</v>
      </c>
      <c r="K5" s="12">
        <v>2.3193999999999999</v>
      </c>
      <c r="L5" s="12">
        <v>3.9718999999999998</v>
      </c>
      <c r="M5" s="1">
        <v>11</v>
      </c>
      <c r="N5" s="1">
        <v>7</v>
      </c>
      <c r="O5" s="12">
        <v>9.4473710000000004</v>
      </c>
      <c r="P5" s="1">
        <v>2.4299999999999999E-3</v>
      </c>
      <c r="Q5" s="1">
        <v>125</v>
      </c>
      <c r="R5" s="1">
        <v>0</v>
      </c>
      <c r="S5" s="1">
        <f t="shared" si="0"/>
        <v>1</v>
      </c>
      <c r="T5" s="1">
        <f t="shared" si="1"/>
        <v>0</v>
      </c>
      <c r="U5" s="1">
        <f t="shared" si="2"/>
        <v>1</v>
      </c>
      <c r="V5" s="1">
        <f t="shared" si="3"/>
        <v>1</v>
      </c>
      <c r="W5" s="1">
        <f t="shared" si="4"/>
        <v>0</v>
      </c>
      <c r="X5" s="1">
        <f t="shared" si="5"/>
        <v>1</v>
      </c>
      <c r="Y5" s="1">
        <f t="shared" si="6"/>
        <v>1</v>
      </c>
      <c r="Z5" s="1">
        <f t="shared" si="7"/>
        <v>1</v>
      </c>
      <c r="AA5" s="1">
        <f t="shared" si="8"/>
        <v>0</v>
      </c>
      <c r="AB5" s="1">
        <f t="shared" si="9"/>
        <v>6</v>
      </c>
      <c r="AC5" s="1"/>
    </row>
    <row r="6" spans="1:29" ht="12.95" customHeight="1">
      <c r="A6" s="2">
        <v>28</v>
      </c>
      <c r="B6" s="1" t="s">
        <v>753</v>
      </c>
      <c r="C6" s="1" t="s">
        <v>94</v>
      </c>
      <c r="D6" s="1">
        <v>40.351332999999997</v>
      </c>
      <c r="E6" s="1">
        <v>-104.774367</v>
      </c>
      <c r="F6" s="3">
        <v>3</v>
      </c>
      <c r="G6" s="9" t="s">
        <v>2025</v>
      </c>
      <c r="H6" s="13">
        <v>2075.6683159999998</v>
      </c>
      <c r="I6" s="14">
        <v>18.182362999999999</v>
      </c>
      <c r="J6" s="12">
        <v>14.484500000000001</v>
      </c>
      <c r="K6" s="12">
        <v>1.8480000000000001</v>
      </c>
      <c r="L6" s="12">
        <v>2.8921000000000001</v>
      </c>
      <c r="M6" s="1">
        <v>2</v>
      </c>
      <c r="N6" s="1">
        <v>2</v>
      </c>
      <c r="O6" s="12">
        <v>1.87046</v>
      </c>
      <c r="P6" s="1">
        <v>1.9269999999999999E-3</v>
      </c>
      <c r="Q6" s="1">
        <v>160</v>
      </c>
      <c r="R6" s="1">
        <v>2</v>
      </c>
      <c r="S6" s="1">
        <f t="shared" si="0"/>
        <v>1</v>
      </c>
      <c r="T6" s="1">
        <f t="shared" si="1"/>
        <v>0</v>
      </c>
      <c r="U6" s="1">
        <f t="shared" si="2"/>
        <v>1</v>
      </c>
      <c r="V6" s="1">
        <f t="shared" si="3"/>
        <v>0</v>
      </c>
      <c r="W6" s="1">
        <f t="shared" si="4"/>
        <v>0</v>
      </c>
      <c r="X6" s="1">
        <f t="shared" si="5"/>
        <v>0</v>
      </c>
      <c r="Y6" s="1">
        <f t="shared" si="6"/>
        <v>0</v>
      </c>
      <c r="Z6" s="1">
        <f t="shared" si="7"/>
        <v>1</v>
      </c>
      <c r="AA6" s="1">
        <f t="shared" si="8"/>
        <v>0</v>
      </c>
      <c r="AB6" s="1">
        <f t="shared" si="9"/>
        <v>3</v>
      </c>
      <c r="AC6" s="1"/>
    </row>
    <row r="7" spans="1:29" ht="12.95" customHeight="1">
      <c r="A7" s="2">
        <v>29</v>
      </c>
      <c r="B7" s="1" t="s">
        <v>756</v>
      </c>
      <c r="C7" s="1" t="s">
        <v>94</v>
      </c>
      <c r="D7" s="1">
        <v>40.258056000000003</v>
      </c>
      <c r="E7" s="1">
        <v>-104.879167</v>
      </c>
      <c r="F7" s="3">
        <v>3</v>
      </c>
      <c r="G7" s="9" t="s">
        <v>2025</v>
      </c>
      <c r="H7" s="13">
        <v>2538.4589999999998</v>
      </c>
      <c r="I7" s="14">
        <v>29.564226000000001</v>
      </c>
      <c r="J7" s="12">
        <v>15.878700000000002</v>
      </c>
      <c r="K7" s="12">
        <v>3.9258000000000002</v>
      </c>
      <c r="L7" s="12">
        <v>7.6031999999999993</v>
      </c>
      <c r="M7" s="1">
        <v>1</v>
      </c>
      <c r="N7" s="1">
        <v>2</v>
      </c>
      <c r="O7" s="12">
        <v>2.104806</v>
      </c>
      <c r="P7" s="1">
        <v>2.5999999999999999E-2</v>
      </c>
      <c r="Q7" s="1">
        <v>331</v>
      </c>
      <c r="R7" s="1">
        <v>1</v>
      </c>
      <c r="S7" s="1">
        <f t="shared" si="0"/>
        <v>1</v>
      </c>
      <c r="T7" s="1">
        <f t="shared" si="1"/>
        <v>0</v>
      </c>
      <c r="U7" s="1">
        <f t="shared" si="2"/>
        <v>1</v>
      </c>
      <c r="V7" s="1">
        <f t="shared" si="3"/>
        <v>0</v>
      </c>
      <c r="W7" s="1">
        <f t="shared" si="4"/>
        <v>0</v>
      </c>
      <c r="X7" s="1">
        <f t="shared" si="5"/>
        <v>0</v>
      </c>
      <c r="Y7" s="1">
        <f t="shared" si="6"/>
        <v>1</v>
      </c>
      <c r="Z7" s="1">
        <f t="shared" si="7"/>
        <v>1</v>
      </c>
      <c r="AA7" s="1">
        <f t="shared" si="8"/>
        <v>0</v>
      </c>
      <c r="AB7" s="1">
        <f t="shared" si="9"/>
        <v>4</v>
      </c>
      <c r="AC7" s="1"/>
    </row>
    <row r="8" spans="1:29" ht="12.95" customHeight="1">
      <c r="A8" s="2">
        <v>31</v>
      </c>
      <c r="B8" s="1" t="s">
        <v>756</v>
      </c>
      <c r="C8" s="1" t="s">
        <v>758</v>
      </c>
      <c r="D8" s="1">
        <v>40.161050000000003</v>
      </c>
      <c r="E8" s="1">
        <v>-105.007366</v>
      </c>
      <c r="F8" s="3">
        <v>3</v>
      </c>
      <c r="G8" s="9" t="s">
        <v>2025</v>
      </c>
      <c r="H8" s="13">
        <v>2280.3104990000002</v>
      </c>
      <c r="I8" s="14">
        <v>44.141033</v>
      </c>
      <c r="J8" s="12">
        <v>10.387699999999999</v>
      </c>
      <c r="K8" s="12">
        <v>3.4098000000000002</v>
      </c>
      <c r="L8" s="12">
        <v>7.4184000000000001</v>
      </c>
      <c r="M8" s="1">
        <v>3</v>
      </c>
      <c r="N8" s="1">
        <v>24</v>
      </c>
      <c r="O8" s="12">
        <v>3.116768</v>
      </c>
      <c r="P8" s="1">
        <v>2.8943E-2</v>
      </c>
      <c r="Q8" s="1">
        <v>304</v>
      </c>
      <c r="R8" s="1">
        <v>1</v>
      </c>
      <c r="S8" s="1">
        <f t="shared" si="0"/>
        <v>1</v>
      </c>
      <c r="T8" s="1">
        <f t="shared" si="1"/>
        <v>0</v>
      </c>
      <c r="U8" s="1">
        <f t="shared" si="2"/>
        <v>1</v>
      </c>
      <c r="V8" s="1">
        <f t="shared" si="3"/>
        <v>1</v>
      </c>
      <c r="W8" s="1">
        <f t="shared" si="4"/>
        <v>0</v>
      </c>
      <c r="X8" s="1">
        <f t="shared" si="5"/>
        <v>1</v>
      </c>
      <c r="Y8" s="1">
        <f t="shared" si="6"/>
        <v>1</v>
      </c>
      <c r="Z8" s="1">
        <f t="shared" si="7"/>
        <v>1</v>
      </c>
      <c r="AA8" s="1">
        <f t="shared" si="8"/>
        <v>0</v>
      </c>
      <c r="AB8" s="1">
        <f t="shared" si="9"/>
        <v>6</v>
      </c>
      <c r="AC8" s="1"/>
    </row>
    <row r="9" spans="1:29" ht="12.95" customHeight="1">
      <c r="A9" s="2">
        <v>34</v>
      </c>
      <c r="B9" s="1" t="s">
        <v>267</v>
      </c>
      <c r="C9" s="1" t="s">
        <v>114</v>
      </c>
      <c r="D9" s="1">
        <v>39.827599999999997</v>
      </c>
      <c r="E9" s="1">
        <v>-104.9521</v>
      </c>
      <c r="F9" s="3">
        <v>3</v>
      </c>
      <c r="G9" s="9" t="s">
        <v>2025</v>
      </c>
      <c r="H9" s="13">
        <v>1478.0735139999999</v>
      </c>
      <c r="I9" s="14">
        <v>16.176362999999998</v>
      </c>
      <c r="J9" s="12">
        <v>8.4900000000000003E-2</v>
      </c>
      <c r="K9" s="12">
        <v>0.18190000000000001</v>
      </c>
      <c r="L9" s="12">
        <v>11.170300000000001</v>
      </c>
      <c r="M9" s="1">
        <v>15</v>
      </c>
      <c r="N9" s="1">
        <v>64</v>
      </c>
      <c r="O9" s="12">
        <v>12.691743000000001</v>
      </c>
      <c r="P9" s="1">
        <v>3.3827999999999997E-2</v>
      </c>
      <c r="Q9" s="1">
        <v>0</v>
      </c>
      <c r="R9" s="1">
        <v>0</v>
      </c>
      <c r="S9" s="1">
        <f t="shared" si="0"/>
        <v>0</v>
      </c>
      <c r="T9" s="1">
        <f t="shared" si="1"/>
        <v>0</v>
      </c>
      <c r="U9" s="1">
        <f t="shared" si="2"/>
        <v>1</v>
      </c>
      <c r="V9" s="1">
        <f t="shared" si="3"/>
        <v>1</v>
      </c>
      <c r="W9" s="1">
        <f t="shared" si="4"/>
        <v>1</v>
      </c>
      <c r="X9" s="1">
        <f t="shared" si="5"/>
        <v>1</v>
      </c>
      <c r="Y9" s="1">
        <f t="shared" si="6"/>
        <v>1</v>
      </c>
      <c r="Z9" s="1">
        <f t="shared" si="7"/>
        <v>0</v>
      </c>
      <c r="AA9" s="1">
        <f t="shared" si="8"/>
        <v>0</v>
      </c>
      <c r="AB9" s="1">
        <f t="shared" si="9"/>
        <v>5</v>
      </c>
      <c r="AC9" s="1"/>
    </row>
    <row r="10" spans="1:29" ht="12.95" customHeight="1">
      <c r="A10" s="2">
        <v>35</v>
      </c>
      <c r="B10" s="1" t="s">
        <v>267</v>
      </c>
      <c r="C10" s="1" t="s">
        <v>759</v>
      </c>
      <c r="D10" s="1">
        <v>39.752633000000003</v>
      </c>
      <c r="E10" s="1">
        <v>-105.235816</v>
      </c>
      <c r="F10" s="3">
        <v>1</v>
      </c>
      <c r="G10" s="9" t="s">
        <v>2026</v>
      </c>
      <c r="H10" s="13">
        <v>1021.413573</v>
      </c>
      <c r="I10" s="14">
        <v>18.573249000000001</v>
      </c>
      <c r="J10" s="12">
        <v>0</v>
      </c>
      <c r="K10" s="12">
        <v>3.6999999999999997E-3</v>
      </c>
      <c r="L10" s="12">
        <v>1.2572000000000001</v>
      </c>
      <c r="M10" s="1">
        <v>0</v>
      </c>
      <c r="N10" s="1">
        <v>100</v>
      </c>
      <c r="O10" s="12">
        <v>2.2685279999999999</v>
      </c>
      <c r="P10" s="1">
        <v>4.8952000000000002E-2</v>
      </c>
      <c r="Q10" s="1">
        <v>0</v>
      </c>
      <c r="R10" s="1">
        <v>0</v>
      </c>
      <c r="S10" s="1">
        <f t="shared" ref="S10:V12" si="10">IF(J10&gt;0,1,0)</f>
        <v>0</v>
      </c>
      <c r="T10" s="1">
        <f t="shared" si="10"/>
        <v>1</v>
      </c>
      <c r="U10" s="1">
        <f t="shared" si="10"/>
        <v>1</v>
      </c>
      <c r="V10" s="1">
        <f t="shared" si="10"/>
        <v>0</v>
      </c>
      <c r="W10" s="1">
        <f>IF(N10&gt;1,1,0)</f>
        <v>1</v>
      </c>
      <c r="X10" s="1">
        <f>IF(O10&gt;0.6,1,0)</f>
        <v>1</v>
      </c>
      <c r="Y10" s="1">
        <f>IF(P10&gt;0.03,1,0)</f>
        <v>1</v>
      </c>
      <c r="Z10" s="1">
        <f t="shared" ref="Z10:AA12" si="11">IF(Q10&gt;0,1,0)</f>
        <v>0</v>
      </c>
      <c r="AA10" s="1">
        <f t="shared" si="11"/>
        <v>0</v>
      </c>
      <c r="AB10" s="1">
        <f t="shared" si="9"/>
        <v>5</v>
      </c>
      <c r="AC10" s="1"/>
    </row>
    <row r="11" spans="1:29" ht="12.95" customHeight="1">
      <c r="A11" s="2">
        <v>38</v>
      </c>
      <c r="B11" s="1" t="s">
        <v>624</v>
      </c>
      <c r="C11" s="1" t="s">
        <v>764</v>
      </c>
      <c r="D11" s="1">
        <v>40.478000000000002</v>
      </c>
      <c r="E11" s="1">
        <v>-107.01267</v>
      </c>
      <c r="F11" s="3">
        <v>1</v>
      </c>
      <c r="G11" s="9" t="s">
        <v>2026</v>
      </c>
      <c r="H11" s="13">
        <v>2872.3813019999998</v>
      </c>
      <c r="I11" s="14">
        <v>19.284589</v>
      </c>
      <c r="J11" s="12">
        <v>5.1900000000000002E-2</v>
      </c>
      <c r="K11" s="12">
        <v>6.6806000000000001</v>
      </c>
      <c r="L11" s="12">
        <v>0.40559999999999996</v>
      </c>
      <c r="M11" s="1">
        <v>0</v>
      </c>
      <c r="N11" s="1">
        <v>31</v>
      </c>
      <c r="O11" s="12">
        <v>1.2491209999999999</v>
      </c>
      <c r="P11" s="1">
        <v>4.5259999999999996E-3</v>
      </c>
      <c r="Q11" s="1">
        <v>1</v>
      </c>
      <c r="R11" s="1">
        <v>0</v>
      </c>
      <c r="S11" s="1">
        <f t="shared" si="10"/>
        <v>1</v>
      </c>
      <c r="T11" s="1">
        <f t="shared" si="10"/>
        <v>1</v>
      </c>
      <c r="U11" s="1">
        <f t="shared" si="10"/>
        <v>1</v>
      </c>
      <c r="V11" s="1">
        <f t="shared" si="10"/>
        <v>0</v>
      </c>
      <c r="W11" s="1">
        <f>IF(N11&gt;1,1,0)</f>
        <v>1</v>
      </c>
      <c r="X11" s="1">
        <f>IF(O11&gt;0.6,1,0)</f>
        <v>1</v>
      </c>
      <c r="Y11" s="1">
        <f>IF(P11&gt;0.03,1,0)</f>
        <v>0</v>
      </c>
      <c r="Z11" s="1">
        <f t="shared" si="11"/>
        <v>1</v>
      </c>
      <c r="AA11" s="1">
        <f t="shared" si="11"/>
        <v>0</v>
      </c>
      <c r="AB11" s="1">
        <f t="shared" si="9"/>
        <v>6</v>
      </c>
      <c r="AC11" s="1"/>
    </row>
    <row r="12" spans="1:29" ht="12.95" customHeight="1">
      <c r="A12" s="2">
        <v>46</v>
      </c>
      <c r="B12" s="1" t="s">
        <v>345</v>
      </c>
      <c r="C12" s="1" t="s">
        <v>769</v>
      </c>
      <c r="D12" s="1">
        <v>39.6492</v>
      </c>
      <c r="E12" s="1">
        <v>-107.0635</v>
      </c>
      <c r="F12" s="3">
        <v>1</v>
      </c>
      <c r="G12" s="9" t="s">
        <v>2026</v>
      </c>
      <c r="H12" s="13">
        <v>8836.4575939999995</v>
      </c>
      <c r="I12" s="14">
        <v>23.385314999999999</v>
      </c>
      <c r="J12" s="12">
        <v>1.09E-2</v>
      </c>
      <c r="K12" s="12">
        <v>1.712</v>
      </c>
      <c r="L12" s="12">
        <v>0.47910000000000003</v>
      </c>
      <c r="M12" s="1">
        <v>0</v>
      </c>
      <c r="N12" s="1">
        <v>10</v>
      </c>
      <c r="O12" s="12">
        <v>1.7905530000000001</v>
      </c>
      <c r="P12" s="1">
        <v>1.6636000000000001E-2</v>
      </c>
      <c r="Q12" s="1">
        <v>0</v>
      </c>
      <c r="R12" s="1">
        <v>0</v>
      </c>
      <c r="S12" s="1">
        <f t="shared" si="10"/>
        <v>1</v>
      </c>
      <c r="T12" s="1">
        <f t="shared" si="10"/>
        <v>1</v>
      </c>
      <c r="U12" s="1">
        <f t="shared" si="10"/>
        <v>1</v>
      </c>
      <c r="V12" s="1">
        <f t="shared" si="10"/>
        <v>0</v>
      </c>
      <c r="W12" s="1">
        <f>IF(N12&gt;1,1,0)</f>
        <v>1</v>
      </c>
      <c r="X12" s="1">
        <f>IF(O12&gt;0.6,1,0)</f>
        <v>1</v>
      </c>
      <c r="Y12" s="1">
        <f>IF(P12&gt;0.03,1,0)</f>
        <v>0</v>
      </c>
      <c r="Z12" s="1">
        <f t="shared" si="11"/>
        <v>0</v>
      </c>
      <c r="AA12" s="1">
        <f t="shared" si="11"/>
        <v>0</v>
      </c>
      <c r="AB12" s="1">
        <f t="shared" si="9"/>
        <v>5</v>
      </c>
      <c r="AC12" s="1"/>
    </row>
    <row r="13" spans="1:29" ht="12.95" customHeight="1">
      <c r="A13" s="2">
        <v>47</v>
      </c>
      <c r="B13" s="1" t="s">
        <v>345</v>
      </c>
      <c r="C13" s="1" t="s">
        <v>770</v>
      </c>
      <c r="D13" s="1">
        <v>39.56465</v>
      </c>
      <c r="E13" s="1">
        <v>-107.51809</v>
      </c>
      <c r="F13" s="3">
        <v>1</v>
      </c>
      <c r="G13" s="9" t="s">
        <v>2024</v>
      </c>
      <c r="H13" s="13">
        <v>15870.6945</v>
      </c>
      <c r="I13" s="14">
        <v>25.250716000000001</v>
      </c>
      <c r="J13" s="12">
        <v>1.0799999999999999E-2</v>
      </c>
      <c r="K13" s="12">
        <v>1.6646999999999998</v>
      </c>
      <c r="L13" s="12">
        <v>0.67659999999999998</v>
      </c>
      <c r="M13" s="1">
        <v>1</v>
      </c>
      <c r="N13" s="1">
        <v>5</v>
      </c>
      <c r="O13" s="12">
        <v>2.028489</v>
      </c>
      <c r="P13" s="1">
        <v>1.6948999999999999E-2</v>
      </c>
      <c r="Q13" s="1">
        <v>0</v>
      </c>
      <c r="R13" s="1">
        <v>0</v>
      </c>
      <c r="S13" s="1">
        <f>IF(J13&gt;5,1,0)</f>
        <v>0</v>
      </c>
      <c r="T13" s="1">
        <f>IF(K13&gt;2,1,0)</f>
        <v>0</v>
      </c>
      <c r="U13" s="1">
        <f>IF(L13&gt;0.05,1,0)</f>
        <v>1</v>
      </c>
      <c r="V13" s="1">
        <f t="shared" ref="V13:V18" si="12">IF(M13&gt;0,1,0)</f>
        <v>1</v>
      </c>
      <c r="W13" s="1">
        <f>IF(N13&gt;10,1,0)</f>
        <v>0</v>
      </c>
      <c r="X13" s="1">
        <f>IF(O13&gt;2,1,0)</f>
        <v>1</v>
      </c>
      <c r="Y13" s="1">
        <f>IF(P13&gt;0.05,1,0)</f>
        <v>0</v>
      </c>
      <c r="Z13" s="1">
        <f t="shared" ref="Z13:Z18" si="13">IF(Q13&gt;0,1,0)</f>
        <v>0</v>
      </c>
      <c r="AA13" s="1">
        <f>IF(R13&gt;2,1,0)</f>
        <v>0</v>
      </c>
      <c r="AB13" s="1">
        <f t="shared" si="9"/>
        <v>3</v>
      </c>
      <c r="AC13" s="1"/>
    </row>
    <row r="14" spans="1:29" ht="12.95" customHeight="1">
      <c r="A14" s="2">
        <v>52</v>
      </c>
      <c r="B14" s="1" t="s">
        <v>466</v>
      </c>
      <c r="C14" s="1" t="s">
        <v>785</v>
      </c>
      <c r="D14" s="1">
        <v>39.649900000000002</v>
      </c>
      <c r="E14" s="1">
        <v>-106.9524</v>
      </c>
      <c r="F14" s="3">
        <v>1</v>
      </c>
      <c r="G14" s="9" t="s">
        <v>2026</v>
      </c>
      <c r="H14" s="13">
        <v>2458.6562960000001</v>
      </c>
      <c r="I14" s="14">
        <v>45.904589999999999</v>
      </c>
      <c r="J14" s="12">
        <v>4.4000000000000003E-3</v>
      </c>
      <c r="K14" s="12">
        <v>0.92049999999999998</v>
      </c>
      <c r="L14" s="12">
        <v>1.2889000000000002</v>
      </c>
      <c r="M14" s="1">
        <v>3</v>
      </c>
      <c r="N14" s="1">
        <v>64</v>
      </c>
      <c r="O14" s="12">
        <v>2.376951</v>
      </c>
      <c r="P14" s="1">
        <v>4.4739999999999997E-3</v>
      </c>
      <c r="Q14" s="1">
        <v>0</v>
      </c>
      <c r="R14" s="1">
        <v>0</v>
      </c>
      <c r="S14" s="1">
        <f t="shared" ref="S14:U15" si="14">IF(J14&gt;0,1,0)</f>
        <v>1</v>
      </c>
      <c r="T14" s="1">
        <f t="shared" si="14"/>
        <v>1</v>
      </c>
      <c r="U14" s="1">
        <f t="shared" si="14"/>
        <v>1</v>
      </c>
      <c r="V14" s="1">
        <f t="shared" si="12"/>
        <v>1</v>
      </c>
      <c r="W14" s="1">
        <f>IF(N14&gt;1,1,0)</f>
        <v>1</v>
      </c>
      <c r="X14" s="1">
        <f>IF(O14&gt;0.6,1,0)</f>
        <v>1</v>
      </c>
      <c r="Y14" s="1">
        <f>IF(P14&gt;0.03,1,0)</f>
        <v>0</v>
      </c>
      <c r="Z14" s="1">
        <f t="shared" si="13"/>
        <v>0</v>
      </c>
      <c r="AA14" s="1">
        <f>IF(R14&gt;0,1,0)</f>
        <v>0</v>
      </c>
      <c r="AB14" s="1">
        <f t="shared" si="9"/>
        <v>6</v>
      </c>
      <c r="AC14" s="1"/>
    </row>
    <row r="15" spans="1:29" ht="12.95" customHeight="1">
      <c r="A15" s="2">
        <v>58</v>
      </c>
      <c r="B15" s="1" t="s">
        <v>6</v>
      </c>
      <c r="C15" s="1" t="s">
        <v>982</v>
      </c>
      <c r="D15" s="1">
        <v>38.664444000000003</v>
      </c>
      <c r="E15" s="1">
        <v>-106.844722</v>
      </c>
      <c r="F15" s="3">
        <v>1</v>
      </c>
      <c r="G15" s="9" t="s">
        <v>2026</v>
      </c>
      <c r="H15" s="13">
        <v>1232.9326699999999</v>
      </c>
      <c r="I15" s="14">
        <v>14.141945</v>
      </c>
      <c r="J15" s="12">
        <v>0</v>
      </c>
      <c r="K15" s="12">
        <v>9.3100000000000002E-2</v>
      </c>
      <c r="L15" s="12">
        <v>3.3999999999999996E-2</v>
      </c>
      <c r="M15" s="1">
        <v>1</v>
      </c>
      <c r="N15" s="1">
        <v>1</v>
      </c>
      <c r="O15" s="12">
        <v>1.223644</v>
      </c>
      <c r="P15" s="1">
        <v>2.1898999999999998E-2</v>
      </c>
      <c r="Q15" s="1">
        <v>0</v>
      </c>
      <c r="R15" s="1">
        <v>0</v>
      </c>
      <c r="S15" s="1">
        <f t="shared" si="14"/>
        <v>0</v>
      </c>
      <c r="T15" s="1">
        <f t="shared" si="14"/>
        <v>1</v>
      </c>
      <c r="U15" s="1">
        <f t="shared" si="14"/>
        <v>1</v>
      </c>
      <c r="V15" s="1">
        <f t="shared" si="12"/>
        <v>1</v>
      </c>
      <c r="W15" s="1">
        <f>IF(N15&gt;1,1,0)</f>
        <v>0</v>
      </c>
      <c r="X15" s="1">
        <f>IF(O15&gt;0.6,1,0)</f>
        <v>1</v>
      </c>
      <c r="Y15" s="1">
        <f>IF(P15&gt;0.03,1,0)</f>
        <v>0</v>
      </c>
      <c r="Z15" s="1">
        <f t="shared" si="13"/>
        <v>0</v>
      </c>
      <c r="AA15" s="1">
        <f>IF(R15&gt;0,1,0)</f>
        <v>0</v>
      </c>
      <c r="AB15" s="1">
        <f t="shared" si="9"/>
        <v>4</v>
      </c>
      <c r="AC15" s="1"/>
    </row>
    <row r="16" spans="1:29" ht="12.95" customHeight="1">
      <c r="A16" s="2">
        <v>61</v>
      </c>
      <c r="B16" s="1" t="s">
        <v>172</v>
      </c>
      <c r="C16" s="1" t="s">
        <v>1058</v>
      </c>
      <c r="D16" s="1">
        <v>38.681350000000002</v>
      </c>
      <c r="E16" s="1">
        <v>-108.97966700000001</v>
      </c>
      <c r="F16" s="3">
        <v>3</v>
      </c>
      <c r="G16" s="9" t="s">
        <v>2024</v>
      </c>
      <c r="H16" s="13">
        <v>11281.722889000001</v>
      </c>
      <c r="I16" s="14">
        <v>44.244501</v>
      </c>
      <c r="J16" s="12">
        <v>0.28210000000000002</v>
      </c>
      <c r="K16" s="12">
        <v>2.0838999999999999</v>
      </c>
      <c r="L16" s="12">
        <v>0.12919999999999998</v>
      </c>
      <c r="M16" s="1">
        <v>0</v>
      </c>
      <c r="N16" s="1">
        <v>17</v>
      </c>
      <c r="O16" s="12">
        <v>0.91936600000000002</v>
      </c>
      <c r="P16" s="1">
        <v>1.3828E-2</v>
      </c>
      <c r="Q16" s="1">
        <v>0</v>
      </c>
      <c r="R16" s="1">
        <v>0</v>
      </c>
      <c r="S16" s="1">
        <f>IF(J16&gt;5,1,0)</f>
        <v>0</v>
      </c>
      <c r="T16" s="1">
        <f>IF(K16&gt;2,1,0)</f>
        <v>1</v>
      </c>
      <c r="U16" s="1">
        <f>IF(L16&gt;0.05,1,0)</f>
        <v>1</v>
      </c>
      <c r="V16" s="1">
        <f t="shared" si="12"/>
        <v>0</v>
      </c>
      <c r="W16" s="1">
        <f>IF(N16&gt;10,1,0)</f>
        <v>1</v>
      </c>
      <c r="X16" s="1">
        <f>IF(O16&gt;2,1,0)</f>
        <v>0</v>
      </c>
      <c r="Y16" s="1">
        <f>IF(P16&gt;0.05,1,0)</f>
        <v>0</v>
      </c>
      <c r="Z16" s="1">
        <f t="shared" si="13"/>
        <v>0</v>
      </c>
      <c r="AA16" s="1">
        <f>IF(R16&gt;2,1,0)</f>
        <v>0</v>
      </c>
      <c r="AB16" s="1">
        <f t="shared" si="9"/>
        <v>3</v>
      </c>
      <c r="AC16" s="1"/>
    </row>
    <row r="17" spans="1:29" ht="12.95" customHeight="1">
      <c r="A17" s="2">
        <v>68</v>
      </c>
      <c r="B17" s="1" t="s">
        <v>738</v>
      </c>
      <c r="C17" s="1" t="s">
        <v>1073</v>
      </c>
      <c r="D17" s="1">
        <v>37.017833000000003</v>
      </c>
      <c r="E17" s="1">
        <v>-107.315167</v>
      </c>
      <c r="F17" s="3">
        <v>1</v>
      </c>
      <c r="G17" s="9" t="s">
        <v>2026</v>
      </c>
      <c r="H17" s="13">
        <v>3240.342392</v>
      </c>
      <c r="I17" s="14">
        <v>24.265502999999999</v>
      </c>
      <c r="J17" s="12">
        <v>1.34E-2</v>
      </c>
      <c r="K17" s="12">
        <v>1.3444</v>
      </c>
      <c r="L17" s="12">
        <v>0.2104</v>
      </c>
      <c r="M17" s="1">
        <v>0</v>
      </c>
      <c r="N17" s="1">
        <v>4</v>
      </c>
      <c r="O17" s="12">
        <v>0.48416799999999999</v>
      </c>
      <c r="P17" s="1">
        <v>3.0860000000000002E-3</v>
      </c>
      <c r="Q17" s="1">
        <v>9</v>
      </c>
      <c r="R17" s="1">
        <v>0</v>
      </c>
      <c r="S17" s="1">
        <f t="shared" ref="S17:U18" si="15">IF(J17&gt;0,1,0)</f>
        <v>1</v>
      </c>
      <c r="T17" s="1">
        <f t="shared" si="15"/>
        <v>1</v>
      </c>
      <c r="U17" s="1">
        <f t="shared" si="15"/>
        <v>1</v>
      </c>
      <c r="V17" s="1">
        <f t="shared" si="12"/>
        <v>0</v>
      </c>
      <c r="W17" s="1">
        <f>IF(N17&gt;1,1,0)</f>
        <v>1</v>
      </c>
      <c r="X17" s="1">
        <f>IF(O17&gt;0.6,1,0)</f>
        <v>0</v>
      </c>
      <c r="Y17" s="1">
        <f>IF(P17&gt;0.03,1,0)</f>
        <v>0</v>
      </c>
      <c r="Z17" s="1">
        <f t="shared" si="13"/>
        <v>1</v>
      </c>
      <c r="AA17" s="1">
        <f>IF(R17&gt;0,1,0)</f>
        <v>0</v>
      </c>
      <c r="AB17" s="1">
        <f t="shared" si="9"/>
        <v>5</v>
      </c>
      <c r="AC17" s="1"/>
    </row>
    <row r="18" spans="1:29" ht="12.95" customHeight="1">
      <c r="A18" s="2">
        <v>91</v>
      </c>
      <c r="B18" s="1" t="s">
        <v>1224</v>
      </c>
      <c r="C18" s="1" t="s">
        <v>1369</v>
      </c>
      <c r="D18" s="1">
        <v>37.123469999999998</v>
      </c>
      <c r="E18" s="1">
        <v>-104.70844</v>
      </c>
      <c r="F18" s="3">
        <v>1</v>
      </c>
      <c r="G18" s="9" t="s">
        <v>2026</v>
      </c>
      <c r="H18" s="13">
        <v>1103.358465</v>
      </c>
      <c r="I18" s="14">
        <v>22.377507000000001</v>
      </c>
      <c r="J18" s="12">
        <v>2.3800000000000002E-2</v>
      </c>
      <c r="K18" s="12">
        <v>1.5022</v>
      </c>
      <c r="L18" s="12">
        <v>4.3199999999999995E-2</v>
      </c>
      <c r="M18" s="1">
        <v>0</v>
      </c>
      <c r="N18" s="1">
        <v>5</v>
      </c>
      <c r="O18" s="12">
        <v>1.2892840000000001</v>
      </c>
      <c r="P18" s="1">
        <v>0</v>
      </c>
      <c r="Q18" s="1">
        <v>58</v>
      </c>
      <c r="R18" s="1">
        <v>0</v>
      </c>
      <c r="S18" s="1">
        <f t="shared" si="15"/>
        <v>1</v>
      </c>
      <c r="T18" s="1">
        <f t="shared" si="15"/>
        <v>1</v>
      </c>
      <c r="U18" s="1">
        <f t="shared" si="15"/>
        <v>1</v>
      </c>
      <c r="V18" s="1">
        <f t="shared" si="12"/>
        <v>0</v>
      </c>
      <c r="W18" s="1">
        <f>IF(N18&gt;1,1,0)</f>
        <v>1</v>
      </c>
      <c r="X18" s="1">
        <f>IF(O18&gt;0.6,1,0)</f>
        <v>1</v>
      </c>
      <c r="Y18" s="1">
        <f>IF(P18&gt;0.03,1,0)</f>
        <v>0</v>
      </c>
      <c r="Z18" s="1">
        <f t="shared" si="13"/>
        <v>1</v>
      </c>
      <c r="AA18" s="1">
        <f>IF(R18&gt;0,1,0)</f>
        <v>0</v>
      </c>
      <c r="AB18" s="1">
        <f t="shared" si="9"/>
        <v>6</v>
      </c>
      <c r="AC18" s="1"/>
    </row>
    <row r="19" spans="1:29" ht="12.95" customHeight="1">
      <c r="A19" s="2">
        <v>92</v>
      </c>
      <c r="B19" s="1" t="s">
        <v>1264</v>
      </c>
      <c r="C19" s="1" t="s">
        <v>1392</v>
      </c>
      <c r="D19" s="1">
        <v>37.399616999999999</v>
      </c>
      <c r="E19" s="1">
        <v>-104.643</v>
      </c>
      <c r="F19" s="3">
        <v>3</v>
      </c>
      <c r="G19" s="9" t="s">
        <v>2025</v>
      </c>
      <c r="H19" s="13">
        <v>372.24597699999998</v>
      </c>
      <c r="I19" s="14">
        <v>16.420704000000001</v>
      </c>
      <c r="J19" s="12">
        <v>1.11E-2</v>
      </c>
      <c r="K19" s="12">
        <v>2.0110999999999999</v>
      </c>
      <c r="L19" s="12">
        <v>2.6100000000000002E-2</v>
      </c>
      <c r="M19" s="1">
        <v>0</v>
      </c>
      <c r="N19" s="1">
        <v>3</v>
      </c>
      <c r="O19" s="12">
        <v>1.0346120000000001</v>
      </c>
      <c r="P19" s="1">
        <v>0</v>
      </c>
      <c r="Q19" s="1">
        <v>0</v>
      </c>
      <c r="R19" s="1">
        <v>0</v>
      </c>
      <c r="S19" s="1">
        <f>IF(J19&gt;6,1,0)</f>
        <v>0</v>
      </c>
      <c r="T19" s="1">
        <f>IF(K19&gt;50,1,0)</f>
        <v>0</v>
      </c>
      <c r="U19" s="1">
        <f>IF(L19&gt;1,1,0)</f>
        <v>0</v>
      </c>
      <c r="V19" s="1">
        <f>IF(M19&gt;2,1,0)</f>
        <v>0</v>
      </c>
      <c r="W19" s="1">
        <f>IF(N19&gt;30,1,0)</f>
        <v>0</v>
      </c>
      <c r="X19" s="1">
        <f>IF(O19&gt;3,1,0)</f>
        <v>0</v>
      </c>
      <c r="Y19" s="1">
        <f>IF(P19&gt;0.002,1,0)</f>
        <v>0</v>
      </c>
      <c r="Z19" s="1">
        <f>IF(Q19&gt;3,1,0)</f>
        <v>0</v>
      </c>
      <c r="AA19" s="1">
        <f>IF(R19&gt;2,1,0)</f>
        <v>0</v>
      </c>
      <c r="AB19" s="1">
        <f t="shared" si="9"/>
        <v>0</v>
      </c>
      <c r="AC19" s="1"/>
    </row>
    <row r="20" spans="1:29" ht="12.95" customHeight="1">
      <c r="A20" s="2">
        <v>101</v>
      </c>
      <c r="B20" s="1" t="s">
        <v>4</v>
      </c>
      <c r="C20" s="1" t="s">
        <v>5</v>
      </c>
      <c r="D20" s="1">
        <v>38.12538</v>
      </c>
      <c r="E20" s="1">
        <v>-108.20621</v>
      </c>
      <c r="F20" s="3">
        <v>1</v>
      </c>
      <c r="G20" s="9" t="s">
        <v>2024</v>
      </c>
      <c r="H20" s="13">
        <v>1120.8183610000001</v>
      </c>
      <c r="I20" s="14">
        <v>18.892775</v>
      </c>
      <c r="J20" s="12">
        <v>0</v>
      </c>
      <c r="K20" s="12">
        <v>0.14319999999999999</v>
      </c>
      <c r="L20" s="12">
        <v>0.24850000000000003</v>
      </c>
      <c r="M20" s="1">
        <v>0</v>
      </c>
      <c r="N20" s="1">
        <v>4</v>
      </c>
      <c r="O20" s="12">
        <v>1.248335</v>
      </c>
      <c r="P20" s="1">
        <v>7.3161000000000004E-2</v>
      </c>
      <c r="Q20" s="1">
        <v>0</v>
      </c>
      <c r="R20" s="1">
        <v>0</v>
      </c>
      <c r="S20" s="1">
        <f>IF(J20&gt;5,1,0)</f>
        <v>0</v>
      </c>
      <c r="T20" s="1">
        <f>IF(K20&gt;2,1,0)</f>
        <v>0</v>
      </c>
      <c r="U20" s="1">
        <f>IF(L20&gt;0.05,1,0)</f>
        <v>1</v>
      </c>
      <c r="V20" s="1">
        <f>IF(M20&gt;0,1,0)</f>
        <v>0</v>
      </c>
      <c r="W20" s="1">
        <f>IF(N20&gt;10,1,0)</f>
        <v>0</v>
      </c>
      <c r="X20" s="1">
        <f>IF(O20&gt;2,1,0)</f>
        <v>0</v>
      </c>
      <c r="Y20" s="1">
        <f>IF(P20&gt;0.05,1,0)</f>
        <v>1</v>
      </c>
      <c r="Z20" s="1">
        <f>IF(Q20&gt;0,1,0)</f>
        <v>0</v>
      </c>
      <c r="AA20" s="1">
        <f>IF(R20&gt;2,1,0)</f>
        <v>0</v>
      </c>
      <c r="AB20" s="1">
        <f t="shared" si="9"/>
        <v>2</v>
      </c>
      <c r="AC20" s="1"/>
    </row>
    <row r="21" spans="1:29" ht="12.95" customHeight="1">
      <c r="A21" s="2">
        <v>115</v>
      </c>
      <c r="B21" s="1" t="s">
        <v>307</v>
      </c>
      <c r="C21" s="1" t="s">
        <v>308</v>
      </c>
      <c r="D21" s="1">
        <v>39.566659999999999</v>
      </c>
      <c r="E21" s="1">
        <v>-106.0491</v>
      </c>
      <c r="F21" s="3">
        <v>2</v>
      </c>
      <c r="G21" s="9" t="s">
        <v>2026</v>
      </c>
      <c r="H21" s="13">
        <v>317.83059500000002</v>
      </c>
      <c r="I21" s="14">
        <v>24.819635999999999</v>
      </c>
      <c r="J21" s="12">
        <v>0</v>
      </c>
      <c r="K21" s="12">
        <v>0</v>
      </c>
      <c r="L21" s="12">
        <v>2.2650000000000001</v>
      </c>
      <c r="M21" s="1">
        <v>0</v>
      </c>
      <c r="N21" s="1">
        <v>4</v>
      </c>
      <c r="O21" s="12">
        <v>2.4790640000000002</v>
      </c>
      <c r="P21" s="1">
        <v>7.2366E-2</v>
      </c>
      <c r="Q21" s="1">
        <v>0</v>
      </c>
      <c r="R21" s="1">
        <v>0</v>
      </c>
      <c r="S21" s="1">
        <f>IF(J21&gt;0,1,0)</f>
        <v>0</v>
      </c>
      <c r="T21" s="1">
        <f>IF(K21&gt;0,1,0)</f>
        <v>0</v>
      </c>
      <c r="U21" s="1">
        <f>IF(L21&gt;0,1,0)</f>
        <v>1</v>
      </c>
      <c r="V21" s="1">
        <f>IF(M21&gt;0,1,0)</f>
        <v>0</v>
      </c>
      <c r="W21" s="1">
        <f>IF(N21&gt;1,1,0)</f>
        <v>1</v>
      </c>
      <c r="X21" s="1">
        <f>IF(O21&gt;0.6,1,0)</f>
        <v>1</v>
      </c>
      <c r="Y21" s="1">
        <f>IF(P21&gt;0.03,1,0)</f>
        <v>1</v>
      </c>
      <c r="Z21" s="1">
        <f>IF(Q21&gt;0,1,0)</f>
        <v>0</v>
      </c>
      <c r="AA21" s="1">
        <f>IF(R21&gt;0,1,0)</f>
        <v>0</v>
      </c>
      <c r="AB21" s="1">
        <f t="shared" si="9"/>
        <v>4</v>
      </c>
      <c r="AC21" s="1"/>
    </row>
    <row r="22" spans="1:29" ht="12.95" customHeight="1">
      <c r="A22" s="2">
        <v>120</v>
      </c>
      <c r="B22" s="1" t="s">
        <v>342</v>
      </c>
      <c r="C22" s="1" t="s">
        <v>343</v>
      </c>
      <c r="D22" s="1">
        <v>40.741010000000003</v>
      </c>
      <c r="E22" s="1">
        <v>-106.28196</v>
      </c>
      <c r="F22" s="3">
        <v>1</v>
      </c>
      <c r="G22" s="9" t="s">
        <v>2024</v>
      </c>
      <c r="H22" s="13">
        <v>463.47693800000002</v>
      </c>
      <c r="I22" s="14">
        <v>20.40851</v>
      </c>
      <c r="J22" s="12">
        <v>0</v>
      </c>
      <c r="K22" s="12">
        <v>8.623899999999999</v>
      </c>
      <c r="L22" s="12">
        <v>0.152</v>
      </c>
      <c r="M22" s="1">
        <v>0</v>
      </c>
      <c r="N22" s="1">
        <v>25</v>
      </c>
      <c r="O22" s="12">
        <v>1.4871650000000001</v>
      </c>
      <c r="P22" s="1">
        <v>0</v>
      </c>
      <c r="Q22" s="1">
        <v>1</v>
      </c>
      <c r="R22" s="1">
        <v>0</v>
      </c>
      <c r="S22" s="1">
        <f>IF(J22&gt;5,1,0)</f>
        <v>0</v>
      </c>
      <c r="T22" s="1">
        <f>IF(K22&gt;2,1,0)</f>
        <v>1</v>
      </c>
      <c r="U22" s="1">
        <f>IF(L22&gt;0.05,1,0)</f>
        <v>1</v>
      </c>
      <c r="V22" s="1">
        <f>IF(M22&gt;0,1,0)</f>
        <v>0</v>
      </c>
      <c r="W22" s="1">
        <f>IF(N22&gt;10,1,0)</f>
        <v>1</v>
      </c>
      <c r="X22" s="1">
        <f>IF(O22&gt;2,1,0)</f>
        <v>0</v>
      </c>
      <c r="Y22" s="1">
        <f>IF(P22&gt;0.05,1,0)</f>
        <v>0</v>
      </c>
      <c r="Z22" s="1">
        <f>IF(Q22&gt;0,1,0)</f>
        <v>1</v>
      </c>
      <c r="AA22" s="1">
        <f>IF(R22&gt;2,1,0)</f>
        <v>0</v>
      </c>
      <c r="AB22" s="1">
        <f t="shared" si="9"/>
        <v>4</v>
      </c>
      <c r="AC22" s="1"/>
    </row>
    <row r="23" spans="1:29" ht="12.95" customHeight="1">
      <c r="A23" s="2">
        <v>122</v>
      </c>
      <c r="B23" s="1" t="s">
        <v>412</v>
      </c>
      <c r="C23" s="1" t="s">
        <v>413</v>
      </c>
      <c r="D23" s="1">
        <v>39.653216</v>
      </c>
      <c r="E23" s="1">
        <v>-105.201066</v>
      </c>
      <c r="F23" s="3">
        <v>1</v>
      </c>
      <c r="G23" s="9" t="s">
        <v>2026</v>
      </c>
      <c r="H23" s="13">
        <v>424.34673400000003</v>
      </c>
      <c r="I23" s="14">
        <v>18.968316000000002</v>
      </c>
      <c r="J23" s="12">
        <v>3.3999999999999998E-3</v>
      </c>
      <c r="K23" s="12">
        <v>0.33760000000000001</v>
      </c>
      <c r="L23" s="12">
        <v>0.90099999999999991</v>
      </c>
      <c r="M23" s="1">
        <v>0</v>
      </c>
      <c r="N23" s="1">
        <v>30</v>
      </c>
      <c r="O23" s="12">
        <v>1.6455869999999999</v>
      </c>
      <c r="P23" s="1">
        <v>0</v>
      </c>
      <c r="Q23" s="1">
        <v>0</v>
      </c>
      <c r="R23" s="1">
        <v>0</v>
      </c>
      <c r="S23" s="1">
        <f>IF(J23&gt;0,1,0)</f>
        <v>1</v>
      </c>
      <c r="T23" s="1">
        <f>IF(K23&gt;0,1,0)</f>
        <v>1</v>
      </c>
      <c r="U23" s="1">
        <f>IF(L23&gt;0,1,0)</f>
        <v>1</v>
      </c>
      <c r="V23" s="1">
        <f>IF(M23&gt;0,1,0)</f>
        <v>0</v>
      </c>
      <c r="W23" s="1">
        <f>IF(N23&gt;1,1,0)</f>
        <v>1</v>
      </c>
      <c r="X23" s="1">
        <f>IF(O23&gt;0.6,1,0)</f>
        <v>1</v>
      </c>
      <c r="Y23" s="1">
        <f>IF(P23&gt;0.03,1,0)</f>
        <v>0</v>
      </c>
      <c r="Z23" s="1">
        <f>IF(Q23&gt;0,1,0)</f>
        <v>0</v>
      </c>
      <c r="AA23" s="1">
        <f>IF(R23&gt;0,1,0)</f>
        <v>0</v>
      </c>
      <c r="AB23" s="1">
        <f t="shared" si="9"/>
        <v>5</v>
      </c>
      <c r="AC23" s="1"/>
    </row>
    <row r="24" spans="1:29" ht="12.95" customHeight="1">
      <c r="A24" s="2">
        <v>130</v>
      </c>
      <c r="B24" s="1" t="s">
        <v>731</v>
      </c>
      <c r="C24" s="1" t="s">
        <v>732</v>
      </c>
      <c r="D24" s="1">
        <v>40.225279999999998</v>
      </c>
      <c r="E24" s="1">
        <v>-104.849</v>
      </c>
      <c r="F24" s="3">
        <v>3</v>
      </c>
      <c r="G24" s="9" t="s">
        <v>2025</v>
      </c>
      <c r="H24" s="13">
        <v>13176.529200000001</v>
      </c>
      <c r="I24" s="14">
        <v>20.964124000000002</v>
      </c>
      <c r="J24" s="12">
        <v>3.9011999999999998</v>
      </c>
      <c r="K24" s="12">
        <v>0.61890000000000001</v>
      </c>
      <c r="L24" s="12">
        <v>9.1146000000000011</v>
      </c>
      <c r="M24" s="1">
        <v>1</v>
      </c>
      <c r="N24" s="1">
        <v>11</v>
      </c>
      <c r="O24" s="12">
        <v>2.8760650000000001</v>
      </c>
      <c r="P24" s="1">
        <v>2.9066999999999999E-2</v>
      </c>
      <c r="Q24" s="1">
        <v>278</v>
      </c>
      <c r="R24" s="1">
        <v>0</v>
      </c>
      <c r="S24" s="1">
        <f>IF(J24&gt;6,1,0)</f>
        <v>0</v>
      </c>
      <c r="T24" s="1">
        <f>IF(K24&gt;50,1,0)</f>
        <v>0</v>
      </c>
      <c r="U24" s="1">
        <f>IF(L24&gt;1,1,0)</f>
        <v>1</v>
      </c>
      <c r="V24" s="1">
        <f>IF(M24&gt;2,1,0)</f>
        <v>0</v>
      </c>
      <c r="W24" s="1">
        <f>IF(N24&gt;30,1,0)</f>
        <v>0</v>
      </c>
      <c r="X24" s="1">
        <f>IF(O24&gt;3,1,0)</f>
        <v>0</v>
      </c>
      <c r="Y24" s="1">
        <f>IF(P24&gt;0.002,1,0)</f>
        <v>1</v>
      </c>
      <c r="Z24" s="1">
        <f>IF(Q24&gt;3,1,0)</f>
        <v>1</v>
      </c>
      <c r="AA24" s="1">
        <f>IF(R24&gt;2,1,0)</f>
        <v>0</v>
      </c>
      <c r="AB24" s="1">
        <f t="shared" si="9"/>
        <v>3</v>
      </c>
      <c r="AC24" s="1"/>
    </row>
    <row r="25" spans="1:29" ht="12.95" customHeight="1">
      <c r="A25" s="2">
        <v>133</v>
      </c>
      <c r="B25" s="1" t="s">
        <v>733</v>
      </c>
      <c r="C25" s="1" t="s">
        <v>734</v>
      </c>
      <c r="D25" s="1">
        <v>39.747915999999996</v>
      </c>
      <c r="E25" s="1">
        <v>-105.399333</v>
      </c>
      <c r="F25" s="3">
        <v>2</v>
      </c>
      <c r="G25" s="9" t="s">
        <v>2026</v>
      </c>
      <c r="H25" s="13">
        <v>153.589967</v>
      </c>
      <c r="I25" s="14">
        <v>18.672878000000001</v>
      </c>
      <c r="J25" s="12">
        <v>0</v>
      </c>
      <c r="K25" s="12">
        <v>0</v>
      </c>
      <c r="L25" s="12">
        <v>1.012</v>
      </c>
      <c r="M25" s="1">
        <v>2</v>
      </c>
      <c r="N25" s="1">
        <v>3</v>
      </c>
      <c r="O25" s="12">
        <v>1.221975</v>
      </c>
      <c r="P25" s="1">
        <v>7.1619000000000002E-2</v>
      </c>
      <c r="Q25" s="1">
        <v>0</v>
      </c>
      <c r="R25" s="1">
        <v>0</v>
      </c>
      <c r="S25" s="1">
        <f t="shared" ref="S25:V29" si="16">IF(J25&gt;0,1,0)</f>
        <v>0</v>
      </c>
      <c r="T25" s="1">
        <f t="shared" si="16"/>
        <v>0</v>
      </c>
      <c r="U25" s="1">
        <f t="shared" si="16"/>
        <v>1</v>
      </c>
      <c r="V25" s="1">
        <f t="shared" si="16"/>
        <v>1</v>
      </c>
      <c r="W25" s="1">
        <f>IF(N25&gt;1,1,0)</f>
        <v>1</v>
      </c>
      <c r="X25" s="1">
        <f>IF(O25&gt;0.6,1,0)</f>
        <v>1</v>
      </c>
      <c r="Y25" s="1">
        <f>IF(P25&gt;0.03,1,0)</f>
        <v>1</v>
      </c>
      <c r="Z25" s="1">
        <f t="shared" ref="Z25:AA29" si="17">IF(Q25&gt;0,1,0)</f>
        <v>0</v>
      </c>
      <c r="AA25" s="1">
        <f t="shared" si="17"/>
        <v>0</v>
      </c>
      <c r="AB25" s="1">
        <f t="shared" si="9"/>
        <v>5</v>
      </c>
      <c r="AC25" s="1"/>
    </row>
    <row r="26" spans="1:29" ht="12.95" customHeight="1">
      <c r="A26" s="2">
        <v>141</v>
      </c>
      <c r="B26" s="1" t="s">
        <v>444</v>
      </c>
      <c r="C26" s="1" t="s">
        <v>743</v>
      </c>
      <c r="D26" s="1">
        <v>39.579444000000002</v>
      </c>
      <c r="E26" s="1">
        <v>-106.09222200000001</v>
      </c>
      <c r="F26" s="3">
        <v>2</v>
      </c>
      <c r="G26" s="9" t="s">
        <v>2026</v>
      </c>
      <c r="H26" s="13">
        <v>226.68334999999999</v>
      </c>
      <c r="I26" s="14">
        <v>14.732597</v>
      </c>
      <c r="J26" s="12">
        <v>0</v>
      </c>
      <c r="K26" s="12">
        <v>0</v>
      </c>
      <c r="L26" s="12">
        <v>1.3083</v>
      </c>
      <c r="M26" s="1">
        <v>1</v>
      </c>
      <c r="N26" s="1">
        <v>1</v>
      </c>
      <c r="O26" s="12">
        <v>2.9436059999999999</v>
      </c>
      <c r="P26" s="1">
        <v>1.3233999999999999E-2</v>
      </c>
      <c r="Q26" s="1">
        <v>0</v>
      </c>
      <c r="R26" s="1">
        <v>0</v>
      </c>
      <c r="S26" s="1">
        <f t="shared" si="16"/>
        <v>0</v>
      </c>
      <c r="T26" s="1">
        <f t="shared" si="16"/>
        <v>0</v>
      </c>
      <c r="U26" s="1">
        <f t="shared" si="16"/>
        <v>1</v>
      </c>
      <c r="V26" s="1">
        <f t="shared" si="16"/>
        <v>1</v>
      </c>
      <c r="W26" s="1">
        <f>IF(N26&gt;1,1,0)</f>
        <v>0</v>
      </c>
      <c r="X26" s="1">
        <f>IF(O26&gt;0.6,1,0)</f>
        <v>1</v>
      </c>
      <c r="Y26" s="1">
        <f>IF(P26&gt;0.03,1,0)</f>
        <v>0</v>
      </c>
      <c r="Z26" s="1">
        <f t="shared" si="17"/>
        <v>0</v>
      </c>
      <c r="AA26" s="1">
        <f t="shared" si="17"/>
        <v>0</v>
      </c>
      <c r="AB26" s="1">
        <f t="shared" si="9"/>
        <v>3</v>
      </c>
      <c r="AC26" s="1"/>
    </row>
    <row r="27" spans="1:29" ht="12.95" customHeight="1">
      <c r="A27" s="2">
        <v>142</v>
      </c>
      <c r="B27" s="1" t="s">
        <v>466</v>
      </c>
      <c r="C27" s="1" t="s">
        <v>744</v>
      </c>
      <c r="D27" s="1">
        <v>39.509399999999999</v>
      </c>
      <c r="E27" s="1">
        <v>-106.367</v>
      </c>
      <c r="F27" s="3">
        <v>2</v>
      </c>
      <c r="G27" s="9" t="s">
        <v>2026</v>
      </c>
      <c r="H27" s="13">
        <v>195.481199</v>
      </c>
      <c r="I27" s="14">
        <v>11.72308</v>
      </c>
      <c r="J27" s="12">
        <v>0</v>
      </c>
      <c r="K27" s="12">
        <v>0</v>
      </c>
      <c r="L27" s="12">
        <v>0.1018</v>
      </c>
      <c r="M27" s="1">
        <v>0</v>
      </c>
      <c r="N27" s="1">
        <v>1</v>
      </c>
      <c r="O27" s="12">
        <v>0.50546599999999997</v>
      </c>
      <c r="P27" s="1">
        <v>0</v>
      </c>
      <c r="Q27" s="1">
        <v>0</v>
      </c>
      <c r="R27" s="1">
        <v>0</v>
      </c>
      <c r="S27" s="1">
        <f t="shared" si="16"/>
        <v>0</v>
      </c>
      <c r="T27" s="1">
        <f t="shared" si="16"/>
        <v>0</v>
      </c>
      <c r="U27" s="1">
        <f t="shared" si="16"/>
        <v>1</v>
      </c>
      <c r="V27" s="1">
        <f t="shared" si="16"/>
        <v>0</v>
      </c>
      <c r="W27" s="1">
        <f>IF(N27&gt;1,1,0)</f>
        <v>0</v>
      </c>
      <c r="X27" s="1">
        <f>IF(O27&gt;0.6,1,0)</f>
        <v>0</v>
      </c>
      <c r="Y27" s="1">
        <f>IF(P27&gt;0.03,1,0)</f>
        <v>0</v>
      </c>
      <c r="Z27" s="1">
        <f t="shared" si="17"/>
        <v>0</v>
      </c>
      <c r="AA27" s="1">
        <f t="shared" si="17"/>
        <v>0</v>
      </c>
      <c r="AB27" s="1">
        <f t="shared" si="9"/>
        <v>1</v>
      </c>
      <c r="AC27" s="1"/>
    </row>
    <row r="28" spans="1:29" ht="12.95" customHeight="1">
      <c r="A28" s="2">
        <v>151</v>
      </c>
      <c r="B28" s="1" t="s">
        <v>26</v>
      </c>
      <c r="C28" s="1" t="s">
        <v>745</v>
      </c>
      <c r="D28" s="1">
        <v>38.852060000000002</v>
      </c>
      <c r="E28" s="1">
        <v>-106.9532</v>
      </c>
      <c r="F28" s="3">
        <v>1</v>
      </c>
      <c r="G28" s="9" t="s">
        <v>2026</v>
      </c>
      <c r="H28" s="13">
        <v>188.49921699999999</v>
      </c>
      <c r="I28" s="14">
        <v>26.923545000000001</v>
      </c>
      <c r="J28" s="12">
        <v>0</v>
      </c>
      <c r="K28" s="12">
        <v>0.40249999999999997</v>
      </c>
      <c r="L28" s="12">
        <v>0.87280000000000013</v>
      </c>
      <c r="M28" s="1">
        <v>4</v>
      </c>
      <c r="N28" s="1">
        <v>31</v>
      </c>
      <c r="O28" s="12">
        <v>3.9239090000000001</v>
      </c>
      <c r="P28" s="1">
        <v>0.96552099999999996</v>
      </c>
      <c r="Q28" s="1">
        <v>0</v>
      </c>
      <c r="R28" s="1">
        <v>0</v>
      </c>
      <c r="S28" s="1">
        <f t="shared" si="16"/>
        <v>0</v>
      </c>
      <c r="T28" s="1">
        <f t="shared" si="16"/>
        <v>1</v>
      </c>
      <c r="U28" s="1">
        <f t="shared" si="16"/>
        <v>1</v>
      </c>
      <c r="V28" s="1">
        <f t="shared" si="16"/>
        <v>1</v>
      </c>
      <c r="W28" s="1">
        <f>IF(N28&gt;1,1,0)</f>
        <v>1</v>
      </c>
      <c r="X28" s="1">
        <f>IF(O28&gt;0.6,1,0)</f>
        <v>1</v>
      </c>
      <c r="Y28" s="1">
        <f>IF(P28&gt;0.03,1,0)</f>
        <v>1</v>
      </c>
      <c r="Z28" s="1">
        <f t="shared" si="17"/>
        <v>0</v>
      </c>
      <c r="AA28" s="1">
        <f t="shared" si="17"/>
        <v>0</v>
      </c>
      <c r="AB28" s="1">
        <f t="shared" si="9"/>
        <v>6</v>
      </c>
      <c r="AC28" s="1"/>
    </row>
    <row r="29" spans="1:29" ht="12.95" customHeight="1">
      <c r="A29" s="2">
        <v>153</v>
      </c>
      <c r="B29" s="1" t="s">
        <v>142</v>
      </c>
      <c r="C29" s="1" t="s">
        <v>746</v>
      </c>
      <c r="D29" s="1">
        <v>40.331919999999997</v>
      </c>
      <c r="E29" s="1">
        <v>-106.957363</v>
      </c>
      <c r="F29" s="3">
        <v>1</v>
      </c>
      <c r="G29" s="9" t="s">
        <v>2026</v>
      </c>
      <c r="H29" s="13">
        <v>83.521124999999998</v>
      </c>
      <c r="I29" s="14">
        <v>18.707274999999999</v>
      </c>
      <c r="J29" s="12">
        <v>0</v>
      </c>
      <c r="K29" s="12">
        <v>4.2466999999999997</v>
      </c>
      <c r="L29" s="12">
        <v>0.98710000000000009</v>
      </c>
      <c r="M29" s="1">
        <v>0</v>
      </c>
      <c r="N29" s="1">
        <v>3</v>
      </c>
      <c r="O29" s="12">
        <v>1.746146</v>
      </c>
      <c r="P29" s="1">
        <v>0</v>
      </c>
      <c r="Q29" s="1">
        <v>0</v>
      </c>
      <c r="R29" s="1">
        <v>0</v>
      </c>
      <c r="S29" s="1">
        <f t="shared" si="16"/>
        <v>0</v>
      </c>
      <c r="T29" s="1">
        <f t="shared" si="16"/>
        <v>1</v>
      </c>
      <c r="U29" s="1">
        <f t="shared" si="16"/>
        <v>1</v>
      </c>
      <c r="V29" s="1">
        <f t="shared" si="16"/>
        <v>0</v>
      </c>
      <c r="W29" s="1">
        <f>IF(N29&gt;1,1,0)</f>
        <v>1</v>
      </c>
      <c r="X29" s="1">
        <f>IF(O29&gt;0.6,1,0)</f>
        <v>1</v>
      </c>
      <c r="Y29" s="1">
        <f>IF(P29&gt;0.03,1,0)</f>
        <v>0</v>
      </c>
      <c r="Z29" s="1">
        <f t="shared" si="17"/>
        <v>0</v>
      </c>
      <c r="AA29" s="1">
        <f t="shared" si="17"/>
        <v>0</v>
      </c>
      <c r="AB29" s="1">
        <f t="shared" si="9"/>
        <v>4</v>
      </c>
      <c r="AC29" s="1"/>
    </row>
    <row r="30" spans="1:29" ht="12.95" customHeight="1">
      <c r="A30" s="2">
        <v>5005</v>
      </c>
      <c r="B30" s="1" t="s">
        <v>731</v>
      </c>
      <c r="C30" s="1" t="s">
        <v>771</v>
      </c>
      <c r="D30" s="1">
        <v>40.954300000000003</v>
      </c>
      <c r="E30" s="1">
        <v>-102.3874</v>
      </c>
      <c r="F30" s="3">
        <v>3</v>
      </c>
      <c r="G30" s="9" t="s">
        <v>2025</v>
      </c>
      <c r="H30" s="13">
        <v>50370.678638999998</v>
      </c>
      <c r="I30" s="14">
        <v>15.901401999999999</v>
      </c>
      <c r="J30" s="12">
        <v>19.357099999999999</v>
      </c>
      <c r="K30" s="12">
        <v>1.3050999999999999</v>
      </c>
      <c r="L30" s="12">
        <v>3.6797000000000004</v>
      </c>
      <c r="M30" s="1">
        <v>0</v>
      </c>
      <c r="N30" s="1">
        <v>0</v>
      </c>
      <c r="O30" s="12">
        <v>2.1287189999999998</v>
      </c>
      <c r="P30" s="1">
        <v>9.2119999999999997E-3</v>
      </c>
      <c r="Q30" s="1">
        <v>0</v>
      </c>
      <c r="R30" s="1">
        <v>0</v>
      </c>
      <c r="S30" s="1">
        <f t="shared" ref="S30:S61" si="18">IF(J30&gt;6,1,0)</f>
        <v>1</v>
      </c>
      <c r="T30" s="1">
        <f t="shared" ref="T30:T61" si="19">IF(K30&gt;50,1,0)</f>
        <v>0</v>
      </c>
      <c r="U30" s="1">
        <f t="shared" ref="U30:U61" si="20">IF(L30&gt;1,1,0)</f>
        <v>1</v>
      </c>
      <c r="V30" s="1">
        <f t="shared" ref="V30:V61" si="21">IF(M30&gt;2,1,0)</f>
        <v>0</v>
      </c>
      <c r="W30" s="1">
        <f t="shared" ref="W30:W61" si="22">IF(N30&gt;30,1,0)</f>
        <v>0</v>
      </c>
      <c r="X30" s="1">
        <f t="shared" ref="X30:X61" si="23">IF(O30&gt;3,1,0)</f>
        <v>0</v>
      </c>
      <c r="Y30" s="1">
        <f t="shared" ref="Y30:Y61" si="24">IF(P30&gt;0.002,1,0)</f>
        <v>1</v>
      </c>
      <c r="Z30" s="1">
        <f t="shared" ref="Z30:Z61" si="25">IF(Q30&gt;3,1,0)</f>
        <v>0</v>
      </c>
      <c r="AA30" s="1">
        <f t="shared" ref="AA30:AA61" si="26">IF(R30&gt;2,1,0)</f>
        <v>0</v>
      </c>
      <c r="AB30" s="1">
        <f t="shared" si="9"/>
        <v>3</v>
      </c>
      <c r="AC30" s="1"/>
    </row>
    <row r="31" spans="1:29" ht="12.95" customHeight="1">
      <c r="A31" s="2">
        <v>5006</v>
      </c>
      <c r="B31" s="1" t="s">
        <v>731</v>
      </c>
      <c r="C31" s="1" t="s">
        <v>772</v>
      </c>
      <c r="D31" s="1">
        <v>40.8416</v>
      </c>
      <c r="E31" s="1">
        <v>-102.80500000000001</v>
      </c>
      <c r="F31" s="3">
        <v>3</v>
      </c>
      <c r="G31" s="9" t="s">
        <v>2025</v>
      </c>
      <c r="H31" s="13">
        <v>49274.608288000003</v>
      </c>
      <c r="I31" s="14">
        <v>13.586637</v>
      </c>
      <c r="J31" s="12">
        <v>18.9892</v>
      </c>
      <c r="K31" s="12">
        <v>1.3119000000000001</v>
      </c>
      <c r="L31" s="12">
        <v>3.7549000000000001</v>
      </c>
      <c r="M31" s="1">
        <v>0</v>
      </c>
      <c r="N31" s="1">
        <v>0</v>
      </c>
      <c r="O31" s="12">
        <v>1.1070990000000001</v>
      </c>
      <c r="P31" s="1">
        <v>9.3959999999999998E-3</v>
      </c>
      <c r="Q31" s="1">
        <v>1</v>
      </c>
      <c r="R31" s="1">
        <v>0</v>
      </c>
      <c r="S31" s="1">
        <f t="shared" si="18"/>
        <v>1</v>
      </c>
      <c r="T31" s="1">
        <f t="shared" si="19"/>
        <v>0</v>
      </c>
      <c r="U31" s="1">
        <f t="shared" si="20"/>
        <v>1</v>
      </c>
      <c r="V31" s="1">
        <f t="shared" si="21"/>
        <v>0</v>
      </c>
      <c r="W31" s="1">
        <f t="shared" si="22"/>
        <v>0</v>
      </c>
      <c r="X31" s="1">
        <f t="shared" si="23"/>
        <v>0</v>
      </c>
      <c r="Y31" s="1">
        <f t="shared" si="24"/>
        <v>1</v>
      </c>
      <c r="Z31" s="1">
        <f t="shared" si="25"/>
        <v>0</v>
      </c>
      <c r="AA31" s="1">
        <f t="shared" si="26"/>
        <v>0</v>
      </c>
      <c r="AB31" s="1">
        <f t="shared" si="9"/>
        <v>3</v>
      </c>
      <c r="AC31" s="1"/>
    </row>
    <row r="32" spans="1:29" ht="12.95" customHeight="1">
      <c r="A32" s="2">
        <v>5009</v>
      </c>
      <c r="B32" s="1" t="s">
        <v>731</v>
      </c>
      <c r="C32" s="1" t="s">
        <v>773</v>
      </c>
      <c r="D32" s="1">
        <v>40.716067000000002</v>
      </c>
      <c r="E32" s="1">
        <v>-103.12566700000001</v>
      </c>
      <c r="F32" s="3">
        <v>3</v>
      </c>
      <c r="G32" s="9" t="s">
        <v>2025</v>
      </c>
      <c r="H32" s="13">
        <v>47276.204251000003</v>
      </c>
      <c r="I32" s="14">
        <v>16.129019</v>
      </c>
      <c r="J32" s="12">
        <v>18.801399999999997</v>
      </c>
      <c r="K32" s="12">
        <v>1.3433999999999999</v>
      </c>
      <c r="L32" s="12">
        <v>3.9039999999999999</v>
      </c>
      <c r="M32" s="1">
        <v>0</v>
      </c>
      <c r="N32" s="1">
        <v>5</v>
      </c>
      <c r="O32" s="12">
        <v>1.4049199999999999</v>
      </c>
      <c r="P32" s="1">
        <v>9.7940000000000006E-3</v>
      </c>
      <c r="Q32" s="1">
        <v>0</v>
      </c>
      <c r="R32" s="1">
        <v>0</v>
      </c>
      <c r="S32" s="1">
        <f t="shared" si="18"/>
        <v>1</v>
      </c>
      <c r="T32" s="1">
        <f t="shared" si="19"/>
        <v>0</v>
      </c>
      <c r="U32" s="1">
        <f t="shared" si="20"/>
        <v>1</v>
      </c>
      <c r="V32" s="1">
        <f t="shared" si="21"/>
        <v>0</v>
      </c>
      <c r="W32" s="1">
        <f t="shared" si="22"/>
        <v>0</v>
      </c>
      <c r="X32" s="1">
        <f t="shared" si="23"/>
        <v>0</v>
      </c>
      <c r="Y32" s="1">
        <f t="shared" si="24"/>
        <v>1</v>
      </c>
      <c r="Z32" s="1">
        <f t="shared" si="25"/>
        <v>0</v>
      </c>
      <c r="AA32" s="1">
        <f t="shared" si="26"/>
        <v>0</v>
      </c>
      <c r="AB32" s="1">
        <f t="shared" si="9"/>
        <v>3</v>
      </c>
      <c r="AC32" s="1"/>
    </row>
    <row r="33" spans="1:29" ht="12.95" customHeight="1">
      <c r="A33" s="2">
        <v>5013</v>
      </c>
      <c r="B33" s="1" t="s">
        <v>731</v>
      </c>
      <c r="C33" s="1" t="s">
        <v>774</v>
      </c>
      <c r="D33" s="1">
        <v>40.511099999999999</v>
      </c>
      <c r="E33" s="1">
        <v>-103.299483</v>
      </c>
      <c r="F33" s="3">
        <v>3</v>
      </c>
      <c r="G33" s="9" t="s">
        <v>2025</v>
      </c>
      <c r="H33" s="13">
        <v>44398.537839999997</v>
      </c>
      <c r="I33" s="14">
        <v>22.300643000000001</v>
      </c>
      <c r="J33" s="12">
        <v>18.810199999999998</v>
      </c>
      <c r="K33" s="12">
        <v>1.3747</v>
      </c>
      <c r="L33" s="12">
        <v>4.1196999999999999</v>
      </c>
      <c r="M33" s="1">
        <v>0</v>
      </c>
      <c r="N33" s="1">
        <v>7</v>
      </c>
      <c r="O33" s="12">
        <v>2.165734</v>
      </c>
      <c r="P33" s="1">
        <v>1.0451E-2</v>
      </c>
      <c r="Q33" s="1">
        <v>29</v>
      </c>
      <c r="R33" s="1">
        <v>1</v>
      </c>
      <c r="S33" s="1">
        <f t="shared" si="18"/>
        <v>1</v>
      </c>
      <c r="T33" s="1">
        <f t="shared" si="19"/>
        <v>0</v>
      </c>
      <c r="U33" s="1">
        <f t="shared" si="20"/>
        <v>1</v>
      </c>
      <c r="V33" s="1">
        <f t="shared" si="21"/>
        <v>0</v>
      </c>
      <c r="W33" s="1">
        <f t="shared" si="22"/>
        <v>0</v>
      </c>
      <c r="X33" s="1">
        <f t="shared" si="23"/>
        <v>0</v>
      </c>
      <c r="Y33" s="1">
        <f t="shared" si="24"/>
        <v>1</v>
      </c>
      <c r="Z33" s="1">
        <f t="shared" si="25"/>
        <v>1</v>
      </c>
      <c r="AA33" s="1">
        <f t="shared" si="26"/>
        <v>0</v>
      </c>
      <c r="AB33" s="1">
        <f t="shared" si="9"/>
        <v>4</v>
      </c>
      <c r="AC33" s="1"/>
    </row>
    <row r="34" spans="1:29" ht="12.95" customHeight="1">
      <c r="A34" s="2">
        <v>5030</v>
      </c>
      <c r="B34" s="1" t="s">
        <v>731</v>
      </c>
      <c r="C34" s="1" t="s">
        <v>775</v>
      </c>
      <c r="D34" s="1">
        <v>40.421300000000002</v>
      </c>
      <c r="E34" s="1">
        <v>-103.42015000000001</v>
      </c>
      <c r="F34" s="3">
        <v>3</v>
      </c>
      <c r="G34" s="9" t="s">
        <v>2025</v>
      </c>
      <c r="H34" s="13">
        <v>43310.034311000003</v>
      </c>
      <c r="I34" s="14">
        <v>2.442491</v>
      </c>
      <c r="J34" s="12">
        <v>18.715499999999999</v>
      </c>
      <c r="K34" s="12">
        <v>1.3608</v>
      </c>
      <c r="L34" s="12">
        <v>4.2183999999999999</v>
      </c>
      <c r="M34" s="1">
        <v>0</v>
      </c>
      <c r="N34" s="1">
        <v>0</v>
      </c>
      <c r="O34" s="12">
        <v>0.92202799999999996</v>
      </c>
      <c r="P34" s="1">
        <v>1.069E-2</v>
      </c>
      <c r="Q34" s="1">
        <v>0</v>
      </c>
      <c r="R34" s="1">
        <v>0</v>
      </c>
      <c r="S34" s="1">
        <f t="shared" si="18"/>
        <v>1</v>
      </c>
      <c r="T34" s="1">
        <f t="shared" si="19"/>
        <v>0</v>
      </c>
      <c r="U34" s="1">
        <f t="shared" si="20"/>
        <v>1</v>
      </c>
      <c r="V34" s="1">
        <f t="shared" si="21"/>
        <v>0</v>
      </c>
      <c r="W34" s="1">
        <f t="shared" si="22"/>
        <v>0</v>
      </c>
      <c r="X34" s="1">
        <f t="shared" si="23"/>
        <v>0</v>
      </c>
      <c r="Y34" s="1">
        <f t="shared" si="24"/>
        <v>1</v>
      </c>
      <c r="Z34" s="1">
        <f t="shared" si="25"/>
        <v>0</v>
      </c>
      <c r="AA34" s="1">
        <f t="shared" si="26"/>
        <v>0</v>
      </c>
      <c r="AB34" s="1">
        <f t="shared" si="9"/>
        <v>3</v>
      </c>
      <c r="AC34" s="1"/>
    </row>
    <row r="35" spans="1:29" ht="12.95" customHeight="1">
      <c r="A35" s="2">
        <v>5040</v>
      </c>
      <c r="B35" s="1" t="s">
        <v>731</v>
      </c>
      <c r="C35" s="1" t="s">
        <v>776</v>
      </c>
      <c r="D35" s="1">
        <v>40.308999999999997</v>
      </c>
      <c r="E35" s="1">
        <v>-103.626</v>
      </c>
      <c r="F35" s="3">
        <v>3</v>
      </c>
      <c r="G35" s="9" t="s">
        <v>2025</v>
      </c>
      <c r="H35" s="13">
        <v>39575.832015</v>
      </c>
      <c r="I35" s="14">
        <v>14.713316000000001</v>
      </c>
      <c r="J35" s="12">
        <v>17.098399999999998</v>
      </c>
      <c r="K35" s="12">
        <v>1.4047000000000001</v>
      </c>
      <c r="L35" s="12">
        <v>4.5891000000000002</v>
      </c>
      <c r="M35" s="1">
        <v>0</v>
      </c>
      <c r="N35" s="1">
        <v>1</v>
      </c>
      <c r="O35" s="12">
        <v>1.0424640000000001</v>
      </c>
      <c r="P35" s="1">
        <v>1.1698999999999999E-2</v>
      </c>
      <c r="Q35" s="1">
        <v>2</v>
      </c>
      <c r="R35" s="1">
        <v>0</v>
      </c>
      <c r="S35" s="1">
        <f t="shared" si="18"/>
        <v>1</v>
      </c>
      <c r="T35" s="1">
        <f t="shared" si="19"/>
        <v>0</v>
      </c>
      <c r="U35" s="1">
        <f t="shared" si="20"/>
        <v>1</v>
      </c>
      <c r="V35" s="1">
        <f t="shared" si="21"/>
        <v>0</v>
      </c>
      <c r="W35" s="1">
        <f t="shared" si="22"/>
        <v>0</v>
      </c>
      <c r="X35" s="1">
        <f t="shared" si="23"/>
        <v>0</v>
      </c>
      <c r="Y35" s="1">
        <f t="shared" si="24"/>
        <v>1</v>
      </c>
      <c r="Z35" s="1">
        <f t="shared" si="25"/>
        <v>0</v>
      </c>
      <c r="AA35" s="1">
        <f t="shared" si="26"/>
        <v>0</v>
      </c>
      <c r="AB35" s="1">
        <f t="shared" si="9"/>
        <v>3</v>
      </c>
      <c r="AC35" s="1"/>
    </row>
    <row r="36" spans="1:29" ht="12.95" customHeight="1">
      <c r="A36" s="2">
        <v>5051</v>
      </c>
      <c r="B36" s="1" t="s">
        <v>731</v>
      </c>
      <c r="C36" s="1" t="s">
        <v>777</v>
      </c>
      <c r="D36" s="1">
        <v>40.274033000000003</v>
      </c>
      <c r="E36" s="1">
        <v>-103.82726700000001</v>
      </c>
      <c r="F36" s="3">
        <v>3</v>
      </c>
      <c r="G36" s="9" t="s">
        <v>2025</v>
      </c>
      <c r="H36" s="13">
        <v>37859.999901000003</v>
      </c>
      <c r="I36" s="14">
        <v>24.590523999999998</v>
      </c>
      <c r="J36" s="12">
        <v>16.2773</v>
      </c>
      <c r="K36" s="12">
        <v>1.3917999999999999</v>
      </c>
      <c r="L36" s="12">
        <v>4.7605000000000004</v>
      </c>
      <c r="M36" s="1">
        <v>0</v>
      </c>
      <c r="N36" s="1">
        <v>17</v>
      </c>
      <c r="O36" s="12">
        <v>3.2811720000000002</v>
      </c>
      <c r="P36" s="1">
        <v>1.2229E-2</v>
      </c>
      <c r="Q36" s="1">
        <v>38</v>
      </c>
      <c r="R36" s="1">
        <v>0</v>
      </c>
      <c r="S36" s="1">
        <f t="shared" si="18"/>
        <v>1</v>
      </c>
      <c r="T36" s="1">
        <f t="shared" si="19"/>
        <v>0</v>
      </c>
      <c r="U36" s="1">
        <f t="shared" si="20"/>
        <v>1</v>
      </c>
      <c r="V36" s="1">
        <f t="shared" si="21"/>
        <v>0</v>
      </c>
      <c r="W36" s="1">
        <f t="shared" si="22"/>
        <v>0</v>
      </c>
      <c r="X36" s="1">
        <f t="shared" si="23"/>
        <v>1</v>
      </c>
      <c r="Y36" s="1">
        <f t="shared" si="24"/>
        <v>1</v>
      </c>
      <c r="Z36" s="1">
        <f t="shared" si="25"/>
        <v>1</v>
      </c>
      <c r="AA36" s="1">
        <f t="shared" si="26"/>
        <v>0</v>
      </c>
      <c r="AB36" s="1">
        <f t="shared" si="9"/>
        <v>5</v>
      </c>
      <c r="AC36" s="1"/>
    </row>
    <row r="37" spans="1:29" ht="12.95" customHeight="1">
      <c r="A37" s="2">
        <v>5125</v>
      </c>
      <c r="B37" s="1" t="s">
        <v>731</v>
      </c>
      <c r="C37" s="1" t="s">
        <v>778</v>
      </c>
      <c r="D37" s="1">
        <v>40.422666999999997</v>
      </c>
      <c r="E37" s="1">
        <v>-104.598</v>
      </c>
      <c r="F37" s="3">
        <v>3</v>
      </c>
      <c r="G37" s="9" t="s">
        <v>2025</v>
      </c>
      <c r="H37" s="13">
        <v>23518.343596999999</v>
      </c>
      <c r="I37" s="14">
        <v>24.947544000000001</v>
      </c>
      <c r="J37" s="12">
        <v>10.1287</v>
      </c>
      <c r="K37" s="12">
        <v>1.6580999999999999</v>
      </c>
      <c r="L37" s="12">
        <v>7.2025999999999994</v>
      </c>
      <c r="M37" s="1">
        <v>6</v>
      </c>
      <c r="N37" s="1">
        <v>4</v>
      </c>
      <c r="O37" s="12">
        <v>2.679694</v>
      </c>
      <c r="P37" s="1">
        <v>1.9687E-2</v>
      </c>
      <c r="Q37" s="1">
        <v>217</v>
      </c>
      <c r="R37" s="1">
        <v>1</v>
      </c>
      <c r="S37" s="1">
        <f t="shared" si="18"/>
        <v>1</v>
      </c>
      <c r="T37" s="1">
        <f t="shared" si="19"/>
        <v>0</v>
      </c>
      <c r="U37" s="1">
        <f t="shared" si="20"/>
        <v>1</v>
      </c>
      <c r="V37" s="1">
        <f t="shared" si="21"/>
        <v>1</v>
      </c>
      <c r="W37" s="1">
        <f t="shared" si="22"/>
        <v>0</v>
      </c>
      <c r="X37" s="1">
        <f t="shared" si="23"/>
        <v>0</v>
      </c>
      <c r="Y37" s="1">
        <f t="shared" si="24"/>
        <v>1</v>
      </c>
      <c r="Z37" s="1">
        <f t="shared" si="25"/>
        <v>1</v>
      </c>
      <c r="AA37" s="1">
        <f t="shared" si="26"/>
        <v>0</v>
      </c>
      <c r="AB37" s="1">
        <f t="shared" si="9"/>
        <v>5</v>
      </c>
      <c r="AC37" s="1"/>
    </row>
    <row r="38" spans="1:29" ht="12.95" customHeight="1">
      <c r="A38" s="2">
        <v>5137</v>
      </c>
      <c r="B38" s="1" t="s">
        <v>731</v>
      </c>
      <c r="C38" s="1" t="s">
        <v>779</v>
      </c>
      <c r="D38" s="1">
        <v>40.187730000000002</v>
      </c>
      <c r="E38" s="1">
        <v>-104.8296</v>
      </c>
      <c r="F38" s="3">
        <v>3</v>
      </c>
      <c r="G38" s="9" t="s">
        <v>2025</v>
      </c>
      <c r="H38" s="13">
        <v>13145.822099999999</v>
      </c>
      <c r="I38" s="14">
        <v>29.751261</v>
      </c>
      <c r="J38" s="12">
        <v>3.7677</v>
      </c>
      <c r="K38" s="12">
        <v>0.57800000000000007</v>
      </c>
      <c r="L38" s="12">
        <v>9.1265999999999998</v>
      </c>
      <c r="M38" s="1">
        <v>1</v>
      </c>
      <c r="N38" s="1">
        <v>6</v>
      </c>
      <c r="O38" s="12">
        <v>2.20506</v>
      </c>
      <c r="P38" s="1">
        <v>2.9135000000000001E-2</v>
      </c>
      <c r="Q38" s="1">
        <v>370</v>
      </c>
      <c r="R38" s="1">
        <v>0</v>
      </c>
      <c r="S38" s="1">
        <f t="shared" si="18"/>
        <v>0</v>
      </c>
      <c r="T38" s="1">
        <f t="shared" si="19"/>
        <v>0</v>
      </c>
      <c r="U38" s="1">
        <f t="shared" si="20"/>
        <v>1</v>
      </c>
      <c r="V38" s="1">
        <f t="shared" si="21"/>
        <v>0</v>
      </c>
      <c r="W38" s="1">
        <f t="shared" si="22"/>
        <v>0</v>
      </c>
      <c r="X38" s="1">
        <f t="shared" si="23"/>
        <v>0</v>
      </c>
      <c r="Y38" s="1">
        <f t="shared" si="24"/>
        <v>1</v>
      </c>
      <c r="Z38" s="1">
        <f t="shared" si="25"/>
        <v>1</v>
      </c>
      <c r="AA38" s="1">
        <f t="shared" si="26"/>
        <v>0</v>
      </c>
      <c r="AB38" s="1">
        <f t="shared" si="9"/>
        <v>3</v>
      </c>
      <c r="AC38" s="1"/>
    </row>
    <row r="39" spans="1:29" ht="12.95" customHeight="1">
      <c r="A39" s="2">
        <v>5138</v>
      </c>
      <c r="B39" s="1" t="s">
        <v>731</v>
      </c>
      <c r="C39" s="1" t="s">
        <v>780</v>
      </c>
      <c r="D39" s="1">
        <v>40.116399999999999</v>
      </c>
      <c r="E39" s="1">
        <v>-104.8185</v>
      </c>
      <c r="F39" s="3">
        <v>3</v>
      </c>
      <c r="G39" s="9" t="s">
        <v>2025</v>
      </c>
      <c r="H39" s="13">
        <v>13077.3609</v>
      </c>
      <c r="I39" s="14">
        <v>48.226188</v>
      </c>
      <c r="J39" s="12">
        <v>3.4714</v>
      </c>
      <c r="K39" s="12">
        <v>0.53010000000000002</v>
      </c>
      <c r="L39" s="12">
        <v>9.1669999999999998</v>
      </c>
      <c r="M39" s="1">
        <v>9</v>
      </c>
      <c r="N39" s="1">
        <v>15</v>
      </c>
      <c r="O39" s="12">
        <v>5.0389559999999998</v>
      </c>
      <c r="P39" s="1">
        <v>2.9287000000000001E-2</v>
      </c>
      <c r="Q39" s="1">
        <v>518</v>
      </c>
      <c r="R39" s="1">
        <v>3</v>
      </c>
      <c r="S39" s="1">
        <f t="shared" si="18"/>
        <v>0</v>
      </c>
      <c r="T39" s="1">
        <f t="shared" si="19"/>
        <v>0</v>
      </c>
      <c r="U39" s="1">
        <f t="shared" si="20"/>
        <v>1</v>
      </c>
      <c r="V39" s="1">
        <f t="shared" si="21"/>
        <v>1</v>
      </c>
      <c r="W39" s="1">
        <f t="shared" si="22"/>
        <v>0</v>
      </c>
      <c r="X39" s="1">
        <f t="shared" si="23"/>
        <v>1</v>
      </c>
      <c r="Y39" s="1">
        <f t="shared" si="24"/>
        <v>1</v>
      </c>
      <c r="Z39" s="1">
        <f t="shared" si="25"/>
        <v>1</v>
      </c>
      <c r="AA39" s="1">
        <f t="shared" si="26"/>
        <v>1</v>
      </c>
      <c r="AB39" s="1">
        <f t="shared" si="9"/>
        <v>6</v>
      </c>
      <c r="AC39" s="1"/>
    </row>
    <row r="40" spans="1:29" ht="12.95" customHeight="1">
      <c r="A40" s="2">
        <v>5140</v>
      </c>
      <c r="B40" s="1" t="s">
        <v>731</v>
      </c>
      <c r="C40" s="1" t="s">
        <v>781</v>
      </c>
      <c r="D40" s="1">
        <v>40.080829999999999</v>
      </c>
      <c r="E40" s="1">
        <v>-104.821</v>
      </c>
      <c r="F40" s="3">
        <v>3</v>
      </c>
      <c r="G40" s="9" t="s">
        <v>2025</v>
      </c>
      <c r="H40" s="13">
        <v>13039.185600000001</v>
      </c>
      <c r="I40" s="14">
        <v>49.684820999999999</v>
      </c>
      <c r="J40" s="12">
        <v>3.3372999999999999</v>
      </c>
      <c r="K40" s="12">
        <v>0.50839999999999996</v>
      </c>
      <c r="L40" s="12">
        <v>9.1575000000000006</v>
      </c>
      <c r="M40" s="1">
        <v>4</v>
      </c>
      <c r="N40" s="1">
        <v>10</v>
      </c>
      <c r="O40" s="12">
        <v>3.1443479999999999</v>
      </c>
      <c r="P40" s="1">
        <v>2.9373E-2</v>
      </c>
      <c r="Q40" s="1">
        <v>464</v>
      </c>
      <c r="R40" s="1">
        <v>4</v>
      </c>
      <c r="S40" s="1">
        <f t="shared" si="18"/>
        <v>0</v>
      </c>
      <c r="T40" s="1">
        <f t="shared" si="19"/>
        <v>0</v>
      </c>
      <c r="U40" s="1">
        <f t="shared" si="20"/>
        <v>1</v>
      </c>
      <c r="V40" s="1">
        <f t="shared" si="21"/>
        <v>1</v>
      </c>
      <c r="W40" s="1">
        <f t="shared" si="22"/>
        <v>0</v>
      </c>
      <c r="X40" s="1">
        <f t="shared" si="23"/>
        <v>1</v>
      </c>
      <c r="Y40" s="1">
        <f t="shared" si="24"/>
        <v>1</v>
      </c>
      <c r="Z40" s="1">
        <f t="shared" si="25"/>
        <v>1</v>
      </c>
      <c r="AA40" s="1">
        <f t="shared" si="26"/>
        <v>1</v>
      </c>
      <c r="AB40" s="1">
        <f t="shared" si="9"/>
        <v>6</v>
      </c>
      <c r="AC40" s="1"/>
    </row>
    <row r="41" spans="1:29" ht="12.95" customHeight="1">
      <c r="A41" s="2">
        <v>5163</v>
      </c>
      <c r="B41" s="1" t="s">
        <v>731</v>
      </c>
      <c r="C41" s="1" t="s">
        <v>782</v>
      </c>
      <c r="D41" s="1">
        <v>39.838569999999997</v>
      </c>
      <c r="E41" s="1">
        <v>-104.94893999999999</v>
      </c>
      <c r="F41" s="3">
        <v>3</v>
      </c>
      <c r="G41" s="9" t="s">
        <v>2025</v>
      </c>
      <c r="H41" s="13">
        <v>12054.064613</v>
      </c>
      <c r="I41" s="14">
        <v>27.779318</v>
      </c>
      <c r="J41" s="12">
        <v>0.33119999999999999</v>
      </c>
      <c r="K41" s="12">
        <v>0.2006</v>
      </c>
      <c r="L41" s="12">
        <v>7.7808000000000002</v>
      </c>
      <c r="M41" s="1">
        <v>64</v>
      </c>
      <c r="N41" s="1">
        <v>8</v>
      </c>
      <c r="O41" s="12">
        <v>10.232858</v>
      </c>
      <c r="P41" s="1">
        <v>3.1773999999999997E-2</v>
      </c>
      <c r="Q41" s="1">
        <v>0</v>
      </c>
      <c r="R41" s="1">
        <v>0</v>
      </c>
      <c r="S41" s="1">
        <f t="shared" si="18"/>
        <v>0</v>
      </c>
      <c r="T41" s="1">
        <f t="shared" si="19"/>
        <v>0</v>
      </c>
      <c r="U41" s="1">
        <f t="shared" si="20"/>
        <v>1</v>
      </c>
      <c r="V41" s="1">
        <f t="shared" si="21"/>
        <v>1</v>
      </c>
      <c r="W41" s="1">
        <f t="shared" si="22"/>
        <v>0</v>
      </c>
      <c r="X41" s="1">
        <f t="shared" si="23"/>
        <v>1</v>
      </c>
      <c r="Y41" s="1">
        <f t="shared" si="24"/>
        <v>1</v>
      </c>
      <c r="Z41" s="1">
        <f t="shared" si="25"/>
        <v>0</v>
      </c>
      <c r="AA41" s="1">
        <f t="shared" si="26"/>
        <v>0</v>
      </c>
      <c r="AB41" s="1">
        <f t="shared" si="9"/>
        <v>4</v>
      </c>
      <c r="AC41" s="1"/>
    </row>
    <row r="42" spans="1:29" ht="12.95" customHeight="1">
      <c r="A42" s="2">
        <v>5164</v>
      </c>
      <c r="B42" s="1" t="s">
        <v>731</v>
      </c>
      <c r="C42" s="1" t="s">
        <v>783</v>
      </c>
      <c r="D42" s="1">
        <v>39.831265999999999</v>
      </c>
      <c r="E42" s="1">
        <v>-104.94799999999999</v>
      </c>
      <c r="F42" s="3">
        <v>3</v>
      </c>
      <c r="G42" s="9" t="s">
        <v>2025</v>
      </c>
      <c r="H42" s="13">
        <v>12052.434981</v>
      </c>
      <c r="I42" s="14">
        <v>33.416207999999997</v>
      </c>
      <c r="J42" s="12">
        <v>0.34250000000000003</v>
      </c>
      <c r="K42" s="12">
        <v>0.2006</v>
      </c>
      <c r="L42" s="12">
        <v>7.7950000000000008</v>
      </c>
      <c r="M42" s="1">
        <v>81</v>
      </c>
      <c r="N42" s="1">
        <v>109</v>
      </c>
      <c r="O42" s="12">
        <v>10.393876000000001</v>
      </c>
      <c r="P42" s="1">
        <v>3.1778000000000001E-2</v>
      </c>
      <c r="Q42" s="1">
        <v>0</v>
      </c>
      <c r="R42" s="1">
        <v>0</v>
      </c>
      <c r="S42" s="1">
        <f t="shared" si="18"/>
        <v>0</v>
      </c>
      <c r="T42" s="1">
        <f t="shared" si="19"/>
        <v>0</v>
      </c>
      <c r="U42" s="1">
        <f t="shared" si="20"/>
        <v>1</v>
      </c>
      <c r="V42" s="1">
        <f t="shared" si="21"/>
        <v>1</v>
      </c>
      <c r="W42" s="1">
        <f t="shared" si="22"/>
        <v>1</v>
      </c>
      <c r="X42" s="1">
        <f t="shared" si="23"/>
        <v>1</v>
      </c>
      <c r="Y42" s="1">
        <f t="shared" si="24"/>
        <v>1</v>
      </c>
      <c r="Z42" s="1">
        <f t="shared" si="25"/>
        <v>0</v>
      </c>
      <c r="AA42" s="1">
        <f t="shared" si="26"/>
        <v>0</v>
      </c>
      <c r="AB42" s="1">
        <f t="shared" si="9"/>
        <v>5</v>
      </c>
      <c r="AC42" s="1"/>
    </row>
    <row r="43" spans="1:29" ht="12.95" customHeight="1">
      <c r="A43" s="2">
        <v>5180</v>
      </c>
      <c r="B43" s="1" t="s">
        <v>731</v>
      </c>
      <c r="C43" s="1" t="s">
        <v>784</v>
      </c>
      <c r="D43" s="1">
        <v>39.776719999999997</v>
      </c>
      <c r="E43" s="1">
        <v>-104.97776</v>
      </c>
      <c r="F43" s="3">
        <v>3</v>
      </c>
      <c r="G43" s="9" t="s">
        <v>2025</v>
      </c>
      <c r="H43" s="13">
        <v>10030.143937999999</v>
      </c>
      <c r="I43" s="14">
        <v>22.359155999999999</v>
      </c>
      <c r="J43" s="12">
        <v>0.11269999999999999</v>
      </c>
      <c r="K43" s="12">
        <v>0.2104</v>
      </c>
      <c r="L43" s="12">
        <v>5.5393999999999997</v>
      </c>
      <c r="M43" s="1">
        <v>42</v>
      </c>
      <c r="N43" s="1">
        <v>14</v>
      </c>
      <c r="O43" s="12">
        <v>22.757565</v>
      </c>
      <c r="P43" s="1">
        <v>3.32E-2</v>
      </c>
      <c r="Q43" s="1">
        <v>0</v>
      </c>
      <c r="R43" s="1">
        <v>0</v>
      </c>
      <c r="S43" s="1">
        <f t="shared" si="18"/>
        <v>0</v>
      </c>
      <c r="T43" s="1">
        <f t="shared" si="19"/>
        <v>0</v>
      </c>
      <c r="U43" s="1">
        <f t="shared" si="20"/>
        <v>1</v>
      </c>
      <c r="V43" s="1">
        <f t="shared" si="21"/>
        <v>1</v>
      </c>
      <c r="W43" s="1">
        <f t="shared" si="22"/>
        <v>0</v>
      </c>
      <c r="X43" s="1">
        <f t="shared" si="23"/>
        <v>1</v>
      </c>
      <c r="Y43" s="1">
        <f t="shared" si="24"/>
        <v>1</v>
      </c>
      <c r="Z43" s="1">
        <f t="shared" si="25"/>
        <v>0</v>
      </c>
      <c r="AA43" s="1">
        <f t="shared" si="26"/>
        <v>0</v>
      </c>
      <c r="AB43" s="1">
        <f t="shared" si="9"/>
        <v>4</v>
      </c>
      <c r="AC43" s="1"/>
    </row>
    <row r="44" spans="1:29" ht="12.95" customHeight="1">
      <c r="A44" s="2">
        <v>5208</v>
      </c>
      <c r="B44" s="1" t="s">
        <v>786</v>
      </c>
      <c r="C44" s="1" t="s">
        <v>787</v>
      </c>
      <c r="D44" s="1">
        <v>40.395319999999998</v>
      </c>
      <c r="E44" s="1">
        <v>-104.4928</v>
      </c>
      <c r="F44" s="3">
        <v>3</v>
      </c>
      <c r="G44" s="9" t="s">
        <v>2025</v>
      </c>
      <c r="H44" s="13">
        <v>3496.6970999999999</v>
      </c>
      <c r="I44" s="14">
        <v>21.265498999999998</v>
      </c>
      <c r="J44" s="12">
        <v>9.2910000000000004</v>
      </c>
      <c r="K44" s="12">
        <v>0.87280000000000002</v>
      </c>
      <c r="L44" s="12">
        <v>1.7291999999999998</v>
      </c>
      <c r="M44" s="1">
        <v>0</v>
      </c>
      <c r="N44" s="1">
        <v>0</v>
      </c>
      <c r="O44" s="12">
        <v>0.68822300000000003</v>
      </c>
      <c r="P44" s="1">
        <v>0</v>
      </c>
      <c r="Q44" s="1">
        <v>200</v>
      </c>
      <c r="R44" s="1">
        <v>0</v>
      </c>
      <c r="S44" s="1">
        <f t="shared" si="18"/>
        <v>1</v>
      </c>
      <c r="T44" s="1">
        <f t="shared" si="19"/>
        <v>0</v>
      </c>
      <c r="U44" s="1">
        <f t="shared" si="20"/>
        <v>1</v>
      </c>
      <c r="V44" s="1">
        <f t="shared" si="21"/>
        <v>0</v>
      </c>
      <c r="W44" s="1">
        <f t="shared" si="22"/>
        <v>0</v>
      </c>
      <c r="X44" s="1">
        <f t="shared" si="23"/>
        <v>0</v>
      </c>
      <c r="Y44" s="1">
        <f t="shared" si="24"/>
        <v>0</v>
      </c>
      <c r="Z44" s="1">
        <f t="shared" si="25"/>
        <v>1</v>
      </c>
      <c r="AA44" s="1">
        <f t="shared" si="26"/>
        <v>0</v>
      </c>
      <c r="AB44" s="1">
        <f t="shared" si="9"/>
        <v>3</v>
      </c>
      <c r="AC44" s="1"/>
    </row>
    <row r="45" spans="1:29" ht="12.95" customHeight="1">
      <c r="A45" s="2">
        <v>5210</v>
      </c>
      <c r="B45" s="1" t="s">
        <v>788</v>
      </c>
      <c r="C45" s="1" t="s">
        <v>114</v>
      </c>
      <c r="D45" s="1">
        <v>39.808149999999998</v>
      </c>
      <c r="E45" s="1">
        <v>-104.945683</v>
      </c>
      <c r="F45" s="3">
        <v>3</v>
      </c>
      <c r="G45" s="9" t="s">
        <v>2025</v>
      </c>
      <c r="H45" s="13">
        <v>1474.912517</v>
      </c>
      <c r="I45" s="14">
        <v>10.270114</v>
      </c>
      <c r="J45" s="12">
        <v>2.2805</v>
      </c>
      <c r="K45" s="12">
        <v>4.1599999999999998E-2</v>
      </c>
      <c r="L45" s="12">
        <v>17.257000000000001</v>
      </c>
      <c r="M45" s="1">
        <v>27</v>
      </c>
      <c r="N45" s="1">
        <v>0</v>
      </c>
      <c r="O45" s="12">
        <v>11.33328</v>
      </c>
      <c r="P45" s="1">
        <v>0</v>
      </c>
      <c r="Q45" s="1">
        <v>0</v>
      </c>
      <c r="R45" s="1">
        <v>0</v>
      </c>
      <c r="S45" s="1">
        <f t="shared" si="18"/>
        <v>0</v>
      </c>
      <c r="T45" s="1">
        <f t="shared" si="19"/>
        <v>0</v>
      </c>
      <c r="U45" s="1">
        <f t="shared" si="20"/>
        <v>1</v>
      </c>
      <c r="V45" s="1">
        <f t="shared" si="21"/>
        <v>1</v>
      </c>
      <c r="W45" s="1">
        <f t="shared" si="22"/>
        <v>0</v>
      </c>
      <c r="X45" s="1">
        <f t="shared" si="23"/>
        <v>1</v>
      </c>
      <c r="Y45" s="1">
        <f t="shared" si="24"/>
        <v>0</v>
      </c>
      <c r="Z45" s="1">
        <f t="shared" si="25"/>
        <v>0</v>
      </c>
      <c r="AA45" s="1">
        <f t="shared" si="26"/>
        <v>0</v>
      </c>
      <c r="AB45" s="1">
        <f t="shared" si="9"/>
        <v>3</v>
      </c>
      <c r="AC45" s="1"/>
    </row>
    <row r="46" spans="1:29" ht="12.95" customHeight="1">
      <c r="A46" s="2">
        <v>5211</v>
      </c>
      <c r="B46" s="1" t="s">
        <v>788</v>
      </c>
      <c r="C46" s="1" t="s">
        <v>789</v>
      </c>
      <c r="D46" s="1">
        <v>39.748232999999999</v>
      </c>
      <c r="E46" s="1">
        <v>-104.78995</v>
      </c>
      <c r="F46" s="3">
        <v>3</v>
      </c>
      <c r="G46" s="9" t="s">
        <v>2025</v>
      </c>
      <c r="H46" s="13">
        <v>275.608655</v>
      </c>
      <c r="I46" s="14">
        <v>15.194281999999999</v>
      </c>
      <c r="J46" s="12">
        <v>8.6880000000000006</v>
      </c>
      <c r="K46" s="12">
        <v>6.4999999999999997E-3</v>
      </c>
      <c r="L46" s="12">
        <v>4.7548000000000004</v>
      </c>
      <c r="M46" s="1">
        <v>3</v>
      </c>
      <c r="N46" s="1">
        <v>0</v>
      </c>
      <c r="O46" s="12">
        <v>6.3974700000000002</v>
      </c>
      <c r="P46" s="1">
        <v>0</v>
      </c>
      <c r="Q46" s="1">
        <v>0</v>
      </c>
      <c r="R46" s="1">
        <v>0</v>
      </c>
      <c r="S46" s="1">
        <f t="shared" si="18"/>
        <v>1</v>
      </c>
      <c r="T46" s="1">
        <f t="shared" si="19"/>
        <v>0</v>
      </c>
      <c r="U46" s="1">
        <f t="shared" si="20"/>
        <v>1</v>
      </c>
      <c r="V46" s="1">
        <f t="shared" si="21"/>
        <v>1</v>
      </c>
      <c r="W46" s="1">
        <f t="shared" si="22"/>
        <v>0</v>
      </c>
      <c r="X46" s="1">
        <f t="shared" si="23"/>
        <v>1</v>
      </c>
      <c r="Y46" s="1">
        <f t="shared" si="24"/>
        <v>0</v>
      </c>
      <c r="Z46" s="1">
        <f t="shared" si="25"/>
        <v>0</v>
      </c>
      <c r="AA46" s="1">
        <f t="shared" si="26"/>
        <v>0</v>
      </c>
      <c r="AB46" s="1">
        <f t="shared" si="9"/>
        <v>4</v>
      </c>
      <c r="AC46" s="1"/>
    </row>
    <row r="47" spans="1:29" ht="12.95" customHeight="1">
      <c r="A47" s="2">
        <v>5221</v>
      </c>
      <c r="B47" s="1" t="s">
        <v>794</v>
      </c>
      <c r="C47" s="1" t="s">
        <v>795</v>
      </c>
      <c r="D47" s="1">
        <v>40.069200000000002</v>
      </c>
      <c r="E47" s="1">
        <v>-104.8322</v>
      </c>
      <c r="F47" s="3">
        <v>3</v>
      </c>
      <c r="G47" s="9" t="s">
        <v>2025</v>
      </c>
      <c r="H47" s="13">
        <v>357.17759999999998</v>
      </c>
      <c r="I47" s="14">
        <v>37.484039000000003</v>
      </c>
      <c r="J47" s="12">
        <v>39.016300000000001</v>
      </c>
      <c r="K47" s="12">
        <v>5.3230000000000004</v>
      </c>
      <c r="L47" s="12">
        <v>22.761700000000001</v>
      </c>
      <c r="M47" s="1">
        <v>2</v>
      </c>
      <c r="N47" s="1">
        <v>7</v>
      </c>
      <c r="O47" s="12">
        <v>2.8101240000000001</v>
      </c>
      <c r="P47" s="1">
        <v>0</v>
      </c>
      <c r="Q47" s="1">
        <v>427</v>
      </c>
      <c r="R47" s="1">
        <v>3</v>
      </c>
      <c r="S47" s="1">
        <f t="shared" si="18"/>
        <v>1</v>
      </c>
      <c r="T47" s="1">
        <f t="shared" si="19"/>
        <v>0</v>
      </c>
      <c r="U47" s="1">
        <f t="shared" si="20"/>
        <v>1</v>
      </c>
      <c r="V47" s="1">
        <f t="shared" si="21"/>
        <v>0</v>
      </c>
      <c r="W47" s="1">
        <f t="shared" si="22"/>
        <v>0</v>
      </c>
      <c r="X47" s="1">
        <f t="shared" si="23"/>
        <v>0</v>
      </c>
      <c r="Y47" s="1">
        <f t="shared" si="24"/>
        <v>0</v>
      </c>
      <c r="Z47" s="1">
        <f t="shared" si="25"/>
        <v>1</v>
      </c>
      <c r="AA47" s="1">
        <f t="shared" si="26"/>
        <v>1</v>
      </c>
      <c r="AB47" s="1">
        <f t="shared" si="9"/>
        <v>4</v>
      </c>
      <c r="AC47" s="1"/>
    </row>
    <row r="48" spans="1:29" ht="12.95" customHeight="1">
      <c r="A48" s="2">
        <v>5222</v>
      </c>
      <c r="B48" s="1" t="s">
        <v>794</v>
      </c>
      <c r="C48" s="1" t="s">
        <v>796</v>
      </c>
      <c r="D48" s="1">
        <v>40.043799999999997</v>
      </c>
      <c r="E48" s="1">
        <v>-104.8492</v>
      </c>
      <c r="F48" s="3">
        <v>3</v>
      </c>
      <c r="G48" s="9" t="s">
        <v>2025</v>
      </c>
      <c r="H48" s="13">
        <v>269.64776999999998</v>
      </c>
      <c r="I48" s="14">
        <v>20.026083</v>
      </c>
      <c r="J48" s="12">
        <v>26.9528</v>
      </c>
      <c r="K48" s="12">
        <v>4.2827999999999999</v>
      </c>
      <c r="L48" s="12">
        <v>29.650300000000001</v>
      </c>
      <c r="M48" s="1">
        <v>0</v>
      </c>
      <c r="N48" s="1">
        <v>0</v>
      </c>
      <c r="O48" s="12">
        <v>2.397275</v>
      </c>
      <c r="P48" s="1">
        <v>0</v>
      </c>
      <c r="Q48" s="1">
        <v>223</v>
      </c>
      <c r="R48" s="1">
        <v>0</v>
      </c>
      <c r="S48" s="1">
        <f t="shared" si="18"/>
        <v>1</v>
      </c>
      <c r="T48" s="1">
        <f t="shared" si="19"/>
        <v>0</v>
      </c>
      <c r="U48" s="1">
        <f t="shared" si="20"/>
        <v>1</v>
      </c>
      <c r="V48" s="1">
        <f t="shared" si="21"/>
        <v>0</v>
      </c>
      <c r="W48" s="1">
        <f t="shared" si="22"/>
        <v>0</v>
      </c>
      <c r="X48" s="1">
        <f t="shared" si="23"/>
        <v>0</v>
      </c>
      <c r="Y48" s="1">
        <f t="shared" si="24"/>
        <v>0</v>
      </c>
      <c r="Z48" s="1">
        <f t="shared" si="25"/>
        <v>1</v>
      </c>
      <c r="AA48" s="1">
        <f t="shared" si="26"/>
        <v>0</v>
      </c>
      <c r="AB48" s="1">
        <f t="shared" si="9"/>
        <v>3</v>
      </c>
      <c r="AC48" s="1"/>
    </row>
    <row r="49" spans="1:29" ht="12.95" customHeight="1">
      <c r="A49" s="2">
        <v>5223</v>
      </c>
      <c r="B49" s="1" t="s">
        <v>794</v>
      </c>
      <c r="C49" s="1" t="s">
        <v>797</v>
      </c>
      <c r="D49" s="1">
        <v>40.014899999999997</v>
      </c>
      <c r="E49" s="1">
        <v>-104.9114</v>
      </c>
      <c r="F49" s="3">
        <v>3</v>
      </c>
      <c r="G49" s="9" t="s">
        <v>2025</v>
      </c>
      <c r="H49" s="13">
        <v>242.95052100000001</v>
      </c>
      <c r="I49" s="14">
        <v>29.205693</v>
      </c>
      <c r="J49" s="12">
        <v>21.296900000000001</v>
      </c>
      <c r="K49" s="12">
        <v>4.1251000000000007</v>
      </c>
      <c r="L49" s="12">
        <v>32.577300000000001</v>
      </c>
      <c r="M49" s="1">
        <v>4</v>
      </c>
      <c r="N49" s="1">
        <v>3</v>
      </c>
      <c r="O49" s="12">
        <v>2.403079</v>
      </c>
      <c r="P49" s="1">
        <v>0</v>
      </c>
      <c r="Q49" s="1">
        <v>298</v>
      </c>
      <c r="R49" s="1">
        <v>0</v>
      </c>
      <c r="S49" s="1">
        <f t="shared" si="18"/>
        <v>1</v>
      </c>
      <c r="T49" s="1">
        <f t="shared" si="19"/>
        <v>0</v>
      </c>
      <c r="U49" s="1">
        <f t="shared" si="20"/>
        <v>1</v>
      </c>
      <c r="V49" s="1">
        <f t="shared" si="21"/>
        <v>1</v>
      </c>
      <c r="W49" s="1">
        <f t="shared" si="22"/>
        <v>0</v>
      </c>
      <c r="X49" s="1">
        <f t="shared" si="23"/>
        <v>0</v>
      </c>
      <c r="Y49" s="1">
        <f t="shared" si="24"/>
        <v>0</v>
      </c>
      <c r="Z49" s="1">
        <f t="shared" si="25"/>
        <v>1</v>
      </c>
      <c r="AA49" s="1">
        <f t="shared" si="26"/>
        <v>0</v>
      </c>
      <c r="AB49" s="1">
        <f t="shared" si="9"/>
        <v>4</v>
      </c>
      <c r="AC49" s="1"/>
    </row>
    <row r="50" spans="1:29" ht="12.95" customHeight="1">
      <c r="A50" s="2">
        <v>5224</v>
      </c>
      <c r="B50" s="1" t="s">
        <v>794</v>
      </c>
      <c r="C50" s="1" t="s">
        <v>798</v>
      </c>
      <c r="D50" s="1">
        <v>39.937399999999997</v>
      </c>
      <c r="E50" s="1">
        <v>-104.9883</v>
      </c>
      <c r="F50" s="3">
        <v>3</v>
      </c>
      <c r="G50" s="9" t="s">
        <v>2025</v>
      </c>
      <c r="H50" s="13">
        <v>142.32675800000001</v>
      </c>
      <c r="I50" s="14">
        <v>16.980955000000002</v>
      </c>
      <c r="J50" s="12">
        <v>2.4378000000000002</v>
      </c>
      <c r="K50" s="12">
        <v>2.6478000000000002</v>
      </c>
      <c r="L50" s="12">
        <v>39.008099999999999</v>
      </c>
      <c r="M50" s="1">
        <v>6</v>
      </c>
      <c r="N50" s="1">
        <v>4</v>
      </c>
      <c r="O50" s="12">
        <v>10.509334000000001</v>
      </c>
      <c r="P50" s="1">
        <v>0</v>
      </c>
      <c r="Q50" s="1">
        <v>2</v>
      </c>
      <c r="R50" s="1">
        <v>0</v>
      </c>
      <c r="S50" s="1">
        <f t="shared" si="18"/>
        <v>0</v>
      </c>
      <c r="T50" s="1">
        <f t="shared" si="19"/>
        <v>0</v>
      </c>
      <c r="U50" s="1">
        <f t="shared" si="20"/>
        <v>1</v>
      </c>
      <c r="V50" s="1">
        <f t="shared" si="21"/>
        <v>1</v>
      </c>
      <c r="W50" s="1">
        <f t="shared" si="22"/>
        <v>0</v>
      </c>
      <c r="X50" s="1">
        <f t="shared" si="23"/>
        <v>1</v>
      </c>
      <c r="Y50" s="1">
        <f t="shared" si="24"/>
        <v>0</v>
      </c>
      <c r="Z50" s="1">
        <f t="shared" si="25"/>
        <v>0</v>
      </c>
      <c r="AA50" s="1">
        <f t="shared" si="26"/>
        <v>0</v>
      </c>
      <c r="AB50" s="1">
        <f t="shared" si="9"/>
        <v>3</v>
      </c>
      <c r="AC50" s="1"/>
    </row>
    <row r="51" spans="1:29" ht="12.95" customHeight="1">
      <c r="A51" s="2">
        <v>5225</v>
      </c>
      <c r="B51" s="1" t="s">
        <v>794</v>
      </c>
      <c r="C51" s="1" t="s">
        <v>799</v>
      </c>
      <c r="D51" s="1">
        <v>39.9283</v>
      </c>
      <c r="E51" s="1">
        <v>-105.0104</v>
      </c>
      <c r="F51" s="3">
        <v>3</v>
      </c>
      <c r="G51" s="9" t="s">
        <v>2025</v>
      </c>
      <c r="H51" s="13">
        <v>139.19198800000001</v>
      </c>
      <c r="I51" s="14">
        <v>29.381626000000001</v>
      </c>
      <c r="J51" s="12">
        <v>2.1661000000000001</v>
      </c>
      <c r="K51" s="12">
        <v>2.6814</v>
      </c>
      <c r="L51" s="12">
        <v>38.570699999999995</v>
      </c>
      <c r="M51" s="1">
        <v>4</v>
      </c>
      <c r="N51" s="1">
        <v>2</v>
      </c>
      <c r="O51" s="12">
        <v>11.753512000000001</v>
      </c>
      <c r="P51" s="1">
        <v>0</v>
      </c>
      <c r="Q51" s="1">
        <v>3</v>
      </c>
      <c r="R51" s="1">
        <v>0</v>
      </c>
      <c r="S51" s="1">
        <f t="shared" si="18"/>
        <v>0</v>
      </c>
      <c r="T51" s="1">
        <f t="shared" si="19"/>
        <v>0</v>
      </c>
      <c r="U51" s="1">
        <f t="shared" si="20"/>
        <v>1</v>
      </c>
      <c r="V51" s="1">
        <f t="shared" si="21"/>
        <v>1</v>
      </c>
      <c r="W51" s="1">
        <f t="shared" si="22"/>
        <v>0</v>
      </c>
      <c r="X51" s="1">
        <f t="shared" si="23"/>
        <v>1</v>
      </c>
      <c r="Y51" s="1">
        <f t="shared" si="24"/>
        <v>0</v>
      </c>
      <c r="Z51" s="1">
        <f t="shared" si="25"/>
        <v>0</v>
      </c>
      <c r="AA51" s="1">
        <f t="shared" si="26"/>
        <v>0</v>
      </c>
      <c r="AB51" s="1">
        <f t="shared" si="9"/>
        <v>3</v>
      </c>
      <c r="AC51" s="1"/>
    </row>
    <row r="52" spans="1:29" ht="12.95" customHeight="1">
      <c r="A52" s="2">
        <v>5226</v>
      </c>
      <c r="B52" s="1" t="s">
        <v>794</v>
      </c>
      <c r="C52" s="1" t="s">
        <v>800</v>
      </c>
      <c r="D52" s="1">
        <v>39.914499999999997</v>
      </c>
      <c r="E52" s="1">
        <v>-105.0277</v>
      </c>
      <c r="F52" s="3">
        <v>3</v>
      </c>
      <c r="G52" s="9" t="s">
        <v>2025</v>
      </c>
      <c r="H52" s="13">
        <v>117.416765</v>
      </c>
      <c r="I52" s="14">
        <v>24.908622000000001</v>
      </c>
      <c r="J52" s="12">
        <v>1.7531000000000001</v>
      </c>
      <c r="K52" s="12">
        <v>2.7734000000000001</v>
      </c>
      <c r="L52" s="12">
        <v>34.365899999999996</v>
      </c>
      <c r="M52" s="1">
        <v>22</v>
      </c>
      <c r="N52" s="1">
        <v>4</v>
      </c>
      <c r="O52" s="12">
        <v>12.787243999999999</v>
      </c>
      <c r="P52" s="1">
        <v>0</v>
      </c>
      <c r="Q52" s="1">
        <v>0</v>
      </c>
      <c r="R52" s="1">
        <v>0</v>
      </c>
      <c r="S52" s="1">
        <f t="shared" si="18"/>
        <v>0</v>
      </c>
      <c r="T52" s="1">
        <f t="shared" si="19"/>
        <v>0</v>
      </c>
      <c r="U52" s="1">
        <f t="shared" si="20"/>
        <v>1</v>
      </c>
      <c r="V52" s="1">
        <f t="shared" si="21"/>
        <v>1</v>
      </c>
      <c r="W52" s="1">
        <f t="shared" si="22"/>
        <v>0</v>
      </c>
      <c r="X52" s="1">
        <f t="shared" si="23"/>
        <v>1</v>
      </c>
      <c r="Y52" s="1">
        <f t="shared" si="24"/>
        <v>0</v>
      </c>
      <c r="Z52" s="1">
        <f t="shared" si="25"/>
        <v>0</v>
      </c>
      <c r="AA52" s="1">
        <f t="shared" si="26"/>
        <v>0</v>
      </c>
      <c r="AB52" s="1">
        <f t="shared" si="9"/>
        <v>3</v>
      </c>
      <c r="AC52" s="1"/>
    </row>
    <row r="53" spans="1:29" ht="12.95" customHeight="1">
      <c r="A53" s="2">
        <v>5242</v>
      </c>
      <c r="B53" s="1" t="s">
        <v>801</v>
      </c>
      <c r="C53" s="1" t="s">
        <v>802</v>
      </c>
      <c r="D53" s="1">
        <v>39.727367000000001</v>
      </c>
      <c r="E53" s="1">
        <v>-104.988017</v>
      </c>
      <c r="F53" s="3">
        <v>3</v>
      </c>
      <c r="G53" s="9" t="s">
        <v>2025</v>
      </c>
      <c r="H53" s="13">
        <v>1061.5980079999999</v>
      </c>
      <c r="I53" s="14">
        <v>9.7574310000000004</v>
      </c>
      <c r="J53" s="12">
        <v>0.47970000000000002</v>
      </c>
      <c r="K53" s="12">
        <v>3.4099999999999998E-2</v>
      </c>
      <c r="L53" s="12">
        <v>13.821900000000001</v>
      </c>
      <c r="M53" s="1">
        <v>8</v>
      </c>
      <c r="N53" s="1">
        <v>1</v>
      </c>
      <c r="O53" s="12">
        <v>21.380801999999999</v>
      </c>
      <c r="P53" s="1">
        <v>0</v>
      </c>
      <c r="Q53" s="1">
        <v>0</v>
      </c>
      <c r="R53" s="1">
        <v>0</v>
      </c>
      <c r="S53" s="1">
        <f t="shared" si="18"/>
        <v>0</v>
      </c>
      <c r="T53" s="1">
        <f t="shared" si="19"/>
        <v>0</v>
      </c>
      <c r="U53" s="1">
        <f t="shared" si="20"/>
        <v>1</v>
      </c>
      <c r="V53" s="1">
        <f t="shared" si="21"/>
        <v>1</v>
      </c>
      <c r="W53" s="1">
        <f t="shared" si="22"/>
        <v>0</v>
      </c>
      <c r="X53" s="1">
        <f t="shared" si="23"/>
        <v>1</v>
      </c>
      <c r="Y53" s="1">
        <f t="shared" si="24"/>
        <v>0</v>
      </c>
      <c r="Z53" s="1">
        <f t="shared" si="25"/>
        <v>0</v>
      </c>
      <c r="AA53" s="1">
        <f t="shared" si="26"/>
        <v>0</v>
      </c>
      <c r="AB53" s="1">
        <f t="shared" si="9"/>
        <v>3</v>
      </c>
      <c r="AC53" s="1"/>
    </row>
    <row r="54" spans="1:29" ht="12.95" customHeight="1">
      <c r="A54" s="2">
        <v>5245</v>
      </c>
      <c r="B54" s="1" t="s">
        <v>801</v>
      </c>
      <c r="C54" s="1" t="s">
        <v>803</v>
      </c>
      <c r="D54" s="1">
        <v>39.704799999999999</v>
      </c>
      <c r="E54" s="1">
        <v>-104.93389999999999</v>
      </c>
      <c r="F54" s="3">
        <v>3</v>
      </c>
      <c r="G54" s="9" t="s">
        <v>2025</v>
      </c>
      <c r="H54" s="13">
        <v>1050.4157279999999</v>
      </c>
      <c r="I54" s="14">
        <v>15.035833999999999</v>
      </c>
      <c r="J54" s="12">
        <v>0.48510000000000003</v>
      </c>
      <c r="K54" s="12">
        <v>3.44E-2</v>
      </c>
      <c r="L54" s="12">
        <v>13.16</v>
      </c>
      <c r="M54" s="1">
        <v>1</v>
      </c>
      <c r="N54" s="1">
        <v>1</v>
      </c>
      <c r="O54" s="12">
        <v>16.425053999999999</v>
      </c>
      <c r="P54" s="1">
        <v>0</v>
      </c>
      <c r="Q54" s="1">
        <v>0</v>
      </c>
      <c r="R54" s="1">
        <v>0</v>
      </c>
      <c r="S54" s="1">
        <f t="shared" si="18"/>
        <v>0</v>
      </c>
      <c r="T54" s="1">
        <f t="shared" si="19"/>
        <v>0</v>
      </c>
      <c r="U54" s="1">
        <f t="shared" si="20"/>
        <v>1</v>
      </c>
      <c r="V54" s="1">
        <f t="shared" si="21"/>
        <v>0</v>
      </c>
      <c r="W54" s="1">
        <f t="shared" si="22"/>
        <v>0</v>
      </c>
      <c r="X54" s="1">
        <f t="shared" si="23"/>
        <v>1</v>
      </c>
      <c r="Y54" s="1">
        <f t="shared" si="24"/>
        <v>0</v>
      </c>
      <c r="Z54" s="1">
        <f t="shared" si="25"/>
        <v>0</v>
      </c>
      <c r="AA54" s="1">
        <f t="shared" si="26"/>
        <v>0</v>
      </c>
      <c r="AB54" s="1">
        <f t="shared" si="9"/>
        <v>2</v>
      </c>
      <c r="AC54" s="1"/>
    </row>
    <row r="55" spans="1:29" ht="12.95" customHeight="1">
      <c r="A55" s="2">
        <v>5248</v>
      </c>
      <c r="B55" s="1" t="s">
        <v>801</v>
      </c>
      <c r="C55" s="1" t="s">
        <v>804</v>
      </c>
      <c r="D55" s="1">
        <v>39.684600000000003</v>
      </c>
      <c r="E55" s="1">
        <v>-104.902333</v>
      </c>
      <c r="F55" s="3">
        <v>3</v>
      </c>
      <c r="G55" s="9" t="s">
        <v>2025</v>
      </c>
      <c r="H55" s="13">
        <v>1020.995032</v>
      </c>
      <c r="I55" s="14">
        <v>14.817805999999999</v>
      </c>
      <c r="J55" s="12">
        <v>0.49880000000000002</v>
      </c>
      <c r="K55" s="12">
        <v>3.5400000000000001E-2</v>
      </c>
      <c r="L55" s="12">
        <v>11.146600000000001</v>
      </c>
      <c r="M55" s="1">
        <v>0</v>
      </c>
      <c r="N55" s="1">
        <v>0</v>
      </c>
      <c r="O55" s="12">
        <v>12.418804</v>
      </c>
      <c r="P55" s="1">
        <v>0</v>
      </c>
      <c r="Q55" s="1">
        <v>0</v>
      </c>
      <c r="R55" s="1">
        <v>0</v>
      </c>
      <c r="S55" s="1">
        <f t="shared" si="18"/>
        <v>0</v>
      </c>
      <c r="T55" s="1">
        <f t="shared" si="19"/>
        <v>0</v>
      </c>
      <c r="U55" s="1">
        <f t="shared" si="20"/>
        <v>1</v>
      </c>
      <c r="V55" s="1">
        <f t="shared" si="21"/>
        <v>0</v>
      </c>
      <c r="W55" s="1">
        <f t="shared" si="22"/>
        <v>0</v>
      </c>
      <c r="X55" s="1">
        <f t="shared" si="23"/>
        <v>1</v>
      </c>
      <c r="Y55" s="1">
        <f t="shared" si="24"/>
        <v>0</v>
      </c>
      <c r="Z55" s="1">
        <f t="shared" si="25"/>
        <v>0</v>
      </c>
      <c r="AA55" s="1">
        <f t="shared" si="26"/>
        <v>0</v>
      </c>
      <c r="AB55" s="1">
        <f t="shared" si="9"/>
        <v>2</v>
      </c>
      <c r="AC55" s="1"/>
    </row>
    <row r="56" spans="1:29" ht="12.95" customHeight="1">
      <c r="A56" s="2">
        <v>5250</v>
      </c>
      <c r="B56" s="1" t="s">
        <v>801</v>
      </c>
      <c r="C56" s="1" t="s">
        <v>805</v>
      </c>
      <c r="D56" s="1">
        <v>39.659317000000001</v>
      </c>
      <c r="E56" s="1">
        <v>-104.86621700000001</v>
      </c>
      <c r="F56" s="3">
        <v>3</v>
      </c>
      <c r="G56" s="9" t="s">
        <v>2025</v>
      </c>
      <c r="H56" s="13">
        <v>1003.4871900000001</v>
      </c>
      <c r="I56" s="14">
        <v>23.428823999999999</v>
      </c>
      <c r="J56" s="12">
        <v>0.49439999999999995</v>
      </c>
      <c r="K56" s="12">
        <v>2.3199999999999998E-2</v>
      </c>
      <c r="L56" s="12">
        <v>10.063600000000001</v>
      </c>
      <c r="M56" s="1">
        <v>1</v>
      </c>
      <c r="N56" s="1">
        <v>0</v>
      </c>
      <c r="O56" s="12">
        <v>6.6698639999999996</v>
      </c>
      <c r="P56" s="1">
        <v>0</v>
      </c>
      <c r="Q56" s="1">
        <v>0</v>
      </c>
      <c r="R56" s="1">
        <v>0</v>
      </c>
      <c r="S56" s="1">
        <f t="shared" si="18"/>
        <v>0</v>
      </c>
      <c r="T56" s="1">
        <f t="shared" si="19"/>
        <v>0</v>
      </c>
      <c r="U56" s="1">
        <f t="shared" si="20"/>
        <v>1</v>
      </c>
      <c r="V56" s="1">
        <f t="shared" si="21"/>
        <v>0</v>
      </c>
      <c r="W56" s="1">
        <f t="shared" si="22"/>
        <v>0</v>
      </c>
      <c r="X56" s="1">
        <f t="shared" si="23"/>
        <v>1</v>
      </c>
      <c r="Y56" s="1">
        <f t="shared" si="24"/>
        <v>0</v>
      </c>
      <c r="Z56" s="1">
        <f t="shared" si="25"/>
        <v>0</v>
      </c>
      <c r="AA56" s="1">
        <f t="shared" si="26"/>
        <v>0</v>
      </c>
      <c r="AB56" s="1">
        <f t="shared" si="9"/>
        <v>2</v>
      </c>
      <c r="AC56" s="1"/>
    </row>
    <row r="57" spans="1:29" ht="12.95" customHeight="1">
      <c r="A57" s="2">
        <v>5251</v>
      </c>
      <c r="B57" s="1" t="s">
        <v>801</v>
      </c>
      <c r="C57" s="1" t="s">
        <v>806</v>
      </c>
      <c r="D57" s="1">
        <v>39.624490000000002</v>
      </c>
      <c r="E57" s="1">
        <v>-104.83410000000001</v>
      </c>
      <c r="F57" s="3">
        <v>3</v>
      </c>
      <c r="G57" s="9" t="s">
        <v>2025</v>
      </c>
      <c r="H57" s="13">
        <v>937.17760099999998</v>
      </c>
      <c r="I57" s="14">
        <v>12.094091000000001</v>
      </c>
      <c r="J57" s="12">
        <v>0.4541</v>
      </c>
      <c r="K57" s="12">
        <v>3.1000000000000003E-3</v>
      </c>
      <c r="L57" s="12">
        <v>7.6811000000000007</v>
      </c>
      <c r="M57" s="1">
        <v>5</v>
      </c>
      <c r="N57" s="1">
        <v>0</v>
      </c>
      <c r="O57" s="12">
        <v>8.4928729999999995</v>
      </c>
      <c r="P57" s="1">
        <v>0</v>
      </c>
      <c r="Q57" s="1">
        <v>0</v>
      </c>
      <c r="R57" s="1">
        <v>0</v>
      </c>
      <c r="S57" s="1">
        <f t="shared" si="18"/>
        <v>0</v>
      </c>
      <c r="T57" s="1">
        <f t="shared" si="19"/>
        <v>0</v>
      </c>
      <c r="U57" s="1">
        <f t="shared" si="20"/>
        <v>1</v>
      </c>
      <c r="V57" s="1">
        <f t="shared" si="21"/>
        <v>1</v>
      </c>
      <c r="W57" s="1">
        <f t="shared" si="22"/>
        <v>0</v>
      </c>
      <c r="X57" s="1">
        <f t="shared" si="23"/>
        <v>1</v>
      </c>
      <c r="Y57" s="1">
        <f t="shared" si="24"/>
        <v>0</v>
      </c>
      <c r="Z57" s="1">
        <f t="shared" si="25"/>
        <v>0</v>
      </c>
      <c r="AA57" s="1">
        <f t="shared" si="26"/>
        <v>0</v>
      </c>
      <c r="AB57" s="1">
        <f t="shared" si="9"/>
        <v>3</v>
      </c>
      <c r="AC57" s="1"/>
    </row>
    <row r="58" spans="1:29" ht="12.95" customHeight="1">
      <c r="A58" s="2">
        <v>5253</v>
      </c>
      <c r="B58" s="1" t="s">
        <v>801</v>
      </c>
      <c r="C58" s="1" t="s">
        <v>811</v>
      </c>
      <c r="D58" s="1">
        <v>39.479579999999999</v>
      </c>
      <c r="E58" s="1">
        <v>-104.76861</v>
      </c>
      <c r="F58" s="3">
        <v>3</v>
      </c>
      <c r="G58" s="9" t="s">
        <v>2025</v>
      </c>
      <c r="H58" s="13">
        <v>678.57682899999998</v>
      </c>
      <c r="I58" s="14">
        <v>33.990012</v>
      </c>
      <c r="J58" s="12">
        <v>0.39639999999999997</v>
      </c>
      <c r="K58" s="12">
        <v>4.1999999999999997E-3</v>
      </c>
      <c r="L58" s="12">
        <v>1.9466999999999999</v>
      </c>
      <c r="M58" s="1">
        <v>5</v>
      </c>
      <c r="N58" s="1">
        <v>4</v>
      </c>
      <c r="O58" s="12">
        <v>4.0397309999999997</v>
      </c>
      <c r="P58" s="1">
        <v>0</v>
      </c>
      <c r="Q58" s="1">
        <v>0</v>
      </c>
      <c r="R58" s="1">
        <v>0</v>
      </c>
      <c r="S58" s="1">
        <f t="shared" si="18"/>
        <v>0</v>
      </c>
      <c r="T58" s="1">
        <f t="shared" si="19"/>
        <v>0</v>
      </c>
      <c r="U58" s="1">
        <f t="shared" si="20"/>
        <v>1</v>
      </c>
      <c r="V58" s="1">
        <f t="shared" si="21"/>
        <v>1</v>
      </c>
      <c r="W58" s="1">
        <f t="shared" si="22"/>
        <v>0</v>
      </c>
      <c r="X58" s="1">
        <f t="shared" si="23"/>
        <v>1</v>
      </c>
      <c r="Y58" s="1">
        <f t="shared" si="24"/>
        <v>0</v>
      </c>
      <c r="Z58" s="1">
        <f t="shared" si="25"/>
        <v>0</v>
      </c>
      <c r="AA58" s="1">
        <f t="shared" si="26"/>
        <v>0</v>
      </c>
      <c r="AB58" s="1">
        <f t="shared" si="9"/>
        <v>3</v>
      </c>
      <c r="AC58" s="1"/>
    </row>
    <row r="59" spans="1:29" ht="12.95" customHeight="1">
      <c r="A59" s="2">
        <v>5254</v>
      </c>
      <c r="B59" s="1" t="s">
        <v>801</v>
      </c>
      <c r="C59" s="1" t="s">
        <v>814</v>
      </c>
      <c r="D59" s="1">
        <v>39.392310000000002</v>
      </c>
      <c r="E59" s="1">
        <v>-104.76136</v>
      </c>
      <c r="F59" s="3">
        <v>1</v>
      </c>
      <c r="G59" s="9" t="s">
        <v>2025</v>
      </c>
      <c r="H59" s="13">
        <v>516.41268600000001</v>
      </c>
      <c r="I59" s="14">
        <v>29.013919000000001</v>
      </c>
      <c r="J59" s="12">
        <v>0.39319999999999999</v>
      </c>
      <c r="K59" s="12">
        <v>5.5999999999999999E-3</v>
      </c>
      <c r="L59" s="12">
        <v>0.31430000000000002</v>
      </c>
      <c r="M59" s="1">
        <v>0</v>
      </c>
      <c r="N59" s="1">
        <v>3</v>
      </c>
      <c r="O59" s="12">
        <v>3.2034549999999999</v>
      </c>
      <c r="P59" s="1">
        <v>0</v>
      </c>
      <c r="Q59" s="1">
        <v>0</v>
      </c>
      <c r="R59" s="1">
        <v>0</v>
      </c>
      <c r="S59" s="1">
        <f t="shared" si="18"/>
        <v>0</v>
      </c>
      <c r="T59" s="1">
        <f t="shared" si="19"/>
        <v>0</v>
      </c>
      <c r="U59" s="1">
        <f t="shared" si="20"/>
        <v>0</v>
      </c>
      <c r="V59" s="1">
        <f t="shared" si="21"/>
        <v>0</v>
      </c>
      <c r="W59" s="1">
        <f t="shared" si="22"/>
        <v>0</v>
      </c>
      <c r="X59" s="1">
        <f t="shared" si="23"/>
        <v>1</v>
      </c>
      <c r="Y59" s="1">
        <f t="shared" si="24"/>
        <v>0</v>
      </c>
      <c r="Z59" s="1">
        <f t="shared" si="25"/>
        <v>0</v>
      </c>
      <c r="AA59" s="1">
        <f t="shared" si="26"/>
        <v>0</v>
      </c>
      <c r="AB59" s="1">
        <f t="shared" si="9"/>
        <v>1</v>
      </c>
      <c r="AC59" s="1"/>
    </row>
    <row r="60" spans="1:29" ht="12.95" customHeight="1">
      <c r="A60" s="2">
        <v>5256</v>
      </c>
      <c r="B60" s="1" t="s">
        <v>801</v>
      </c>
      <c r="C60" s="1" t="s">
        <v>815</v>
      </c>
      <c r="D60" s="1">
        <v>39.309420000000003</v>
      </c>
      <c r="E60" s="1">
        <v>-104.72226999999999</v>
      </c>
      <c r="F60" s="3">
        <v>3</v>
      </c>
      <c r="G60" s="9" t="s">
        <v>2025</v>
      </c>
      <c r="H60" s="13">
        <v>335.75579399999998</v>
      </c>
      <c r="I60" s="14">
        <v>24.004604</v>
      </c>
      <c r="J60" s="12">
        <v>0.2954</v>
      </c>
      <c r="K60" s="12">
        <v>8.6E-3</v>
      </c>
      <c r="L60" s="12">
        <v>0.1719</v>
      </c>
      <c r="M60" s="1">
        <v>0</v>
      </c>
      <c r="N60" s="1">
        <v>2</v>
      </c>
      <c r="O60" s="12">
        <v>1.389106</v>
      </c>
      <c r="P60" s="1">
        <v>0</v>
      </c>
      <c r="Q60" s="1">
        <v>0</v>
      </c>
      <c r="R60" s="1">
        <v>0</v>
      </c>
      <c r="S60" s="1">
        <f t="shared" si="18"/>
        <v>0</v>
      </c>
      <c r="T60" s="1">
        <f t="shared" si="19"/>
        <v>0</v>
      </c>
      <c r="U60" s="1">
        <f t="shared" si="20"/>
        <v>0</v>
      </c>
      <c r="V60" s="1">
        <f t="shared" si="21"/>
        <v>0</v>
      </c>
      <c r="W60" s="1">
        <f t="shared" si="22"/>
        <v>0</v>
      </c>
      <c r="X60" s="1">
        <f t="shared" si="23"/>
        <v>0</v>
      </c>
      <c r="Y60" s="1">
        <f t="shared" si="24"/>
        <v>0</v>
      </c>
      <c r="Z60" s="1">
        <f t="shared" si="25"/>
        <v>0</v>
      </c>
      <c r="AA60" s="1">
        <f t="shared" si="26"/>
        <v>0</v>
      </c>
      <c r="AB60" s="1">
        <f t="shared" si="9"/>
        <v>0</v>
      </c>
      <c r="AC60" s="1"/>
    </row>
    <row r="61" spans="1:29" ht="12.95" customHeight="1">
      <c r="A61" s="2">
        <v>5258</v>
      </c>
      <c r="B61" s="1" t="s">
        <v>816</v>
      </c>
      <c r="C61" s="1" t="s">
        <v>817</v>
      </c>
      <c r="D61" s="1">
        <v>39.172939999999997</v>
      </c>
      <c r="E61" s="1">
        <v>-104.74675000000001</v>
      </c>
      <c r="F61" s="3">
        <v>3</v>
      </c>
      <c r="G61" s="9" t="s">
        <v>2025</v>
      </c>
      <c r="H61" s="13">
        <v>73.861666</v>
      </c>
      <c r="I61" s="14">
        <v>19.935725000000001</v>
      </c>
      <c r="J61" s="12">
        <v>0.15109999999999998</v>
      </c>
      <c r="K61" s="12">
        <v>0</v>
      </c>
      <c r="L61" s="12">
        <v>0.55430000000000001</v>
      </c>
      <c r="M61" s="1">
        <v>0</v>
      </c>
      <c r="N61" s="1">
        <v>0</v>
      </c>
      <c r="O61" s="12">
        <v>2.6569479999999999</v>
      </c>
      <c r="P61" s="1">
        <v>0</v>
      </c>
      <c r="Q61" s="1">
        <v>0</v>
      </c>
      <c r="R61" s="1">
        <v>0</v>
      </c>
      <c r="S61" s="1">
        <f t="shared" si="18"/>
        <v>0</v>
      </c>
      <c r="T61" s="1">
        <f t="shared" si="19"/>
        <v>0</v>
      </c>
      <c r="U61" s="1">
        <f t="shared" si="20"/>
        <v>0</v>
      </c>
      <c r="V61" s="1">
        <f t="shared" si="21"/>
        <v>0</v>
      </c>
      <c r="W61" s="1">
        <f t="shared" si="22"/>
        <v>0</v>
      </c>
      <c r="X61" s="1">
        <f t="shared" si="23"/>
        <v>0</v>
      </c>
      <c r="Y61" s="1">
        <f t="shared" si="24"/>
        <v>0</v>
      </c>
      <c r="Z61" s="1">
        <f t="shared" si="25"/>
        <v>0</v>
      </c>
      <c r="AA61" s="1">
        <f t="shared" si="26"/>
        <v>0</v>
      </c>
      <c r="AB61" s="1">
        <f t="shared" si="9"/>
        <v>0</v>
      </c>
      <c r="AC61" s="1"/>
    </row>
    <row r="62" spans="1:29" ht="12.95" customHeight="1">
      <c r="A62" s="2">
        <v>5300</v>
      </c>
      <c r="B62" s="1" t="s">
        <v>818</v>
      </c>
      <c r="C62" s="1" t="s">
        <v>819</v>
      </c>
      <c r="D62" s="1">
        <v>40.798499999999997</v>
      </c>
      <c r="E62" s="1">
        <v>-105.88383</v>
      </c>
      <c r="F62" s="3">
        <v>1</v>
      </c>
      <c r="G62" s="9" t="s">
        <v>2026</v>
      </c>
      <c r="H62" s="13">
        <v>14.731429</v>
      </c>
      <c r="I62" s="14">
        <v>8.0924530000000008</v>
      </c>
      <c r="J62" s="12">
        <v>0</v>
      </c>
      <c r="K62" s="12">
        <v>0</v>
      </c>
      <c r="L62" s="12">
        <v>1.83E-2</v>
      </c>
      <c r="M62" s="1">
        <v>0</v>
      </c>
      <c r="N62" s="1">
        <v>2</v>
      </c>
      <c r="O62" s="12">
        <v>1.101226</v>
      </c>
      <c r="P62" s="1">
        <v>0</v>
      </c>
      <c r="Q62" s="1">
        <v>0</v>
      </c>
      <c r="R62" s="1">
        <v>0</v>
      </c>
      <c r="S62" s="1">
        <f t="shared" ref="S62:V64" si="27">IF(J62&gt;0,1,0)</f>
        <v>0</v>
      </c>
      <c r="T62" s="1">
        <f t="shared" si="27"/>
        <v>0</v>
      </c>
      <c r="U62" s="1">
        <f t="shared" si="27"/>
        <v>1</v>
      </c>
      <c r="V62" s="1">
        <f t="shared" si="27"/>
        <v>0</v>
      </c>
      <c r="W62" s="1">
        <f>IF(N62&gt;1,1,0)</f>
        <v>1</v>
      </c>
      <c r="X62" s="1">
        <f>IF(O62&gt;0.6,1,0)</f>
        <v>1</v>
      </c>
      <c r="Y62" s="1">
        <f>IF(P62&gt;0.03,1,0)</f>
        <v>0</v>
      </c>
      <c r="Z62" s="1">
        <f t="shared" ref="Z62:AA64" si="28">IF(Q62&gt;0,1,0)</f>
        <v>0</v>
      </c>
      <c r="AA62" s="1">
        <f t="shared" si="28"/>
        <v>0</v>
      </c>
      <c r="AB62" s="1">
        <f t="shared" si="9"/>
        <v>3</v>
      </c>
      <c r="AC62" s="1"/>
    </row>
    <row r="63" spans="1:29" ht="12.95" customHeight="1">
      <c r="A63" s="2">
        <v>5303</v>
      </c>
      <c r="B63" s="1" t="s">
        <v>820</v>
      </c>
      <c r="C63" s="1" t="s">
        <v>821</v>
      </c>
      <c r="D63" s="1">
        <v>40.639167</v>
      </c>
      <c r="E63" s="1">
        <v>-105.85933300000001</v>
      </c>
      <c r="F63" s="3">
        <v>2</v>
      </c>
      <c r="G63" s="9" t="s">
        <v>2026</v>
      </c>
      <c r="H63" s="13">
        <v>11.518497999999999</v>
      </c>
      <c r="I63" s="14">
        <v>11.518497999999999</v>
      </c>
      <c r="J63" s="12">
        <v>0</v>
      </c>
      <c r="K63" s="12">
        <v>0</v>
      </c>
      <c r="L63" s="12">
        <v>0.22659999999999997</v>
      </c>
      <c r="M63" s="1">
        <v>0</v>
      </c>
      <c r="N63" s="1">
        <v>0</v>
      </c>
      <c r="O63" s="12">
        <v>1.605926</v>
      </c>
      <c r="P63" s="1">
        <v>0</v>
      </c>
      <c r="Q63" s="1">
        <v>0</v>
      </c>
      <c r="R63" s="1">
        <v>0</v>
      </c>
      <c r="S63" s="1">
        <f t="shared" si="27"/>
        <v>0</v>
      </c>
      <c r="T63" s="1">
        <f t="shared" si="27"/>
        <v>0</v>
      </c>
      <c r="U63" s="1">
        <f t="shared" si="27"/>
        <v>1</v>
      </c>
      <c r="V63" s="1">
        <f t="shared" si="27"/>
        <v>0</v>
      </c>
      <c r="W63" s="1">
        <f>IF(N63&gt;1,1,0)</f>
        <v>0</v>
      </c>
      <c r="X63" s="1">
        <f>IF(O63&gt;0.6,1,0)</f>
        <v>1</v>
      </c>
      <c r="Y63" s="1">
        <f>IF(P63&gt;0.03,1,0)</f>
        <v>0</v>
      </c>
      <c r="Z63" s="1">
        <f t="shared" si="28"/>
        <v>0</v>
      </c>
      <c r="AA63" s="1">
        <f t="shared" si="28"/>
        <v>0</v>
      </c>
      <c r="AB63" s="1">
        <f t="shared" si="9"/>
        <v>2</v>
      </c>
      <c r="AC63" s="1"/>
    </row>
    <row r="64" spans="1:29" ht="12.95" customHeight="1">
      <c r="A64" s="2">
        <v>5305</v>
      </c>
      <c r="B64" s="1" t="s">
        <v>820</v>
      </c>
      <c r="C64" s="1" t="s">
        <v>822</v>
      </c>
      <c r="D64" s="1">
        <v>40.789000000000001</v>
      </c>
      <c r="E64" s="1">
        <v>-105.88233</v>
      </c>
      <c r="F64" s="3">
        <v>1</v>
      </c>
      <c r="G64" s="9" t="s">
        <v>2026</v>
      </c>
      <c r="H64" s="13">
        <v>177.56910999999999</v>
      </c>
      <c r="I64" s="14">
        <v>17.502818000000001</v>
      </c>
      <c r="J64" s="12">
        <v>0</v>
      </c>
      <c r="K64" s="12">
        <v>0.50980000000000003</v>
      </c>
      <c r="L64" s="12">
        <v>9.0700000000000003E-2</v>
      </c>
      <c r="M64" s="1">
        <v>0</v>
      </c>
      <c r="N64" s="1">
        <v>3</v>
      </c>
      <c r="O64" s="12">
        <v>0.56347100000000006</v>
      </c>
      <c r="P64" s="1">
        <v>0</v>
      </c>
      <c r="Q64" s="1">
        <v>0</v>
      </c>
      <c r="R64" s="1">
        <v>0</v>
      </c>
      <c r="S64" s="1">
        <f t="shared" si="27"/>
        <v>0</v>
      </c>
      <c r="T64" s="1">
        <f t="shared" si="27"/>
        <v>1</v>
      </c>
      <c r="U64" s="1">
        <f t="shared" si="27"/>
        <v>1</v>
      </c>
      <c r="V64" s="1">
        <f t="shared" si="27"/>
        <v>0</v>
      </c>
      <c r="W64" s="1">
        <f>IF(N64&gt;1,1,0)</f>
        <v>1</v>
      </c>
      <c r="X64" s="1">
        <f>IF(O64&gt;0.6,1,0)</f>
        <v>0</v>
      </c>
      <c r="Y64" s="1">
        <f>IF(P64&gt;0.03,1,0)</f>
        <v>0</v>
      </c>
      <c r="Z64" s="1">
        <f t="shared" si="28"/>
        <v>0</v>
      </c>
      <c r="AA64" s="1">
        <f t="shared" si="28"/>
        <v>0</v>
      </c>
      <c r="AB64" s="1">
        <f t="shared" si="9"/>
        <v>3</v>
      </c>
      <c r="AC64" s="1"/>
    </row>
    <row r="65" spans="1:29" ht="12.95" customHeight="1">
      <c r="A65" s="2">
        <v>5306</v>
      </c>
      <c r="B65" s="1" t="s">
        <v>751</v>
      </c>
      <c r="C65" s="1" t="s">
        <v>823</v>
      </c>
      <c r="D65" s="1">
        <v>40.422666999999997</v>
      </c>
      <c r="E65" s="1">
        <v>-104.598</v>
      </c>
      <c r="F65" s="3">
        <v>3</v>
      </c>
      <c r="G65" s="9" t="s">
        <v>2025</v>
      </c>
      <c r="H65" s="13">
        <v>4902.7813829999996</v>
      </c>
      <c r="I65" s="14">
        <v>14.920324000000001</v>
      </c>
      <c r="J65" s="12">
        <v>14.712400000000001</v>
      </c>
      <c r="K65" s="12">
        <v>2.1865999999999999</v>
      </c>
      <c r="L65" s="12">
        <v>3.7591999999999999</v>
      </c>
      <c r="M65" s="1">
        <v>1</v>
      </c>
      <c r="N65" s="1">
        <v>1</v>
      </c>
      <c r="O65" s="12">
        <v>2.583323</v>
      </c>
      <c r="P65" s="1">
        <v>2.2439999999999999E-3</v>
      </c>
      <c r="Q65" s="1">
        <v>134</v>
      </c>
      <c r="R65" s="1">
        <v>0</v>
      </c>
      <c r="S65" s="1">
        <f>IF(J65&gt;6,1,0)</f>
        <v>1</v>
      </c>
      <c r="T65" s="1">
        <f>IF(K65&gt;50,1,0)</f>
        <v>0</v>
      </c>
      <c r="U65" s="1">
        <f>IF(L65&gt;1,1,0)</f>
        <v>1</v>
      </c>
      <c r="V65" s="1">
        <f>IF(M65&gt;2,1,0)</f>
        <v>0</v>
      </c>
      <c r="W65" s="1">
        <f>IF(N65&gt;30,1,0)</f>
        <v>0</v>
      </c>
      <c r="X65" s="1">
        <f>IF(O65&gt;3,1,0)</f>
        <v>0</v>
      </c>
      <c r="Y65" s="1">
        <f>IF(P65&gt;0.002,1,0)</f>
        <v>1</v>
      </c>
      <c r="Z65" s="1">
        <f>IF(Q65&gt;3,1,0)</f>
        <v>1</v>
      </c>
      <c r="AA65" s="1">
        <f>IF(R65&gt;2,1,0)</f>
        <v>0</v>
      </c>
      <c r="AB65" s="1">
        <f t="shared" si="9"/>
        <v>4</v>
      </c>
      <c r="AC65" s="1"/>
    </row>
    <row r="66" spans="1:29" ht="12.95" customHeight="1">
      <c r="A66" s="2">
        <v>5310</v>
      </c>
      <c r="B66" s="1" t="s">
        <v>751</v>
      </c>
      <c r="C66" s="1" t="s">
        <v>824</v>
      </c>
      <c r="D66" s="1">
        <v>40.622332999999998</v>
      </c>
      <c r="E66" s="1">
        <v>-105.139833</v>
      </c>
      <c r="F66" s="3">
        <v>1</v>
      </c>
      <c r="G66" s="9" t="s">
        <v>2025</v>
      </c>
      <c r="H66" s="13">
        <v>2916.471243</v>
      </c>
      <c r="I66" s="14">
        <v>30.519707</v>
      </c>
      <c r="J66" s="12">
        <v>0.30409999999999998</v>
      </c>
      <c r="K66" s="12">
        <v>0.42730000000000001</v>
      </c>
      <c r="L66" s="12">
        <v>0.27550000000000002</v>
      </c>
      <c r="M66" s="1">
        <v>6</v>
      </c>
      <c r="N66" s="1">
        <v>150</v>
      </c>
      <c r="O66" s="12">
        <v>4.4481640000000002</v>
      </c>
      <c r="P66" s="1">
        <v>3.7720000000000002E-3</v>
      </c>
      <c r="Q66" s="1">
        <v>0</v>
      </c>
      <c r="R66" s="1">
        <v>2</v>
      </c>
      <c r="S66" s="1">
        <f>IF(J66&gt;6,1,0)</f>
        <v>0</v>
      </c>
      <c r="T66" s="1">
        <f>IF(K66&gt;50,1,0)</f>
        <v>0</v>
      </c>
      <c r="U66" s="1">
        <f>IF(L66&gt;1,1,0)</f>
        <v>0</v>
      </c>
      <c r="V66" s="1">
        <f>IF(M66&gt;2,1,0)</f>
        <v>1</v>
      </c>
      <c r="W66" s="1">
        <f>IF(N66&gt;30,1,0)</f>
        <v>1</v>
      </c>
      <c r="X66" s="1">
        <f>IF(O66&gt;3,1,0)</f>
        <v>1</v>
      </c>
      <c r="Y66" s="1">
        <f>IF(P66&gt;0.002,1,0)</f>
        <v>1</v>
      </c>
      <c r="Z66" s="1">
        <f>IF(Q66&gt;3,1,0)</f>
        <v>0</v>
      </c>
      <c r="AA66" s="1">
        <f>IF(R66&gt;2,1,0)</f>
        <v>0</v>
      </c>
      <c r="AB66" s="1">
        <f t="shared" ref="AB66:AB129" si="29">SUM(S66:AA66)</f>
        <v>4</v>
      </c>
      <c r="AC66" s="1"/>
    </row>
    <row r="67" spans="1:29" ht="12.95" customHeight="1">
      <c r="A67" s="2">
        <v>5313</v>
      </c>
      <c r="B67" s="1" t="s">
        <v>751</v>
      </c>
      <c r="C67" s="1" t="s">
        <v>825</v>
      </c>
      <c r="D67" s="1">
        <v>40.567160000000001</v>
      </c>
      <c r="E67" s="1">
        <v>-105.02715000000001</v>
      </c>
      <c r="F67" s="3">
        <v>1</v>
      </c>
      <c r="G67" s="9" t="s">
        <v>2025</v>
      </c>
      <c r="H67" s="13">
        <v>2954.3737500000002</v>
      </c>
      <c r="I67" s="14">
        <v>23.786183000000001</v>
      </c>
      <c r="J67" s="12">
        <v>1.8606999999999998</v>
      </c>
      <c r="K67" s="12">
        <v>1.2734000000000001</v>
      </c>
      <c r="L67" s="12">
        <v>1.5760000000000001</v>
      </c>
      <c r="M67" s="1">
        <v>11</v>
      </c>
      <c r="N67" s="1">
        <v>7</v>
      </c>
      <c r="O67" s="12">
        <v>11.257299</v>
      </c>
      <c r="P67" s="1">
        <v>3.7230000000000002E-3</v>
      </c>
      <c r="Q67" s="1">
        <v>0</v>
      </c>
      <c r="R67" s="1">
        <v>0</v>
      </c>
      <c r="S67" s="1">
        <f>IF(J67&gt;6,1,0)</f>
        <v>0</v>
      </c>
      <c r="T67" s="1">
        <f>IF(K67&gt;50,1,0)</f>
        <v>0</v>
      </c>
      <c r="U67" s="1">
        <f>IF(L67&gt;1,1,0)</f>
        <v>1</v>
      </c>
      <c r="V67" s="1">
        <f>IF(M67&gt;2,1,0)</f>
        <v>1</v>
      </c>
      <c r="W67" s="1">
        <f>IF(N67&gt;30,1,0)</f>
        <v>0</v>
      </c>
      <c r="X67" s="1">
        <f>IF(O67&gt;3,1,0)</f>
        <v>1</v>
      </c>
      <c r="Y67" s="1">
        <f>IF(P67&gt;0.002,1,0)</f>
        <v>1</v>
      </c>
      <c r="Z67" s="1">
        <f>IF(Q67&gt;3,1,0)</f>
        <v>0</v>
      </c>
      <c r="AA67" s="1">
        <f>IF(R67&gt;2,1,0)</f>
        <v>0</v>
      </c>
      <c r="AB67" s="1">
        <f t="shared" si="29"/>
        <v>4</v>
      </c>
      <c r="AC67" s="1"/>
    </row>
    <row r="68" spans="1:29" ht="12.95" customHeight="1">
      <c r="A68" s="2">
        <v>5314</v>
      </c>
      <c r="B68" s="1" t="s">
        <v>751</v>
      </c>
      <c r="C68" s="1" t="s">
        <v>826</v>
      </c>
      <c r="D68" s="1">
        <v>40.687832999999998</v>
      </c>
      <c r="E68" s="1">
        <v>-105.35550000000001</v>
      </c>
      <c r="F68" s="3">
        <v>1</v>
      </c>
      <c r="G68" s="9" t="s">
        <v>2026</v>
      </c>
      <c r="H68" s="13">
        <v>1111.0954449999999</v>
      </c>
      <c r="I68" s="14">
        <v>26.19341</v>
      </c>
      <c r="J68" s="12">
        <v>0</v>
      </c>
      <c r="K68" s="12">
        <v>2.4800000000000003E-2</v>
      </c>
      <c r="L68" s="12">
        <v>0.18099999999999999</v>
      </c>
      <c r="M68" s="1">
        <v>0</v>
      </c>
      <c r="N68" s="1">
        <v>0</v>
      </c>
      <c r="O68" s="12">
        <v>1.7415769999999999</v>
      </c>
      <c r="P68" s="1">
        <v>6.3E-3</v>
      </c>
      <c r="Q68" s="1">
        <v>0</v>
      </c>
      <c r="R68" s="1">
        <v>0</v>
      </c>
      <c r="S68" s="1">
        <f t="shared" ref="S68:S77" si="30">IF(J68&gt;0,1,0)</f>
        <v>0</v>
      </c>
      <c r="T68" s="1">
        <f t="shared" ref="T68:T77" si="31">IF(K68&gt;0,1,0)</f>
        <v>1</v>
      </c>
      <c r="U68" s="1">
        <f t="shared" ref="U68:U77" si="32">IF(L68&gt;0,1,0)</f>
        <v>1</v>
      </c>
      <c r="V68" s="1">
        <f t="shared" ref="V68:V77" si="33">IF(M68&gt;0,1,0)</f>
        <v>0</v>
      </c>
      <c r="W68" s="1">
        <f t="shared" ref="W68:W77" si="34">IF(N68&gt;1,1,0)</f>
        <v>0</v>
      </c>
      <c r="X68" s="1">
        <f t="shared" ref="X68:X77" si="35">IF(O68&gt;0.6,1,0)</f>
        <v>1</v>
      </c>
      <c r="Y68" s="1">
        <f t="shared" ref="Y68:Y77" si="36">IF(P68&gt;0.03,1,0)</f>
        <v>0</v>
      </c>
      <c r="Z68" s="1">
        <f t="shared" ref="Z68:Z77" si="37">IF(Q68&gt;0,1,0)</f>
        <v>0</v>
      </c>
      <c r="AA68" s="1">
        <f t="shared" ref="AA68:AA77" si="38">IF(R68&gt;0,1,0)</f>
        <v>0</v>
      </c>
      <c r="AB68" s="1">
        <f t="shared" si="29"/>
        <v>3</v>
      </c>
      <c r="AC68" s="1"/>
    </row>
    <row r="69" spans="1:29" ht="12.95" customHeight="1">
      <c r="A69" s="2">
        <v>5318</v>
      </c>
      <c r="B69" s="1" t="s">
        <v>751</v>
      </c>
      <c r="C69" s="1" t="s">
        <v>827</v>
      </c>
      <c r="D69" s="1">
        <v>40.6905</v>
      </c>
      <c r="E69" s="1">
        <v>-105.49466700000001</v>
      </c>
      <c r="F69" s="3">
        <v>2</v>
      </c>
      <c r="G69" s="9" t="s">
        <v>2026</v>
      </c>
      <c r="H69" s="13">
        <v>643.523416</v>
      </c>
      <c r="I69" s="14">
        <v>29.472642</v>
      </c>
      <c r="J69" s="12">
        <v>0</v>
      </c>
      <c r="K69" s="12">
        <v>2.2100000000000002E-2</v>
      </c>
      <c r="L69" s="12">
        <v>0.21350000000000002</v>
      </c>
      <c r="M69" s="1">
        <v>0</v>
      </c>
      <c r="N69" s="1">
        <v>1</v>
      </c>
      <c r="O69" s="12">
        <v>0.54414399999999996</v>
      </c>
      <c r="P69" s="1">
        <v>4.6620000000000003E-3</v>
      </c>
      <c r="Q69" s="1">
        <v>0</v>
      </c>
      <c r="R69" s="1">
        <v>0</v>
      </c>
      <c r="S69" s="1">
        <f t="shared" si="30"/>
        <v>0</v>
      </c>
      <c r="T69" s="1">
        <f t="shared" si="31"/>
        <v>1</v>
      </c>
      <c r="U69" s="1">
        <f t="shared" si="32"/>
        <v>1</v>
      </c>
      <c r="V69" s="1">
        <f t="shared" si="33"/>
        <v>0</v>
      </c>
      <c r="W69" s="1">
        <f t="shared" si="34"/>
        <v>0</v>
      </c>
      <c r="X69" s="1">
        <f t="shared" si="35"/>
        <v>0</v>
      </c>
      <c r="Y69" s="1">
        <f t="shared" si="36"/>
        <v>0</v>
      </c>
      <c r="Z69" s="1">
        <f t="shared" si="37"/>
        <v>0</v>
      </c>
      <c r="AA69" s="1">
        <f t="shared" si="38"/>
        <v>0</v>
      </c>
      <c r="AB69" s="1">
        <f t="shared" si="29"/>
        <v>2</v>
      </c>
      <c r="AC69" s="1"/>
    </row>
    <row r="70" spans="1:29" ht="12.95" customHeight="1">
      <c r="A70" s="2">
        <v>5335</v>
      </c>
      <c r="B70" s="1" t="s">
        <v>751</v>
      </c>
      <c r="C70" s="1" t="s">
        <v>828</v>
      </c>
      <c r="D70" s="1">
        <v>40.677500000000002</v>
      </c>
      <c r="E70" s="1">
        <v>-105.236333</v>
      </c>
      <c r="F70" s="3">
        <v>1</v>
      </c>
      <c r="G70" s="9" t="s">
        <v>2026</v>
      </c>
      <c r="H70" s="13">
        <v>2720.8788639999998</v>
      </c>
      <c r="I70" s="14">
        <v>29.196967999999998</v>
      </c>
      <c r="J70" s="12">
        <v>1.2899999999999998E-2</v>
      </c>
      <c r="K70" s="12">
        <v>0.23479999999999998</v>
      </c>
      <c r="L70" s="12">
        <v>0.18140000000000001</v>
      </c>
      <c r="M70" s="1">
        <v>0</v>
      </c>
      <c r="N70" s="1">
        <v>41</v>
      </c>
      <c r="O70" s="12">
        <v>1.4682580000000001</v>
      </c>
      <c r="P70" s="1">
        <v>4.0429999999999997E-3</v>
      </c>
      <c r="Q70" s="1">
        <v>0</v>
      </c>
      <c r="R70" s="1">
        <v>0</v>
      </c>
      <c r="S70" s="1">
        <f t="shared" si="30"/>
        <v>1</v>
      </c>
      <c r="T70" s="1">
        <f t="shared" si="31"/>
        <v>1</v>
      </c>
      <c r="U70" s="1">
        <f t="shared" si="32"/>
        <v>1</v>
      </c>
      <c r="V70" s="1">
        <f t="shared" si="33"/>
        <v>0</v>
      </c>
      <c r="W70" s="1">
        <f t="shared" si="34"/>
        <v>1</v>
      </c>
      <c r="X70" s="1">
        <f t="shared" si="35"/>
        <v>1</v>
      </c>
      <c r="Y70" s="1">
        <f t="shared" si="36"/>
        <v>0</v>
      </c>
      <c r="Z70" s="1">
        <f t="shared" si="37"/>
        <v>0</v>
      </c>
      <c r="AA70" s="1">
        <f t="shared" si="38"/>
        <v>0</v>
      </c>
      <c r="AB70" s="1">
        <f t="shared" si="29"/>
        <v>5</v>
      </c>
      <c r="AC70" s="1"/>
    </row>
    <row r="71" spans="1:29" ht="12.95" customHeight="1">
      <c r="A71" s="2">
        <v>5340</v>
      </c>
      <c r="B71" s="1" t="s">
        <v>751</v>
      </c>
      <c r="C71" s="1" t="s">
        <v>829</v>
      </c>
      <c r="D71" s="1">
        <v>40.700049999999997</v>
      </c>
      <c r="E71" s="1">
        <v>-105.70522</v>
      </c>
      <c r="F71" s="3">
        <v>1</v>
      </c>
      <c r="G71" s="9" t="s">
        <v>2026</v>
      </c>
      <c r="H71" s="13">
        <v>510.22490599999998</v>
      </c>
      <c r="I71" s="14">
        <v>37.303589000000002</v>
      </c>
      <c r="J71" s="12">
        <v>0</v>
      </c>
      <c r="K71" s="12">
        <v>2.47E-2</v>
      </c>
      <c r="L71" s="12">
        <v>0.16920000000000002</v>
      </c>
      <c r="M71" s="1">
        <v>2</v>
      </c>
      <c r="N71" s="1">
        <v>6</v>
      </c>
      <c r="O71" s="12">
        <v>0.63749299999999998</v>
      </c>
      <c r="P71" s="1">
        <v>0</v>
      </c>
      <c r="Q71" s="1">
        <v>0</v>
      </c>
      <c r="R71" s="1">
        <v>0</v>
      </c>
      <c r="S71" s="1">
        <f t="shared" si="30"/>
        <v>0</v>
      </c>
      <c r="T71" s="1">
        <f t="shared" si="31"/>
        <v>1</v>
      </c>
      <c r="U71" s="1">
        <f t="shared" si="32"/>
        <v>1</v>
      </c>
      <c r="V71" s="1">
        <f t="shared" si="33"/>
        <v>1</v>
      </c>
      <c r="W71" s="1">
        <f t="shared" si="34"/>
        <v>1</v>
      </c>
      <c r="X71" s="1">
        <f t="shared" si="35"/>
        <v>1</v>
      </c>
      <c r="Y71" s="1">
        <f t="shared" si="36"/>
        <v>0</v>
      </c>
      <c r="Z71" s="1">
        <f t="shared" si="37"/>
        <v>0</v>
      </c>
      <c r="AA71" s="1">
        <f t="shared" si="38"/>
        <v>0</v>
      </c>
      <c r="AB71" s="1">
        <f t="shared" si="29"/>
        <v>5</v>
      </c>
      <c r="AC71" s="1"/>
    </row>
    <row r="72" spans="1:29" ht="12.95" customHeight="1">
      <c r="A72" s="2">
        <v>5341</v>
      </c>
      <c r="B72" s="1" t="s">
        <v>751</v>
      </c>
      <c r="C72" s="1" t="s">
        <v>830</v>
      </c>
      <c r="D72" s="1">
        <v>40.708269999999999</v>
      </c>
      <c r="E72" s="1">
        <v>-105.72659</v>
      </c>
      <c r="F72" s="3">
        <v>1</v>
      </c>
      <c r="G72" s="9" t="s">
        <v>2026</v>
      </c>
      <c r="H72" s="13">
        <v>496.466365</v>
      </c>
      <c r="I72" s="14">
        <v>42.105854999999998</v>
      </c>
      <c r="J72" s="12">
        <v>0</v>
      </c>
      <c r="K72" s="12">
        <v>2.5399999999999999E-2</v>
      </c>
      <c r="L72" s="12">
        <v>0.156</v>
      </c>
      <c r="M72" s="1">
        <v>0</v>
      </c>
      <c r="N72" s="1">
        <v>0</v>
      </c>
      <c r="O72" s="12">
        <v>0.39145799999999997</v>
      </c>
      <c r="P72" s="1">
        <v>0</v>
      </c>
      <c r="Q72" s="1">
        <v>0</v>
      </c>
      <c r="R72" s="1">
        <v>0</v>
      </c>
      <c r="S72" s="1">
        <f t="shared" si="30"/>
        <v>0</v>
      </c>
      <c r="T72" s="1">
        <f t="shared" si="31"/>
        <v>1</v>
      </c>
      <c r="U72" s="1">
        <f t="shared" si="32"/>
        <v>1</v>
      </c>
      <c r="V72" s="1">
        <f t="shared" si="33"/>
        <v>0</v>
      </c>
      <c r="W72" s="1">
        <f t="shared" si="34"/>
        <v>0</v>
      </c>
      <c r="X72" s="1">
        <f t="shared" si="35"/>
        <v>0</v>
      </c>
      <c r="Y72" s="1">
        <f t="shared" si="36"/>
        <v>0</v>
      </c>
      <c r="Z72" s="1">
        <f t="shared" si="37"/>
        <v>0</v>
      </c>
      <c r="AA72" s="1">
        <f t="shared" si="38"/>
        <v>0</v>
      </c>
      <c r="AB72" s="1">
        <f t="shared" si="29"/>
        <v>2</v>
      </c>
      <c r="AC72" s="1" t="s">
        <v>2207</v>
      </c>
    </row>
    <row r="73" spans="1:29" ht="12.95" customHeight="1">
      <c r="A73" s="2">
        <v>5344</v>
      </c>
      <c r="B73" s="1" t="s">
        <v>751</v>
      </c>
      <c r="C73" s="1" t="s">
        <v>831</v>
      </c>
      <c r="D73" s="1">
        <v>40.665500000000002</v>
      </c>
      <c r="E73" s="1">
        <v>-105.8095</v>
      </c>
      <c r="F73" s="3">
        <v>1</v>
      </c>
      <c r="G73" s="9" t="s">
        <v>2026</v>
      </c>
      <c r="H73" s="13">
        <v>347.56821600000001</v>
      </c>
      <c r="I73" s="14">
        <v>17.760964999999999</v>
      </c>
      <c r="J73" s="12">
        <v>0</v>
      </c>
      <c r="K73" s="12">
        <v>0</v>
      </c>
      <c r="L73" s="12">
        <v>0.12890000000000001</v>
      </c>
      <c r="M73" s="1">
        <v>0</v>
      </c>
      <c r="N73" s="1">
        <v>0</v>
      </c>
      <c r="O73" s="12">
        <v>0.75242500000000001</v>
      </c>
      <c r="P73" s="1">
        <v>0</v>
      </c>
      <c r="Q73" s="1">
        <v>0</v>
      </c>
      <c r="R73" s="1">
        <v>0</v>
      </c>
      <c r="S73" s="1">
        <f t="shared" si="30"/>
        <v>0</v>
      </c>
      <c r="T73" s="1">
        <f t="shared" si="31"/>
        <v>0</v>
      </c>
      <c r="U73" s="1">
        <f t="shared" si="32"/>
        <v>1</v>
      </c>
      <c r="V73" s="1">
        <f t="shared" si="33"/>
        <v>0</v>
      </c>
      <c r="W73" s="1">
        <f t="shared" si="34"/>
        <v>0</v>
      </c>
      <c r="X73" s="1">
        <f t="shared" si="35"/>
        <v>1</v>
      </c>
      <c r="Y73" s="1">
        <f t="shared" si="36"/>
        <v>0</v>
      </c>
      <c r="Z73" s="1">
        <f t="shared" si="37"/>
        <v>0</v>
      </c>
      <c r="AA73" s="1">
        <f t="shared" si="38"/>
        <v>0</v>
      </c>
      <c r="AB73" s="1">
        <f t="shared" si="29"/>
        <v>2</v>
      </c>
      <c r="AC73" s="1"/>
    </row>
    <row r="74" spans="1:29" ht="12.95" customHeight="1">
      <c r="A74" s="2">
        <v>5366</v>
      </c>
      <c r="B74" s="1" t="s">
        <v>832</v>
      </c>
      <c r="C74" s="1" t="s">
        <v>833</v>
      </c>
      <c r="D74" s="1">
        <v>40.78783</v>
      </c>
      <c r="E74" s="1">
        <v>-105.25217000000001</v>
      </c>
      <c r="F74" s="3">
        <v>1</v>
      </c>
      <c r="G74" s="9" t="s">
        <v>2026</v>
      </c>
      <c r="H74" s="13">
        <v>1392.265877</v>
      </c>
      <c r="I74" s="14">
        <v>33.486438999999997</v>
      </c>
      <c r="J74" s="12">
        <v>2.5099999999999997E-2</v>
      </c>
      <c r="K74" s="12">
        <v>0.39170000000000005</v>
      </c>
      <c r="L74" s="12">
        <v>0.17319999999999999</v>
      </c>
      <c r="M74" s="1">
        <v>0</v>
      </c>
      <c r="N74" s="1">
        <v>11</v>
      </c>
      <c r="O74" s="12">
        <v>2.6110329999999999</v>
      </c>
      <c r="P74" s="1">
        <v>2.8730000000000001E-3</v>
      </c>
      <c r="Q74" s="1">
        <v>0</v>
      </c>
      <c r="R74" s="1">
        <v>0</v>
      </c>
      <c r="S74" s="1">
        <f t="shared" si="30"/>
        <v>1</v>
      </c>
      <c r="T74" s="1">
        <f t="shared" si="31"/>
        <v>1</v>
      </c>
      <c r="U74" s="1">
        <f t="shared" si="32"/>
        <v>1</v>
      </c>
      <c r="V74" s="1">
        <f t="shared" si="33"/>
        <v>0</v>
      </c>
      <c r="W74" s="1">
        <f t="shared" si="34"/>
        <v>1</v>
      </c>
      <c r="X74" s="1">
        <f t="shared" si="35"/>
        <v>1</v>
      </c>
      <c r="Y74" s="1">
        <f t="shared" si="36"/>
        <v>0</v>
      </c>
      <c r="Z74" s="1">
        <f t="shared" si="37"/>
        <v>0</v>
      </c>
      <c r="AA74" s="1">
        <f t="shared" si="38"/>
        <v>0</v>
      </c>
      <c r="AB74" s="1">
        <f t="shared" si="29"/>
        <v>5</v>
      </c>
      <c r="AC74" s="1"/>
    </row>
    <row r="75" spans="1:29" ht="12.95" customHeight="1">
      <c r="A75" s="2">
        <v>5368</v>
      </c>
      <c r="B75" s="1" t="s">
        <v>832</v>
      </c>
      <c r="C75" s="1" t="s">
        <v>836</v>
      </c>
      <c r="D75" s="1">
        <v>40.701900000000002</v>
      </c>
      <c r="E75" s="1">
        <v>-105.24057999999999</v>
      </c>
      <c r="F75" s="3">
        <v>1</v>
      </c>
      <c r="G75" s="9" t="s">
        <v>2026</v>
      </c>
      <c r="H75" s="13">
        <v>1463.6720499999999</v>
      </c>
      <c r="I75" s="14">
        <v>28.461084</v>
      </c>
      <c r="J75" s="12">
        <v>2.3900000000000001E-2</v>
      </c>
      <c r="K75" s="12">
        <v>0.38719999999999999</v>
      </c>
      <c r="L75" s="12">
        <v>0.17649999999999999</v>
      </c>
      <c r="M75" s="1">
        <v>0</v>
      </c>
      <c r="N75" s="1">
        <v>0</v>
      </c>
      <c r="O75" s="12">
        <v>1.3878379999999999</v>
      </c>
      <c r="P75" s="1">
        <v>2.7330000000000002E-3</v>
      </c>
      <c r="Q75" s="1">
        <v>0</v>
      </c>
      <c r="R75" s="1">
        <v>0</v>
      </c>
      <c r="S75" s="1">
        <f t="shared" si="30"/>
        <v>1</v>
      </c>
      <c r="T75" s="1">
        <f t="shared" si="31"/>
        <v>1</v>
      </c>
      <c r="U75" s="1">
        <f t="shared" si="32"/>
        <v>1</v>
      </c>
      <c r="V75" s="1">
        <f t="shared" si="33"/>
        <v>0</v>
      </c>
      <c r="W75" s="1">
        <f t="shared" si="34"/>
        <v>0</v>
      </c>
      <c r="X75" s="1">
        <f t="shared" si="35"/>
        <v>1</v>
      </c>
      <c r="Y75" s="1">
        <f t="shared" si="36"/>
        <v>0</v>
      </c>
      <c r="Z75" s="1">
        <f t="shared" si="37"/>
        <v>0</v>
      </c>
      <c r="AA75" s="1">
        <f t="shared" si="38"/>
        <v>0</v>
      </c>
      <c r="AB75" s="1">
        <f t="shared" si="29"/>
        <v>4</v>
      </c>
      <c r="AC75" s="1"/>
    </row>
    <row r="76" spans="1:29" ht="12.95" customHeight="1">
      <c r="A76" s="2">
        <v>5380</v>
      </c>
      <c r="B76" s="1" t="s">
        <v>840</v>
      </c>
      <c r="C76" s="1" t="s">
        <v>841</v>
      </c>
      <c r="D76" s="1">
        <v>40.794829999999997</v>
      </c>
      <c r="E76" s="1">
        <v>-105.28717</v>
      </c>
      <c r="F76" s="3">
        <v>1</v>
      </c>
      <c r="G76" s="9" t="s">
        <v>2026</v>
      </c>
      <c r="H76" s="13">
        <v>230.617121</v>
      </c>
      <c r="I76" s="14">
        <v>19.40428</v>
      </c>
      <c r="J76" s="12">
        <v>1.9900000000000001E-2</v>
      </c>
      <c r="K76" s="12">
        <v>0.50340000000000007</v>
      </c>
      <c r="L76" s="12">
        <v>0.44339999999999996</v>
      </c>
      <c r="M76" s="1">
        <v>0</v>
      </c>
      <c r="N76" s="1">
        <v>6</v>
      </c>
      <c r="O76" s="12">
        <v>1.3402579999999999</v>
      </c>
      <c r="P76" s="1">
        <v>1.7344999999999999E-2</v>
      </c>
      <c r="Q76" s="1">
        <v>0</v>
      </c>
      <c r="R76" s="1">
        <v>0</v>
      </c>
      <c r="S76" s="1">
        <f t="shared" si="30"/>
        <v>1</v>
      </c>
      <c r="T76" s="1">
        <f t="shared" si="31"/>
        <v>1</v>
      </c>
      <c r="U76" s="1">
        <f t="shared" si="32"/>
        <v>1</v>
      </c>
      <c r="V76" s="1">
        <f t="shared" si="33"/>
        <v>0</v>
      </c>
      <c r="W76" s="1">
        <f t="shared" si="34"/>
        <v>1</v>
      </c>
      <c r="X76" s="1">
        <f t="shared" si="35"/>
        <v>1</v>
      </c>
      <c r="Y76" s="1">
        <f t="shared" si="36"/>
        <v>0</v>
      </c>
      <c r="Z76" s="1">
        <f t="shared" si="37"/>
        <v>0</v>
      </c>
      <c r="AA76" s="1">
        <f t="shared" si="38"/>
        <v>0</v>
      </c>
      <c r="AB76" s="1">
        <f t="shared" si="29"/>
        <v>5</v>
      </c>
      <c r="AC76" s="1"/>
    </row>
    <row r="77" spans="1:29" ht="12.95" customHeight="1">
      <c r="A77" s="2">
        <v>5395</v>
      </c>
      <c r="B77" s="1" t="s">
        <v>842</v>
      </c>
      <c r="C77" s="1" t="s">
        <v>843</v>
      </c>
      <c r="D77" s="1">
        <v>40.573880000000003</v>
      </c>
      <c r="E77" s="1">
        <v>-105.36291</v>
      </c>
      <c r="F77" s="3">
        <v>1</v>
      </c>
      <c r="G77" s="9" t="s">
        <v>2026</v>
      </c>
      <c r="H77" s="13">
        <v>85.206755999999999</v>
      </c>
      <c r="I77" s="14">
        <v>22.030760000000001</v>
      </c>
      <c r="J77" s="12">
        <v>0</v>
      </c>
      <c r="K77" s="12">
        <v>0</v>
      </c>
      <c r="L77" s="12">
        <v>0</v>
      </c>
      <c r="M77" s="1">
        <v>0</v>
      </c>
      <c r="N77" s="1">
        <v>2</v>
      </c>
      <c r="O77" s="12">
        <v>1.853648</v>
      </c>
      <c r="P77" s="1">
        <v>4.6945000000000001E-2</v>
      </c>
      <c r="Q77" s="1">
        <v>0</v>
      </c>
      <c r="R77" s="1">
        <v>0</v>
      </c>
      <c r="S77" s="1">
        <f t="shared" si="30"/>
        <v>0</v>
      </c>
      <c r="T77" s="1">
        <f t="shared" si="31"/>
        <v>0</v>
      </c>
      <c r="U77" s="1">
        <f t="shared" si="32"/>
        <v>0</v>
      </c>
      <c r="V77" s="1">
        <f t="shared" si="33"/>
        <v>0</v>
      </c>
      <c r="W77" s="1">
        <f t="shared" si="34"/>
        <v>1</v>
      </c>
      <c r="X77" s="1">
        <f t="shared" si="35"/>
        <v>1</v>
      </c>
      <c r="Y77" s="1">
        <f t="shared" si="36"/>
        <v>1</v>
      </c>
      <c r="Z77" s="1">
        <f t="shared" si="37"/>
        <v>0</v>
      </c>
      <c r="AA77" s="1">
        <f t="shared" si="38"/>
        <v>0</v>
      </c>
      <c r="AB77" s="1">
        <f t="shared" si="29"/>
        <v>3</v>
      </c>
      <c r="AC77" s="1"/>
    </row>
    <row r="78" spans="1:29" ht="12.95" customHeight="1">
      <c r="A78" s="2">
        <v>5416</v>
      </c>
      <c r="B78" s="1" t="s">
        <v>753</v>
      </c>
      <c r="C78" s="1" t="s">
        <v>844</v>
      </c>
      <c r="D78" s="1">
        <v>40.397280000000002</v>
      </c>
      <c r="E78" s="1">
        <v>-104.99294999999999</v>
      </c>
      <c r="F78" s="3">
        <v>3</v>
      </c>
      <c r="G78" s="9" t="s">
        <v>2025</v>
      </c>
      <c r="H78" s="13">
        <v>1483.167416</v>
      </c>
      <c r="I78" s="14">
        <v>33.056196</v>
      </c>
      <c r="J78" s="12">
        <v>4.2987000000000002</v>
      </c>
      <c r="K78" s="12">
        <v>1.1293</v>
      </c>
      <c r="L78" s="12">
        <v>3.9008999999999996</v>
      </c>
      <c r="M78" s="1">
        <v>5</v>
      </c>
      <c r="N78" s="1">
        <v>6</v>
      </c>
      <c r="O78" s="12">
        <v>3.364852</v>
      </c>
      <c r="P78" s="1">
        <v>2.6970000000000002E-3</v>
      </c>
      <c r="Q78" s="1">
        <v>51</v>
      </c>
      <c r="R78" s="1">
        <v>0</v>
      </c>
      <c r="S78" s="1">
        <f>IF(J78&gt;6,1,0)</f>
        <v>0</v>
      </c>
      <c r="T78" s="1">
        <f>IF(K78&gt;50,1,0)</f>
        <v>0</v>
      </c>
      <c r="U78" s="1">
        <f>IF(L78&gt;1,1,0)</f>
        <v>1</v>
      </c>
      <c r="V78" s="1">
        <f>IF(M78&gt;2,1,0)</f>
        <v>1</v>
      </c>
      <c r="W78" s="1">
        <f>IF(N78&gt;30,1,0)</f>
        <v>0</v>
      </c>
      <c r="X78" s="1">
        <f>IF(O78&gt;3,1,0)</f>
        <v>1</v>
      </c>
      <c r="Y78" s="1">
        <f>IF(P78&gt;0.002,1,0)</f>
        <v>1</v>
      </c>
      <c r="Z78" s="1">
        <f>IF(Q78&gt;3,1,0)</f>
        <v>1</v>
      </c>
      <c r="AA78" s="1">
        <f>IF(R78&gt;2,1,0)</f>
        <v>0</v>
      </c>
      <c r="AB78" s="1">
        <f t="shared" si="29"/>
        <v>5</v>
      </c>
      <c r="AC78" s="1"/>
    </row>
    <row r="79" spans="1:29" ht="12.95" customHeight="1">
      <c r="A79" s="2">
        <v>5417</v>
      </c>
      <c r="B79" s="1" t="s">
        <v>753</v>
      </c>
      <c r="C79" s="1" t="s">
        <v>845</v>
      </c>
      <c r="D79" s="1">
        <v>40.394300000000001</v>
      </c>
      <c r="E79" s="1">
        <v>-104.96429999999999</v>
      </c>
      <c r="F79" s="3">
        <v>3</v>
      </c>
      <c r="G79" s="9" t="s">
        <v>2025</v>
      </c>
      <c r="H79" s="13">
        <v>1379.097483</v>
      </c>
      <c r="I79" s="14">
        <v>15.436512</v>
      </c>
      <c r="J79" s="12">
        <v>1.9941</v>
      </c>
      <c r="K79" s="12">
        <v>0.94450000000000001</v>
      </c>
      <c r="L79" s="12">
        <v>2.56</v>
      </c>
      <c r="M79" s="1">
        <v>2</v>
      </c>
      <c r="N79" s="1">
        <v>8</v>
      </c>
      <c r="O79" s="12">
        <v>3.5044979999999999</v>
      </c>
      <c r="P79" s="1">
        <v>2.8999999999999998E-3</v>
      </c>
      <c r="Q79" s="1">
        <v>16</v>
      </c>
      <c r="R79" s="1">
        <v>0</v>
      </c>
      <c r="S79" s="1">
        <f>IF(J79&gt;6,1,0)</f>
        <v>0</v>
      </c>
      <c r="T79" s="1">
        <f>IF(K79&gt;50,1,0)</f>
        <v>0</v>
      </c>
      <c r="U79" s="1">
        <f>IF(L79&gt;1,1,0)</f>
        <v>1</v>
      </c>
      <c r="V79" s="1">
        <f>IF(M79&gt;2,1,0)</f>
        <v>0</v>
      </c>
      <c r="W79" s="1">
        <f>IF(N79&gt;30,1,0)</f>
        <v>0</v>
      </c>
      <c r="X79" s="1">
        <f>IF(O79&gt;3,1,0)</f>
        <v>1</v>
      </c>
      <c r="Y79" s="1">
        <f>IF(P79&gt;0.002,1,0)</f>
        <v>1</v>
      </c>
      <c r="Z79" s="1">
        <f>IF(Q79&gt;3,1,0)</f>
        <v>1</v>
      </c>
      <c r="AA79" s="1">
        <f>IF(R79&gt;2,1,0)</f>
        <v>0</v>
      </c>
      <c r="AB79" s="1">
        <f t="shared" si="29"/>
        <v>4</v>
      </c>
      <c r="AC79" s="1"/>
    </row>
    <row r="80" spans="1:29" ht="12.95" customHeight="1">
      <c r="A80" s="2">
        <v>5418</v>
      </c>
      <c r="B80" s="1" t="s">
        <v>753</v>
      </c>
      <c r="C80" s="1" t="s">
        <v>846</v>
      </c>
      <c r="D80" s="1">
        <v>40.344099999999997</v>
      </c>
      <c r="E80" s="1">
        <v>-104.86750000000001</v>
      </c>
      <c r="F80" s="3">
        <v>3</v>
      </c>
      <c r="G80" s="9" t="s">
        <v>2025</v>
      </c>
      <c r="H80" s="13">
        <v>1448.0171439999999</v>
      </c>
      <c r="I80" s="14">
        <v>17.382131999999999</v>
      </c>
      <c r="J80" s="12">
        <v>5.3915999999999995</v>
      </c>
      <c r="K80" s="12">
        <v>1.2943</v>
      </c>
      <c r="L80" s="12">
        <v>2.6484000000000001</v>
      </c>
      <c r="M80" s="1">
        <v>1</v>
      </c>
      <c r="N80" s="1">
        <v>5</v>
      </c>
      <c r="O80" s="12">
        <v>2.6679219999999999</v>
      </c>
      <c r="P80" s="1">
        <v>2.7620000000000001E-3</v>
      </c>
      <c r="Q80" s="1">
        <v>131</v>
      </c>
      <c r="R80" s="1">
        <v>1</v>
      </c>
      <c r="S80" s="1">
        <f>IF(J80&gt;6,1,0)</f>
        <v>0</v>
      </c>
      <c r="T80" s="1">
        <f>IF(K80&gt;50,1,0)</f>
        <v>0</v>
      </c>
      <c r="U80" s="1">
        <f>IF(L80&gt;1,1,0)</f>
        <v>1</v>
      </c>
      <c r="V80" s="1">
        <f>IF(M80&gt;2,1,0)</f>
        <v>0</v>
      </c>
      <c r="W80" s="1">
        <f>IF(N80&gt;30,1,0)</f>
        <v>0</v>
      </c>
      <c r="X80" s="1">
        <f>IF(O80&gt;3,1,0)</f>
        <v>0</v>
      </c>
      <c r="Y80" s="1">
        <f>IF(P80&gt;0.002,1,0)</f>
        <v>1</v>
      </c>
      <c r="Z80" s="1">
        <f>IF(Q80&gt;3,1,0)</f>
        <v>1</v>
      </c>
      <c r="AA80" s="1">
        <f>IF(R80&gt;2,1,0)</f>
        <v>0</v>
      </c>
      <c r="AB80" s="1">
        <f t="shared" si="29"/>
        <v>3</v>
      </c>
      <c r="AC80" s="1"/>
    </row>
    <row r="81" spans="1:29" ht="12.95" customHeight="1">
      <c r="A81" s="2">
        <v>5419</v>
      </c>
      <c r="B81" s="1" t="s">
        <v>753</v>
      </c>
      <c r="C81" s="1" t="s">
        <v>847</v>
      </c>
      <c r="D81" s="1">
        <v>40.395400000000002</v>
      </c>
      <c r="E81" s="1">
        <v>-105.0963</v>
      </c>
      <c r="F81" s="3">
        <v>1</v>
      </c>
      <c r="G81" s="9" t="s">
        <v>2025</v>
      </c>
      <c r="H81" s="13">
        <v>1329.5080869999999</v>
      </c>
      <c r="I81" s="14">
        <v>28.502628999999999</v>
      </c>
      <c r="J81" s="12">
        <v>0.65189999999999992</v>
      </c>
      <c r="K81" s="12">
        <v>0.70080000000000009</v>
      </c>
      <c r="L81" s="12">
        <v>1.6089</v>
      </c>
      <c r="M81" s="1">
        <v>3</v>
      </c>
      <c r="N81" s="1">
        <v>71</v>
      </c>
      <c r="O81" s="12">
        <v>9.5923069999999999</v>
      </c>
      <c r="P81" s="1">
        <v>3.009E-3</v>
      </c>
      <c r="Q81" s="1">
        <v>3</v>
      </c>
      <c r="R81" s="1">
        <v>0</v>
      </c>
      <c r="S81" s="1">
        <f>IF(J81&gt;6,1,0)</f>
        <v>0</v>
      </c>
      <c r="T81" s="1">
        <f>IF(K81&gt;50,1,0)</f>
        <v>0</v>
      </c>
      <c r="U81" s="1">
        <f>IF(L81&gt;1,1,0)</f>
        <v>1</v>
      </c>
      <c r="V81" s="1">
        <f>IF(M81&gt;2,1,0)</f>
        <v>1</v>
      </c>
      <c r="W81" s="1">
        <f>IF(N81&gt;30,1,0)</f>
        <v>1</v>
      </c>
      <c r="X81" s="1">
        <f>IF(O81&gt;3,1,0)</f>
        <v>1</v>
      </c>
      <c r="Y81" s="1">
        <f>IF(P81&gt;0.002,1,0)</f>
        <v>1</v>
      </c>
      <c r="Z81" s="1">
        <f>IF(Q81&gt;3,1,0)</f>
        <v>0</v>
      </c>
      <c r="AA81" s="1">
        <f>IF(R81&gt;2,1,0)</f>
        <v>0</v>
      </c>
      <c r="AB81" s="1">
        <f t="shared" si="29"/>
        <v>5</v>
      </c>
      <c r="AC81" s="1"/>
    </row>
    <row r="82" spans="1:29" ht="12.95" customHeight="1">
      <c r="A82" s="2">
        <v>5420</v>
      </c>
      <c r="B82" s="1" t="s">
        <v>753</v>
      </c>
      <c r="C82" s="1" t="s">
        <v>848</v>
      </c>
      <c r="D82" s="1">
        <v>40.432450000000003</v>
      </c>
      <c r="E82" s="1">
        <v>-105.33808000000001</v>
      </c>
      <c r="F82" s="3">
        <v>1</v>
      </c>
      <c r="G82" s="9" t="s">
        <v>2026</v>
      </c>
      <c r="H82" s="13">
        <v>715.16322500000001</v>
      </c>
      <c r="I82" s="14">
        <v>40.195604000000003</v>
      </c>
      <c r="J82" s="12">
        <v>0</v>
      </c>
      <c r="K82" s="12">
        <v>0.19750000000000001</v>
      </c>
      <c r="L82" s="12">
        <v>1.0939999999999999</v>
      </c>
      <c r="M82" s="1">
        <v>0</v>
      </c>
      <c r="N82" s="1">
        <v>3</v>
      </c>
      <c r="O82" s="12">
        <v>1.36402</v>
      </c>
      <c r="P82" s="1">
        <v>0</v>
      </c>
      <c r="Q82" s="1">
        <v>0</v>
      </c>
      <c r="R82" s="1">
        <v>0</v>
      </c>
      <c r="S82" s="1">
        <f t="shared" ref="S82:V83" si="39">IF(J82&gt;0,1,0)</f>
        <v>0</v>
      </c>
      <c r="T82" s="1">
        <f t="shared" si="39"/>
        <v>1</v>
      </c>
      <c r="U82" s="1">
        <f t="shared" si="39"/>
        <v>1</v>
      </c>
      <c r="V82" s="1">
        <f t="shared" si="39"/>
        <v>0</v>
      </c>
      <c r="W82" s="1">
        <f>IF(N82&gt;1,1,0)</f>
        <v>1</v>
      </c>
      <c r="X82" s="1">
        <f>IF(O82&gt;0.6,1,0)</f>
        <v>1</v>
      </c>
      <c r="Y82" s="1">
        <f>IF(P82&gt;0.03,1,0)</f>
        <v>0</v>
      </c>
      <c r="Z82" s="1">
        <f>IF(Q82&gt;0,1,0)</f>
        <v>0</v>
      </c>
      <c r="AA82" s="1">
        <f>IF(R82&gt;0,1,0)</f>
        <v>0</v>
      </c>
      <c r="AB82" s="1">
        <f t="shared" si="29"/>
        <v>4</v>
      </c>
      <c r="AC82" s="1"/>
    </row>
    <row r="83" spans="1:29" ht="12.95" customHeight="1">
      <c r="A83" s="2">
        <v>5424</v>
      </c>
      <c r="B83" s="1" t="s">
        <v>753</v>
      </c>
      <c r="C83" s="1" t="s">
        <v>849</v>
      </c>
      <c r="D83" s="1">
        <v>40.378377999999998</v>
      </c>
      <c r="E83" s="1">
        <v>-105.51479999999999</v>
      </c>
      <c r="F83" s="3">
        <v>2</v>
      </c>
      <c r="G83" s="9" t="s">
        <v>2026</v>
      </c>
      <c r="H83" s="13">
        <v>353.64186699999999</v>
      </c>
      <c r="I83" s="14">
        <v>31.176473999999999</v>
      </c>
      <c r="J83" s="12">
        <v>0</v>
      </c>
      <c r="K83" s="12">
        <v>0.29650000000000004</v>
      </c>
      <c r="L83" s="12">
        <v>0.81270000000000009</v>
      </c>
      <c r="M83" s="1">
        <v>1</v>
      </c>
      <c r="N83" s="1">
        <v>3</v>
      </c>
      <c r="O83" s="12">
        <v>6.2260710000000001</v>
      </c>
      <c r="P83" s="1">
        <v>0</v>
      </c>
      <c r="Q83" s="1">
        <v>0</v>
      </c>
      <c r="R83" s="1">
        <v>0</v>
      </c>
      <c r="S83" s="1">
        <f t="shared" si="39"/>
        <v>0</v>
      </c>
      <c r="T83" s="1">
        <f t="shared" si="39"/>
        <v>1</v>
      </c>
      <c r="U83" s="1">
        <f t="shared" si="39"/>
        <v>1</v>
      </c>
      <c r="V83" s="1">
        <f t="shared" si="39"/>
        <v>1</v>
      </c>
      <c r="W83" s="1">
        <f>IF(N83&gt;1,1,0)</f>
        <v>1</v>
      </c>
      <c r="X83" s="1">
        <f>IF(O83&gt;0.6,1,0)</f>
        <v>1</v>
      </c>
      <c r="Y83" s="1">
        <f>IF(P83&gt;0.03,1,0)</f>
        <v>0</v>
      </c>
      <c r="Z83" s="1">
        <f>IF(Q83&gt;0,1,0)</f>
        <v>0</v>
      </c>
      <c r="AA83" s="1">
        <f>IF(R83&gt;0,1,0)</f>
        <v>0</v>
      </c>
      <c r="AB83" s="1">
        <f t="shared" si="29"/>
        <v>5</v>
      </c>
      <c r="AC83" s="1"/>
    </row>
    <row r="84" spans="1:29" ht="12.95" customHeight="1">
      <c r="A84" s="2">
        <v>5452</v>
      </c>
      <c r="B84" s="1" t="s">
        <v>850</v>
      </c>
      <c r="C84" s="1" t="s">
        <v>851</v>
      </c>
      <c r="D84" s="1">
        <v>40.329099999999997</v>
      </c>
      <c r="E84" s="1">
        <v>-104.8862</v>
      </c>
      <c r="F84" s="3">
        <v>3</v>
      </c>
      <c r="G84" s="9" t="s">
        <v>2025</v>
      </c>
      <c r="H84" s="13">
        <v>565.69656999999995</v>
      </c>
      <c r="I84" s="14">
        <v>36.683295000000001</v>
      </c>
      <c r="J84" s="12">
        <v>30.933599999999998</v>
      </c>
      <c r="K84" s="12">
        <v>2.8340000000000001</v>
      </c>
      <c r="L84" s="12">
        <v>2.4754999999999998</v>
      </c>
      <c r="M84" s="1">
        <v>1</v>
      </c>
      <c r="N84" s="1">
        <v>3</v>
      </c>
      <c r="O84" s="12">
        <v>3.3477399999999999</v>
      </c>
      <c r="P84" s="1">
        <v>0</v>
      </c>
      <c r="Q84" s="1">
        <v>389</v>
      </c>
      <c r="R84" s="1">
        <v>0</v>
      </c>
      <c r="S84" s="1">
        <f>IF(J84&gt;6,1,0)</f>
        <v>1</v>
      </c>
      <c r="T84" s="1">
        <f>IF(K84&gt;50,1,0)</f>
        <v>0</v>
      </c>
      <c r="U84" s="1">
        <f>IF(L84&gt;1,1,0)</f>
        <v>1</v>
      </c>
      <c r="V84" s="1">
        <f>IF(M84&gt;2,1,0)</f>
        <v>0</v>
      </c>
      <c r="W84" s="1">
        <f>IF(N84&gt;30,1,0)</f>
        <v>0</v>
      </c>
      <c r="X84" s="1">
        <f>IF(O84&gt;3,1,0)</f>
        <v>1</v>
      </c>
      <c r="Y84" s="1">
        <f>IF(P84&gt;0.002,1,0)</f>
        <v>0</v>
      </c>
      <c r="Z84" s="1">
        <f>IF(Q84&gt;3,1,0)</f>
        <v>1</v>
      </c>
      <c r="AA84" s="1">
        <f>IF(R84&gt;2,1,0)</f>
        <v>0</v>
      </c>
      <c r="AB84" s="1">
        <f t="shared" si="29"/>
        <v>4</v>
      </c>
      <c r="AC84" s="1"/>
    </row>
    <row r="85" spans="1:29" ht="12.95" customHeight="1">
      <c r="A85" s="2">
        <v>5454</v>
      </c>
      <c r="B85" s="1" t="s">
        <v>850</v>
      </c>
      <c r="C85" s="1" t="s">
        <v>852</v>
      </c>
      <c r="D85" s="1">
        <v>40.294499999999999</v>
      </c>
      <c r="E85" s="1">
        <v>-105.05883300000001</v>
      </c>
      <c r="F85" s="3">
        <v>3</v>
      </c>
      <c r="G85" s="9" t="s">
        <v>2025</v>
      </c>
      <c r="H85" s="13">
        <v>374.312074</v>
      </c>
      <c r="I85" s="14">
        <v>20.758338999999999</v>
      </c>
      <c r="J85" s="12">
        <v>9.551400000000001</v>
      </c>
      <c r="K85" s="12">
        <v>2.4455</v>
      </c>
      <c r="L85" s="12">
        <v>1.0422</v>
      </c>
      <c r="M85" s="1">
        <v>2</v>
      </c>
      <c r="N85" s="1">
        <v>5</v>
      </c>
      <c r="O85" s="12">
        <v>4.2852300000000003</v>
      </c>
      <c r="P85" s="1">
        <v>0</v>
      </c>
      <c r="Q85" s="1">
        <v>7</v>
      </c>
      <c r="R85" s="1">
        <v>0</v>
      </c>
      <c r="S85" s="1">
        <f>IF(J85&gt;6,1,0)</f>
        <v>1</v>
      </c>
      <c r="T85" s="1">
        <f>IF(K85&gt;50,1,0)</f>
        <v>0</v>
      </c>
      <c r="U85" s="1">
        <f>IF(L85&gt;1,1,0)</f>
        <v>1</v>
      </c>
      <c r="V85" s="1">
        <f>IF(M85&gt;2,1,0)</f>
        <v>0</v>
      </c>
      <c r="W85" s="1">
        <f>IF(N85&gt;30,1,0)</f>
        <v>0</v>
      </c>
      <c r="X85" s="1">
        <f>IF(O85&gt;3,1,0)</f>
        <v>1</v>
      </c>
      <c r="Y85" s="1">
        <f>IF(P85&gt;0.002,1,0)</f>
        <v>0</v>
      </c>
      <c r="Z85" s="1">
        <f>IF(Q85&gt;3,1,0)</f>
        <v>1</v>
      </c>
      <c r="AA85" s="1">
        <f>IF(R85&gt;2,1,0)</f>
        <v>0</v>
      </c>
      <c r="AB85" s="1">
        <f t="shared" si="29"/>
        <v>4</v>
      </c>
      <c r="AC85" s="1"/>
    </row>
    <row r="86" spans="1:29" ht="12.95" customHeight="1">
      <c r="A86" s="2">
        <v>5455</v>
      </c>
      <c r="B86" s="1" t="s">
        <v>850</v>
      </c>
      <c r="C86" s="1" t="s">
        <v>853</v>
      </c>
      <c r="D86" s="1">
        <v>40.296799999999998</v>
      </c>
      <c r="E86" s="1">
        <v>-105.0548</v>
      </c>
      <c r="F86" s="3">
        <v>3</v>
      </c>
      <c r="G86" s="9" t="s">
        <v>2025</v>
      </c>
      <c r="H86" s="13">
        <v>375.31482099999999</v>
      </c>
      <c r="I86" s="14">
        <v>19.545059999999999</v>
      </c>
      <c r="J86" s="12">
        <v>9.6270999999999987</v>
      </c>
      <c r="K86" s="12">
        <v>2.5118999999999998</v>
      </c>
      <c r="L86" s="12">
        <v>1.1097000000000001</v>
      </c>
      <c r="M86" s="1">
        <v>2</v>
      </c>
      <c r="N86" s="1">
        <v>5</v>
      </c>
      <c r="O86" s="12">
        <v>4.5183629999999999</v>
      </c>
      <c r="P86" s="1">
        <v>0</v>
      </c>
      <c r="Q86" s="1">
        <v>6</v>
      </c>
      <c r="R86" s="1">
        <v>0</v>
      </c>
      <c r="S86" s="1">
        <f>IF(J86&gt;6,1,0)</f>
        <v>1</v>
      </c>
      <c r="T86" s="1">
        <f>IF(K86&gt;50,1,0)</f>
        <v>0</v>
      </c>
      <c r="U86" s="1">
        <f>IF(L86&gt;1,1,0)</f>
        <v>1</v>
      </c>
      <c r="V86" s="1">
        <f>IF(M86&gt;2,1,0)</f>
        <v>0</v>
      </c>
      <c r="W86" s="1">
        <f>IF(N86&gt;30,1,0)</f>
        <v>0</v>
      </c>
      <c r="X86" s="1">
        <f>IF(O86&gt;3,1,0)</f>
        <v>1</v>
      </c>
      <c r="Y86" s="1">
        <f>IF(P86&gt;0.002,1,0)</f>
        <v>0</v>
      </c>
      <c r="Z86" s="1">
        <f>IF(Q86&gt;3,1,0)</f>
        <v>1</v>
      </c>
      <c r="AA86" s="1">
        <f>IF(R86&gt;2,1,0)</f>
        <v>0</v>
      </c>
      <c r="AB86" s="1">
        <f t="shared" si="29"/>
        <v>4</v>
      </c>
      <c r="AC86" s="1"/>
    </row>
    <row r="87" spans="1:29" ht="12.95" customHeight="1">
      <c r="A87" s="2">
        <v>5459</v>
      </c>
      <c r="B87" s="1" t="s">
        <v>850</v>
      </c>
      <c r="C87" s="1" t="s">
        <v>854</v>
      </c>
      <c r="D87" s="1">
        <v>40.257080000000002</v>
      </c>
      <c r="E87" s="1">
        <v>-105.20457</v>
      </c>
      <c r="F87" s="3">
        <v>1</v>
      </c>
      <c r="G87" s="9" t="s">
        <v>2026</v>
      </c>
      <c r="H87" s="13">
        <v>259.181062</v>
      </c>
      <c r="I87" s="14">
        <v>18.785162</v>
      </c>
      <c r="J87" s="12">
        <v>0</v>
      </c>
      <c r="K87" s="12">
        <v>0.55940000000000001</v>
      </c>
      <c r="L87" s="12">
        <v>0.2802</v>
      </c>
      <c r="M87" s="1">
        <v>0</v>
      </c>
      <c r="N87" s="1">
        <v>3</v>
      </c>
      <c r="O87" s="12">
        <v>2.5781290000000001</v>
      </c>
      <c r="P87" s="1">
        <v>0</v>
      </c>
      <c r="Q87" s="1">
        <v>2</v>
      </c>
      <c r="R87" s="1">
        <v>0</v>
      </c>
      <c r="S87" s="1">
        <f>IF(J87&gt;0,1,0)</f>
        <v>0</v>
      </c>
      <c r="T87" s="1">
        <f>IF(K87&gt;0,1,0)</f>
        <v>1</v>
      </c>
      <c r="U87" s="1">
        <f>IF(L87&gt;0,1,0)</f>
        <v>1</v>
      </c>
      <c r="V87" s="1">
        <f>IF(M87&gt;0,1,0)</f>
        <v>0</v>
      </c>
      <c r="W87" s="1">
        <f>IF(N87&gt;1,1,0)</f>
        <v>1</v>
      </c>
      <c r="X87" s="1">
        <f>IF(O87&gt;0.6,1,0)</f>
        <v>1</v>
      </c>
      <c r="Y87" s="1">
        <f>IF(P87&gt;0.03,1,0)</f>
        <v>0</v>
      </c>
      <c r="Z87" s="1">
        <f>IF(Q87&gt;0,1,0)</f>
        <v>1</v>
      </c>
      <c r="AA87" s="1">
        <f>IF(R87&gt;0,1,0)</f>
        <v>0</v>
      </c>
      <c r="AB87" s="1">
        <f t="shared" si="29"/>
        <v>5</v>
      </c>
      <c r="AC87" s="1"/>
    </row>
    <row r="88" spans="1:29" ht="12.95" customHeight="1">
      <c r="A88" s="2">
        <v>5501</v>
      </c>
      <c r="B88" s="1" t="s">
        <v>756</v>
      </c>
      <c r="C88" s="1" t="s">
        <v>855</v>
      </c>
      <c r="D88" s="1">
        <v>40.258516999999998</v>
      </c>
      <c r="E88" s="1">
        <v>-104.880667</v>
      </c>
      <c r="F88" s="3">
        <v>3</v>
      </c>
      <c r="G88" s="9" t="s">
        <v>2025</v>
      </c>
      <c r="H88" s="13">
        <v>2506.7134959999999</v>
      </c>
      <c r="I88" s="14">
        <v>31.181474000000001</v>
      </c>
      <c r="J88" s="12">
        <v>15.464</v>
      </c>
      <c r="K88" s="12">
        <v>3.7382999999999997</v>
      </c>
      <c r="L88" s="12">
        <v>7.599400000000001</v>
      </c>
      <c r="M88" s="1">
        <v>0</v>
      </c>
      <c r="N88" s="1">
        <v>2</v>
      </c>
      <c r="O88" s="12">
        <v>2.0363190000000002</v>
      </c>
      <c r="P88" s="1">
        <v>2.6329000000000002E-2</v>
      </c>
      <c r="Q88" s="1">
        <v>351</v>
      </c>
      <c r="R88" s="1">
        <v>1</v>
      </c>
      <c r="S88" s="1">
        <f>IF(J88&gt;6,1,0)</f>
        <v>1</v>
      </c>
      <c r="T88" s="1">
        <f>IF(K88&gt;50,1,0)</f>
        <v>0</v>
      </c>
      <c r="U88" s="1">
        <f>IF(L88&gt;1,1,0)</f>
        <v>1</v>
      </c>
      <c r="V88" s="1">
        <f>IF(M88&gt;2,1,0)</f>
        <v>0</v>
      </c>
      <c r="W88" s="1">
        <f>IF(N88&gt;30,1,0)</f>
        <v>0</v>
      </c>
      <c r="X88" s="1">
        <f>IF(O88&gt;3,1,0)</f>
        <v>0</v>
      </c>
      <c r="Y88" s="1">
        <f>IF(P88&gt;0.002,1,0)</f>
        <v>1</v>
      </c>
      <c r="Z88" s="1">
        <f>IF(Q88&gt;3,1,0)</f>
        <v>1</v>
      </c>
      <c r="AA88" s="1">
        <f>IF(R88&gt;2,1,0)</f>
        <v>0</v>
      </c>
      <c r="AB88" s="1">
        <f t="shared" si="29"/>
        <v>4</v>
      </c>
      <c r="AC88" s="1"/>
    </row>
    <row r="89" spans="1:29" ht="12.95" customHeight="1">
      <c r="A89" s="2">
        <v>5504</v>
      </c>
      <c r="B89" s="1" t="s">
        <v>756</v>
      </c>
      <c r="C89" s="1" t="s">
        <v>856</v>
      </c>
      <c r="D89" s="1">
        <v>40.18459</v>
      </c>
      <c r="E89" s="1">
        <v>-104.931</v>
      </c>
      <c r="F89" s="3">
        <v>3</v>
      </c>
      <c r="G89" s="9" t="s">
        <v>2025</v>
      </c>
      <c r="H89" s="13">
        <v>2401.1640000000002</v>
      </c>
      <c r="I89" s="14">
        <v>27.418064000000001</v>
      </c>
      <c r="J89" s="12">
        <v>12.900900000000002</v>
      </c>
      <c r="K89" s="12">
        <v>3.4737999999999998</v>
      </c>
      <c r="L89" s="12">
        <v>7.8417999999999992</v>
      </c>
      <c r="M89" s="1">
        <v>6</v>
      </c>
      <c r="N89" s="1">
        <v>16</v>
      </c>
      <c r="O89" s="12">
        <v>3.1332710000000001</v>
      </c>
      <c r="P89" s="1">
        <v>2.7487000000000001E-2</v>
      </c>
      <c r="Q89" s="1">
        <v>297</v>
      </c>
      <c r="R89" s="1">
        <v>3</v>
      </c>
      <c r="S89" s="1">
        <f>IF(J89&gt;6,1,0)</f>
        <v>1</v>
      </c>
      <c r="T89" s="1">
        <f>IF(K89&gt;50,1,0)</f>
        <v>0</v>
      </c>
      <c r="U89" s="1">
        <f>IF(L89&gt;1,1,0)</f>
        <v>1</v>
      </c>
      <c r="V89" s="1">
        <f>IF(M89&gt;2,1,0)</f>
        <v>1</v>
      </c>
      <c r="W89" s="1">
        <f>IF(N89&gt;30,1,0)</f>
        <v>0</v>
      </c>
      <c r="X89" s="1">
        <f>IF(O89&gt;3,1,0)</f>
        <v>1</v>
      </c>
      <c r="Y89" s="1">
        <f>IF(P89&gt;0.002,1,0)</f>
        <v>1</v>
      </c>
      <c r="Z89" s="1">
        <f>IF(Q89&gt;3,1,0)</f>
        <v>1</v>
      </c>
      <c r="AA89" s="1">
        <f>IF(R89&gt;2,1,0)</f>
        <v>1</v>
      </c>
      <c r="AB89" s="1">
        <f t="shared" si="29"/>
        <v>7</v>
      </c>
      <c r="AC89" s="1"/>
    </row>
    <row r="90" spans="1:29" ht="12.95" customHeight="1">
      <c r="A90" s="2">
        <v>5511</v>
      </c>
      <c r="B90" s="1" t="s">
        <v>756</v>
      </c>
      <c r="C90" s="1" t="s">
        <v>857</v>
      </c>
      <c r="D90" s="1">
        <v>40.154960000000003</v>
      </c>
      <c r="E90" s="1">
        <v>-105.08268</v>
      </c>
      <c r="F90" s="3">
        <v>1</v>
      </c>
      <c r="G90" s="9" t="s">
        <v>2025</v>
      </c>
      <c r="H90" s="13">
        <v>914.35202000000004</v>
      </c>
      <c r="I90" s="14">
        <v>20.684593</v>
      </c>
      <c r="J90" s="12">
        <v>4.9876999999999994</v>
      </c>
      <c r="K90" s="12">
        <v>3.1972</v>
      </c>
      <c r="L90" s="12">
        <v>3.4342999999999999</v>
      </c>
      <c r="M90" s="1">
        <v>3</v>
      </c>
      <c r="N90" s="1">
        <v>13</v>
      </c>
      <c r="O90" s="12">
        <v>13.653250999999999</v>
      </c>
      <c r="P90" s="1">
        <v>2.8434999999999998E-2</v>
      </c>
      <c r="Q90" s="1">
        <v>10</v>
      </c>
      <c r="R90" s="1">
        <v>0</v>
      </c>
      <c r="S90" s="1">
        <f>IF(J90&gt;6,1,0)</f>
        <v>0</v>
      </c>
      <c r="T90" s="1">
        <f>IF(K90&gt;50,1,0)</f>
        <v>0</v>
      </c>
      <c r="U90" s="1">
        <f>IF(L90&gt;1,1,0)</f>
        <v>1</v>
      </c>
      <c r="V90" s="1">
        <f>IF(M90&gt;2,1,0)</f>
        <v>1</v>
      </c>
      <c r="W90" s="1">
        <f>IF(N90&gt;30,1,0)</f>
        <v>0</v>
      </c>
      <c r="X90" s="1">
        <f>IF(O90&gt;3,1,0)</f>
        <v>1</v>
      </c>
      <c r="Y90" s="1">
        <f>IF(P90&gt;0.002,1,0)</f>
        <v>1</v>
      </c>
      <c r="Z90" s="1">
        <f>IF(Q90&gt;3,1,0)</f>
        <v>1</v>
      </c>
      <c r="AA90" s="1">
        <f>IF(R90&gt;2,1,0)</f>
        <v>0</v>
      </c>
      <c r="AB90" s="1">
        <f t="shared" si="29"/>
        <v>5</v>
      </c>
      <c r="AC90" s="1"/>
    </row>
    <row r="91" spans="1:29" ht="12.95" customHeight="1">
      <c r="A91" s="2">
        <v>5512</v>
      </c>
      <c r="B91" s="1" t="s">
        <v>756</v>
      </c>
      <c r="C91" s="1" t="s">
        <v>858</v>
      </c>
      <c r="D91" s="1">
        <v>40.188800000000001</v>
      </c>
      <c r="E91" s="1">
        <v>-105.19799999999999</v>
      </c>
      <c r="F91" s="3">
        <v>1</v>
      </c>
      <c r="G91" s="9" t="s">
        <v>2025</v>
      </c>
      <c r="H91" s="13">
        <v>608.01608799999997</v>
      </c>
      <c r="I91" s="14">
        <v>24.951346000000001</v>
      </c>
      <c r="J91" s="12">
        <v>1.1528</v>
      </c>
      <c r="K91" s="12">
        <v>1.1252</v>
      </c>
      <c r="L91" s="12">
        <v>0.69210000000000005</v>
      </c>
      <c r="M91" s="1">
        <v>9</v>
      </c>
      <c r="N91" s="1">
        <v>86</v>
      </c>
      <c r="O91" s="12">
        <v>2.2304089999999999</v>
      </c>
      <c r="P91" s="1">
        <v>4.934E-3</v>
      </c>
      <c r="Q91" s="1">
        <v>9</v>
      </c>
      <c r="R91" s="1">
        <v>0</v>
      </c>
      <c r="S91" s="1">
        <f>IF(J91&gt;6,1,0)</f>
        <v>0</v>
      </c>
      <c r="T91" s="1">
        <f>IF(K91&gt;50,1,0)</f>
        <v>0</v>
      </c>
      <c r="U91" s="1">
        <f>IF(L91&gt;1,1,0)</f>
        <v>0</v>
      </c>
      <c r="V91" s="1">
        <f>IF(M91&gt;2,1,0)</f>
        <v>1</v>
      </c>
      <c r="W91" s="1">
        <f>IF(N91&gt;30,1,0)</f>
        <v>1</v>
      </c>
      <c r="X91" s="1">
        <f>IF(O91&gt;3,1,0)</f>
        <v>0</v>
      </c>
      <c r="Y91" s="1">
        <f>IF(P91&gt;0.002,1,0)</f>
        <v>1</v>
      </c>
      <c r="Z91" s="1">
        <f>IF(Q91&gt;3,1,0)</f>
        <v>1</v>
      </c>
      <c r="AA91" s="1">
        <f>IF(R91&gt;2,1,0)</f>
        <v>0</v>
      </c>
      <c r="AB91" s="1">
        <f t="shared" si="29"/>
        <v>4</v>
      </c>
      <c r="AC91" s="1"/>
    </row>
    <row r="92" spans="1:29" ht="12.95" customHeight="1">
      <c r="A92" s="2">
        <v>5515</v>
      </c>
      <c r="B92" s="1" t="s">
        <v>756</v>
      </c>
      <c r="C92" s="1" t="s">
        <v>859</v>
      </c>
      <c r="D92" s="1">
        <v>40.218916</v>
      </c>
      <c r="E92" s="1">
        <v>-105.260566</v>
      </c>
      <c r="F92" s="3">
        <v>1</v>
      </c>
      <c r="G92" s="9" t="s">
        <v>2026</v>
      </c>
      <c r="H92" s="13">
        <v>560.13825899999995</v>
      </c>
      <c r="I92" s="14">
        <v>33.925299000000003</v>
      </c>
      <c r="J92" s="12">
        <v>1E-3</v>
      </c>
      <c r="K92" s="12">
        <v>0.1653</v>
      </c>
      <c r="L92" s="12">
        <v>0.6079</v>
      </c>
      <c r="M92" s="1">
        <v>1</v>
      </c>
      <c r="N92" s="1">
        <v>78</v>
      </c>
      <c r="O92" s="12">
        <v>3.4537939999999998</v>
      </c>
      <c r="P92" s="1">
        <v>5.3559999999999997E-3</v>
      </c>
      <c r="Q92" s="1">
        <v>2</v>
      </c>
      <c r="R92" s="1">
        <v>0</v>
      </c>
      <c r="S92" s="1">
        <f t="shared" ref="S92:V95" si="40">IF(J92&gt;0,1,0)</f>
        <v>1</v>
      </c>
      <c r="T92" s="1">
        <f t="shared" si="40"/>
        <v>1</v>
      </c>
      <c r="U92" s="1">
        <f t="shared" si="40"/>
        <v>1</v>
      </c>
      <c r="V92" s="1">
        <f t="shared" si="40"/>
        <v>1</v>
      </c>
      <c r="W92" s="1">
        <f>IF(N92&gt;1,1,0)</f>
        <v>1</v>
      </c>
      <c r="X92" s="1">
        <f>IF(O92&gt;0.6,1,0)</f>
        <v>1</v>
      </c>
      <c r="Y92" s="1">
        <f>IF(P92&gt;0.03,1,0)</f>
        <v>0</v>
      </c>
      <c r="Z92" s="1">
        <f t="shared" ref="Z92:AA95" si="41">IF(Q92&gt;0,1,0)</f>
        <v>1</v>
      </c>
      <c r="AA92" s="1">
        <f t="shared" si="41"/>
        <v>0</v>
      </c>
      <c r="AB92" s="1">
        <f t="shared" si="29"/>
        <v>7</v>
      </c>
      <c r="AC92" s="1"/>
    </row>
    <row r="93" spans="1:29" ht="12.95" customHeight="1">
      <c r="A93" s="2">
        <v>5548</v>
      </c>
      <c r="B93" s="1" t="s">
        <v>860</v>
      </c>
      <c r="C93" s="1" t="s">
        <v>861</v>
      </c>
      <c r="D93" s="1">
        <v>40.078766999999999</v>
      </c>
      <c r="E93" s="1">
        <v>-105.57774999999999</v>
      </c>
      <c r="F93" s="3">
        <v>2</v>
      </c>
      <c r="G93" s="9" t="s">
        <v>2026</v>
      </c>
      <c r="H93" s="13">
        <v>13.636907000000001</v>
      </c>
      <c r="I93" s="14">
        <v>11.442743</v>
      </c>
      <c r="J93" s="12">
        <v>0</v>
      </c>
      <c r="K93" s="12">
        <v>0</v>
      </c>
      <c r="L93" s="12">
        <v>0</v>
      </c>
      <c r="M93" s="1">
        <v>0</v>
      </c>
      <c r="N93" s="1">
        <v>0</v>
      </c>
      <c r="O93" s="12">
        <v>2.3404000000000001E-2</v>
      </c>
      <c r="P93" s="1">
        <v>0</v>
      </c>
      <c r="Q93" s="1">
        <v>0</v>
      </c>
      <c r="R93" s="1">
        <v>0</v>
      </c>
      <c r="S93" s="1">
        <f t="shared" si="40"/>
        <v>0</v>
      </c>
      <c r="T93" s="1">
        <f t="shared" si="40"/>
        <v>0</v>
      </c>
      <c r="U93" s="1">
        <f t="shared" si="40"/>
        <v>0</v>
      </c>
      <c r="V93" s="1">
        <f t="shared" si="40"/>
        <v>0</v>
      </c>
      <c r="W93" s="1">
        <f>IF(N93&gt;1,1,0)</f>
        <v>0</v>
      </c>
      <c r="X93" s="1">
        <f>IF(O93&gt;0.6,1,0)</f>
        <v>0</v>
      </c>
      <c r="Y93" s="1">
        <f>IF(P93&gt;0.03,1,0)</f>
        <v>0</v>
      </c>
      <c r="Z93" s="1">
        <f t="shared" si="41"/>
        <v>0</v>
      </c>
      <c r="AA93" s="1">
        <f t="shared" si="41"/>
        <v>0</v>
      </c>
      <c r="AB93" s="1">
        <f t="shared" si="29"/>
        <v>0</v>
      </c>
      <c r="AC93" s="1"/>
    </row>
    <row r="94" spans="1:29" ht="12.95" customHeight="1">
      <c r="A94" s="2">
        <v>5551</v>
      </c>
      <c r="B94" s="1" t="s">
        <v>862</v>
      </c>
      <c r="C94" s="1" t="s">
        <v>863</v>
      </c>
      <c r="D94" s="1">
        <v>40.247399999999999</v>
      </c>
      <c r="E94" s="1">
        <v>-105.28885</v>
      </c>
      <c r="F94" s="3">
        <v>1</v>
      </c>
      <c r="G94" s="9" t="s">
        <v>2026</v>
      </c>
      <c r="H94" s="13">
        <v>306.54552999999999</v>
      </c>
      <c r="I94" s="14">
        <v>23.873487999999998</v>
      </c>
      <c r="J94" s="12">
        <v>0</v>
      </c>
      <c r="K94" s="12">
        <v>4.4600000000000001E-2</v>
      </c>
      <c r="L94" s="12">
        <v>0.26240000000000002</v>
      </c>
      <c r="M94" s="1">
        <v>0</v>
      </c>
      <c r="N94" s="1">
        <v>1</v>
      </c>
      <c r="O94" s="12">
        <v>2.932436</v>
      </c>
      <c r="P94" s="1">
        <v>0</v>
      </c>
      <c r="Q94" s="1">
        <v>0</v>
      </c>
      <c r="R94" s="1">
        <v>0</v>
      </c>
      <c r="S94" s="1">
        <f t="shared" si="40"/>
        <v>0</v>
      </c>
      <c r="T94" s="1">
        <f t="shared" si="40"/>
        <v>1</v>
      </c>
      <c r="U94" s="1">
        <f t="shared" si="40"/>
        <v>1</v>
      </c>
      <c r="V94" s="1">
        <f t="shared" si="40"/>
        <v>0</v>
      </c>
      <c r="W94" s="1">
        <f>IF(N94&gt;1,1,0)</f>
        <v>0</v>
      </c>
      <c r="X94" s="1">
        <f>IF(O94&gt;0.6,1,0)</f>
        <v>1</v>
      </c>
      <c r="Y94" s="1">
        <f>IF(P94&gt;0.03,1,0)</f>
        <v>0</v>
      </c>
      <c r="Z94" s="1">
        <f t="shared" si="41"/>
        <v>0</v>
      </c>
      <c r="AA94" s="1">
        <f t="shared" si="41"/>
        <v>0</v>
      </c>
      <c r="AB94" s="1">
        <f t="shared" si="29"/>
        <v>3</v>
      </c>
      <c r="AC94" s="1"/>
    </row>
    <row r="95" spans="1:29" ht="12.95" customHeight="1">
      <c r="A95" s="2">
        <v>5552</v>
      </c>
      <c r="B95" s="1" t="s">
        <v>862</v>
      </c>
      <c r="C95" s="1" t="s">
        <v>864</v>
      </c>
      <c r="D95" s="1">
        <v>40.233632999999998</v>
      </c>
      <c r="E95" s="1">
        <v>-105.32551599999999</v>
      </c>
      <c r="F95" s="3">
        <v>2</v>
      </c>
      <c r="G95" s="9" t="s">
        <v>2026</v>
      </c>
      <c r="H95" s="13">
        <v>279.04686600000002</v>
      </c>
      <c r="I95" s="14">
        <v>19.870543999999999</v>
      </c>
      <c r="J95" s="12">
        <v>0</v>
      </c>
      <c r="K95" s="12">
        <v>1.1900000000000001E-2</v>
      </c>
      <c r="L95" s="12">
        <v>0.11219999999999999</v>
      </c>
      <c r="M95" s="1">
        <v>0</v>
      </c>
      <c r="N95" s="1">
        <v>0</v>
      </c>
      <c r="O95" s="12">
        <v>1.340938</v>
      </c>
      <c r="P95" s="1">
        <v>0</v>
      </c>
      <c r="Q95" s="1">
        <v>0</v>
      </c>
      <c r="R95" s="1">
        <v>0</v>
      </c>
      <c r="S95" s="1">
        <f t="shared" si="40"/>
        <v>0</v>
      </c>
      <c r="T95" s="1">
        <f t="shared" si="40"/>
        <v>1</v>
      </c>
      <c r="U95" s="1">
        <f t="shared" si="40"/>
        <v>1</v>
      </c>
      <c r="V95" s="1">
        <f t="shared" si="40"/>
        <v>0</v>
      </c>
      <c r="W95" s="1">
        <f>IF(N95&gt;1,1,0)</f>
        <v>0</v>
      </c>
      <c r="X95" s="1">
        <f>IF(O95&gt;0.6,1,0)</f>
        <v>1</v>
      </c>
      <c r="Y95" s="1">
        <f>IF(P95&gt;0.03,1,0)</f>
        <v>0</v>
      </c>
      <c r="Z95" s="1">
        <f t="shared" si="41"/>
        <v>0</v>
      </c>
      <c r="AA95" s="1">
        <f t="shared" si="41"/>
        <v>0</v>
      </c>
      <c r="AB95" s="1">
        <f t="shared" si="29"/>
        <v>3</v>
      </c>
      <c r="AC95" s="1"/>
    </row>
    <row r="96" spans="1:29" ht="12.95" customHeight="1">
      <c r="A96" s="2">
        <v>5570</v>
      </c>
      <c r="B96" s="1" t="s">
        <v>870</v>
      </c>
      <c r="C96" s="1" t="s">
        <v>114</v>
      </c>
      <c r="D96" s="1">
        <v>40.158999999999999</v>
      </c>
      <c r="E96" s="1">
        <v>-105.01</v>
      </c>
      <c r="F96" s="3">
        <v>3</v>
      </c>
      <c r="G96" s="9" t="s">
        <v>2025</v>
      </c>
      <c r="H96" s="13">
        <v>2280.8222999999998</v>
      </c>
      <c r="I96" s="14">
        <v>45.081885</v>
      </c>
      <c r="J96" s="12">
        <v>10.3728</v>
      </c>
      <c r="K96" s="12">
        <v>3.3984000000000001</v>
      </c>
      <c r="L96" s="12">
        <v>7.4079999999999995</v>
      </c>
      <c r="M96" s="1">
        <v>3</v>
      </c>
      <c r="N96" s="1">
        <v>25</v>
      </c>
      <c r="O96" s="12">
        <v>3.0060449999999999</v>
      </c>
      <c r="P96" s="1">
        <v>2.8937000000000001E-2</v>
      </c>
      <c r="Q96" s="1">
        <v>313</v>
      </c>
      <c r="R96" s="1">
        <v>1</v>
      </c>
      <c r="S96" s="1">
        <f t="shared" ref="S96:S102" si="42">IF(J96&gt;6,1,0)</f>
        <v>1</v>
      </c>
      <c r="T96" s="1">
        <f t="shared" ref="T96:T102" si="43">IF(K96&gt;50,1,0)</f>
        <v>0</v>
      </c>
      <c r="U96" s="1">
        <f t="shared" ref="U96:U102" si="44">IF(L96&gt;1,1,0)</f>
        <v>1</v>
      </c>
      <c r="V96" s="1">
        <f t="shared" ref="V96:V102" si="45">IF(M96&gt;2,1,0)</f>
        <v>1</v>
      </c>
      <c r="W96" s="1">
        <f t="shared" ref="W96:W102" si="46">IF(N96&gt;30,1,0)</f>
        <v>0</v>
      </c>
      <c r="X96" s="1">
        <f t="shared" ref="X96:X102" si="47">IF(O96&gt;3,1,0)</f>
        <v>1</v>
      </c>
      <c r="Y96" s="1">
        <f t="shared" ref="Y96:Y102" si="48">IF(P96&gt;0.002,1,0)</f>
        <v>1</v>
      </c>
      <c r="Z96" s="1">
        <f t="shared" ref="Z96:Z102" si="49">IF(Q96&gt;3,1,0)</f>
        <v>1</v>
      </c>
      <c r="AA96" s="1">
        <f t="shared" ref="AA96:AA102" si="50">IF(R96&gt;2,1,0)</f>
        <v>0</v>
      </c>
      <c r="AB96" s="1">
        <f t="shared" si="29"/>
        <v>6</v>
      </c>
      <c r="AC96" s="1"/>
    </row>
    <row r="97" spans="1:29" ht="12.95" customHeight="1">
      <c r="A97" s="2">
        <v>5571</v>
      </c>
      <c r="B97" s="1" t="s">
        <v>870</v>
      </c>
      <c r="C97" s="1" t="s">
        <v>871</v>
      </c>
      <c r="D97" s="1">
        <v>40.109000000000002</v>
      </c>
      <c r="E97" s="1">
        <v>-105.03713999999999</v>
      </c>
      <c r="F97" s="3">
        <v>3</v>
      </c>
      <c r="G97" s="9" t="s">
        <v>2025</v>
      </c>
      <c r="H97" s="13">
        <v>1127.5686000000001</v>
      </c>
      <c r="I97" s="14">
        <v>18.918157999999998</v>
      </c>
      <c r="J97" s="12">
        <v>7.3129</v>
      </c>
      <c r="K97" s="12">
        <v>2.6215999999999999</v>
      </c>
      <c r="L97" s="12">
        <v>9.1058000000000003</v>
      </c>
      <c r="M97" s="1">
        <v>4</v>
      </c>
      <c r="N97" s="1">
        <v>11</v>
      </c>
      <c r="O97" s="12">
        <v>2.762222</v>
      </c>
      <c r="P97" s="1">
        <v>3.5475E-2</v>
      </c>
      <c r="Q97" s="1">
        <v>160</v>
      </c>
      <c r="R97" s="1">
        <v>0</v>
      </c>
      <c r="S97" s="1">
        <f t="shared" si="42"/>
        <v>1</v>
      </c>
      <c r="T97" s="1">
        <f t="shared" si="43"/>
        <v>0</v>
      </c>
      <c r="U97" s="1">
        <f t="shared" si="44"/>
        <v>1</v>
      </c>
      <c r="V97" s="1">
        <f t="shared" si="45"/>
        <v>1</v>
      </c>
      <c r="W97" s="1">
        <f t="shared" si="46"/>
        <v>0</v>
      </c>
      <c r="X97" s="1">
        <f t="shared" si="47"/>
        <v>0</v>
      </c>
      <c r="Y97" s="1">
        <f t="shared" si="48"/>
        <v>1</v>
      </c>
      <c r="Z97" s="1">
        <f t="shared" si="49"/>
        <v>1</v>
      </c>
      <c r="AA97" s="1">
        <f t="shared" si="50"/>
        <v>0</v>
      </c>
      <c r="AB97" s="1">
        <f t="shared" si="29"/>
        <v>5</v>
      </c>
      <c r="AC97" s="1"/>
    </row>
    <row r="98" spans="1:29" ht="12.95" customHeight="1">
      <c r="A98" s="2">
        <v>5572</v>
      </c>
      <c r="B98" s="1" t="s">
        <v>870</v>
      </c>
      <c r="C98" s="1" t="s">
        <v>872</v>
      </c>
      <c r="D98" s="1">
        <v>40.069499999999998</v>
      </c>
      <c r="E98" s="1">
        <v>-105.083</v>
      </c>
      <c r="F98" s="3">
        <v>1</v>
      </c>
      <c r="G98" s="9" t="s">
        <v>2025</v>
      </c>
      <c r="H98" s="13">
        <v>882.496622</v>
      </c>
      <c r="I98" s="14">
        <v>22.218537000000001</v>
      </c>
      <c r="J98" s="12">
        <v>3.4942000000000002</v>
      </c>
      <c r="K98" s="12">
        <v>2.1276000000000002</v>
      </c>
      <c r="L98" s="12">
        <v>6.1292999999999997</v>
      </c>
      <c r="M98" s="1">
        <v>4</v>
      </c>
      <c r="N98" s="1">
        <v>32</v>
      </c>
      <c r="O98" s="12">
        <v>3.0616059999999998</v>
      </c>
      <c r="P98" s="1">
        <v>4.5325999999999998E-2</v>
      </c>
      <c r="Q98" s="1">
        <v>83</v>
      </c>
      <c r="R98" s="1">
        <v>0</v>
      </c>
      <c r="S98" s="1">
        <f t="shared" si="42"/>
        <v>0</v>
      </c>
      <c r="T98" s="1">
        <f t="shared" si="43"/>
        <v>0</v>
      </c>
      <c r="U98" s="1">
        <f t="shared" si="44"/>
        <v>1</v>
      </c>
      <c r="V98" s="1">
        <f t="shared" si="45"/>
        <v>1</v>
      </c>
      <c r="W98" s="1">
        <f t="shared" si="46"/>
        <v>1</v>
      </c>
      <c r="X98" s="1">
        <f t="shared" si="47"/>
        <v>1</v>
      </c>
      <c r="Y98" s="1">
        <f t="shared" si="48"/>
        <v>1</v>
      </c>
      <c r="Z98" s="1">
        <f t="shared" si="49"/>
        <v>1</v>
      </c>
      <c r="AA98" s="1">
        <f t="shared" si="50"/>
        <v>0</v>
      </c>
      <c r="AB98" s="1">
        <f t="shared" si="29"/>
        <v>6</v>
      </c>
      <c r="AC98" s="1"/>
    </row>
    <row r="99" spans="1:29" ht="12.95" customHeight="1">
      <c r="A99" s="2">
        <v>5574</v>
      </c>
      <c r="B99" s="1" t="s">
        <v>870</v>
      </c>
      <c r="C99" s="1" t="s">
        <v>873</v>
      </c>
      <c r="D99" s="1">
        <v>40.049793000000001</v>
      </c>
      <c r="E99" s="1">
        <v>-105.145877</v>
      </c>
      <c r="F99" s="3">
        <v>1</v>
      </c>
      <c r="G99" s="9" t="s">
        <v>2025</v>
      </c>
      <c r="H99" s="13">
        <v>795.17801299999996</v>
      </c>
      <c r="I99" s="14">
        <v>17.947078999999999</v>
      </c>
      <c r="J99" s="12">
        <v>0.61780000000000002</v>
      </c>
      <c r="K99" s="12">
        <v>0.71779999999999999</v>
      </c>
      <c r="L99" s="12">
        <v>5.6867000000000001</v>
      </c>
      <c r="M99" s="1">
        <v>5</v>
      </c>
      <c r="N99" s="1">
        <v>8</v>
      </c>
      <c r="O99" s="12">
        <v>3.5847989999999998</v>
      </c>
      <c r="P99" s="1">
        <v>5.0303E-2</v>
      </c>
      <c r="Q99" s="1">
        <v>12</v>
      </c>
      <c r="R99" s="1">
        <v>0</v>
      </c>
      <c r="S99" s="1">
        <f t="shared" si="42"/>
        <v>0</v>
      </c>
      <c r="T99" s="1">
        <f t="shared" si="43"/>
        <v>0</v>
      </c>
      <c r="U99" s="1">
        <f t="shared" si="44"/>
        <v>1</v>
      </c>
      <c r="V99" s="1">
        <f t="shared" si="45"/>
        <v>1</v>
      </c>
      <c r="W99" s="1">
        <f t="shared" si="46"/>
        <v>0</v>
      </c>
      <c r="X99" s="1">
        <f t="shared" si="47"/>
        <v>1</v>
      </c>
      <c r="Y99" s="1">
        <f t="shared" si="48"/>
        <v>1</v>
      </c>
      <c r="Z99" s="1">
        <f t="shared" si="49"/>
        <v>1</v>
      </c>
      <c r="AA99" s="1">
        <f t="shared" si="50"/>
        <v>0</v>
      </c>
      <c r="AB99" s="1">
        <f t="shared" si="29"/>
        <v>5</v>
      </c>
      <c r="AC99" s="1"/>
    </row>
    <row r="100" spans="1:29" ht="12.95" customHeight="1">
      <c r="A100" s="2">
        <v>5575</v>
      </c>
      <c r="B100" s="1" t="s">
        <v>870</v>
      </c>
      <c r="C100" s="1" t="s">
        <v>874</v>
      </c>
      <c r="D100" s="1">
        <v>40.051082999999998</v>
      </c>
      <c r="E100" s="1">
        <v>-105.18095</v>
      </c>
      <c r="F100" s="3">
        <v>1</v>
      </c>
      <c r="G100" s="9" t="s">
        <v>2025</v>
      </c>
      <c r="H100" s="13">
        <v>454.06921399999999</v>
      </c>
      <c r="I100" s="14">
        <v>18.173514999999998</v>
      </c>
      <c r="J100" s="12">
        <v>0.53390000000000004</v>
      </c>
      <c r="K100" s="12">
        <v>0.88380000000000003</v>
      </c>
      <c r="L100" s="12">
        <v>9.1314999999999991</v>
      </c>
      <c r="M100" s="1">
        <v>10</v>
      </c>
      <c r="N100" s="1">
        <v>15</v>
      </c>
      <c r="O100" s="12">
        <v>5.8817880000000002</v>
      </c>
      <c r="P100" s="1">
        <v>2.8629999999999999E-2</v>
      </c>
      <c r="Q100" s="1">
        <v>9</v>
      </c>
      <c r="R100" s="1">
        <v>0</v>
      </c>
      <c r="S100" s="1">
        <f t="shared" si="42"/>
        <v>0</v>
      </c>
      <c r="T100" s="1">
        <f t="shared" si="43"/>
        <v>0</v>
      </c>
      <c r="U100" s="1">
        <f t="shared" si="44"/>
        <v>1</v>
      </c>
      <c r="V100" s="1">
        <f t="shared" si="45"/>
        <v>1</v>
      </c>
      <c r="W100" s="1">
        <f t="shared" si="46"/>
        <v>0</v>
      </c>
      <c r="X100" s="1">
        <f t="shared" si="47"/>
        <v>1</v>
      </c>
      <c r="Y100" s="1">
        <f t="shared" si="48"/>
        <v>1</v>
      </c>
      <c r="Z100" s="1">
        <f t="shared" si="49"/>
        <v>1</v>
      </c>
      <c r="AA100" s="1">
        <f t="shared" si="50"/>
        <v>0</v>
      </c>
      <c r="AB100" s="1">
        <f t="shared" si="29"/>
        <v>5</v>
      </c>
      <c r="AC100" s="1"/>
    </row>
    <row r="101" spans="1:29" ht="12.95" customHeight="1">
      <c r="A101" s="2">
        <v>5576</v>
      </c>
      <c r="B101" s="1" t="s">
        <v>870</v>
      </c>
      <c r="C101" s="1" t="s">
        <v>875</v>
      </c>
      <c r="D101" s="1">
        <v>40.038119999999999</v>
      </c>
      <c r="E101" s="1">
        <v>-105.2116</v>
      </c>
      <c r="F101" s="3">
        <v>1</v>
      </c>
      <c r="G101" s="9" t="s">
        <v>2025</v>
      </c>
      <c r="H101" s="13">
        <v>414.432185</v>
      </c>
      <c r="I101" s="14">
        <v>20.593319999999999</v>
      </c>
      <c r="J101" s="12">
        <v>0.1036</v>
      </c>
      <c r="K101" s="12">
        <v>0.27989999999999998</v>
      </c>
      <c r="L101" s="12">
        <v>8.5829999999999984</v>
      </c>
      <c r="M101" s="1">
        <v>20</v>
      </c>
      <c r="N101" s="1">
        <v>29</v>
      </c>
      <c r="O101" s="12">
        <v>11.948615</v>
      </c>
      <c r="P101" s="1">
        <v>3.1368E-2</v>
      </c>
      <c r="Q101" s="1">
        <v>4</v>
      </c>
      <c r="R101" s="1">
        <v>0</v>
      </c>
      <c r="S101" s="1">
        <f t="shared" si="42"/>
        <v>0</v>
      </c>
      <c r="T101" s="1">
        <f t="shared" si="43"/>
        <v>0</v>
      </c>
      <c r="U101" s="1">
        <f t="shared" si="44"/>
        <v>1</v>
      </c>
      <c r="V101" s="1">
        <f t="shared" si="45"/>
        <v>1</v>
      </c>
      <c r="W101" s="1">
        <f t="shared" si="46"/>
        <v>0</v>
      </c>
      <c r="X101" s="1">
        <f t="shared" si="47"/>
        <v>1</v>
      </c>
      <c r="Y101" s="1">
        <f t="shared" si="48"/>
        <v>1</v>
      </c>
      <c r="Z101" s="1">
        <f t="shared" si="49"/>
        <v>1</v>
      </c>
      <c r="AA101" s="1">
        <f t="shared" si="50"/>
        <v>0</v>
      </c>
      <c r="AB101" s="1">
        <f t="shared" si="29"/>
        <v>5</v>
      </c>
      <c r="AC101" s="1"/>
    </row>
    <row r="102" spans="1:29" ht="12.95" customHeight="1">
      <c r="A102" s="2">
        <v>5577</v>
      </c>
      <c r="B102" s="1" t="s">
        <v>870</v>
      </c>
      <c r="C102" s="1" t="s">
        <v>876</v>
      </c>
      <c r="D102" s="1">
        <v>40.025916000000002</v>
      </c>
      <c r="E102" s="1">
        <v>-105.22495000000001</v>
      </c>
      <c r="F102" s="3">
        <v>1</v>
      </c>
      <c r="G102" s="9" t="s">
        <v>2025</v>
      </c>
      <c r="H102" s="13">
        <v>390.762789</v>
      </c>
      <c r="I102" s="14">
        <v>23.442156000000001</v>
      </c>
      <c r="J102" s="12">
        <v>0</v>
      </c>
      <c r="K102" s="12">
        <v>8.48E-2</v>
      </c>
      <c r="L102" s="12">
        <v>6.5435000000000008</v>
      </c>
      <c r="M102" s="1">
        <v>26</v>
      </c>
      <c r="N102" s="1">
        <v>46</v>
      </c>
      <c r="O102" s="12">
        <v>16.029287</v>
      </c>
      <c r="P102" s="1">
        <v>3.3267999999999999E-2</v>
      </c>
      <c r="Q102" s="1">
        <v>5</v>
      </c>
      <c r="R102" s="1">
        <v>0</v>
      </c>
      <c r="S102" s="1">
        <f t="shared" si="42"/>
        <v>0</v>
      </c>
      <c r="T102" s="1">
        <f t="shared" si="43"/>
        <v>0</v>
      </c>
      <c r="U102" s="1">
        <f t="shared" si="44"/>
        <v>1</v>
      </c>
      <c r="V102" s="1">
        <f t="shared" si="45"/>
        <v>1</v>
      </c>
      <c r="W102" s="1">
        <f t="shared" si="46"/>
        <v>1</v>
      </c>
      <c r="X102" s="1">
        <f t="shared" si="47"/>
        <v>1</v>
      </c>
      <c r="Y102" s="1">
        <f t="shared" si="48"/>
        <v>1</v>
      </c>
      <c r="Z102" s="1">
        <f t="shared" si="49"/>
        <v>1</v>
      </c>
      <c r="AA102" s="1">
        <f t="shared" si="50"/>
        <v>0</v>
      </c>
      <c r="AB102" s="1">
        <f t="shared" si="29"/>
        <v>6</v>
      </c>
      <c r="AC102" s="1"/>
    </row>
    <row r="103" spans="1:29" ht="12.95" customHeight="1">
      <c r="A103" s="2">
        <v>5578</v>
      </c>
      <c r="B103" s="1" t="s">
        <v>870</v>
      </c>
      <c r="C103" s="1" t="s">
        <v>877</v>
      </c>
      <c r="D103" s="1">
        <v>40.013500000000001</v>
      </c>
      <c r="E103" s="1">
        <v>-105.294667</v>
      </c>
      <c r="F103" s="3">
        <v>1</v>
      </c>
      <c r="G103" s="9" t="s">
        <v>2026</v>
      </c>
      <c r="H103" s="13">
        <v>338.00017200000002</v>
      </c>
      <c r="I103" s="14">
        <v>21.514571</v>
      </c>
      <c r="J103" s="12">
        <v>0</v>
      </c>
      <c r="K103" s="12">
        <v>6.1799999999999994E-2</v>
      </c>
      <c r="L103" s="12">
        <v>0.60780000000000001</v>
      </c>
      <c r="M103" s="1">
        <v>9</v>
      </c>
      <c r="N103" s="1">
        <v>15</v>
      </c>
      <c r="O103" s="12">
        <v>2.817431</v>
      </c>
      <c r="P103" s="1">
        <v>3.8462000000000003E-2</v>
      </c>
      <c r="Q103" s="1">
        <v>0</v>
      </c>
      <c r="R103" s="1">
        <v>0</v>
      </c>
      <c r="S103" s="1">
        <f t="shared" ref="S103:V105" si="51">IF(J103&gt;0,1,0)</f>
        <v>0</v>
      </c>
      <c r="T103" s="1">
        <f t="shared" si="51"/>
        <v>1</v>
      </c>
      <c r="U103" s="1">
        <f t="shared" si="51"/>
        <v>1</v>
      </c>
      <c r="V103" s="1">
        <f t="shared" si="51"/>
        <v>1</v>
      </c>
      <c r="W103" s="1">
        <f>IF(N103&gt;1,1,0)</f>
        <v>1</v>
      </c>
      <c r="X103" s="1">
        <f>IF(O103&gt;0.6,1,0)</f>
        <v>1</v>
      </c>
      <c r="Y103" s="1">
        <f>IF(P103&gt;0.03,1,0)</f>
        <v>1</v>
      </c>
      <c r="Z103" s="1">
        <f t="shared" ref="Z103:AA105" si="52">IF(Q103&gt;0,1,0)</f>
        <v>0</v>
      </c>
      <c r="AA103" s="1">
        <f t="shared" si="52"/>
        <v>0</v>
      </c>
      <c r="AB103" s="1">
        <f t="shared" si="29"/>
        <v>6</v>
      </c>
      <c r="AC103" s="1"/>
    </row>
    <row r="104" spans="1:29" ht="12.95" customHeight="1">
      <c r="A104" s="2">
        <v>5580</v>
      </c>
      <c r="B104" s="1" t="s">
        <v>878</v>
      </c>
      <c r="C104" s="1" t="s">
        <v>879</v>
      </c>
      <c r="D104" s="1">
        <v>39.981940000000002</v>
      </c>
      <c r="E104" s="1">
        <v>-105.45247999999999</v>
      </c>
      <c r="F104" s="3">
        <v>1</v>
      </c>
      <c r="G104" s="9" t="s">
        <v>2026</v>
      </c>
      <c r="H104" s="13">
        <v>105.9723</v>
      </c>
      <c r="I104" s="14">
        <v>12.512933</v>
      </c>
      <c r="J104" s="12">
        <v>0</v>
      </c>
      <c r="K104" s="12">
        <v>1.1000000000000001E-2</v>
      </c>
      <c r="L104" s="12">
        <v>0.94059999999999999</v>
      </c>
      <c r="M104" s="1">
        <v>1</v>
      </c>
      <c r="N104" s="1">
        <v>0</v>
      </c>
      <c r="O104" s="12">
        <v>3.2788930000000001</v>
      </c>
      <c r="P104" s="1">
        <v>4.7182000000000002E-2</v>
      </c>
      <c r="Q104" s="1">
        <v>0</v>
      </c>
      <c r="R104" s="1">
        <v>0</v>
      </c>
      <c r="S104" s="1">
        <f t="shared" si="51"/>
        <v>0</v>
      </c>
      <c r="T104" s="1">
        <f t="shared" si="51"/>
        <v>1</v>
      </c>
      <c r="U104" s="1">
        <f t="shared" si="51"/>
        <v>1</v>
      </c>
      <c r="V104" s="1">
        <f t="shared" si="51"/>
        <v>1</v>
      </c>
      <c r="W104" s="1">
        <f>IF(N104&gt;1,1,0)</f>
        <v>0</v>
      </c>
      <c r="X104" s="1">
        <f>IF(O104&gt;0.6,1,0)</f>
        <v>1</v>
      </c>
      <c r="Y104" s="1">
        <f>IF(P104&gt;0.03,1,0)</f>
        <v>1</v>
      </c>
      <c r="Z104" s="1">
        <f t="shared" si="52"/>
        <v>0</v>
      </c>
      <c r="AA104" s="1">
        <f t="shared" si="52"/>
        <v>0</v>
      </c>
      <c r="AB104" s="1">
        <f t="shared" si="29"/>
        <v>5</v>
      </c>
      <c r="AC104" s="1"/>
    </row>
    <row r="105" spans="1:29" ht="12.95" customHeight="1">
      <c r="A105" s="2">
        <v>5581</v>
      </c>
      <c r="B105" s="1" t="s">
        <v>878</v>
      </c>
      <c r="C105" s="1" t="s">
        <v>884</v>
      </c>
      <c r="D105" s="1">
        <v>39.9617</v>
      </c>
      <c r="E105" s="1">
        <v>-105.5057</v>
      </c>
      <c r="F105" s="3">
        <v>1</v>
      </c>
      <c r="G105" s="9" t="s">
        <v>2026</v>
      </c>
      <c r="H105" s="13">
        <v>93.050775000000002</v>
      </c>
      <c r="I105" s="14">
        <v>16.052087</v>
      </c>
      <c r="J105" s="12">
        <v>0</v>
      </c>
      <c r="K105" s="12">
        <v>1.26E-2</v>
      </c>
      <c r="L105" s="12">
        <v>0.67630000000000012</v>
      </c>
      <c r="M105" s="1">
        <v>1</v>
      </c>
      <c r="N105" s="1">
        <v>6</v>
      </c>
      <c r="O105" s="12">
        <v>4.1534890000000004</v>
      </c>
      <c r="P105" s="1">
        <v>5.3733999999999997E-2</v>
      </c>
      <c r="Q105" s="1">
        <v>0</v>
      </c>
      <c r="R105" s="1">
        <v>0</v>
      </c>
      <c r="S105" s="1">
        <f t="shared" si="51"/>
        <v>0</v>
      </c>
      <c r="T105" s="1">
        <f t="shared" si="51"/>
        <v>1</v>
      </c>
      <c r="U105" s="1">
        <f t="shared" si="51"/>
        <v>1</v>
      </c>
      <c r="V105" s="1">
        <f t="shared" si="51"/>
        <v>1</v>
      </c>
      <c r="W105" s="1">
        <f>IF(N105&gt;1,1,0)</f>
        <v>1</v>
      </c>
      <c r="X105" s="1">
        <f>IF(O105&gt;0.6,1,0)</f>
        <v>1</v>
      </c>
      <c r="Y105" s="1">
        <f>IF(P105&gt;0.03,1,0)</f>
        <v>1</v>
      </c>
      <c r="Z105" s="1">
        <f t="shared" si="52"/>
        <v>0</v>
      </c>
      <c r="AA105" s="1">
        <f t="shared" si="52"/>
        <v>0</v>
      </c>
      <c r="AB105" s="1">
        <f t="shared" si="29"/>
        <v>6</v>
      </c>
      <c r="AC105" s="1"/>
    </row>
    <row r="106" spans="1:29" ht="12.95" customHeight="1">
      <c r="A106" s="2">
        <v>5588</v>
      </c>
      <c r="B106" s="1" t="s">
        <v>891</v>
      </c>
      <c r="C106" s="1" t="s">
        <v>892</v>
      </c>
      <c r="D106" s="1">
        <v>39.980499999999999</v>
      </c>
      <c r="E106" s="1">
        <v>-105.220833</v>
      </c>
      <c r="F106" s="3">
        <v>1</v>
      </c>
      <c r="G106" s="9" t="s">
        <v>2025</v>
      </c>
      <c r="H106" s="13">
        <v>331.75732499999998</v>
      </c>
      <c r="I106" s="14">
        <v>19.280078</v>
      </c>
      <c r="J106" s="12">
        <v>4.2000000000000003E-2</v>
      </c>
      <c r="K106" s="12">
        <v>0.43980000000000002</v>
      </c>
      <c r="L106" s="12">
        <v>0.46389999999999998</v>
      </c>
      <c r="M106" s="1">
        <v>4</v>
      </c>
      <c r="N106" s="1">
        <v>112</v>
      </c>
      <c r="O106" s="12">
        <v>1.709163</v>
      </c>
      <c r="P106" s="1">
        <v>8.1384999999999999E-2</v>
      </c>
      <c r="Q106" s="1">
        <v>2</v>
      </c>
      <c r="R106" s="1">
        <v>0</v>
      </c>
      <c r="S106" s="1">
        <f>IF(J106&gt;6,1,0)</f>
        <v>0</v>
      </c>
      <c r="T106" s="1">
        <f>IF(K106&gt;50,1,0)</f>
        <v>0</v>
      </c>
      <c r="U106" s="1">
        <f>IF(L106&gt;1,1,0)</f>
        <v>0</v>
      </c>
      <c r="V106" s="1">
        <f>IF(M106&gt;2,1,0)</f>
        <v>1</v>
      </c>
      <c r="W106" s="1">
        <f>IF(N106&gt;30,1,0)</f>
        <v>1</v>
      </c>
      <c r="X106" s="1">
        <f>IF(O106&gt;3,1,0)</f>
        <v>0</v>
      </c>
      <c r="Y106" s="1">
        <f>IF(P106&gt;0.002,1,0)</f>
        <v>1</v>
      </c>
      <c r="Z106" s="1">
        <f>IF(Q106&gt;3,1,0)</f>
        <v>0</v>
      </c>
      <c r="AA106" s="1">
        <f>IF(R106&gt;2,1,0)</f>
        <v>0</v>
      </c>
      <c r="AB106" s="40">
        <f t="shared" si="29"/>
        <v>3</v>
      </c>
      <c r="AC106" s="1" t="s">
        <v>2207</v>
      </c>
    </row>
    <row r="107" spans="1:29" ht="12.95" customHeight="1">
      <c r="A107" s="2">
        <v>5589</v>
      </c>
      <c r="B107" s="1" t="s">
        <v>891</v>
      </c>
      <c r="C107" s="1" t="s">
        <v>893</v>
      </c>
      <c r="D107" s="1">
        <v>39.93882</v>
      </c>
      <c r="E107" s="1">
        <v>-105.26026</v>
      </c>
      <c r="F107" s="3">
        <v>1</v>
      </c>
      <c r="G107" s="9" t="s">
        <v>2025</v>
      </c>
      <c r="H107" s="13">
        <v>304.19390499999997</v>
      </c>
      <c r="I107" s="14">
        <v>24.863014</v>
      </c>
      <c r="J107" s="12">
        <v>0</v>
      </c>
      <c r="K107" s="12">
        <v>0.1822</v>
      </c>
      <c r="L107" s="12">
        <v>0.38229999999999997</v>
      </c>
      <c r="M107" s="1">
        <v>2</v>
      </c>
      <c r="N107" s="1">
        <v>46</v>
      </c>
      <c r="O107" s="12">
        <v>0.700214</v>
      </c>
      <c r="P107" s="1">
        <v>8.8759000000000005E-2</v>
      </c>
      <c r="Q107" s="1">
        <v>0</v>
      </c>
      <c r="R107" s="1">
        <v>0</v>
      </c>
      <c r="S107" s="1">
        <f>IF(J107&gt;6,1,0)</f>
        <v>0</v>
      </c>
      <c r="T107" s="1">
        <f>IF(K107&gt;50,1,0)</f>
        <v>0</v>
      </c>
      <c r="U107" s="1">
        <f>IF(L107&gt;1,1,0)</f>
        <v>0</v>
      </c>
      <c r="V107" s="1">
        <f>IF(M107&gt;2,1,0)</f>
        <v>0</v>
      </c>
      <c r="W107" s="1">
        <f>IF(N107&gt;30,1,0)</f>
        <v>1</v>
      </c>
      <c r="X107" s="1">
        <f>IF(O107&gt;3,1,0)</f>
        <v>0</v>
      </c>
      <c r="Y107" s="1">
        <f>IF(P107&gt;0.002,1,0)</f>
        <v>1</v>
      </c>
      <c r="Z107" s="1">
        <f>IF(Q107&gt;3,1,0)</f>
        <v>0</v>
      </c>
      <c r="AA107" s="1">
        <f>IF(R107&gt;2,1,0)</f>
        <v>0</v>
      </c>
      <c r="AB107" s="1">
        <f t="shared" si="29"/>
        <v>2</v>
      </c>
      <c r="AC107" s="1"/>
    </row>
    <row r="108" spans="1:29" ht="12.95" customHeight="1">
      <c r="A108" s="2">
        <v>5590</v>
      </c>
      <c r="B108" s="1" t="s">
        <v>14</v>
      </c>
      <c r="C108" s="1" t="s">
        <v>894</v>
      </c>
      <c r="D108" s="1">
        <v>40.069583000000002</v>
      </c>
      <c r="E108" s="1">
        <v>-105.05922200000001</v>
      </c>
      <c r="F108" s="3">
        <v>1</v>
      </c>
      <c r="G108" s="9" t="s">
        <v>2025</v>
      </c>
      <c r="H108" s="13">
        <v>160.19231300000001</v>
      </c>
      <c r="I108" s="14">
        <v>12.43777</v>
      </c>
      <c r="J108" s="12">
        <v>16.533999999999999</v>
      </c>
      <c r="K108" s="12">
        <v>4.4135999999999997</v>
      </c>
      <c r="L108" s="12">
        <v>27.583599999999997</v>
      </c>
      <c r="M108" s="1">
        <v>4</v>
      </c>
      <c r="N108" s="1">
        <v>0</v>
      </c>
      <c r="O108" s="12">
        <v>5.7400789999999997</v>
      </c>
      <c r="P108" s="1">
        <v>0</v>
      </c>
      <c r="Q108" s="1">
        <v>130</v>
      </c>
      <c r="R108" s="1">
        <v>0</v>
      </c>
      <c r="S108" s="1">
        <f>IF(J108&gt;6,1,0)</f>
        <v>1</v>
      </c>
      <c r="T108" s="1">
        <f>IF(K108&gt;50,1,0)</f>
        <v>0</v>
      </c>
      <c r="U108" s="1">
        <f>IF(L108&gt;1,1,0)</f>
        <v>1</v>
      </c>
      <c r="V108" s="1">
        <f>IF(M108&gt;2,1,0)</f>
        <v>1</v>
      </c>
      <c r="W108" s="1">
        <f>IF(N108&gt;30,1,0)</f>
        <v>0</v>
      </c>
      <c r="X108" s="1">
        <f>IF(O108&gt;3,1,0)</f>
        <v>1</v>
      </c>
      <c r="Y108" s="1">
        <f>IF(P108&gt;0.002,1,0)</f>
        <v>0</v>
      </c>
      <c r="Z108" s="1">
        <f>IF(Q108&gt;3,1,0)</f>
        <v>1</v>
      </c>
      <c r="AA108" s="1">
        <f>IF(R108&gt;2,1,0)</f>
        <v>0</v>
      </c>
      <c r="AB108" s="1">
        <f t="shared" si="29"/>
        <v>5</v>
      </c>
      <c r="AC108" s="1"/>
    </row>
    <row r="109" spans="1:29" ht="12.95" customHeight="1">
      <c r="A109" s="2">
        <v>5598</v>
      </c>
      <c r="B109" s="1" t="s">
        <v>895</v>
      </c>
      <c r="C109" s="1" t="s">
        <v>114</v>
      </c>
      <c r="D109" s="1">
        <v>40.0045</v>
      </c>
      <c r="E109" s="1">
        <v>-105.4055</v>
      </c>
      <c r="F109" s="3">
        <v>2</v>
      </c>
      <c r="G109" s="9" t="s">
        <v>2026</v>
      </c>
      <c r="H109" s="13">
        <v>115.925369</v>
      </c>
      <c r="I109" s="14">
        <v>15.489079</v>
      </c>
      <c r="J109" s="12">
        <v>0</v>
      </c>
      <c r="K109" s="12">
        <v>0.10560000000000001</v>
      </c>
      <c r="L109" s="12">
        <v>0.18090000000000001</v>
      </c>
      <c r="M109" s="1">
        <v>0</v>
      </c>
      <c r="N109" s="1">
        <v>0</v>
      </c>
      <c r="O109" s="12">
        <v>3.1842329999999999</v>
      </c>
      <c r="P109" s="1">
        <v>2.5878999999999999E-2</v>
      </c>
      <c r="Q109" s="1">
        <v>0</v>
      </c>
      <c r="R109" s="1">
        <v>0</v>
      </c>
      <c r="S109" s="1">
        <f>IF(J109&gt;0,1,0)</f>
        <v>0</v>
      </c>
      <c r="T109" s="1">
        <f>IF(K109&gt;0,1,0)</f>
        <v>1</v>
      </c>
      <c r="U109" s="1">
        <f>IF(L109&gt;0,1,0)</f>
        <v>1</v>
      </c>
      <c r="V109" s="1">
        <f>IF(M109&gt;0,1,0)</f>
        <v>0</v>
      </c>
      <c r="W109" s="1">
        <f>IF(N109&gt;1,1,0)</f>
        <v>0</v>
      </c>
      <c r="X109" s="1">
        <f>IF(O109&gt;0.6,1,0)</f>
        <v>1</v>
      </c>
      <c r="Y109" s="1">
        <f>IF(P109&gt;0.03,1,0)</f>
        <v>0</v>
      </c>
      <c r="Z109" s="1">
        <f>IF(Q109&gt;0,1,0)</f>
        <v>0</v>
      </c>
      <c r="AA109" s="1">
        <f>IF(R109&gt;0,1,0)</f>
        <v>0</v>
      </c>
      <c r="AB109" s="1">
        <f t="shared" si="29"/>
        <v>3</v>
      </c>
      <c r="AC109" s="1"/>
    </row>
    <row r="110" spans="1:29" ht="12.95" customHeight="1">
      <c r="A110" s="2">
        <v>5601</v>
      </c>
      <c r="B110" s="1" t="s">
        <v>267</v>
      </c>
      <c r="C110" s="1" t="s">
        <v>896</v>
      </c>
      <c r="D110" s="1">
        <v>39.814382999999999</v>
      </c>
      <c r="E110" s="1">
        <v>-105.00585</v>
      </c>
      <c r="F110" s="3">
        <v>3</v>
      </c>
      <c r="G110" s="9" t="s">
        <v>2025</v>
      </c>
      <c r="H110" s="13">
        <v>1457.9273209999999</v>
      </c>
      <c r="I110" s="14">
        <v>28.901893000000001</v>
      </c>
      <c r="J110" s="12">
        <v>8.0699999999999994E-2</v>
      </c>
      <c r="K110" s="12">
        <v>0.18439999999999998</v>
      </c>
      <c r="L110" s="12">
        <v>10.177200000000001</v>
      </c>
      <c r="M110" s="1">
        <v>44</v>
      </c>
      <c r="N110" s="1">
        <v>60</v>
      </c>
      <c r="O110" s="12">
        <v>15.027678999999999</v>
      </c>
      <c r="P110" s="1">
        <v>3.4294999999999999E-2</v>
      </c>
      <c r="Q110" s="1">
        <v>0</v>
      </c>
      <c r="R110" s="1">
        <v>0</v>
      </c>
      <c r="S110" s="1">
        <f t="shared" ref="S110:S117" si="53">IF(J110&gt;6,1,0)</f>
        <v>0</v>
      </c>
      <c r="T110" s="1">
        <f t="shared" ref="T110:T117" si="54">IF(K110&gt;50,1,0)</f>
        <v>0</v>
      </c>
      <c r="U110" s="1">
        <f t="shared" ref="U110:U117" si="55">IF(L110&gt;1,1,0)</f>
        <v>1</v>
      </c>
      <c r="V110" s="1">
        <f t="shared" ref="V110:V117" si="56">IF(M110&gt;2,1,0)</f>
        <v>1</v>
      </c>
      <c r="W110" s="1">
        <f t="shared" ref="W110:W117" si="57">IF(N110&gt;30,1,0)</f>
        <v>1</v>
      </c>
      <c r="X110" s="1">
        <f t="shared" ref="X110:X117" si="58">IF(O110&gt;3,1,0)</f>
        <v>1</v>
      </c>
      <c r="Y110" s="1">
        <f t="shared" ref="Y110:Y117" si="59">IF(P110&gt;0.002,1,0)</f>
        <v>1</v>
      </c>
      <c r="Z110" s="1">
        <f t="shared" ref="Z110:Z117" si="60">IF(Q110&gt;3,1,0)</f>
        <v>0</v>
      </c>
      <c r="AA110" s="1">
        <f t="shared" ref="AA110:AA117" si="61">IF(R110&gt;2,1,0)</f>
        <v>0</v>
      </c>
      <c r="AB110" s="1">
        <f t="shared" si="29"/>
        <v>5</v>
      </c>
      <c r="AC110" s="1"/>
    </row>
    <row r="111" spans="1:29" ht="12.95" customHeight="1">
      <c r="A111" s="2">
        <v>5602</v>
      </c>
      <c r="B111" s="1" t="s">
        <v>267</v>
      </c>
      <c r="C111" s="1" t="s">
        <v>897</v>
      </c>
      <c r="D111" s="1">
        <v>39.797882999999999</v>
      </c>
      <c r="E111" s="1">
        <v>-105.04365</v>
      </c>
      <c r="F111" s="3">
        <v>3</v>
      </c>
      <c r="G111" s="9" t="s">
        <v>2025</v>
      </c>
      <c r="H111" s="13">
        <v>1409.834599</v>
      </c>
      <c r="I111" s="14">
        <v>30.570649</v>
      </c>
      <c r="J111" s="12">
        <v>8.0799999999999997E-2</v>
      </c>
      <c r="K111" s="12">
        <v>0.19070000000000001</v>
      </c>
      <c r="L111" s="12">
        <v>7.9672999999999998</v>
      </c>
      <c r="M111" s="1">
        <v>8</v>
      </c>
      <c r="N111" s="1">
        <v>93</v>
      </c>
      <c r="O111" s="12">
        <v>18.36626</v>
      </c>
      <c r="P111" s="1">
        <v>3.5465000000000003E-2</v>
      </c>
      <c r="Q111" s="1">
        <v>0</v>
      </c>
      <c r="R111" s="1">
        <v>0</v>
      </c>
      <c r="S111" s="1">
        <f t="shared" si="53"/>
        <v>0</v>
      </c>
      <c r="T111" s="1">
        <f t="shared" si="54"/>
        <v>0</v>
      </c>
      <c r="U111" s="1">
        <f t="shared" si="55"/>
        <v>1</v>
      </c>
      <c r="V111" s="1">
        <f t="shared" si="56"/>
        <v>1</v>
      </c>
      <c r="W111" s="1">
        <f t="shared" si="57"/>
        <v>1</v>
      </c>
      <c r="X111" s="1">
        <f t="shared" si="58"/>
        <v>1</v>
      </c>
      <c r="Y111" s="1">
        <f t="shared" si="59"/>
        <v>1</v>
      </c>
      <c r="Z111" s="1">
        <f t="shared" si="60"/>
        <v>0</v>
      </c>
      <c r="AA111" s="1">
        <f t="shared" si="61"/>
        <v>0</v>
      </c>
      <c r="AB111" s="1">
        <f t="shared" si="29"/>
        <v>5</v>
      </c>
      <c r="AC111" s="1"/>
    </row>
    <row r="112" spans="1:29" ht="12.95" customHeight="1">
      <c r="A112" s="2">
        <v>5605</v>
      </c>
      <c r="B112" s="1" t="s">
        <v>267</v>
      </c>
      <c r="C112" s="1" t="s">
        <v>898</v>
      </c>
      <c r="D112" s="1">
        <v>39.774169999999998</v>
      </c>
      <c r="E112" s="1">
        <v>-105.14133</v>
      </c>
      <c r="F112" s="3">
        <v>3</v>
      </c>
      <c r="G112" s="9" t="s">
        <v>2025</v>
      </c>
      <c r="H112" s="13">
        <v>1102.5333599999999</v>
      </c>
      <c r="I112" s="14">
        <v>17.112725999999999</v>
      </c>
      <c r="J112" s="12">
        <v>1.4E-3</v>
      </c>
      <c r="K112" s="12">
        <v>2.2499999999999999E-2</v>
      </c>
      <c r="L112" s="12">
        <v>2.8565000000000005</v>
      </c>
      <c r="M112" s="1">
        <v>16</v>
      </c>
      <c r="N112" s="1">
        <v>189</v>
      </c>
      <c r="O112" s="12">
        <v>7.3396650000000001</v>
      </c>
      <c r="P112" s="1">
        <v>4.5350000000000001E-2</v>
      </c>
      <c r="Q112" s="1">
        <v>1</v>
      </c>
      <c r="R112" s="1">
        <v>0</v>
      </c>
      <c r="S112" s="1">
        <f t="shared" si="53"/>
        <v>0</v>
      </c>
      <c r="T112" s="1">
        <f t="shared" si="54"/>
        <v>0</v>
      </c>
      <c r="U112" s="1">
        <f t="shared" si="55"/>
        <v>1</v>
      </c>
      <c r="V112" s="1">
        <f t="shared" si="56"/>
        <v>1</v>
      </c>
      <c r="W112" s="1">
        <f t="shared" si="57"/>
        <v>1</v>
      </c>
      <c r="X112" s="1">
        <f t="shared" si="58"/>
        <v>1</v>
      </c>
      <c r="Y112" s="1">
        <f t="shared" si="59"/>
        <v>1</v>
      </c>
      <c r="Z112" s="1">
        <f t="shared" si="60"/>
        <v>0</v>
      </c>
      <c r="AA112" s="1">
        <f t="shared" si="61"/>
        <v>0</v>
      </c>
      <c r="AB112" s="1">
        <f t="shared" si="29"/>
        <v>5</v>
      </c>
      <c r="AC112" s="1"/>
    </row>
    <row r="113" spans="1:29" ht="12.95" customHeight="1">
      <c r="A113" s="2">
        <v>5606</v>
      </c>
      <c r="B113" s="1" t="s">
        <v>267</v>
      </c>
      <c r="C113" s="1" t="s">
        <v>899</v>
      </c>
      <c r="D113" s="1">
        <v>39.773449999999997</v>
      </c>
      <c r="E113" s="1">
        <v>-105.14364999999999</v>
      </c>
      <c r="F113" s="3">
        <v>3</v>
      </c>
      <c r="G113" s="9" t="s">
        <v>2025</v>
      </c>
      <c r="H113" s="13">
        <v>1088.957917</v>
      </c>
      <c r="I113" s="14">
        <v>12.734351999999999</v>
      </c>
      <c r="J113" s="12">
        <v>1.4E-3</v>
      </c>
      <c r="K113" s="12">
        <v>1.0500000000000001E-2</v>
      </c>
      <c r="L113" s="12">
        <v>2.4398999999999997</v>
      </c>
      <c r="M113" s="1">
        <v>18</v>
      </c>
      <c r="N113" s="1">
        <v>147</v>
      </c>
      <c r="O113" s="12">
        <v>6.1629319999999996</v>
      </c>
      <c r="P113" s="1">
        <v>4.5914999999999997E-2</v>
      </c>
      <c r="Q113" s="1">
        <v>1</v>
      </c>
      <c r="R113" s="1">
        <v>0</v>
      </c>
      <c r="S113" s="1">
        <f t="shared" si="53"/>
        <v>0</v>
      </c>
      <c r="T113" s="1">
        <f t="shared" si="54"/>
        <v>0</v>
      </c>
      <c r="U113" s="1">
        <f t="shared" si="55"/>
        <v>1</v>
      </c>
      <c r="V113" s="1">
        <f t="shared" si="56"/>
        <v>1</v>
      </c>
      <c r="W113" s="1">
        <f t="shared" si="57"/>
        <v>1</v>
      </c>
      <c r="X113" s="1">
        <f t="shared" si="58"/>
        <v>1</v>
      </c>
      <c r="Y113" s="1">
        <f t="shared" si="59"/>
        <v>1</v>
      </c>
      <c r="Z113" s="1">
        <f t="shared" si="60"/>
        <v>0</v>
      </c>
      <c r="AA113" s="1">
        <f t="shared" si="61"/>
        <v>0</v>
      </c>
      <c r="AB113" s="1">
        <f t="shared" si="29"/>
        <v>5</v>
      </c>
      <c r="AC113" s="1"/>
    </row>
    <row r="114" spans="1:29" ht="12.95" customHeight="1">
      <c r="A114" s="2">
        <v>5609</v>
      </c>
      <c r="B114" s="1" t="s">
        <v>267</v>
      </c>
      <c r="C114" s="1" t="s">
        <v>900</v>
      </c>
      <c r="D114" s="1">
        <v>39.771633000000001</v>
      </c>
      <c r="E114" s="1">
        <v>-105.17141599999999</v>
      </c>
      <c r="F114" s="3">
        <v>1</v>
      </c>
      <c r="G114" s="9" t="s">
        <v>2025</v>
      </c>
      <c r="H114" s="13">
        <v>1080.38977</v>
      </c>
      <c r="I114" s="14">
        <v>16.136648999999998</v>
      </c>
      <c r="J114" s="12">
        <v>0</v>
      </c>
      <c r="K114" s="12">
        <v>1.23E-2</v>
      </c>
      <c r="L114" s="12">
        <v>2.2191000000000001</v>
      </c>
      <c r="M114" s="1">
        <v>48</v>
      </c>
      <c r="N114" s="1">
        <v>342</v>
      </c>
      <c r="O114" s="12">
        <v>7.8496880000000004</v>
      </c>
      <c r="P114" s="1">
        <v>4.6280000000000002E-2</v>
      </c>
      <c r="Q114" s="1">
        <v>0</v>
      </c>
      <c r="R114" s="1">
        <v>0</v>
      </c>
      <c r="S114" s="1">
        <f t="shared" si="53"/>
        <v>0</v>
      </c>
      <c r="T114" s="1">
        <f t="shared" si="54"/>
        <v>0</v>
      </c>
      <c r="U114" s="1">
        <f t="shared" si="55"/>
        <v>1</v>
      </c>
      <c r="V114" s="1">
        <f t="shared" si="56"/>
        <v>1</v>
      </c>
      <c r="W114" s="1">
        <f t="shared" si="57"/>
        <v>1</v>
      </c>
      <c r="X114" s="1">
        <f t="shared" si="58"/>
        <v>1</v>
      </c>
      <c r="Y114" s="1">
        <f t="shared" si="59"/>
        <v>1</v>
      </c>
      <c r="Z114" s="1">
        <f t="shared" si="60"/>
        <v>0</v>
      </c>
      <c r="AA114" s="1">
        <f t="shared" si="61"/>
        <v>0</v>
      </c>
      <c r="AB114" s="1">
        <f t="shared" si="29"/>
        <v>5</v>
      </c>
      <c r="AC114" s="1"/>
    </row>
    <row r="115" spans="1:29" ht="12.95" customHeight="1">
      <c r="A115" s="2">
        <v>5611</v>
      </c>
      <c r="B115" s="1" t="s">
        <v>267</v>
      </c>
      <c r="C115" s="1" t="s">
        <v>901</v>
      </c>
      <c r="D115" s="1">
        <v>39.768140000000002</v>
      </c>
      <c r="E115" s="1">
        <v>-105.19295</v>
      </c>
      <c r="F115" s="3">
        <v>1</v>
      </c>
      <c r="G115" s="9" t="s">
        <v>2025</v>
      </c>
      <c r="H115" s="13">
        <v>1076.171353</v>
      </c>
      <c r="I115" s="14">
        <v>25.203748999999998</v>
      </c>
      <c r="J115" s="12">
        <v>0</v>
      </c>
      <c r="K115" s="12">
        <v>3.4999999999999996E-3</v>
      </c>
      <c r="L115" s="12">
        <v>2.1435</v>
      </c>
      <c r="M115" s="1">
        <v>48</v>
      </c>
      <c r="N115" s="1">
        <v>439</v>
      </c>
      <c r="O115" s="12">
        <v>8.0730210000000007</v>
      </c>
      <c r="P115" s="1">
        <v>4.6461000000000002E-2</v>
      </c>
      <c r="Q115" s="1">
        <v>0</v>
      </c>
      <c r="R115" s="1">
        <v>0</v>
      </c>
      <c r="S115" s="1">
        <f t="shared" si="53"/>
        <v>0</v>
      </c>
      <c r="T115" s="1">
        <f t="shared" si="54"/>
        <v>0</v>
      </c>
      <c r="U115" s="1">
        <f t="shared" si="55"/>
        <v>1</v>
      </c>
      <c r="V115" s="1">
        <f t="shared" si="56"/>
        <v>1</v>
      </c>
      <c r="W115" s="1">
        <f t="shared" si="57"/>
        <v>1</v>
      </c>
      <c r="X115" s="1">
        <f t="shared" si="58"/>
        <v>1</v>
      </c>
      <c r="Y115" s="1">
        <f t="shared" si="59"/>
        <v>1</v>
      </c>
      <c r="Z115" s="1">
        <f t="shared" si="60"/>
        <v>0</v>
      </c>
      <c r="AA115" s="1">
        <f t="shared" si="61"/>
        <v>0</v>
      </c>
      <c r="AB115" s="1">
        <f t="shared" si="29"/>
        <v>5</v>
      </c>
      <c r="AC115" s="1"/>
    </row>
    <row r="116" spans="1:29" ht="12.95" customHeight="1">
      <c r="A116" s="2">
        <v>5612</v>
      </c>
      <c r="B116" s="1" t="s">
        <v>267</v>
      </c>
      <c r="C116" s="1" t="s">
        <v>902</v>
      </c>
      <c r="D116" s="1">
        <v>39.76455</v>
      </c>
      <c r="E116" s="1">
        <v>-105.20746</v>
      </c>
      <c r="F116" s="3">
        <v>1</v>
      </c>
      <c r="G116" s="9" t="s">
        <v>2025</v>
      </c>
      <c r="H116" s="13">
        <v>1074.151271</v>
      </c>
      <c r="I116" s="14">
        <v>33.824762</v>
      </c>
      <c r="J116" s="12">
        <v>0</v>
      </c>
      <c r="K116" s="12">
        <v>3.4999999999999996E-3</v>
      </c>
      <c r="L116" s="12">
        <v>2.0806</v>
      </c>
      <c r="M116" s="1">
        <v>25</v>
      </c>
      <c r="N116" s="1">
        <v>307</v>
      </c>
      <c r="O116" s="12">
        <v>6.4948379999999997</v>
      </c>
      <c r="P116" s="1">
        <v>4.6547999999999999E-2</v>
      </c>
      <c r="Q116" s="1">
        <v>0</v>
      </c>
      <c r="R116" s="1">
        <v>0</v>
      </c>
      <c r="S116" s="1">
        <f t="shared" si="53"/>
        <v>0</v>
      </c>
      <c r="T116" s="1">
        <f t="shared" si="54"/>
        <v>0</v>
      </c>
      <c r="U116" s="1">
        <f t="shared" si="55"/>
        <v>1</v>
      </c>
      <c r="V116" s="1">
        <f t="shared" si="56"/>
        <v>1</v>
      </c>
      <c r="W116" s="1">
        <f t="shared" si="57"/>
        <v>1</v>
      </c>
      <c r="X116" s="1">
        <f t="shared" si="58"/>
        <v>1</v>
      </c>
      <c r="Y116" s="1">
        <f t="shared" si="59"/>
        <v>1</v>
      </c>
      <c r="Z116" s="1">
        <f t="shared" si="60"/>
        <v>0</v>
      </c>
      <c r="AA116" s="1">
        <f t="shared" si="61"/>
        <v>0</v>
      </c>
      <c r="AB116" s="1">
        <f t="shared" si="29"/>
        <v>5</v>
      </c>
      <c r="AC116" s="1"/>
    </row>
    <row r="117" spans="1:29" ht="12.95" customHeight="1">
      <c r="A117" s="2">
        <v>5616</v>
      </c>
      <c r="B117" s="1" t="s">
        <v>267</v>
      </c>
      <c r="C117" s="1" t="s">
        <v>903</v>
      </c>
      <c r="D117" s="1">
        <v>39.763240000000003</v>
      </c>
      <c r="E117" s="1">
        <v>-105.21098000000001</v>
      </c>
      <c r="F117" s="3">
        <v>1</v>
      </c>
      <c r="G117" s="9" t="s">
        <v>2025</v>
      </c>
      <c r="H117" s="13">
        <v>1073.0041470000001</v>
      </c>
      <c r="I117" s="14">
        <v>35.625942999999999</v>
      </c>
      <c r="J117" s="12">
        <v>0</v>
      </c>
      <c r="K117" s="12">
        <v>3.4999999999999996E-3</v>
      </c>
      <c r="L117" s="12">
        <v>2.0728</v>
      </c>
      <c r="M117" s="1">
        <v>25</v>
      </c>
      <c r="N117" s="1">
        <v>272</v>
      </c>
      <c r="O117" s="12">
        <v>6.3167460000000002</v>
      </c>
      <c r="P117" s="1">
        <v>4.6598000000000001E-2</v>
      </c>
      <c r="Q117" s="1">
        <v>0</v>
      </c>
      <c r="R117" s="1">
        <v>0</v>
      </c>
      <c r="S117" s="1">
        <f t="shared" si="53"/>
        <v>0</v>
      </c>
      <c r="T117" s="1">
        <f t="shared" si="54"/>
        <v>0</v>
      </c>
      <c r="U117" s="1">
        <f t="shared" si="55"/>
        <v>1</v>
      </c>
      <c r="V117" s="1">
        <f t="shared" si="56"/>
        <v>1</v>
      </c>
      <c r="W117" s="1">
        <f t="shared" si="57"/>
        <v>1</v>
      </c>
      <c r="X117" s="1">
        <f t="shared" si="58"/>
        <v>1</v>
      </c>
      <c r="Y117" s="1">
        <f t="shared" si="59"/>
        <v>1</v>
      </c>
      <c r="Z117" s="1">
        <f t="shared" si="60"/>
        <v>0</v>
      </c>
      <c r="AA117" s="1">
        <f t="shared" si="61"/>
        <v>0</v>
      </c>
      <c r="AB117" s="1">
        <f t="shared" si="29"/>
        <v>5</v>
      </c>
      <c r="AC117" s="1"/>
    </row>
    <row r="118" spans="1:29" ht="12.95" customHeight="1">
      <c r="A118" s="2">
        <v>5618</v>
      </c>
      <c r="B118" s="1" t="s">
        <v>267</v>
      </c>
      <c r="C118" s="1" t="s">
        <v>904</v>
      </c>
      <c r="D118" s="1">
        <v>39.758929999999999</v>
      </c>
      <c r="E118" s="1">
        <v>-105.21735</v>
      </c>
      <c r="F118" s="3">
        <v>1</v>
      </c>
      <c r="G118" s="9" t="s">
        <v>2026</v>
      </c>
      <c r="H118" s="13">
        <v>1071.881412</v>
      </c>
      <c r="I118" s="14">
        <v>40.252225000000003</v>
      </c>
      <c r="J118" s="12">
        <v>0</v>
      </c>
      <c r="K118" s="12">
        <v>3.4999999999999996E-3</v>
      </c>
      <c r="L118" s="12">
        <v>2.0250999999999997</v>
      </c>
      <c r="M118" s="1">
        <v>5</v>
      </c>
      <c r="N118" s="1">
        <v>272</v>
      </c>
      <c r="O118" s="12">
        <v>5.8143589999999996</v>
      </c>
      <c r="P118" s="1">
        <v>4.6647000000000001E-2</v>
      </c>
      <c r="Q118" s="1">
        <v>0</v>
      </c>
      <c r="R118" s="1">
        <v>0</v>
      </c>
      <c r="S118" s="1">
        <f t="shared" ref="S118:S128" si="62">IF(J118&gt;0,1,0)</f>
        <v>0</v>
      </c>
      <c r="T118" s="1">
        <f t="shared" ref="T118:T128" si="63">IF(K118&gt;0,1,0)</f>
        <v>1</v>
      </c>
      <c r="U118" s="1">
        <f t="shared" ref="U118:U128" si="64">IF(L118&gt;0,1,0)</f>
        <v>1</v>
      </c>
      <c r="V118" s="1">
        <f t="shared" ref="V118:V128" si="65">IF(M118&gt;0,1,0)</f>
        <v>1</v>
      </c>
      <c r="W118" s="1">
        <f t="shared" ref="W118:W128" si="66">IF(N118&gt;1,1,0)</f>
        <v>1</v>
      </c>
      <c r="X118" s="1">
        <f t="shared" ref="X118:X128" si="67">IF(O118&gt;0.6,1,0)</f>
        <v>1</v>
      </c>
      <c r="Y118" s="1">
        <f t="shared" ref="Y118:Y128" si="68">IF(P118&gt;0.03,1,0)</f>
        <v>1</v>
      </c>
      <c r="Z118" s="1">
        <f t="shared" ref="Z118:Z128" si="69">IF(Q118&gt;0,1,0)</f>
        <v>0</v>
      </c>
      <c r="AA118" s="1">
        <f t="shared" ref="AA118:AA128" si="70">IF(R118&gt;0,1,0)</f>
        <v>0</v>
      </c>
      <c r="AB118" s="1">
        <f t="shared" si="29"/>
        <v>6</v>
      </c>
      <c r="AC118" s="1"/>
    </row>
    <row r="119" spans="1:29" ht="12.95" customHeight="1">
      <c r="A119" s="2">
        <v>5620</v>
      </c>
      <c r="B119" s="1" t="s">
        <v>267</v>
      </c>
      <c r="C119" s="1" t="s">
        <v>905</v>
      </c>
      <c r="D119" s="1">
        <v>39.757480000000001</v>
      </c>
      <c r="E119" s="1">
        <v>-105.22066</v>
      </c>
      <c r="F119" s="3">
        <v>1</v>
      </c>
      <c r="G119" s="9" t="s">
        <v>2026</v>
      </c>
      <c r="H119" s="13">
        <v>1027.5893060000001</v>
      </c>
      <c r="I119" s="14">
        <v>16.948013</v>
      </c>
      <c r="J119" s="12">
        <v>0</v>
      </c>
      <c r="K119" s="12">
        <v>3.6999999999999997E-3</v>
      </c>
      <c r="L119" s="12">
        <v>1.4743000000000002</v>
      </c>
      <c r="M119" s="1">
        <v>2</v>
      </c>
      <c r="N119" s="1">
        <v>99</v>
      </c>
      <c r="O119" s="12">
        <v>4.7969010000000001</v>
      </c>
      <c r="P119" s="1">
        <v>4.8658E-2</v>
      </c>
      <c r="Q119" s="1">
        <v>0</v>
      </c>
      <c r="R119" s="1">
        <v>0</v>
      </c>
      <c r="S119" s="1">
        <f t="shared" si="62"/>
        <v>0</v>
      </c>
      <c r="T119" s="1">
        <f t="shared" si="63"/>
        <v>1</v>
      </c>
      <c r="U119" s="1">
        <f t="shared" si="64"/>
        <v>1</v>
      </c>
      <c r="V119" s="1">
        <f t="shared" si="65"/>
        <v>1</v>
      </c>
      <c r="W119" s="1">
        <f t="shared" si="66"/>
        <v>1</v>
      </c>
      <c r="X119" s="1">
        <f t="shared" si="67"/>
        <v>1</v>
      </c>
      <c r="Y119" s="1">
        <f t="shared" si="68"/>
        <v>1</v>
      </c>
      <c r="Z119" s="1">
        <f t="shared" si="69"/>
        <v>0</v>
      </c>
      <c r="AA119" s="1">
        <f t="shared" si="70"/>
        <v>0</v>
      </c>
      <c r="AB119" s="1">
        <f t="shared" si="29"/>
        <v>6</v>
      </c>
      <c r="AC119" s="1"/>
    </row>
    <row r="120" spans="1:29" ht="12.95" customHeight="1">
      <c r="A120" s="2">
        <v>5628</v>
      </c>
      <c r="B120" s="1" t="s">
        <v>267</v>
      </c>
      <c r="C120" s="1" t="s">
        <v>906</v>
      </c>
      <c r="D120" s="1">
        <v>39.742150000000002</v>
      </c>
      <c r="E120" s="1">
        <v>-105.49928</v>
      </c>
      <c r="F120" s="3">
        <v>1</v>
      </c>
      <c r="G120" s="9" t="s">
        <v>2026</v>
      </c>
      <c r="H120" s="13">
        <v>668.81197799999995</v>
      </c>
      <c r="I120" s="14">
        <v>34.270283999999997</v>
      </c>
      <c r="J120" s="12">
        <v>0</v>
      </c>
      <c r="K120" s="12">
        <v>4.0000000000000001E-3</v>
      </c>
      <c r="L120" s="12">
        <v>1.1164000000000001</v>
      </c>
      <c r="M120" s="1">
        <v>5</v>
      </c>
      <c r="N120" s="1">
        <v>12</v>
      </c>
      <c r="O120" s="12">
        <v>5.2651620000000001</v>
      </c>
      <c r="P120" s="1">
        <v>5.6816999999999999E-2</v>
      </c>
      <c r="Q120" s="1">
        <v>0</v>
      </c>
      <c r="R120" s="1">
        <v>0</v>
      </c>
      <c r="S120" s="1">
        <f t="shared" si="62"/>
        <v>0</v>
      </c>
      <c r="T120" s="1">
        <f t="shared" si="63"/>
        <v>1</v>
      </c>
      <c r="U120" s="1">
        <f t="shared" si="64"/>
        <v>1</v>
      </c>
      <c r="V120" s="1">
        <f t="shared" si="65"/>
        <v>1</v>
      </c>
      <c r="W120" s="1">
        <f t="shared" si="66"/>
        <v>1</v>
      </c>
      <c r="X120" s="1">
        <f t="shared" si="67"/>
        <v>1</v>
      </c>
      <c r="Y120" s="1">
        <f t="shared" si="68"/>
        <v>1</v>
      </c>
      <c r="Z120" s="1">
        <f t="shared" si="69"/>
        <v>0</v>
      </c>
      <c r="AA120" s="1">
        <f t="shared" si="70"/>
        <v>0</v>
      </c>
      <c r="AB120" s="1">
        <f t="shared" si="29"/>
        <v>6</v>
      </c>
      <c r="AC120" s="1"/>
    </row>
    <row r="121" spans="1:29" ht="12.95" customHeight="1">
      <c r="A121" s="2">
        <v>5634</v>
      </c>
      <c r="B121" s="1" t="s">
        <v>267</v>
      </c>
      <c r="C121" s="1" t="s">
        <v>907</v>
      </c>
      <c r="D121" s="1">
        <v>39.761659999999999</v>
      </c>
      <c r="E121" s="1">
        <v>-105.65101</v>
      </c>
      <c r="F121" s="3">
        <v>2</v>
      </c>
      <c r="G121" s="9" t="s">
        <v>2026</v>
      </c>
      <c r="H121" s="13">
        <v>374.40394900000001</v>
      </c>
      <c r="I121" s="14">
        <v>33.366872999999998</v>
      </c>
      <c r="J121" s="12">
        <v>0</v>
      </c>
      <c r="K121" s="12">
        <v>7.1999999999999998E-3</v>
      </c>
      <c r="L121" s="12">
        <v>1.3865000000000001</v>
      </c>
      <c r="M121" s="1">
        <v>3</v>
      </c>
      <c r="N121" s="1">
        <v>13</v>
      </c>
      <c r="O121" s="12">
        <v>3.7428840000000001</v>
      </c>
      <c r="P121" s="1">
        <v>6.6772999999999999E-2</v>
      </c>
      <c r="Q121" s="1">
        <v>0</v>
      </c>
      <c r="R121" s="1">
        <v>0</v>
      </c>
      <c r="S121" s="1">
        <f t="shared" si="62"/>
        <v>0</v>
      </c>
      <c r="T121" s="1">
        <f t="shared" si="63"/>
        <v>1</v>
      </c>
      <c r="U121" s="1">
        <f t="shared" si="64"/>
        <v>1</v>
      </c>
      <c r="V121" s="1">
        <f t="shared" si="65"/>
        <v>1</v>
      </c>
      <c r="W121" s="1">
        <f t="shared" si="66"/>
        <v>1</v>
      </c>
      <c r="X121" s="1">
        <f t="shared" si="67"/>
        <v>1</v>
      </c>
      <c r="Y121" s="1">
        <f t="shared" si="68"/>
        <v>1</v>
      </c>
      <c r="Z121" s="1">
        <f t="shared" si="69"/>
        <v>0</v>
      </c>
      <c r="AA121" s="1">
        <f t="shared" si="70"/>
        <v>0</v>
      </c>
      <c r="AB121" s="1">
        <f t="shared" si="29"/>
        <v>6</v>
      </c>
      <c r="AC121" s="1"/>
    </row>
    <row r="122" spans="1:29" ht="12.95" customHeight="1">
      <c r="A122" s="2">
        <v>5638</v>
      </c>
      <c r="B122" s="1" t="s">
        <v>908</v>
      </c>
      <c r="C122" s="1" t="s">
        <v>909</v>
      </c>
      <c r="D122" s="1">
        <v>39.770209999999999</v>
      </c>
      <c r="E122" s="1">
        <v>-105.80674</v>
      </c>
      <c r="F122" s="3">
        <v>2</v>
      </c>
      <c r="G122" s="9" t="s">
        <v>2026</v>
      </c>
      <c r="H122" s="13">
        <v>52.821528000000001</v>
      </c>
      <c r="I122" s="14">
        <v>31.245584999999998</v>
      </c>
      <c r="J122" s="12">
        <v>0</v>
      </c>
      <c r="K122" s="12">
        <v>0</v>
      </c>
      <c r="L122" s="12">
        <v>0.20780000000000004</v>
      </c>
      <c r="M122" s="1">
        <v>3</v>
      </c>
      <c r="N122" s="1">
        <v>4</v>
      </c>
      <c r="O122" s="12">
        <v>1.410768</v>
      </c>
      <c r="P122" s="1">
        <v>7.5727000000000003E-2</v>
      </c>
      <c r="Q122" s="1">
        <v>0</v>
      </c>
      <c r="R122" s="1">
        <v>0</v>
      </c>
      <c r="S122" s="1">
        <f t="shared" si="62"/>
        <v>0</v>
      </c>
      <c r="T122" s="1">
        <f t="shared" si="63"/>
        <v>0</v>
      </c>
      <c r="U122" s="1">
        <f t="shared" si="64"/>
        <v>1</v>
      </c>
      <c r="V122" s="1">
        <f t="shared" si="65"/>
        <v>1</v>
      </c>
      <c r="W122" s="1">
        <f t="shared" si="66"/>
        <v>1</v>
      </c>
      <c r="X122" s="1">
        <f t="shared" si="67"/>
        <v>1</v>
      </c>
      <c r="Y122" s="1">
        <f t="shared" si="68"/>
        <v>1</v>
      </c>
      <c r="Z122" s="1">
        <f t="shared" si="69"/>
        <v>0</v>
      </c>
      <c r="AA122" s="1">
        <f t="shared" si="70"/>
        <v>0</v>
      </c>
      <c r="AB122" s="1">
        <f t="shared" si="29"/>
        <v>5</v>
      </c>
      <c r="AC122" s="1"/>
    </row>
    <row r="123" spans="1:29" ht="12.95" customHeight="1">
      <c r="A123" s="2">
        <v>5642</v>
      </c>
      <c r="B123" s="1" t="s">
        <v>267</v>
      </c>
      <c r="C123" s="1" t="s">
        <v>910</v>
      </c>
      <c r="D123" s="1">
        <v>39.717489999999998</v>
      </c>
      <c r="E123" s="1">
        <v>-105.69423</v>
      </c>
      <c r="F123" s="3">
        <v>2</v>
      </c>
      <c r="G123" s="9" t="s">
        <v>2026</v>
      </c>
      <c r="H123" s="13">
        <v>205.17624699999999</v>
      </c>
      <c r="I123" s="14">
        <v>24.566157</v>
      </c>
      <c r="J123" s="12">
        <v>0</v>
      </c>
      <c r="K123" s="12">
        <v>0</v>
      </c>
      <c r="L123" s="12">
        <v>1.3740000000000001</v>
      </c>
      <c r="M123" s="1">
        <v>1</v>
      </c>
      <c r="N123" s="1">
        <v>6</v>
      </c>
      <c r="O123" s="12">
        <v>3.7760590000000001</v>
      </c>
      <c r="P123" s="1">
        <v>4.3865000000000001E-2</v>
      </c>
      <c r="Q123" s="1">
        <v>0</v>
      </c>
      <c r="R123" s="1">
        <v>0</v>
      </c>
      <c r="S123" s="1">
        <f t="shared" si="62"/>
        <v>0</v>
      </c>
      <c r="T123" s="1">
        <f t="shared" si="63"/>
        <v>0</v>
      </c>
      <c r="U123" s="1">
        <f t="shared" si="64"/>
        <v>1</v>
      </c>
      <c r="V123" s="1">
        <f t="shared" si="65"/>
        <v>1</v>
      </c>
      <c r="W123" s="1">
        <f t="shared" si="66"/>
        <v>1</v>
      </c>
      <c r="X123" s="1">
        <f t="shared" si="67"/>
        <v>1</v>
      </c>
      <c r="Y123" s="1">
        <f t="shared" si="68"/>
        <v>1</v>
      </c>
      <c r="Z123" s="1">
        <f t="shared" si="69"/>
        <v>0</v>
      </c>
      <c r="AA123" s="1">
        <f t="shared" si="70"/>
        <v>0</v>
      </c>
      <c r="AB123" s="1">
        <f t="shared" si="29"/>
        <v>5</v>
      </c>
      <c r="AC123" s="1"/>
    </row>
    <row r="124" spans="1:29" ht="12.95" customHeight="1">
      <c r="A124" s="2">
        <v>5665</v>
      </c>
      <c r="B124" s="1" t="s">
        <v>733</v>
      </c>
      <c r="C124" s="1" t="s">
        <v>913</v>
      </c>
      <c r="D124" s="1">
        <v>39.804029999999997</v>
      </c>
      <c r="E124" s="1">
        <v>-105.49679</v>
      </c>
      <c r="F124" s="3">
        <v>2</v>
      </c>
      <c r="G124" s="9" t="s">
        <v>2026</v>
      </c>
      <c r="H124" s="13">
        <v>73.671599999999998</v>
      </c>
      <c r="I124" s="14">
        <v>20.299008000000001</v>
      </c>
      <c r="J124" s="12">
        <v>0</v>
      </c>
      <c r="K124" s="12">
        <v>0</v>
      </c>
      <c r="L124" s="12">
        <v>0.43969999999999998</v>
      </c>
      <c r="M124" s="1">
        <v>0</v>
      </c>
      <c r="N124" s="1">
        <v>5</v>
      </c>
      <c r="O124" s="12">
        <v>4.2287929999999996</v>
      </c>
      <c r="P124" s="1">
        <v>0.12216399999999999</v>
      </c>
      <c r="Q124" s="1">
        <v>0</v>
      </c>
      <c r="R124" s="1">
        <v>0</v>
      </c>
      <c r="S124" s="1">
        <f t="shared" si="62"/>
        <v>0</v>
      </c>
      <c r="T124" s="1">
        <f t="shared" si="63"/>
        <v>0</v>
      </c>
      <c r="U124" s="1">
        <f t="shared" si="64"/>
        <v>1</v>
      </c>
      <c r="V124" s="1">
        <f t="shared" si="65"/>
        <v>0</v>
      </c>
      <c r="W124" s="1">
        <f t="shared" si="66"/>
        <v>1</v>
      </c>
      <c r="X124" s="1">
        <f t="shared" si="67"/>
        <v>1</v>
      </c>
      <c r="Y124" s="1">
        <f t="shared" si="68"/>
        <v>1</v>
      </c>
      <c r="Z124" s="1">
        <f t="shared" si="69"/>
        <v>0</v>
      </c>
      <c r="AA124" s="1">
        <f t="shared" si="70"/>
        <v>0</v>
      </c>
      <c r="AB124" s="1">
        <f t="shared" si="29"/>
        <v>4</v>
      </c>
      <c r="AC124" s="1"/>
    </row>
    <row r="125" spans="1:29" ht="12.95" customHeight="1">
      <c r="A125" s="2">
        <v>5671</v>
      </c>
      <c r="B125" s="1" t="s">
        <v>914</v>
      </c>
      <c r="C125" s="1" t="s">
        <v>915</v>
      </c>
      <c r="D125" s="1">
        <v>39.718600000000002</v>
      </c>
      <c r="E125" s="1">
        <v>-105.3678</v>
      </c>
      <c r="F125" s="3">
        <v>1</v>
      </c>
      <c r="G125" s="9" t="s">
        <v>2026</v>
      </c>
      <c r="H125" s="13">
        <v>36.110174999999998</v>
      </c>
      <c r="I125" s="14">
        <v>10.601787</v>
      </c>
      <c r="J125" s="12">
        <v>0</v>
      </c>
      <c r="K125" s="12">
        <v>0</v>
      </c>
      <c r="L125" s="12">
        <v>1.6701999999999999</v>
      </c>
      <c r="M125" s="1">
        <v>3</v>
      </c>
      <c r="N125" s="1">
        <v>1</v>
      </c>
      <c r="O125" s="12">
        <v>6.8058610000000002</v>
      </c>
      <c r="P125" s="1">
        <v>0</v>
      </c>
      <c r="Q125" s="1">
        <v>0</v>
      </c>
      <c r="R125" s="1">
        <v>0</v>
      </c>
      <c r="S125" s="1">
        <f t="shared" si="62"/>
        <v>0</v>
      </c>
      <c r="T125" s="1">
        <f t="shared" si="63"/>
        <v>0</v>
      </c>
      <c r="U125" s="1">
        <f t="shared" si="64"/>
        <v>1</v>
      </c>
      <c r="V125" s="1">
        <f t="shared" si="65"/>
        <v>1</v>
      </c>
      <c r="W125" s="1">
        <f t="shared" si="66"/>
        <v>0</v>
      </c>
      <c r="X125" s="1">
        <f t="shared" si="67"/>
        <v>1</v>
      </c>
      <c r="Y125" s="1">
        <f t="shared" si="68"/>
        <v>0</v>
      </c>
      <c r="Z125" s="1">
        <f t="shared" si="69"/>
        <v>0</v>
      </c>
      <c r="AA125" s="1">
        <f t="shared" si="70"/>
        <v>0</v>
      </c>
      <c r="AB125" s="1">
        <f t="shared" si="29"/>
        <v>3</v>
      </c>
      <c r="AC125" s="1"/>
    </row>
    <row r="126" spans="1:29" ht="12.95" customHeight="1">
      <c r="A126" s="2">
        <v>5674</v>
      </c>
      <c r="B126" s="1" t="s">
        <v>916</v>
      </c>
      <c r="C126" s="1" t="s">
        <v>917</v>
      </c>
      <c r="D126" s="1">
        <v>39.755369999999999</v>
      </c>
      <c r="E126" s="1">
        <v>-105.55656999999999</v>
      </c>
      <c r="F126" s="3">
        <v>2</v>
      </c>
      <c r="G126" s="9" t="s">
        <v>2026</v>
      </c>
      <c r="H126" s="13">
        <v>60.652757999999999</v>
      </c>
      <c r="I126" s="14">
        <v>11.447906</v>
      </c>
      <c r="J126" s="12">
        <v>0</v>
      </c>
      <c r="K126" s="12">
        <v>0</v>
      </c>
      <c r="L126" s="12">
        <v>4.4499999999999998E-2</v>
      </c>
      <c r="M126" s="1">
        <v>0</v>
      </c>
      <c r="N126" s="1">
        <v>3</v>
      </c>
      <c r="O126" s="12">
        <v>3.4164240000000001</v>
      </c>
      <c r="P126" s="1">
        <v>6.5948999999999994E-2</v>
      </c>
      <c r="Q126" s="1">
        <v>0</v>
      </c>
      <c r="R126" s="1">
        <v>0</v>
      </c>
      <c r="S126" s="1">
        <f t="shared" si="62"/>
        <v>0</v>
      </c>
      <c r="T126" s="1">
        <f t="shared" si="63"/>
        <v>0</v>
      </c>
      <c r="U126" s="1">
        <f t="shared" si="64"/>
        <v>1</v>
      </c>
      <c r="V126" s="1">
        <f t="shared" si="65"/>
        <v>0</v>
      </c>
      <c r="W126" s="1">
        <f t="shared" si="66"/>
        <v>1</v>
      </c>
      <c r="X126" s="1">
        <f t="shared" si="67"/>
        <v>1</v>
      </c>
      <c r="Y126" s="1">
        <f t="shared" si="68"/>
        <v>1</v>
      </c>
      <c r="Z126" s="1">
        <f t="shared" si="69"/>
        <v>0</v>
      </c>
      <c r="AA126" s="1">
        <f t="shared" si="70"/>
        <v>0</v>
      </c>
      <c r="AB126" s="1">
        <f t="shared" si="29"/>
        <v>4</v>
      </c>
      <c r="AC126" s="1"/>
    </row>
    <row r="127" spans="1:29" ht="12.95" customHeight="1">
      <c r="A127" s="2">
        <v>5675</v>
      </c>
      <c r="B127" s="1" t="s">
        <v>918</v>
      </c>
      <c r="C127" s="1" t="s">
        <v>114</v>
      </c>
      <c r="D127" s="1">
        <v>39.6935</v>
      </c>
      <c r="E127" s="1">
        <v>-105.6169</v>
      </c>
      <c r="F127" s="3">
        <v>2</v>
      </c>
      <c r="G127" s="9" t="s">
        <v>2026</v>
      </c>
      <c r="H127" s="13">
        <v>38.486065000000004</v>
      </c>
      <c r="I127" s="14">
        <v>16.626619000000002</v>
      </c>
      <c r="J127" s="12">
        <v>0</v>
      </c>
      <c r="K127" s="12">
        <v>0</v>
      </c>
      <c r="L127" s="12">
        <v>0.3579</v>
      </c>
      <c r="M127" s="1">
        <v>2</v>
      </c>
      <c r="N127" s="1">
        <v>1</v>
      </c>
      <c r="O127" s="12">
        <v>2.1841689999999998</v>
      </c>
      <c r="P127" s="1">
        <v>0</v>
      </c>
      <c r="Q127" s="1">
        <v>0</v>
      </c>
      <c r="R127" s="1">
        <v>0</v>
      </c>
      <c r="S127" s="1">
        <f t="shared" si="62"/>
        <v>0</v>
      </c>
      <c r="T127" s="1">
        <f t="shared" si="63"/>
        <v>0</v>
      </c>
      <c r="U127" s="1">
        <f t="shared" si="64"/>
        <v>1</v>
      </c>
      <c r="V127" s="1">
        <f t="shared" si="65"/>
        <v>1</v>
      </c>
      <c r="W127" s="1">
        <f t="shared" si="66"/>
        <v>0</v>
      </c>
      <c r="X127" s="1">
        <f t="shared" si="67"/>
        <v>1</v>
      </c>
      <c r="Y127" s="1">
        <f t="shared" si="68"/>
        <v>0</v>
      </c>
      <c r="Z127" s="1">
        <f t="shared" si="69"/>
        <v>0</v>
      </c>
      <c r="AA127" s="1">
        <f t="shared" si="70"/>
        <v>0</v>
      </c>
      <c r="AB127" s="1">
        <f t="shared" si="29"/>
        <v>3</v>
      </c>
      <c r="AC127" s="1"/>
    </row>
    <row r="128" spans="1:29" ht="12.95" customHeight="1">
      <c r="A128" s="2">
        <v>5685</v>
      </c>
      <c r="B128" s="1" t="s">
        <v>919</v>
      </c>
      <c r="C128" s="1" t="s">
        <v>114</v>
      </c>
      <c r="D128" s="1">
        <v>39.775300000000001</v>
      </c>
      <c r="E128" s="1">
        <v>-105.78279999999999</v>
      </c>
      <c r="F128" s="3">
        <v>2</v>
      </c>
      <c r="G128" s="9" t="s">
        <v>2026</v>
      </c>
      <c r="H128" s="13">
        <v>6.4366349999999999</v>
      </c>
      <c r="I128" s="14">
        <v>6.4366349999999999</v>
      </c>
      <c r="J128" s="12">
        <v>0</v>
      </c>
      <c r="K128" s="12">
        <v>0</v>
      </c>
      <c r="L128" s="12">
        <v>5.6395</v>
      </c>
      <c r="M128" s="1">
        <v>0</v>
      </c>
      <c r="N128" s="1">
        <v>1</v>
      </c>
      <c r="O128" s="12">
        <v>2.6448610000000001</v>
      </c>
      <c r="P128" s="1">
        <v>0</v>
      </c>
      <c r="Q128" s="1">
        <v>0</v>
      </c>
      <c r="R128" s="1">
        <v>0</v>
      </c>
      <c r="S128" s="1">
        <f t="shared" si="62"/>
        <v>0</v>
      </c>
      <c r="T128" s="1">
        <f t="shared" si="63"/>
        <v>0</v>
      </c>
      <c r="U128" s="1">
        <f t="shared" si="64"/>
        <v>1</v>
      </c>
      <c r="V128" s="1">
        <f t="shared" si="65"/>
        <v>0</v>
      </c>
      <c r="W128" s="1">
        <f t="shared" si="66"/>
        <v>0</v>
      </c>
      <c r="X128" s="1">
        <f t="shared" si="67"/>
        <v>1</v>
      </c>
      <c r="Y128" s="1">
        <f t="shared" si="68"/>
        <v>0</v>
      </c>
      <c r="Z128" s="1">
        <f t="shared" si="69"/>
        <v>0</v>
      </c>
      <c r="AA128" s="1">
        <f t="shared" si="70"/>
        <v>0</v>
      </c>
      <c r="AB128" s="1">
        <f t="shared" si="29"/>
        <v>2</v>
      </c>
      <c r="AC128" s="1"/>
    </row>
    <row r="129" spans="1:29" ht="12.95" customHeight="1">
      <c r="A129" s="2">
        <v>5708</v>
      </c>
      <c r="B129" s="1" t="s">
        <v>731</v>
      </c>
      <c r="C129" s="1" t="s">
        <v>920</v>
      </c>
      <c r="D129" s="1">
        <v>39.692300000000003</v>
      </c>
      <c r="E129" s="1">
        <v>-104.994</v>
      </c>
      <c r="F129" s="3">
        <v>3</v>
      </c>
      <c r="G129" s="9" t="s">
        <v>2025</v>
      </c>
      <c r="H129" s="13">
        <v>8834.2683180000004</v>
      </c>
      <c r="I129" s="14">
        <v>35.118118000000003</v>
      </c>
      <c r="J129" s="12">
        <v>6.9999999999999993E-2</v>
      </c>
      <c r="K129" s="12">
        <v>0.23479999999999998</v>
      </c>
      <c r="L129" s="12">
        <v>3.3977999999999993</v>
      </c>
      <c r="M129" s="1">
        <v>45</v>
      </c>
      <c r="N129" s="1">
        <v>0</v>
      </c>
      <c r="O129" s="12">
        <v>19.633979</v>
      </c>
      <c r="P129" s="1">
        <v>3.7693999999999998E-2</v>
      </c>
      <c r="Q129" s="1">
        <v>0</v>
      </c>
      <c r="R129" s="1">
        <v>0</v>
      </c>
      <c r="S129" s="1">
        <f>IF(J129&gt;6,1,0)</f>
        <v>0</v>
      </c>
      <c r="T129" s="1">
        <f>IF(K129&gt;50,1,0)</f>
        <v>0</v>
      </c>
      <c r="U129" s="1">
        <f>IF(L129&gt;1,1,0)</f>
        <v>1</v>
      </c>
      <c r="V129" s="1">
        <f>IF(M129&gt;2,1,0)</f>
        <v>1</v>
      </c>
      <c r="W129" s="1">
        <f>IF(N129&gt;30,1,0)</f>
        <v>0</v>
      </c>
      <c r="X129" s="1">
        <f>IF(O129&gt;3,1,0)</f>
        <v>1</v>
      </c>
      <c r="Y129" s="1">
        <f>IF(P129&gt;0.002,1,0)</f>
        <v>1</v>
      </c>
      <c r="Z129" s="1">
        <f>IF(Q129&gt;3,1,0)</f>
        <v>0</v>
      </c>
      <c r="AA129" s="1">
        <f>IF(R129&gt;2,1,0)</f>
        <v>0</v>
      </c>
      <c r="AB129" s="1">
        <f t="shared" si="29"/>
        <v>4</v>
      </c>
      <c r="AC129" s="1"/>
    </row>
    <row r="130" spans="1:29" ht="12.95" customHeight="1">
      <c r="A130" s="2">
        <v>5710</v>
      </c>
      <c r="B130" s="1" t="s">
        <v>731</v>
      </c>
      <c r="C130" s="1" t="s">
        <v>921</v>
      </c>
      <c r="D130" s="1">
        <v>39.674849999999999</v>
      </c>
      <c r="E130" s="1">
        <v>-104.99735</v>
      </c>
      <c r="F130" s="3">
        <v>3</v>
      </c>
      <c r="G130" s="9" t="s">
        <v>2025</v>
      </c>
      <c r="H130" s="13">
        <v>8795.8851749999994</v>
      </c>
      <c r="I130" s="14">
        <v>28.793614999999999</v>
      </c>
      <c r="J130" s="12">
        <v>6.9999999999999993E-2</v>
      </c>
      <c r="K130" s="12">
        <v>0.23579999999999998</v>
      </c>
      <c r="L130" s="12">
        <v>2.9968000000000004</v>
      </c>
      <c r="M130" s="1">
        <v>32</v>
      </c>
      <c r="N130" s="1">
        <v>3</v>
      </c>
      <c r="O130" s="12">
        <v>16.307369000000001</v>
      </c>
      <c r="P130" s="1">
        <v>3.7858999999999997E-2</v>
      </c>
      <c r="Q130" s="1">
        <v>0</v>
      </c>
      <c r="R130" s="1">
        <v>0</v>
      </c>
      <c r="S130" s="1">
        <f>IF(J130&gt;6,1,0)</f>
        <v>0</v>
      </c>
      <c r="T130" s="1">
        <f>IF(K130&gt;50,1,0)</f>
        <v>0</v>
      </c>
      <c r="U130" s="1">
        <f>IF(L130&gt;1,1,0)</f>
        <v>1</v>
      </c>
      <c r="V130" s="1">
        <f>IF(M130&gt;2,1,0)</f>
        <v>1</v>
      </c>
      <c r="W130" s="1">
        <f>IF(N130&gt;30,1,0)</f>
        <v>0</v>
      </c>
      <c r="X130" s="1">
        <f>IF(O130&gt;3,1,0)</f>
        <v>1</v>
      </c>
      <c r="Y130" s="1">
        <f>IF(P130&gt;0.002,1,0)</f>
        <v>1</v>
      </c>
      <c r="Z130" s="1">
        <f>IF(Q130&gt;3,1,0)</f>
        <v>0</v>
      </c>
      <c r="AA130" s="1">
        <f>IF(R130&gt;2,1,0)</f>
        <v>0</v>
      </c>
      <c r="AB130" s="1">
        <f t="shared" ref="AB130:AB193" si="71">SUM(S130:AA130)</f>
        <v>4</v>
      </c>
      <c r="AC130" s="1"/>
    </row>
    <row r="131" spans="1:29" ht="12.95" customHeight="1">
      <c r="A131" s="2">
        <v>5715</v>
      </c>
      <c r="B131" s="1" t="s">
        <v>731</v>
      </c>
      <c r="C131" s="1" t="s">
        <v>922</v>
      </c>
      <c r="D131" s="1">
        <v>39.630830000000003</v>
      </c>
      <c r="E131" s="1">
        <v>-105.014</v>
      </c>
      <c r="F131" s="3">
        <v>3</v>
      </c>
      <c r="G131" s="9" t="s">
        <v>2025</v>
      </c>
      <c r="H131" s="13">
        <v>8023.4652859999997</v>
      </c>
      <c r="I131" s="14">
        <v>34.681559</v>
      </c>
      <c r="J131" s="12">
        <v>7.5399999999999995E-2</v>
      </c>
      <c r="K131" s="12">
        <v>0.22699999999999998</v>
      </c>
      <c r="L131" s="12">
        <v>2.0072000000000001</v>
      </c>
      <c r="M131" s="1">
        <v>5</v>
      </c>
      <c r="N131" s="1">
        <v>16</v>
      </c>
      <c r="O131" s="12">
        <v>14.595029</v>
      </c>
      <c r="P131" s="1">
        <v>4.1502999999999998E-2</v>
      </c>
      <c r="Q131" s="1">
        <v>0</v>
      </c>
      <c r="R131" s="1">
        <v>0</v>
      </c>
      <c r="S131" s="1">
        <f>IF(J131&gt;6,1,0)</f>
        <v>0</v>
      </c>
      <c r="T131" s="1">
        <f>IF(K131&gt;50,1,0)</f>
        <v>0</v>
      </c>
      <c r="U131" s="1">
        <f>IF(L131&gt;1,1,0)</f>
        <v>1</v>
      </c>
      <c r="V131" s="1">
        <f>IF(M131&gt;2,1,0)</f>
        <v>1</v>
      </c>
      <c r="W131" s="1">
        <f>IF(N131&gt;30,1,0)</f>
        <v>0</v>
      </c>
      <c r="X131" s="1">
        <f>IF(O131&gt;3,1,0)</f>
        <v>1</v>
      </c>
      <c r="Y131" s="1">
        <f>IF(P131&gt;0.002,1,0)</f>
        <v>1</v>
      </c>
      <c r="Z131" s="1">
        <f>IF(Q131&gt;3,1,0)</f>
        <v>0</v>
      </c>
      <c r="AA131" s="1">
        <f>IF(R131&gt;2,1,0)</f>
        <v>0</v>
      </c>
      <c r="AB131" s="1">
        <f t="shared" si="71"/>
        <v>4</v>
      </c>
      <c r="AC131" s="1"/>
    </row>
    <row r="132" spans="1:29" ht="12.95" customHeight="1">
      <c r="A132" s="2">
        <v>5720</v>
      </c>
      <c r="B132" s="1" t="s">
        <v>731</v>
      </c>
      <c r="C132" s="1" t="s">
        <v>923</v>
      </c>
      <c r="D132" s="1">
        <v>39.563000000000002</v>
      </c>
      <c r="E132" s="1">
        <v>-105.059</v>
      </c>
      <c r="F132" s="3">
        <v>1</v>
      </c>
      <c r="G132" s="9" t="s">
        <v>2025</v>
      </c>
      <c r="H132" s="13">
        <v>7835.5253220000004</v>
      </c>
      <c r="I132" s="14">
        <v>32.983646</v>
      </c>
      <c r="J132" s="12">
        <v>6.4799999999999996E-2</v>
      </c>
      <c r="K132" s="12">
        <v>0.23249999999999998</v>
      </c>
      <c r="L132" s="12">
        <v>0.72140000000000004</v>
      </c>
      <c r="M132" s="1">
        <v>1</v>
      </c>
      <c r="N132" s="1">
        <v>9</v>
      </c>
      <c r="O132" s="12">
        <v>6.1181669999999997</v>
      </c>
      <c r="P132" s="1">
        <v>4.2499000000000002E-2</v>
      </c>
      <c r="Q132" s="1">
        <v>0</v>
      </c>
      <c r="R132" s="1">
        <v>0</v>
      </c>
      <c r="S132" s="1">
        <f>IF(J132&gt;6,1,0)</f>
        <v>0</v>
      </c>
      <c r="T132" s="1">
        <f>IF(K132&gt;50,1,0)</f>
        <v>0</v>
      </c>
      <c r="U132" s="1">
        <f>IF(L132&gt;1,1,0)</f>
        <v>0</v>
      </c>
      <c r="V132" s="1">
        <f>IF(M132&gt;2,1,0)</f>
        <v>0</v>
      </c>
      <c r="W132" s="1">
        <f>IF(N132&gt;30,1,0)</f>
        <v>0</v>
      </c>
      <c r="X132" s="1">
        <f>IF(O132&gt;3,1,0)</f>
        <v>1</v>
      </c>
      <c r="Y132" s="1">
        <f>IF(P132&gt;0.002,1,0)</f>
        <v>1</v>
      </c>
      <c r="Z132" s="1">
        <f>IF(Q132&gt;3,1,0)</f>
        <v>0</v>
      </c>
      <c r="AA132" s="1">
        <f>IF(R132&gt;2,1,0)</f>
        <v>0</v>
      </c>
      <c r="AB132" s="1">
        <f t="shared" si="71"/>
        <v>2</v>
      </c>
      <c r="AC132" s="1"/>
    </row>
    <row r="133" spans="1:29" ht="12.95" customHeight="1">
      <c r="A133" s="2">
        <v>5751</v>
      </c>
      <c r="B133" s="1" t="s">
        <v>412</v>
      </c>
      <c r="C133" s="1" t="s">
        <v>114</v>
      </c>
      <c r="D133" s="1">
        <v>39.654333000000001</v>
      </c>
      <c r="E133" s="1">
        <v>-105.01816700000001</v>
      </c>
      <c r="F133" s="3">
        <v>1</v>
      </c>
      <c r="G133" s="9" t="s">
        <v>2025</v>
      </c>
      <c r="H133" s="13">
        <v>679.99637299999995</v>
      </c>
      <c r="I133" s="14">
        <v>17.027951999999999</v>
      </c>
      <c r="J133" s="12">
        <v>1.77E-2</v>
      </c>
      <c r="K133" s="12">
        <v>0.37180000000000002</v>
      </c>
      <c r="L133" s="12">
        <v>7.1018999999999988</v>
      </c>
      <c r="M133" s="1">
        <v>3</v>
      </c>
      <c r="N133" s="1">
        <v>2</v>
      </c>
      <c r="O133" s="12">
        <v>14.254985</v>
      </c>
      <c r="P133" s="1">
        <v>0</v>
      </c>
      <c r="Q133" s="1">
        <v>1</v>
      </c>
      <c r="R133" s="1">
        <v>0</v>
      </c>
      <c r="S133" s="1">
        <f>IF(J133&gt;6,1,0)</f>
        <v>0</v>
      </c>
      <c r="T133" s="1">
        <f>IF(K133&gt;50,1,0)</f>
        <v>0</v>
      </c>
      <c r="U133" s="1">
        <f>IF(L133&gt;1,1,0)</f>
        <v>1</v>
      </c>
      <c r="V133" s="1">
        <f>IF(M133&gt;2,1,0)</f>
        <v>1</v>
      </c>
      <c r="W133" s="1">
        <f>IF(N133&gt;30,1,0)</f>
        <v>0</v>
      </c>
      <c r="X133" s="1">
        <f>IF(O133&gt;3,1,0)</f>
        <v>1</v>
      </c>
      <c r="Y133" s="1">
        <f>IF(P133&gt;0.002,1,0)</f>
        <v>0</v>
      </c>
      <c r="Z133" s="1">
        <f>IF(Q133&gt;3,1,0)</f>
        <v>0</v>
      </c>
      <c r="AA133" s="1">
        <f>IF(R133&gt;2,1,0)</f>
        <v>0</v>
      </c>
      <c r="AB133" s="1">
        <f t="shared" si="71"/>
        <v>3</v>
      </c>
      <c r="AC133" s="1"/>
    </row>
    <row r="134" spans="1:29" ht="12.95" customHeight="1">
      <c r="A134" s="2">
        <v>5760</v>
      </c>
      <c r="B134" s="1" t="s">
        <v>931</v>
      </c>
      <c r="C134" s="1" t="s">
        <v>114</v>
      </c>
      <c r="D134" s="1">
        <v>39.631166999999998</v>
      </c>
      <c r="E134" s="1">
        <v>-105.32166700000001</v>
      </c>
      <c r="F134" s="3">
        <v>1</v>
      </c>
      <c r="G134" s="9" t="s">
        <v>2026</v>
      </c>
      <c r="H134" s="13">
        <v>57.833452000000001</v>
      </c>
      <c r="I134" s="14">
        <v>20.468941999999998</v>
      </c>
      <c r="J134" s="12">
        <v>0</v>
      </c>
      <c r="K134" s="12">
        <v>0</v>
      </c>
      <c r="L134" s="12">
        <v>1.0924</v>
      </c>
      <c r="M134" s="1">
        <v>0</v>
      </c>
      <c r="N134" s="1">
        <v>11</v>
      </c>
      <c r="O134" s="12">
        <v>6.7310369999999997</v>
      </c>
      <c r="P134" s="1">
        <v>0</v>
      </c>
      <c r="Q134" s="1">
        <v>0</v>
      </c>
      <c r="R134" s="1">
        <v>0</v>
      </c>
      <c r="S134" s="1">
        <f t="shared" ref="S134:S142" si="72">IF(J134&gt;0,1,0)</f>
        <v>0</v>
      </c>
      <c r="T134" s="1">
        <f t="shared" ref="T134:T142" si="73">IF(K134&gt;0,1,0)</f>
        <v>0</v>
      </c>
      <c r="U134" s="1">
        <f t="shared" ref="U134:U142" si="74">IF(L134&gt;0,1,0)</f>
        <v>1</v>
      </c>
      <c r="V134" s="1">
        <f t="shared" ref="V134:V142" si="75">IF(M134&gt;0,1,0)</f>
        <v>0</v>
      </c>
      <c r="W134" s="1">
        <f t="shared" ref="W134:W142" si="76">IF(N134&gt;1,1,0)</f>
        <v>1</v>
      </c>
      <c r="X134" s="1">
        <f t="shared" ref="X134:X142" si="77">IF(O134&gt;0.6,1,0)</f>
        <v>1</v>
      </c>
      <c r="Y134" s="1">
        <f t="shared" ref="Y134:Y142" si="78">IF(P134&gt;0.03,1,0)</f>
        <v>0</v>
      </c>
      <c r="Z134" s="1">
        <f t="shared" ref="Z134:Z142" si="79">IF(Q134&gt;0,1,0)</f>
        <v>0</v>
      </c>
      <c r="AA134" s="1">
        <f t="shared" ref="AA134:AA142" si="80">IF(R134&gt;0,1,0)</f>
        <v>0</v>
      </c>
      <c r="AB134" s="1">
        <f t="shared" si="71"/>
        <v>3</v>
      </c>
      <c r="AC134" s="1"/>
    </row>
    <row r="135" spans="1:29" ht="12.95" customHeight="1">
      <c r="A135" s="2">
        <v>5762</v>
      </c>
      <c r="B135" s="1" t="s">
        <v>412</v>
      </c>
      <c r="C135" s="1" t="s">
        <v>937</v>
      </c>
      <c r="D135" s="1">
        <v>39.643149999999999</v>
      </c>
      <c r="E135" s="1">
        <v>-105.30719999999999</v>
      </c>
      <c r="F135" s="3">
        <v>1</v>
      </c>
      <c r="G135" s="9" t="s">
        <v>2026</v>
      </c>
      <c r="H135" s="13">
        <v>337.77335299999999</v>
      </c>
      <c r="I135" s="14">
        <v>29.111681000000001</v>
      </c>
      <c r="J135" s="12">
        <v>0</v>
      </c>
      <c r="K135" s="12">
        <v>0.38479999999999998</v>
      </c>
      <c r="L135" s="12">
        <v>0.40019999999999994</v>
      </c>
      <c r="M135" s="1">
        <v>2</v>
      </c>
      <c r="N135" s="1">
        <v>22</v>
      </c>
      <c r="O135" s="12">
        <v>7.3800239999999997</v>
      </c>
      <c r="P135" s="1">
        <v>0</v>
      </c>
      <c r="Q135" s="1">
        <v>0</v>
      </c>
      <c r="R135" s="1">
        <v>0</v>
      </c>
      <c r="S135" s="1">
        <f t="shared" si="72"/>
        <v>0</v>
      </c>
      <c r="T135" s="1">
        <f t="shared" si="73"/>
        <v>1</v>
      </c>
      <c r="U135" s="1">
        <f t="shared" si="74"/>
        <v>1</v>
      </c>
      <c r="V135" s="1">
        <f t="shared" si="75"/>
        <v>1</v>
      </c>
      <c r="W135" s="1">
        <f t="shared" si="76"/>
        <v>1</v>
      </c>
      <c r="X135" s="1">
        <f t="shared" si="77"/>
        <v>1</v>
      </c>
      <c r="Y135" s="1">
        <f t="shared" si="78"/>
        <v>0</v>
      </c>
      <c r="Z135" s="1">
        <f t="shared" si="79"/>
        <v>0</v>
      </c>
      <c r="AA135" s="1">
        <f t="shared" si="80"/>
        <v>0</v>
      </c>
      <c r="AB135" s="1">
        <f t="shared" si="71"/>
        <v>5</v>
      </c>
      <c r="AC135" s="1"/>
    </row>
    <row r="136" spans="1:29" ht="12.95" customHeight="1">
      <c r="A136" s="2">
        <v>5763</v>
      </c>
      <c r="B136" s="1" t="s">
        <v>412</v>
      </c>
      <c r="C136" s="1" t="s">
        <v>938</v>
      </c>
      <c r="D136" s="1">
        <v>39.632683</v>
      </c>
      <c r="E136" s="1">
        <v>-105.31868299999999</v>
      </c>
      <c r="F136" s="3">
        <v>1</v>
      </c>
      <c r="G136" s="9" t="s">
        <v>2026</v>
      </c>
      <c r="H136" s="13">
        <v>332.20883600000002</v>
      </c>
      <c r="I136" s="14">
        <v>37.578581</v>
      </c>
      <c r="J136" s="12">
        <v>0</v>
      </c>
      <c r="K136" s="12">
        <v>0.39119999999999999</v>
      </c>
      <c r="L136" s="12">
        <v>0.37329999999999997</v>
      </c>
      <c r="M136" s="1">
        <v>0</v>
      </c>
      <c r="N136" s="1">
        <v>26</v>
      </c>
      <c r="O136" s="12">
        <v>6.2788349999999999</v>
      </c>
      <c r="P136" s="1">
        <v>0</v>
      </c>
      <c r="Q136" s="1">
        <v>0</v>
      </c>
      <c r="R136" s="1">
        <v>0</v>
      </c>
      <c r="S136" s="1">
        <f t="shared" si="72"/>
        <v>0</v>
      </c>
      <c r="T136" s="1">
        <f t="shared" si="73"/>
        <v>1</v>
      </c>
      <c r="U136" s="1">
        <f t="shared" si="74"/>
        <v>1</v>
      </c>
      <c r="V136" s="1">
        <f t="shared" si="75"/>
        <v>0</v>
      </c>
      <c r="W136" s="1">
        <f t="shared" si="76"/>
        <v>1</v>
      </c>
      <c r="X136" s="1">
        <f t="shared" si="77"/>
        <v>1</v>
      </c>
      <c r="Y136" s="1">
        <f t="shared" si="78"/>
        <v>0</v>
      </c>
      <c r="Z136" s="1">
        <f t="shared" si="79"/>
        <v>0</v>
      </c>
      <c r="AA136" s="1">
        <f t="shared" si="80"/>
        <v>0</v>
      </c>
      <c r="AB136" s="1">
        <f t="shared" si="71"/>
        <v>4</v>
      </c>
      <c r="AC136" s="1"/>
    </row>
    <row r="137" spans="1:29" ht="12.95" customHeight="1">
      <c r="A137" s="2">
        <v>5764</v>
      </c>
      <c r="B137" s="1" t="s">
        <v>412</v>
      </c>
      <c r="C137" s="1" t="s">
        <v>939</v>
      </c>
      <c r="D137" s="1">
        <v>39.633099999999999</v>
      </c>
      <c r="E137" s="1">
        <v>-105.337766</v>
      </c>
      <c r="F137" s="3">
        <v>1</v>
      </c>
      <c r="G137" s="9" t="s">
        <v>2026</v>
      </c>
      <c r="H137" s="13">
        <v>267.20416799999998</v>
      </c>
      <c r="I137" s="14">
        <v>21.518260000000001</v>
      </c>
      <c r="J137" s="12">
        <v>0</v>
      </c>
      <c r="K137" s="12">
        <v>0.47389999999999999</v>
      </c>
      <c r="L137" s="12">
        <v>1.95E-2</v>
      </c>
      <c r="M137" s="1">
        <v>0</v>
      </c>
      <c r="N137" s="1">
        <v>13</v>
      </c>
      <c r="O137" s="12">
        <v>3.488232</v>
      </c>
      <c r="P137" s="1">
        <v>0</v>
      </c>
      <c r="Q137" s="1">
        <v>0</v>
      </c>
      <c r="R137" s="1">
        <v>0</v>
      </c>
      <c r="S137" s="1">
        <f t="shared" si="72"/>
        <v>0</v>
      </c>
      <c r="T137" s="1">
        <f t="shared" si="73"/>
        <v>1</v>
      </c>
      <c r="U137" s="1">
        <f t="shared" si="74"/>
        <v>1</v>
      </c>
      <c r="V137" s="1">
        <f t="shared" si="75"/>
        <v>0</v>
      </c>
      <c r="W137" s="1">
        <f t="shared" si="76"/>
        <v>1</v>
      </c>
      <c r="X137" s="1">
        <f t="shared" si="77"/>
        <v>1</v>
      </c>
      <c r="Y137" s="1">
        <f t="shared" si="78"/>
        <v>0</v>
      </c>
      <c r="Z137" s="1">
        <f t="shared" si="79"/>
        <v>0</v>
      </c>
      <c r="AA137" s="1">
        <f t="shared" si="80"/>
        <v>0</v>
      </c>
      <c r="AB137" s="1">
        <f t="shared" si="71"/>
        <v>4</v>
      </c>
      <c r="AC137" s="1"/>
    </row>
    <row r="138" spans="1:29" ht="12.95" customHeight="1">
      <c r="A138" s="2">
        <v>5765</v>
      </c>
      <c r="B138" s="1" t="s">
        <v>412</v>
      </c>
      <c r="C138" s="1" t="s">
        <v>940</v>
      </c>
      <c r="D138" s="1">
        <v>39.627600000000001</v>
      </c>
      <c r="E138" s="1">
        <v>-105.42359999999999</v>
      </c>
      <c r="F138" s="3">
        <v>1</v>
      </c>
      <c r="G138" s="9" t="s">
        <v>2026</v>
      </c>
      <c r="H138" s="13">
        <v>192.54174800000001</v>
      </c>
      <c r="I138" s="14">
        <v>22.960607</v>
      </c>
      <c r="J138" s="12">
        <v>0</v>
      </c>
      <c r="K138" s="12">
        <v>0.36919999999999997</v>
      </c>
      <c r="L138" s="12">
        <v>2.5700000000000001E-2</v>
      </c>
      <c r="M138" s="1">
        <v>0</v>
      </c>
      <c r="N138" s="1">
        <v>22</v>
      </c>
      <c r="O138" s="12">
        <v>1.985949</v>
      </c>
      <c r="P138" s="1">
        <v>0</v>
      </c>
      <c r="Q138" s="1">
        <v>0</v>
      </c>
      <c r="R138" s="1">
        <v>0</v>
      </c>
      <c r="S138" s="1">
        <f t="shared" si="72"/>
        <v>0</v>
      </c>
      <c r="T138" s="1">
        <f t="shared" si="73"/>
        <v>1</v>
      </c>
      <c r="U138" s="1">
        <f t="shared" si="74"/>
        <v>1</v>
      </c>
      <c r="V138" s="1">
        <f t="shared" si="75"/>
        <v>0</v>
      </c>
      <c r="W138" s="1">
        <f t="shared" si="76"/>
        <v>1</v>
      </c>
      <c r="X138" s="1">
        <f t="shared" si="77"/>
        <v>1</v>
      </c>
      <c r="Y138" s="1">
        <f t="shared" si="78"/>
        <v>0</v>
      </c>
      <c r="Z138" s="1">
        <f t="shared" si="79"/>
        <v>0</v>
      </c>
      <c r="AA138" s="1">
        <f t="shared" si="80"/>
        <v>0</v>
      </c>
      <c r="AB138" s="1">
        <f t="shared" si="71"/>
        <v>4</v>
      </c>
      <c r="AC138" s="1"/>
    </row>
    <row r="139" spans="1:29" ht="12.95" customHeight="1">
      <c r="A139" s="2">
        <v>5767</v>
      </c>
      <c r="B139" s="1" t="s">
        <v>412</v>
      </c>
      <c r="C139" s="1" t="s">
        <v>941</v>
      </c>
      <c r="D139" s="1">
        <v>39.653100000000002</v>
      </c>
      <c r="E139" s="1">
        <v>-105.2012</v>
      </c>
      <c r="F139" s="3">
        <v>1</v>
      </c>
      <c r="G139" s="9" t="s">
        <v>2026</v>
      </c>
      <c r="H139" s="13">
        <v>423.728004</v>
      </c>
      <c r="I139" s="14">
        <v>18.829073999999999</v>
      </c>
      <c r="J139" s="12">
        <v>3.3999999999999998E-3</v>
      </c>
      <c r="K139" s="12">
        <v>0.33810000000000001</v>
      </c>
      <c r="L139" s="12">
        <v>0.90259999999999996</v>
      </c>
      <c r="M139" s="1">
        <v>0</v>
      </c>
      <c r="N139" s="1">
        <v>30</v>
      </c>
      <c r="O139" s="12">
        <v>1.6606799999999999</v>
      </c>
      <c r="P139" s="1">
        <v>0</v>
      </c>
      <c r="Q139" s="1">
        <v>0</v>
      </c>
      <c r="R139" s="1">
        <v>0</v>
      </c>
      <c r="S139" s="1">
        <f t="shared" si="72"/>
        <v>1</v>
      </c>
      <c r="T139" s="1">
        <f t="shared" si="73"/>
        <v>1</v>
      </c>
      <c r="U139" s="1">
        <f t="shared" si="74"/>
        <v>1</v>
      </c>
      <c r="V139" s="1">
        <f t="shared" si="75"/>
        <v>0</v>
      </c>
      <c r="W139" s="1">
        <f t="shared" si="76"/>
        <v>1</v>
      </c>
      <c r="X139" s="1">
        <f t="shared" si="77"/>
        <v>1</v>
      </c>
      <c r="Y139" s="1">
        <f t="shared" si="78"/>
        <v>0</v>
      </c>
      <c r="Z139" s="1">
        <f t="shared" si="79"/>
        <v>0</v>
      </c>
      <c r="AA139" s="1">
        <f t="shared" si="80"/>
        <v>0</v>
      </c>
      <c r="AB139" s="1">
        <f t="shared" si="71"/>
        <v>5</v>
      </c>
      <c r="AC139" s="1"/>
    </row>
    <row r="140" spans="1:29" ht="12.95" customHeight="1">
      <c r="A140" s="2">
        <v>5768</v>
      </c>
      <c r="B140" s="1" t="s">
        <v>412</v>
      </c>
      <c r="C140" s="1" t="s">
        <v>942</v>
      </c>
      <c r="D140" s="1">
        <v>39.626399999999997</v>
      </c>
      <c r="E140" s="1">
        <v>-105.4282</v>
      </c>
      <c r="F140" s="3">
        <v>1</v>
      </c>
      <c r="G140" s="9" t="s">
        <v>2026</v>
      </c>
      <c r="H140" s="13">
        <v>116.277501</v>
      </c>
      <c r="I140" s="14">
        <v>8.8848570000000002</v>
      </c>
      <c r="J140" s="12">
        <v>0</v>
      </c>
      <c r="K140" s="12">
        <v>0.17960000000000001</v>
      </c>
      <c r="L140" s="12">
        <v>0</v>
      </c>
      <c r="M140" s="1">
        <v>0</v>
      </c>
      <c r="N140" s="1">
        <v>5</v>
      </c>
      <c r="O140" s="12">
        <v>1.8498349999999999</v>
      </c>
      <c r="P140" s="1">
        <v>0</v>
      </c>
      <c r="Q140" s="1">
        <v>0</v>
      </c>
      <c r="R140" s="1">
        <v>0</v>
      </c>
      <c r="S140" s="1">
        <f t="shared" si="72"/>
        <v>0</v>
      </c>
      <c r="T140" s="1">
        <f t="shared" si="73"/>
        <v>1</v>
      </c>
      <c r="U140" s="1">
        <f t="shared" si="74"/>
        <v>0</v>
      </c>
      <c r="V140" s="1">
        <f t="shared" si="75"/>
        <v>0</v>
      </c>
      <c r="W140" s="1">
        <f t="shared" si="76"/>
        <v>1</v>
      </c>
      <c r="X140" s="1">
        <f t="shared" si="77"/>
        <v>1</v>
      </c>
      <c r="Y140" s="1">
        <f t="shared" si="78"/>
        <v>0</v>
      </c>
      <c r="Z140" s="1">
        <f t="shared" si="79"/>
        <v>0</v>
      </c>
      <c r="AA140" s="1">
        <f t="shared" si="80"/>
        <v>0</v>
      </c>
      <c r="AB140" s="1">
        <f t="shared" si="71"/>
        <v>3</v>
      </c>
      <c r="AC140" s="1"/>
    </row>
    <row r="141" spans="1:29" ht="12.95" customHeight="1">
      <c r="A141" s="2">
        <v>5769</v>
      </c>
      <c r="B141" s="1" t="s">
        <v>935</v>
      </c>
      <c r="C141" s="1" t="s">
        <v>114</v>
      </c>
      <c r="D141" s="1">
        <v>39.630800000000001</v>
      </c>
      <c r="E141" s="1">
        <v>-105.4607</v>
      </c>
      <c r="F141" s="3">
        <v>1</v>
      </c>
      <c r="G141" s="9" t="s">
        <v>2026</v>
      </c>
      <c r="H141" s="13">
        <v>48.325322999999997</v>
      </c>
      <c r="I141" s="14">
        <v>10.426712</v>
      </c>
      <c r="J141" s="12">
        <v>0</v>
      </c>
      <c r="K141" s="12">
        <v>0.62760000000000005</v>
      </c>
      <c r="L141" s="12">
        <v>0.1062</v>
      </c>
      <c r="M141" s="1">
        <v>0</v>
      </c>
      <c r="N141" s="1">
        <v>15</v>
      </c>
      <c r="O141" s="12">
        <v>1.845151</v>
      </c>
      <c r="P141" s="1">
        <v>0</v>
      </c>
      <c r="Q141" s="1">
        <v>0</v>
      </c>
      <c r="R141" s="1">
        <v>0</v>
      </c>
      <c r="S141" s="1">
        <f t="shared" si="72"/>
        <v>0</v>
      </c>
      <c r="T141" s="1">
        <f t="shared" si="73"/>
        <v>1</v>
      </c>
      <c r="U141" s="1">
        <f t="shared" si="74"/>
        <v>1</v>
      </c>
      <c r="V141" s="1">
        <f t="shared" si="75"/>
        <v>0</v>
      </c>
      <c r="W141" s="1">
        <f t="shared" si="76"/>
        <v>1</v>
      </c>
      <c r="X141" s="1">
        <f t="shared" si="77"/>
        <v>1</v>
      </c>
      <c r="Y141" s="1">
        <f t="shared" si="78"/>
        <v>0</v>
      </c>
      <c r="Z141" s="1">
        <f t="shared" si="79"/>
        <v>0</v>
      </c>
      <c r="AA141" s="1">
        <f t="shared" si="80"/>
        <v>0</v>
      </c>
      <c r="AB141" s="1">
        <f t="shared" si="71"/>
        <v>4</v>
      </c>
      <c r="AC141" s="1"/>
    </row>
    <row r="142" spans="1:29" ht="12.95" customHeight="1">
      <c r="A142" s="2">
        <v>5770</v>
      </c>
      <c r="B142" s="1" t="s">
        <v>164</v>
      </c>
      <c r="C142" s="1" t="s">
        <v>951</v>
      </c>
      <c r="D142" s="1">
        <v>39.537666999999999</v>
      </c>
      <c r="E142" s="1">
        <v>-105.185833</v>
      </c>
      <c r="F142" s="3">
        <v>1</v>
      </c>
      <c r="G142" s="9" t="s">
        <v>2026</v>
      </c>
      <c r="H142" s="13">
        <v>53.433492000000001</v>
      </c>
      <c r="I142" s="14">
        <v>31.142088000000001</v>
      </c>
      <c r="J142" s="12">
        <v>0</v>
      </c>
      <c r="K142" s="12">
        <v>0.35049999999999998</v>
      </c>
      <c r="L142" s="12">
        <v>0.18190000000000001</v>
      </c>
      <c r="M142" s="1">
        <v>0</v>
      </c>
      <c r="N142" s="1">
        <v>0</v>
      </c>
      <c r="O142" s="12">
        <v>2.7392530000000002</v>
      </c>
      <c r="P142" s="1">
        <v>0</v>
      </c>
      <c r="Q142" s="1">
        <v>0</v>
      </c>
      <c r="R142" s="1">
        <v>0</v>
      </c>
      <c r="S142" s="1">
        <f t="shared" si="72"/>
        <v>0</v>
      </c>
      <c r="T142" s="1">
        <f t="shared" si="73"/>
        <v>1</v>
      </c>
      <c r="U142" s="1">
        <f t="shared" si="74"/>
        <v>1</v>
      </c>
      <c r="V142" s="1">
        <f t="shared" si="75"/>
        <v>0</v>
      </c>
      <c r="W142" s="1">
        <f t="shared" si="76"/>
        <v>0</v>
      </c>
      <c r="X142" s="1">
        <f t="shared" si="77"/>
        <v>1</v>
      </c>
      <c r="Y142" s="1">
        <f t="shared" si="78"/>
        <v>0</v>
      </c>
      <c r="Z142" s="1">
        <f t="shared" si="79"/>
        <v>0</v>
      </c>
      <c r="AA142" s="1">
        <f t="shared" si="80"/>
        <v>0</v>
      </c>
      <c r="AB142" s="1">
        <f t="shared" si="71"/>
        <v>3</v>
      </c>
      <c r="AC142" s="1"/>
    </row>
    <row r="143" spans="1:29" ht="12.95" customHeight="1">
      <c r="A143" s="2">
        <v>5771</v>
      </c>
      <c r="B143" s="1" t="s">
        <v>952</v>
      </c>
      <c r="C143" s="1" t="s">
        <v>953</v>
      </c>
      <c r="D143" s="1">
        <v>39.345666999999999</v>
      </c>
      <c r="E143" s="1">
        <v>-104.981167</v>
      </c>
      <c r="F143" s="3">
        <v>1</v>
      </c>
      <c r="G143" s="9" t="s">
        <v>2025</v>
      </c>
      <c r="H143" s="13">
        <v>63.877749999999999</v>
      </c>
      <c r="I143" s="14">
        <v>16.56812</v>
      </c>
      <c r="J143" s="12">
        <v>0</v>
      </c>
      <c r="K143" s="12">
        <v>0</v>
      </c>
      <c r="L143" s="12">
        <v>0.11130000000000001</v>
      </c>
      <c r="M143" s="1">
        <v>0</v>
      </c>
      <c r="N143" s="1">
        <v>14</v>
      </c>
      <c r="O143" s="12">
        <v>2.0626229999999999</v>
      </c>
      <c r="P143" s="1">
        <v>0</v>
      </c>
      <c r="Q143" s="1">
        <v>3</v>
      </c>
      <c r="R143" s="1">
        <v>0</v>
      </c>
      <c r="S143" s="1">
        <f>IF(J143&gt;6,1,0)</f>
        <v>0</v>
      </c>
      <c r="T143" s="1">
        <f>IF(K143&gt;50,1,0)</f>
        <v>0</v>
      </c>
      <c r="U143" s="1">
        <f>IF(L143&gt;1,1,0)</f>
        <v>0</v>
      </c>
      <c r="V143" s="1">
        <f>IF(M143&gt;2,1,0)</f>
        <v>0</v>
      </c>
      <c r="W143" s="1">
        <f>IF(N143&gt;30,1,0)</f>
        <v>0</v>
      </c>
      <c r="X143" s="1">
        <f>IF(O143&gt;3,1,0)</f>
        <v>0</v>
      </c>
      <c r="Y143" s="1">
        <f>IF(P143&gt;0.002,1,0)</f>
        <v>0</v>
      </c>
      <c r="Z143" s="1">
        <f>IF(Q143&gt;3,1,0)</f>
        <v>0</v>
      </c>
      <c r="AA143" s="1">
        <f>IF(R143&gt;2,1,0)</f>
        <v>0</v>
      </c>
      <c r="AB143" s="1">
        <f t="shared" si="71"/>
        <v>0</v>
      </c>
      <c r="AC143" s="1"/>
    </row>
    <row r="144" spans="1:29" ht="12.95" customHeight="1">
      <c r="A144" s="2">
        <v>5773</v>
      </c>
      <c r="B144" s="1" t="s">
        <v>412</v>
      </c>
      <c r="C144" s="1" t="s">
        <v>957</v>
      </c>
      <c r="D144" s="1">
        <v>39.263500000000001</v>
      </c>
      <c r="E144" s="1">
        <v>-104.9845</v>
      </c>
      <c r="F144" s="3">
        <v>1</v>
      </c>
      <c r="G144" s="9" t="s">
        <v>2026</v>
      </c>
      <c r="H144" s="13">
        <v>36.513097000000002</v>
      </c>
      <c r="I144" s="14">
        <v>17.645620000000001</v>
      </c>
      <c r="J144" s="12">
        <v>0</v>
      </c>
      <c r="K144" s="12">
        <v>0</v>
      </c>
      <c r="L144" s="12">
        <v>0.22919999999999999</v>
      </c>
      <c r="M144" s="1">
        <v>0</v>
      </c>
      <c r="N144" s="1">
        <v>1</v>
      </c>
      <c r="O144" s="12">
        <v>3.373656</v>
      </c>
      <c r="P144" s="1">
        <v>0</v>
      </c>
      <c r="Q144" s="1">
        <v>0</v>
      </c>
      <c r="R144" s="1">
        <v>0</v>
      </c>
      <c r="S144" s="1">
        <f>IF(J144&gt;0,1,0)</f>
        <v>0</v>
      </c>
      <c r="T144" s="1">
        <f>IF(K144&gt;0,1,0)</f>
        <v>0</v>
      </c>
      <c r="U144" s="1">
        <f>IF(L144&gt;0,1,0)</f>
        <v>1</v>
      </c>
      <c r="V144" s="1">
        <f>IF(M144&gt;0,1,0)</f>
        <v>0</v>
      </c>
      <c r="W144" s="1">
        <f>IF(N144&gt;1,1,0)</f>
        <v>0</v>
      </c>
      <c r="X144" s="1">
        <f>IF(O144&gt;0.6,1,0)</f>
        <v>1</v>
      </c>
      <c r="Y144" s="1">
        <f>IF(P144&gt;0.03,1,0)</f>
        <v>0</v>
      </c>
      <c r="Z144" s="1">
        <f>IF(Q144&gt;0,1,0)</f>
        <v>0</v>
      </c>
      <c r="AA144" s="1">
        <f>IF(R144&gt;0,1,0)</f>
        <v>0</v>
      </c>
      <c r="AB144" s="1">
        <f t="shared" si="71"/>
        <v>2</v>
      </c>
      <c r="AC144" s="1"/>
    </row>
    <row r="145" spans="1:29" ht="12.95" customHeight="1">
      <c r="A145" s="2">
        <v>5774</v>
      </c>
      <c r="B145" s="1" t="s">
        <v>958</v>
      </c>
      <c r="C145" s="1" t="s">
        <v>959</v>
      </c>
      <c r="D145" s="1">
        <v>39.165900000000001</v>
      </c>
      <c r="E145" s="1">
        <v>-104.866</v>
      </c>
      <c r="F145" s="3">
        <v>3</v>
      </c>
      <c r="G145" s="9" t="s">
        <v>2025</v>
      </c>
      <c r="H145" s="13">
        <v>20.46153</v>
      </c>
      <c r="I145" s="14">
        <v>14.324203000000001</v>
      </c>
      <c r="J145" s="12">
        <v>0</v>
      </c>
      <c r="K145" s="12">
        <v>0</v>
      </c>
      <c r="L145" s="12">
        <v>0.374</v>
      </c>
      <c r="M145" s="1">
        <v>0</v>
      </c>
      <c r="N145" s="1">
        <v>0</v>
      </c>
      <c r="O145" s="12">
        <v>1.7663519999999999</v>
      </c>
      <c r="P145" s="1">
        <v>0</v>
      </c>
      <c r="Q145" s="1">
        <v>2</v>
      </c>
      <c r="R145" s="1">
        <v>0</v>
      </c>
      <c r="S145" s="1">
        <f>IF(J145&gt;6,1,0)</f>
        <v>0</v>
      </c>
      <c r="T145" s="1">
        <f>IF(K145&gt;50,1,0)</f>
        <v>0</v>
      </c>
      <c r="U145" s="1">
        <f>IF(L145&gt;1,1,0)</f>
        <v>0</v>
      </c>
      <c r="V145" s="1">
        <f>IF(M145&gt;2,1,0)</f>
        <v>0</v>
      </c>
      <c r="W145" s="1">
        <f>IF(N145&gt;30,1,0)</f>
        <v>0</v>
      </c>
      <c r="X145" s="1">
        <f>IF(O145&gt;3,1,0)</f>
        <v>0</v>
      </c>
      <c r="Y145" s="1">
        <f>IF(P145&gt;0.002,1,0)</f>
        <v>0</v>
      </c>
      <c r="Z145" s="1">
        <f>IF(Q145&gt;3,1,0)</f>
        <v>0</v>
      </c>
      <c r="AA145" s="1">
        <f>IF(R145&gt;2,1,0)</f>
        <v>0</v>
      </c>
      <c r="AB145" s="1">
        <f t="shared" si="71"/>
        <v>0</v>
      </c>
      <c r="AC145" s="1"/>
    </row>
    <row r="146" spans="1:29" ht="12.95" customHeight="1">
      <c r="A146" s="2">
        <v>5775</v>
      </c>
      <c r="B146" s="1" t="s">
        <v>960</v>
      </c>
      <c r="C146" s="1" t="s">
        <v>959</v>
      </c>
      <c r="D146" s="1">
        <v>39.181649999999998</v>
      </c>
      <c r="E146" s="1">
        <v>-104.89682000000001</v>
      </c>
      <c r="F146" s="3">
        <v>1</v>
      </c>
      <c r="G146" s="9" t="s">
        <v>2025</v>
      </c>
      <c r="H146" s="13">
        <v>19.288335</v>
      </c>
      <c r="I146" s="14">
        <v>11.241505</v>
      </c>
      <c r="J146" s="12">
        <v>0</v>
      </c>
      <c r="K146" s="12">
        <v>0</v>
      </c>
      <c r="L146" s="12">
        <v>0.12589999999999998</v>
      </c>
      <c r="M146" s="1">
        <v>0</v>
      </c>
      <c r="N146" s="1">
        <v>3</v>
      </c>
      <c r="O146" s="12">
        <v>2.77535</v>
      </c>
      <c r="P146" s="1">
        <v>0</v>
      </c>
      <c r="Q146" s="1">
        <v>0</v>
      </c>
      <c r="R146" s="1">
        <v>0</v>
      </c>
      <c r="S146" s="1">
        <f>IF(J146&gt;6,1,0)</f>
        <v>0</v>
      </c>
      <c r="T146" s="1">
        <f>IF(K146&gt;50,1,0)</f>
        <v>0</v>
      </c>
      <c r="U146" s="1">
        <f>IF(L146&gt;1,1,0)</f>
        <v>0</v>
      </c>
      <c r="V146" s="1">
        <f>IF(M146&gt;2,1,0)</f>
        <v>0</v>
      </c>
      <c r="W146" s="1">
        <f>IF(N146&gt;30,1,0)</f>
        <v>0</v>
      </c>
      <c r="X146" s="1">
        <f>IF(O146&gt;3,1,0)</f>
        <v>0</v>
      </c>
      <c r="Y146" s="1">
        <f>IF(P146&gt;0.002,1,0)</f>
        <v>0</v>
      </c>
      <c r="Z146" s="1">
        <f>IF(Q146&gt;3,1,0)</f>
        <v>0</v>
      </c>
      <c r="AA146" s="1">
        <f>IF(R146&gt;2,1,0)</f>
        <v>0</v>
      </c>
      <c r="AB146" s="1">
        <f t="shared" si="71"/>
        <v>0</v>
      </c>
      <c r="AC146" s="1"/>
    </row>
    <row r="147" spans="1:29" ht="12.95" customHeight="1">
      <c r="A147" s="2">
        <v>5776</v>
      </c>
      <c r="B147" s="1" t="s">
        <v>961</v>
      </c>
      <c r="C147" s="1" t="s">
        <v>962</v>
      </c>
      <c r="D147" s="1">
        <v>39.241332999999997</v>
      </c>
      <c r="E147" s="1">
        <v>-104.958333</v>
      </c>
      <c r="F147" s="3">
        <v>1</v>
      </c>
      <c r="G147" s="9" t="s">
        <v>2026</v>
      </c>
      <c r="H147" s="13">
        <v>54.108649999999997</v>
      </c>
      <c r="I147" s="14">
        <v>27.837914000000001</v>
      </c>
      <c r="J147" s="12">
        <v>0</v>
      </c>
      <c r="K147" s="12">
        <v>0</v>
      </c>
      <c r="L147" s="12">
        <v>3.9999999999999994E-2</v>
      </c>
      <c r="M147" s="1">
        <v>0</v>
      </c>
      <c r="N147" s="1">
        <v>3</v>
      </c>
      <c r="O147" s="12">
        <v>1.9782230000000001</v>
      </c>
      <c r="P147" s="1">
        <v>0</v>
      </c>
      <c r="Q147" s="1">
        <v>5</v>
      </c>
      <c r="R147" s="1">
        <v>0</v>
      </c>
      <c r="S147" s="1">
        <f>IF(J147&gt;0,1,0)</f>
        <v>0</v>
      </c>
      <c r="T147" s="1">
        <f>IF(K147&gt;0,1,0)</f>
        <v>0</v>
      </c>
      <c r="U147" s="1">
        <f>IF(L147&gt;0,1,0)</f>
        <v>1</v>
      </c>
      <c r="V147" s="1">
        <f>IF(M147&gt;0,1,0)</f>
        <v>0</v>
      </c>
      <c r="W147" s="1">
        <f>IF(N147&gt;1,1,0)</f>
        <v>1</v>
      </c>
      <c r="X147" s="1">
        <f>IF(O147&gt;0.6,1,0)</f>
        <v>1</v>
      </c>
      <c r="Y147" s="1">
        <f>IF(P147&gt;0.03,1,0)</f>
        <v>0</v>
      </c>
      <c r="Z147" s="1">
        <f>IF(Q147&gt;0,1,0)</f>
        <v>1</v>
      </c>
      <c r="AA147" s="1">
        <f>IF(R147&gt;0,1,0)</f>
        <v>0</v>
      </c>
      <c r="AB147" s="1">
        <f t="shared" si="71"/>
        <v>4</v>
      </c>
      <c r="AC147" s="1"/>
    </row>
    <row r="148" spans="1:29" ht="12.95" customHeight="1">
      <c r="A148" s="2">
        <v>5777</v>
      </c>
      <c r="B148" s="1" t="s">
        <v>961</v>
      </c>
      <c r="C148" s="1" t="s">
        <v>965</v>
      </c>
      <c r="D148" s="1">
        <v>39.369</v>
      </c>
      <c r="E148" s="1">
        <v>-104.9636</v>
      </c>
      <c r="F148" s="3">
        <v>1</v>
      </c>
      <c r="G148" s="9" t="s">
        <v>2025</v>
      </c>
      <c r="H148" s="13">
        <v>258.56691899999998</v>
      </c>
      <c r="I148" s="14">
        <v>20.027453000000001</v>
      </c>
      <c r="J148" s="12">
        <v>0.39820000000000005</v>
      </c>
      <c r="K148" s="12">
        <v>0</v>
      </c>
      <c r="L148" s="12">
        <v>0.12670000000000001</v>
      </c>
      <c r="M148" s="1">
        <v>0</v>
      </c>
      <c r="N148" s="1">
        <v>8</v>
      </c>
      <c r="O148" s="12">
        <v>3.202372</v>
      </c>
      <c r="P148" s="1">
        <v>0</v>
      </c>
      <c r="Q148" s="1">
        <v>0</v>
      </c>
      <c r="R148" s="1">
        <v>0</v>
      </c>
      <c r="S148" s="1">
        <f>IF(J148&gt;6,1,0)</f>
        <v>0</v>
      </c>
      <c r="T148" s="1">
        <f>IF(K148&gt;50,1,0)</f>
        <v>0</v>
      </c>
      <c r="U148" s="1">
        <f>IF(L148&gt;1,1,0)</f>
        <v>0</v>
      </c>
      <c r="V148" s="1">
        <f>IF(M148&gt;2,1,0)</f>
        <v>0</v>
      </c>
      <c r="W148" s="1">
        <f>IF(N148&gt;30,1,0)</f>
        <v>0</v>
      </c>
      <c r="X148" s="1">
        <f>IF(O148&gt;3,1,0)</f>
        <v>1</v>
      </c>
      <c r="Y148" s="1">
        <f>IF(P148&gt;0.002,1,0)</f>
        <v>0</v>
      </c>
      <c r="Z148" s="1">
        <f>IF(Q148&gt;3,1,0)</f>
        <v>0</v>
      </c>
      <c r="AA148" s="1">
        <f>IF(R148&gt;2,1,0)</f>
        <v>0</v>
      </c>
      <c r="AB148" s="1">
        <f t="shared" si="71"/>
        <v>1</v>
      </c>
      <c r="AC148" s="1"/>
    </row>
    <row r="149" spans="1:29" ht="12.95" customHeight="1">
      <c r="A149" s="2">
        <v>5779</v>
      </c>
      <c r="B149" s="1" t="s">
        <v>967</v>
      </c>
      <c r="C149" s="1" t="s">
        <v>968</v>
      </c>
      <c r="D149" s="1">
        <v>39.432499999999997</v>
      </c>
      <c r="E149" s="1">
        <v>-104.96466700000001</v>
      </c>
      <c r="F149" s="3">
        <v>1</v>
      </c>
      <c r="G149" s="9" t="s">
        <v>2025</v>
      </c>
      <c r="H149" s="13">
        <v>335.09266600000001</v>
      </c>
      <c r="I149" s="14">
        <v>19.617315999999999</v>
      </c>
      <c r="J149" s="12">
        <v>8.1900000000000001E-2</v>
      </c>
      <c r="K149" s="12">
        <v>0</v>
      </c>
      <c r="L149" s="12">
        <v>7.3501999999999983</v>
      </c>
      <c r="M149" s="1">
        <v>1</v>
      </c>
      <c r="N149" s="1">
        <v>1</v>
      </c>
      <c r="O149" s="12">
        <v>2.8406889999999998</v>
      </c>
      <c r="P149" s="1">
        <v>0</v>
      </c>
      <c r="Q149" s="1">
        <v>0</v>
      </c>
      <c r="R149" s="1">
        <v>0</v>
      </c>
      <c r="S149" s="1">
        <f>IF(J149&gt;6,1,0)</f>
        <v>0</v>
      </c>
      <c r="T149" s="1">
        <f>IF(K149&gt;50,1,0)</f>
        <v>0</v>
      </c>
      <c r="U149" s="1">
        <f>IF(L149&gt;1,1,0)</f>
        <v>1</v>
      </c>
      <c r="V149" s="1">
        <f>IF(M149&gt;2,1,0)</f>
        <v>0</v>
      </c>
      <c r="W149" s="1">
        <f>IF(N149&gt;30,1,0)</f>
        <v>0</v>
      </c>
      <c r="X149" s="1">
        <f>IF(O149&gt;3,1,0)</f>
        <v>0</v>
      </c>
      <c r="Y149" s="1">
        <f>IF(P149&gt;0.002,1,0)</f>
        <v>0</v>
      </c>
      <c r="Z149" s="1">
        <f>IF(Q149&gt;3,1,0)</f>
        <v>0</v>
      </c>
      <c r="AA149" s="1">
        <f>IF(R149&gt;2,1,0)</f>
        <v>0</v>
      </c>
      <c r="AB149" s="1">
        <f t="shared" si="71"/>
        <v>1</v>
      </c>
      <c r="AC149" s="1"/>
    </row>
    <row r="150" spans="1:29" ht="12.95" customHeight="1">
      <c r="A150" s="2">
        <v>5821</v>
      </c>
      <c r="B150" s="1" t="s">
        <v>983</v>
      </c>
      <c r="C150" s="1" t="s">
        <v>984</v>
      </c>
      <c r="D150" s="1">
        <v>39.506788</v>
      </c>
      <c r="E150" s="1">
        <v>-105.024987</v>
      </c>
      <c r="F150" s="3">
        <v>1</v>
      </c>
      <c r="G150" s="9" t="s">
        <v>2025</v>
      </c>
      <c r="H150" s="13">
        <v>817.34771599999999</v>
      </c>
      <c r="I150" s="14">
        <v>26.818449999999999</v>
      </c>
      <c r="J150" s="12">
        <v>0.17399999999999999</v>
      </c>
      <c r="K150" s="12">
        <v>5.5000000000000005E-3</v>
      </c>
      <c r="L150" s="12">
        <v>3.4193000000000002</v>
      </c>
      <c r="M150" s="1">
        <v>7</v>
      </c>
      <c r="N150" s="1">
        <v>2</v>
      </c>
      <c r="O150" s="12">
        <v>1.649683</v>
      </c>
      <c r="P150" s="1">
        <v>0</v>
      </c>
      <c r="Q150" s="1">
        <v>0</v>
      </c>
      <c r="R150" s="1">
        <v>0</v>
      </c>
      <c r="S150" s="1">
        <f>IF(J150&gt;6,1,0)</f>
        <v>0</v>
      </c>
      <c r="T150" s="1">
        <f>IF(K150&gt;50,1,0)</f>
        <v>0</v>
      </c>
      <c r="U150" s="1">
        <f>IF(L150&gt;1,1,0)</f>
        <v>1</v>
      </c>
      <c r="V150" s="1">
        <f>IF(M150&gt;2,1,0)</f>
        <v>1</v>
      </c>
      <c r="W150" s="1">
        <f>IF(N150&gt;30,1,0)</f>
        <v>0</v>
      </c>
      <c r="X150" s="1">
        <f>IF(O150&gt;3,1,0)</f>
        <v>0</v>
      </c>
      <c r="Y150" s="1">
        <f>IF(P150&gt;0.002,1,0)</f>
        <v>0</v>
      </c>
      <c r="Z150" s="1">
        <f>IF(Q150&gt;3,1,0)</f>
        <v>0</v>
      </c>
      <c r="AA150" s="1">
        <f>IF(R150&gt;2,1,0)</f>
        <v>0</v>
      </c>
      <c r="AB150" s="1">
        <f t="shared" si="71"/>
        <v>2</v>
      </c>
      <c r="AC150" s="1"/>
    </row>
    <row r="151" spans="1:29" ht="12.95" customHeight="1">
      <c r="A151" s="2">
        <v>5823</v>
      </c>
      <c r="B151" s="1" t="s">
        <v>985</v>
      </c>
      <c r="C151" s="1" t="s">
        <v>603</v>
      </c>
      <c r="D151" s="1">
        <v>39.639299999999999</v>
      </c>
      <c r="E151" s="1">
        <v>-105.1609</v>
      </c>
      <c r="F151" s="3">
        <v>1</v>
      </c>
      <c r="G151" s="9" t="s">
        <v>2025</v>
      </c>
      <c r="H151" s="13">
        <v>130.64178100000001</v>
      </c>
      <c r="I151" s="14">
        <v>9.5900420000000004</v>
      </c>
      <c r="J151" s="12">
        <v>0</v>
      </c>
      <c r="K151" s="12">
        <v>0.59030000000000005</v>
      </c>
      <c r="L151" s="12">
        <v>3.3176999999999999</v>
      </c>
      <c r="M151" s="1">
        <v>0</v>
      </c>
      <c r="N151" s="1">
        <v>15</v>
      </c>
      <c r="O151" s="12">
        <v>3.2422939999999998</v>
      </c>
      <c r="P151" s="1">
        <v>0</v>
      </c>
      <c r="Q151" s="1">
        <v>3</v>
      </c>
      <c r="R151" s="1">
        <v>0</v>
      </c>
      <c r="S151" s="1">
        <f>IF(J151&gt;6,1,0)</f>
        <v>0</v>
      </c>
      <c r="T151" s="1">
        <f>IF(K151&gt;50,1,0)</f>
        <v>0</v>
      </c>
      <c r="U151" s="1">
        <f>IF(L151&gt;1,1,0)</f>
        <v>1</v>
      </c>
      <c r="V151" s="1">
        <f>IF(M151&gt;2,1,0)</f>
        <v>0</v>
      </c>
      <c r="W151" s="1">
        <f>IF(N151&gt;30,1,0)</f>
        <v>0</v>
      </c>
      <c r="X151" s="1">
        <f>IF(O151&gt;3,1,0)</f>
        <v>1</v>
      </c>
      <c r="Y151" s="1">
        <f>IF(P151&gt;0.002,1,0)</f>
        <v>0</v>
      </c>
      <c r="Z151" s="1">
        <f>IF(Q151&gt;3,1,0)</f>
        <v>0</v>
      </c>
      <c r="AA151" s="1">
        <f>IF(R151&gt;2,1,0)</f>
        <v>0</v>
      </c>
      <c r="AB151" s="1">
        <f t="shared" si="71"/>
        <v>2</v>
      </c>
      <c r="AC151" s="1"/>
    </row>
    <row r="152" spans="1:29" ht="12.95" customHeight="1">
      <c r="A152" s="2">
        <v>5905</v>
      </c>
      <c r="B152" s="1" t="s">
        <v>731</v>
      </c>
      <c r="C152" s="1" t="s">
        <v>986</v>
      </c>
      <c r="D152" s="1">
        <v>39.098832999999999</v>
      </c>
      <c r="E152" s="1">
        <v>-105.34</v>
      </c>
      <c r="F152" s="3">
        <v>1</v>
      </c>
      <c r="G152" s="9" t="s">
        <v>2026</v>
      </c>
      <c r="H152" s="13">
        <v>4158.6000469999999</v>
      </c>
      <c r="I152" s="14">
        <v>42.185772999999998</v>
      </c>
      <c r="J152" s="12">
        <v>1.5E-3</v>
      </c>
      <c r="K152" s="12">
        <v>0.32919999999999999</v>
      </c>
      <c r="L152" s="12">
        <v>0.126</v>
      </c>
      <c r="M152" s="1">
        <v>0</v>
      </c>
      <c r="N152" s="1">
        <v>0</v>
      </c>
      <c r="O152" s="12">
        <v>0.52267300000000005</v>
      </c>
      <c r="P152" s="1">
        <v>7.5986999999999999E-2</v>
      </c>
      <c r="Q152" s="1">
        <v>0</v>
      </c>
      <c r="R152" s="1">
        <v>0</v>
      </c>
      <c r="S152" s="1">
        <f t="shared" ref="S152:S175" si="81">IF(J152&gt;0,1,0)</f>
        <v>1</v>
      </c>
      <c r="T152" s="1">
        <f t="shared" ref="T152:T175" si="82">IF(K152&gt;0,1,0)</f>
        <v>1</v>
      </c>
      <c r="U152" s="1">
        <f t="shared" ref="U152:U175" si="83">IF(L152&gt;0,1,0)</f>
        <v>1</v>
      </c>
      <c r="V152" s="1">
        <f t="shared" ref="V152:V175" si="84">IF(M152&gt;0,1,0)</f>
        <v>0</v>
      </c>
      <c r="W152" s="1">
        <f t="shared" ref="W152:W175" si="85">IF(N152&gt;1,1,0)</f>
        <v>0</v>
      </c>
      <c r="X152" s="1">
        <f t="shared" ref="X152:X175" si="86">IF(O152&gt;0.6,1,0)</f>
        <v>0</v>
      </c>
      <c r="Y152" s="1">
        <f t="shared" ref="Y152:Y175" si="87">IF(P152&gt;0.03,1,0)</f>
        <v>1</v>
      </c>
      <c r="Z152" s="1">
        <f t="shared" ref="Z152:Z175" si="88">IF(Q152&gt;0,1,0)</f>
        <v>0</v>
      </c>
      <c r="AA152" s="1">
        <f t="shared" ref="AA152:AA175" si="89">IF(R152&gt;0,1,0)</f>
        <v>0</v>
      </c>
      <c r="AB152" s="1">
        <f t="shared" si="71"/>
        <v>4</v>
      </c>
      <c r="AC152" s="1"/>
    </row>
    <row r="153" spans="1:29" ht="12.95" customHeight="1">
      <c r="A153" s="2">
        <v>5906</v>
      </c>
      <c r="B153" s="1" t="s">
        <v>731</v>
      </c>
      <c r="C153" s="1" t="s">
        <v>987</v>
      </c>
      <c r="D153" s="1">
        <v>38.958333000000003</v>
      </c>
      <c r="E153" s="1">
        <v>-105.379167</v>
      </c>
      <c r="F153" s="3">
        <v>1</v>
      </c>
      <c r="G153" s="9" t="s">
        <v>2026</v>
      </c>
      <c r="H153" s="13">
        <v>2579.070878</v>
      </c>
      <c r="I153" s="14">
        <v>24.485886000000001</v>
      </c>
      <c r="J153" s="12">
        <v>2.4000000000000002E-3</v>
      </c>
      <c r="K153" s="12">
        <v>0.1208</v>
      </c>
      <c r="L153" s="12">
        <v>0.155</v>
      </c>
      <c r="M153" s="1">
        <v>0</v>
      </c>
      <c r="N153" s="1">
        <v>0</v>
      </c>
      <c r="O153" s="12">
        <v>1.2039930000000001</v>
      </c>
      <c r="P153" s="1">
        <v>0.10934199999999999</v>
      </c>
      <c r="Q153" s="1">
        <v>0</v>
      </c>
      <c r="R153" s="1">
        <v>0</v>
      </c>
      <c r="S153" s="1">
        <f t="shared" si="81"/>
        <v>1</v>
      </c>
      <c r="T153" s="1">
        <f t="shared" si="82"/>
        <v>1</v>
      </c>
      <c r="U153" s="1">
        <f t="shared" si="83"/>
        <v>1</v>
      </c>
      <c r="V153" s="1">
        <f t="shared" si="84"/>
        <v>0</v>
      </c>
      <c r="W153" s="1">
        <f t="shared" si="85"/>
        <v>0</v>
      </c>
      <c r="X153" s="1">
        <f t="shared" si="86"/>
        <v>1</v>
      </c>
      <c r="Y153" s="1">
        <f t="shared" si="87"/>
        <v>1</v>
      </c>
      <c r="Z153" s="1">
        <f t="shared" si="88"/>
        <v>0</v>
      </c>
      <c r="AA153" s="1">
        <f t="shared" si="89"/>
        <v>0</v>
      </c>
      <c r="AB153" s="1">
        <f t="shared" si="71"/>
        <v>5</v>
      </c>
      <c r="AC153" s="1"/>
    </row>
    <row r="154" spans="1:29" ht="12.95" customHeight="1">
      <c r="A154" s="2">
        <v>5920</v>
      </c>
      <c r="B154" s="1" t="s">
        <v>988</v>
      </c>
      <c r="C154" s="1" t="s">
        <v>989</v>
      </c>
      <c r="D154" s="1">
        <v>39.382440000000003</v>
      </c>
      <c r="E154" s="1">
        <v>-105.42872</v>
      </c>
      <c r="F154" s="3">
        <v>1</v>
      </c>
      <c r="G154" s="9" t="s">
        <v>2026</v>
      </c>
      <c r="H154" s="13">
        <v>88.118887999999998</v>
      </c>
      <c r="I154" s="14">
        <v>17.933765000000001</v>
      </c>
      <c r="J154" s="12">
        <v>0</v>
      </c>
      <c r="K154" s="12">
        <v>1.7399999999999999E-2</v>
      </c>
      <c r="L154" s="12">
        <v>0</v>
      </c>
      <c r="M154" s="1">
        <v>0</v>
      </c>
      <c r="N154" s="1">
        <v>4</v>
      </c>
      <c r="O154" s="12">
        <v>0.62435399999999996</v>
      </c>
      <c r="P154" s="1">
        <v>0</v>
      </c>
      <c r="Q154" s="1">
        <v>0</v>
      </c>
      <c r="R154" s="1">
        <v>0</v>
      </c>
      <c r="S154" s="1">
        <f t="shared" si="81"/>
        <v>0</v>
      </c>
      <c r="T154" s="1">
        <f t="shared" si="82"/>
        <v>1</v>
      </c>
      <c r="U154" s="1">
        <f t="shared" si="83"/>
        <v>0</v>
      </c>
      <c r="V154" s="1">
        <f t="shared" si="84"/>
        <v>0</v>
      </c>
      <c r="W154" s="1">
        <f t="shared" si="85"/>
        <v>1</v>
      </c>
      <c r="X154" s="1">
        <f t="shared" si="86"/>
        <v>1</v>
      </c>
      <c r="Y154" s="1">
        <f t="shared" si="87"/>
        <v>0</v>
      </c>
      <c r="Z154" s="1">
        <f t="shared" si="88"/>
        <v>0</v>
      </c>
      <c r="AA154" s="1">
        <f t="shared" si="89"/>
        <v>0</v>
      </c>
      <c r="AB154" s="1">
        <f t="shared" si="71"/>
        <v>3</v>
      </c>
      <c r="AC154" s="1"/>
    </row>
    <row r="155" spans="1:29" ht="12.95" customHeight="1">
      <c r="A155" s="2">
        <v>5934</v>
      </c>
      <c r="B155" s="1" t="s">
        <v>731</v>
      </c>
      <c r="C155" s="1" t="s">
        <v>990</v>
      </c>
      <c r="D155" s="1">
        <v>39.254483</v>
      </c>
      <c r="E155" s="1">
        <v>-105.227417</v>
      </c>
      <c r="F155" s="3">
        <v>1</v>
      </c>
      <c r="G155" s="9" t="s">
        <v>2026</v>
      </c>
      <c r="H155" s="13">
        <v>5248.526194</v>
      </c>
      <c r="I155" s="14">
        <v>48.160961999999998</v>
      </c>
      <c r="J155" s="12">
        <v>1.2000000000000001E-3</v>
      </c>
      <c r="K155" s="12">
        <v>0.26819999999999999</v>
      </c>
      <c r="L155" s="12">
        <v>0.15410000000000001</v>
      </c>
      <c r="M155" s="1">
        <v>2</v>
      </c>
      <c r="N155" s="1">
        <v>0</v>
      </c>
      <c r="O155" s="12">
        <v>0.90003100000000003</v>
      </c>
      <c r="P155" s="1">
        <v>6.0398E-2</v>
      </c>
      <c r="Q155" s="1">
        <v>0</v>
      </c>
      <c r="R155" s="1">
        <v>0</v>
      </c>
      <c r="S155" s="1">
        <f t="shared" si="81"/>
        <v>1</v>
      </c>
      <c r="T155" s="1">
        <f t="shared" si="82"/>
        <v>1</v>
      </c>
      <c r="U155" s="1">
        <f t="shared" si="83"/>
        <v>1</v>
      </c>
      <c r="V155" s="1">
        <f t="shared" si="84"/>
        <v>1</v>
      </c>
      <c r="W155" s="1">
        <f t="shared" si="85"/>
        <v>0</v>
      </c>
      <c r="X155" s="1">
        <f t="shared" si="86"/>
        <v>1</v>
      </c>
      <c r="Y155" s="1">
        <f t="shared" si="87"/>
        <v>1</v>
      </c>
      <c r="Z155" s="1">
        <f t="shared" si="88"/>
        <v>0</v>
      </c>
      <c r="AA155" s="1">
        <f t="shared" si="89"/>
        <v>0</v>
      </c>
      <c r="AB155" s="1">
        <f t="shared" si="71"/>
        <v>6</v>
      </c>
      <c r="AC155" s="1"/>
    </row>
    <row r="156" spans="1:29" ht="12.95" customHeight="1">
      <c r="A156" s="2">
        <v>5936</v>
      </c>
      <c r="B156" s="1" t="s">
        <v>731</v>
      </c>
      <c r="C156" s="1" t="s">
        <v>991</v>
      </c>
      <c r="D156" s="1">
        <v>39.251182999999997</v>
      </c>
      <c r="E156" s="1">
        <v>-105.23626400000001</v>
      </c>
      <c r="F156" s="3">
        <v>1</v>
      </c>
      <c r="G156" s="9" t="s">
        <v>2026</v>
      </c>
      <c r="H156" s="13">
        <v>4695.0900750000001</v>
      </c>
      <c r="I156" s="14">
        <v>36.126468000000003</v>
      </c>
      <c r="J156" s="12">
        <v>1.2999999999999999E-3</v>
      </c>
      <c r="K156" s="12">
        <v>0.29410000000000003</v>
      </c>
      <c r="L156" s="12">
        <v>0.1124</v>
      </c>
      <c r="M156" s="1">
        <v>2</v>
      </c>
      <c r="N156" s="1">
        <v>0</v>
      </c>
      <c r="O156" s="12">
        <v>0.87670499999999996</v>
      </c>
      <c r="P156" s="1">
        <v>6.7516999999999994E-2</v>
      </c>
      <c r="Q156" s="1">
        <v>0</v>
      </c>
      <c r="R156" s="1">
        <v>0</v>
      </c>
      <c r="S156" s="1">
        <f t="shared" si="81"/>
        <v>1</v>
      </c>
      <c r="T156" s="1">
        <f t="shared" si="82"/>
        <v>1</v>
      </c>
      <c r="U156" s="1">
        <f t="shared" si="83"/>
        <v>1</v>
      </c>
      <c r="V156" s="1">
        <f t="shared" si="84"/>
        <v>1</v>
      </c>
      <c r="W156" s="1">
        <f t="shared" si="85"/>
        <v>0</v>
      </c>
      <c r="X156" s="1">
        <f t="shared" si="86"/>
        <v>1</v>
      </c>
      <c r="Y156" s="1">
        <f t="shared" si="87"/>
        <v>1</v>
      </c>
      <c r="Z156" s="1">
        <f t="shared" si="88"/>
        <v>0</v>
      </c>
      <c r="AA156" s="1">
        <f t="shared" si="89"/>
        <v>0</v>
      </c>
      <c r="AB156" s="1">
        <f t="shared" si="71"/>
        <v>6</v>
      </c>
      <c r="AC156" s="1"/>
    </row>
    <row r="157" spans="1:29" ht="12.95" customHeight="1">
      <c r="A157" s="2">
        <v>5938</v>
      </c>
      <c r="B157" s="1" t="s">
        <v>731</v>
      </c>
      <c r="C157" s="1" t="s">
        <v>992</v>
      </c>
      <c r="D157" s="1">
        <v>39.237499999999997</v>
      </c>
      <c r="E157" s="1">
        <v>-105.25491700000001</v>
      </c>
      <c r="F157" s="3">
        <v>1</v>
      </c>
      <c r="G157" s="9" t="s">
        <v>2026</v>
      </c>
      <c r="H157" s="13">
        <v>4572.3027309999998</v>
      </c>
      <c r="I157" s="14">
        <v>20.786290999999999</v>
      </c>
      <c r="J157" s="12">
        <v>1.4E-3</v>
      </c>
      <c r="K157" s="12">
        <v>0.30109999999999998</v>
      </c>
      <c r="L157" s="12">
        <v>0.11449999999999999</v>
      </c>
      <c r="M157" s="1">
        <v>0</v>
      </c>
      <c r="N157" s="1">
        <v>0</v>
      </c>
      <c r="O157" s="12">
        <v>0.72290600000000005</v>
      </c>
      <c r="P157" s="1">
        <v>6.9330000000000003E-2</v>
      </c>
      <c r="Q157" s="1">
        <v>0</v>
      </c>
      <c r="R157" s="1">
        <v>0</v>
      </c>
      <c r="S157" s="1">
        <f t="shared" si="81"/>
        <v>1</v>
      </c>
      <c r="T157" s="1">
        <f t="shared" si="82"/>
        <v>1</v>
      </c>
      <c r="U157" s="1">
        <f t="shared" si="83"/>
        <v>1</v>
      </c>
      <c r="V157" s="1">
        <f t="shared" si="84"/>
        <v>0</v>
      </c>
      <c r="W157" s="1">
        <f t="shared" si="85"/>
        <v>0</v>
      </c>
      <c r="X157" s="1">
        <f t="shared" si="86"/>
        <v>1</v>
      </c>
      <c r="Y157" s="1">
        <f t="shared" si="87"/>
        <v>1</v>
      </c>
      <c r="Z157" s="1">
        <f t="shared" si="88"/>
        <v>0</v>
      </c>
      <c r="AA157" s="1">
        <f t="shared" si="89"/>
        <v>0</v>
      </c>
      <c r="AB157" s="1">
        <f t="shared" si="71"/>
        <v>5</v>
      </c>
      <c r="AC157" s="1"/>
    </row>
    <row r="158" spans="1:29" ht="12.95" customHeight="1">
      <c r="A158" s="2">
        <v>5943</v>
      </c>
      <c r="B158" s="1" t="s">
        <v>731</v>
      </c>
      <c r="C158" s="1" t="s">
        <v>993</v>
      </c>
      <c r="D158" s="1">
        <v>38.960549999999998</v>
      </c>
      <c r="E158" s="1">
        <v>-105.37603300000001</v>
      </c>
      <c r="F158" s="3">
        <v>1</v>
      </c>
      <c r="G158" s="9" t="s">
        <v>2026</v>
      </c>
      <c r="H158" s="13">
        <v>2590.7287849999998</v>
      </c>
      <c r="I158" s="14">
        <v>30.263752</v>
      </c>
      <c r="J158" s="12">
        <v>2.4000000000000002E-3</v>
      </c>
      <c r="K158" s="12">
        <v>0.1202</v>
      </c>
      <c r="L158" s="12">
        <v>0.1542</v>
      </c>
      <c r="M158" s="1">
        <v>1</v>
      </c>
      <c r="N158" s="1">
        <v>0</v>
      </c>
      <c r="O158" s="12">
        <v>1.111165</v>
      </c>
      <c r="P158" s="1">
        <v>0.10885</v>
      </c>
      <c r="Q158" s="1">
        <v>0</v>
      </c>
      <c r="R158" s="1">
        <v>0</v>
      </c>
      <c r="S158" s="1">
        <f t="shared" si="81"/>
        <v>1</v>
      </c>
      <c r="T158" s="1">
        <f t="shared" si="82"/>
        <v>1</v>
      </c>
      <c r="U158" s="1">
        <f t="shared" si="83"/>
        <v>1</v>
      </c>
      <c r="V158" s="1">
        <f t="shared" si="84"/>
        <v>1</v>
      </c>
      <c r="W158" s="1">
        <f t="shared" si="85"/>
        <v>0</v>
      </c>
      <c r="X158" s="1">
        <f t="shared" si="86"/>
        <v>1</v>
      </c>
      <c r="Y158" s="1">
        <f t="shared" si="87"/>
        <v>1</v>
      </c>
      <c r="Z158" s="1">
        <f t="shared" si="88"/>
        <v>0</v>
      </c>
      <c r="AA158" s="1">
        <f t="shared" si="89"/>
        <v>0</v>
      </c>
      <c r="AB158" s="1">
        <f t="shared" si="71"/>
        <v>6</v>
      </c>
      <c r="AC158" s="1"/>
    </row>
    <row r="159" spans="1:29" ht="12.95" customHeight="1">
      <c r="A159" s="2">
        <v>5945</v>
      </c>
      <c r="B159" s="1" t="s">
        <v>731</v>
      </c>
      <c r="C159" s="1" t="s">
        <v>998</v>
      </c>
      <c r="D159" s="1">
        <v>38.909933000000002</v>
      </c>
      <c r="E159" s="1">
        <v>-105.459367</v>
      </c>
      <c r="F159" s="3">
        <v>2</v>
      </c>
      <c r="G159" s="9" t="s">
        <v>2026</v>
      </c>
      <c r="H159" s="13">
        <v>2506.228658</v>
      </c>
      <c r="I159" s="14">
        <v>39.203609</v>
      </c>
      <c r="J159" s="12">
        <v>2.5000000000000001E-3</v>
      </c>
      <c r="K159" s="12">
        <v>0.1183</v>
      </c>
      <c r="L159" s="12">
        <v>0.15920000000000001</v>
      </c>
      <c r="M159" s="1">
        <v>0</v>
      </c>
      <c r="N159" s="1">
        <v>4</v>
      </c>
      <c r="O159" s="12">
        <v>1.8253740000000001</v>
      </c>
      <c r="P159" s="1">
        <v>0.11132300000000001</v>
      </c>
      <c r="Q159" s="1">
        <v>0</v>
      </c>
      <c r="R159" s="1">
        <v>0</v>
      </c>
      <c r="S159" s="1">
        <f t="shared" si="81"/>
        <v>1</v>
      </c>
      <c r="T159" s="1">
        <f t="shared" si="82"/>
        <v>1</v>
      </c>
      <c r="U159" s="1">
        <f t="shared" si="83"/>
        <v>1</v>
      </c>
      <c r="V159" s="1">
        <f t="shared" si="84"/>
        <v>0</v>
      </c>
      <c r="W159" s="1">
        <f t="shared" si="85"/>
        <v>1</v>
      </c>
      <c r="X159" s="1">
        <f t="shared" si="86"/>
        <v>1</v>
      </c>
      <c r="Y159" s="1">
        <f t="shared" si="87"/>
        <v>1</v>
      </c>
      <c r="Z159" s="1">
        <f t="shared" si="88"/>
        <v>0</v>
      </c>
      <c r="AA159" s="1">
        <f t="shared" si="89"/>
        <v>0</v>
      </c>
      <c r="AB159" s="1">
        <f t="shared" si="71"/>
        <v>6</v>
      </c>
      <c r="AC159" s="1"/>
    </row>
    <row r="160" spans="1:29" ht="12.95" customHeight="1">
      <c r="A160" s="2">
        <v>5948</v>
      </c>
      <c r="B160" s="1" t="s">
        <v>731</v>
      </c>
      <c r="C160" s="1" t="s">
        <v>999</v>
      </c>
      <c r="D160" s="1">
        <v>39.00282</v>
      </c>
      <c r="E160" s="1">
        <v>-105.708529</v>
      </c>
      <c r="F160" s="3">
        <v>1</v>
      </c>
      <c r="G160" s="9" t="s">
        <v>2026</v>
      </c>
      <c r="H160" s="13">
        <v>2290.2670149999999</v>
      </c>
      <c r="I160" s="14">
        <v>78.537723999999997</v>
      </c>
      <c r="J160" s="12">
        <v>2.6999999999999997E-3</v>
      </c>
      <c r="K160" s="12">
        <v>0.1159</v>
      </c>
      <c r="L160" s="12">
        <v>0.1641</v>
      </c>
      <c r="M160" s="1">
        <v>0</v>
      </c>
      <c r="N160" s="1">
        <v>2</v>
      </c>
      <c r="O160" s="12">
        <v>1.665055</v>
      </c>
      <c r="P160" s="1">
        <v>0.12182</v>
      </c>
      <c r="Q160" s="1">
        <v>3</v>
      </c>
      <c r="R160" s="1">
        <v>0</v>
      </c>
      <c r="S160" s="1">
        <f t="shared" si="81"/>
        <v>1</v>
      </c>
      <c r="T160" s="1">
        <f t="shared" si="82"/>
        <v>1</v>
      </c>
      <c r="U160" s="1">
        <f t="shared" si="83"/>
        <v>1</v>
      </c>
      <c r="V160" s="1">
        <f t="shared" si="84"/>
        <v>0</v>
      </c>
      <c r="W160" s="1">
        <f t="shared" si="85"/>
        <v>1</v>
      </c>
      <c r="X160" s="1">
        <f t="shared" si="86"/>
        <v>1</v>
      </c>
      <c r="Y160" s="1">
        <f t="shared" si="87"/>
        <v>1</v>
      </c>
      <c r="Z160" s="1">
        <f t="shared" si="88"/>
        <v>1</v>
      </c>
      <c r="AA160" s="1">
        <f t="shared" si="89"/>
        <v>0</v>
      </c>
      <c r="AB160" s="1">
        <f t="shared" si="71"/>
        <v>7</v>
      </c>
      <c r="AC160" s="1"/>
    </row>
    <row r="161" spans="1:29" ht="12.95" customHeight="1">
      <c r="A161" s="2">
        <v>5950</v>
      </c>
      <c r="B161" s="1" t="s">
        <v>731</v>
      </c>
      <c r="C161" s="1" t="s">
        <v>1000</v>
      </c>
      <c r="D161" s="1">
        <v>38.904850000000003</v>
      </c>
      <c r="E161" s="1">
        <v>-105.46593</v>
      </c>
      <c r="F161" s="3">
        <v>1</v>
      </c>
      <c r="G161" s="9" t="s">
        <v>2026</v>
      </c>
      <c r="H161" s="13">
        <v>2484.1474870000002</v>
      </c>
      <c r="I161" s="14">
        <v>44.233548999999996</v>
      </c>
      <c r="J161" s="12">
        <v>2.5000000000000001E-3</v>
      </c>
      <c r="K161" s="12">
        <v>0.1193</v>
      </c>
      <c r="L161" s="12">
        <v>0.1598</v>
      </c>
      <c r="M161" s="1">
        <v>0</v>
      </c>
      <c r="N161" s="1">
        <v>6</v>
      </c>
      <c r="O161" s="12">
        <v>1.6975</v>
      </c>
      <c r="P161" s="1">
        <v>0.11191</v>
      </c>
      <c r="Q161" s="1">
        <v>0</v>
      </c>
      <c r="R161" s="1">
        <v>0</v>
      </c>
      <c r="S161" s="1">
        <f t="shared" si="81"/>
        <v>1</v>
      </c>
      <c r="T161" s="1">
        <f t="shared" si="82"/>
        <v>1</v>
      </c>
      <c r="U161" s="1">
        <f t="shared" si="83"/>
        <v>1</v>
      </c>
      <c r="V161" s="1">
        <f t="shared" si="84"/>
        <v>0</v>
      </c>
      <c r="W161" s="1">
        <f t="shared" si="85"/>
        <v>1</v>
      </c>
      <c r="X161" s="1">
        <f t="shared" si="86"/>
        <v>1</v>
      </c>
      <c r="Y161" s="1">
        <f t="shared" si="87"/>
        <v>1</v>
      </c>
      <c r="Z161" s="1">
        <f t="shared" si="88"/>
        <v>0</v>
      </c>
      <c r="AA161" s="1">
        <f t="shared" si="89"/>
        <v>0</v>
      </c>
      <c r="AB161" s="1">
        <f t="shared" si="71"/>
        <v>6</v>
      </c>
      <c r="AC161" s="1"/>
    </row>
    <row r="162" spans="1:29" ht="12.95" customHeight="1">
      <c r="A162" s="2">
        <v>5951</v>
      </c>
      <c r="B162" s="1" t="s">
        <v>731</v>
      </c>
      <c r="C162" s="1" t="s">
        <v>1001</v>
      </c>
      <c r="D162" s="1">
        <v>38.987180000000002</v>
      </c>
      <c r="E162" s="1">
        <v>-105.36283</v>
      </c>
      <c r="F162" s="3">
        <v>1</v>
      </c>
      <c r="G162" s="9" t="s">
        <v>2026</v>
      </c>
      <c r="H162" s="13">
        <v>2819.6610679999999</v>
      </c>
      <c r="I162" s="14">
        <v>35.254176999999999</v>
      </c>
      <c r="J162" s="12">
        <v>2.2000000000000001E-3</v>
      </c>
      <c r="K162" s="12">
        <v>0.14350000000000002</v>
      </c>
      <c r="L162" s="12">
        <v>0.1537</v>
      </c>
      <c r="M162" s="1">
        <v>1</v>
      </c>
      <c r="N162" s="1">
        <v>4</v>
      </c>
      <c r="O162" s="12">
        <v>2.3132220000000001</v>
      </c>
      <c r="P162" s="1">
        <v>0.100012</v>
      </c>
      <c r="Q162" s="1">
        <v>0</v>
      </c>
      <c r="R162" s="1">
        <v>0</v>
      </c>
      <c r="S162" s="1">
        <f t="shared" si="81"/>
        <v>1</v>
      </c>
      <c r="T162" s="1">
        <f t="shared" si="82"/>
        <v>1</v>
      </c>
      <c r="U162" s="1">
        <f t="shared" si="83"/>
        <v>1</v>
      </c>
      <c r="V162" s="1">
        <f t="shared" si="84"/>
        <v>1</v>
      </c>
      <c r="W162" s="1">
        <f t="shared" si="85"/>
        <v>1</v>
      </c>
      <c r="X162" s="1">
        <f t="shared" si="86"/>
        <v>1</v>
      </c>
      <c r="Y162" s="1">
        <f t="shared" si="87"/>
        <v>1</v>
      </c>
      <c r="Z162" s="1">
        <f t="shared" si="88"/>
        <v>0</v>
      </c>
      <c r="AA162" s="1">
        <f t="shared" si="89"/>
        <v>0</v>
      </c>
      <c r="AB162" s="1">
        <f t="shared" si="71"/>
        <v>7</v>
      </c>
      <c r="AC162" s="1"/>
    </row>
    <row r="163" spans="1:29" ht="12.95" customHeight="1">
      <c r="A163" s="2">
        <v>5952</v>
      </c>
      <c r="B163" s="1" t="s">
        <v>731</v>
      </c>
      <c r="C163" s="1" t="s">
        <v>1004</v>
      </c>
      <c r="D163" s="1">
        <v>38.969000000000001</v>
      </c>
      <c r="E163" s="1">
        <v>-105.607</v>
      </c>
      <c r="F163" s="3">
        <v>1</v>
      </c>
      <c r="G163" s="9" t="s">
        <v>2026</v>
      </c>
      <c r="H163" s="13">
        <v>2001.799501</v>
      </c>
      <c r="I163" s="14">
        <v>25.513705999999999</v>
      </c>
      <c r="J163" s="12">
        <v>3.1000000000000003E-3</v>
      </c>
      <c r="K163" s="12">
        <v>0.13159999999999999</v>
      </c>
      <c r="L163" s="12">
        <v>0.16909999999999997</v>
      </c>
      <c r="M163" s="1">
        <v>0</v>
      </c>
      <c r="N163" s="1">
        <v>1</v>
      </c>
      <c r="O163" s="12">
        <v>1.276907</v>
      </c>
      <c r="P163" s="1">
        <v>0.139375</v>
      </c>
      <c r="Q163" s="1">
        <v>1</v>
      </c>
      <c r="R163" s="1">
        <v>0</v>
      </c>
      <c r="S163" s="1">
        <f t="shared" si="81"/>
        <v>1</v>
      </c>
      <c r="T163" s="1">
        <f t="shared" si="82"/>
        <v>1</v>
      </c>
      <c r="U163" s="1">
        <f t="shared" si="83"/>
        <v>1</v>
      </c>
      <c r="V163" s="1">
        <f t="shared" si="84"/>
        <v>0</v>
      </c>
      <c r="W163" s="1">
        <f t="shared" si="85"/>
        <v>0</v>
      </c>
      <c r="X163" s="1">
        <f t="shared" si="86"/>
        <v>1</v>
      </c>
      <c r="Y163" s="1">
        <f t="shared" si="87"/>
        <v>1</v>
      </c>
      <c r="Z163" s="1">
        <f t="shared" si="88"/>
        <v>1</v>
      </c>
      <c r="AA163" s="1">
        <f t="shared" si="89"/>
        <v>0</v>
      </c>
      <c r="AB163" s="1">
        <f t="shared" si="71"/>
        <v>6</v>
      </c>
      <c r="AC163" s="1"/>
    </row>
    <row r="164" spans="1:29" ht="12.95" customHeight="1">
      <c r="A164" s="2">
        <v>5953</v>
      </c>
      <c r="B164" s="1" t="s">
        <v>1005</v>
      </c>
      <c r="C164" s="1" t="s">
        <v>1006</v>
      </c>
      <c r="D164" s="1">
        <v>39.092750000000002</v>
      </c>
      <c r="E164" s="1">
        <v>-105.865675</v>
      </c>
      <c r="F164" s="3">
        <v>2</v>
      </c>
      <c r="G164" s="9" t="s">
        <v>2026</v>
      </c>
      <c r="H164" s="13">
        <v>428.638622</v>
      </c>
      <c r="I164" s="14">
        <v>13.461368999999999</v>
      </c>
      <c r="J164" s="12">
        <v>0</v>
      </c>
      <c r="K164" s="12">
        <v>0.1386</v>
      </c>
      <c r="L164" s="12">
        <v>0.40879999999999994</v>
      </c>
      <c r="M164" s="1">
        <v>0</v>
      </c>
      <c r="N164" s="1">
        <v>5</v>
      </c>
      <c r="O164" s="12">
        <v>1.3667579999999999</v>
      </c>
      <c r="P164" s="1">
        <v>0.63923300000000005</v>
      </c>
      <c r="Q164" s="1">
        <v>0</v>
      </c>
      <c r="R164" s="1">
        <v>0</v>
      </c>
      <c r="S164" s="1">
        <f t="shared" si="81"/>
        <v>0</v>
      </c>
      <c r="T164" s="1">
        <f t="shared" si="82"/>
        <v>1</v>
      </c>
      <c r="U164" s="1">
        <f t="shared" si="83"/>
        <v>1</v>
      </c>
      <c r="V164" s="1">
        <f t="shared" si="84"/>
        <v>0</v>
      </c>
      <c r="W164" s="1">
        <f t="shared" si="85"/>
        <v>1</v>
      </c>
      <c r="X164" s="1">
        <f t="shared" si="86"/>
        <v>1</v>
      </c>
      <c r="Y164" s="1">
        <f t="shared" si="87"/>
        <v>1</v>
      </c>
      <c r="Z164" s="1">
        <f t="shared" si="88"/>
        <v>0</v>
      </c>
      <c r="AA164" s="1">
        <f t="shared" si="89"/>
        <v>0</v>
      </c>
      <c r="AB164" s="1">
        <f t="shared" si="71"/>
        <v>5</v>
      </c>
      <c r="AC164" s="1"/>
    </row>
    <row r="165" spans="1:29" ht="12.95" customHeight="1">
      <c r="A165" s="2">
        <v>5954</v>
      </c>
      <c r="B165" s="1" t="s">
        <v>1005</v>
      </c>
      <c r="C165" s="1" t="s">
        <v>1007</v>
      </c>
      <c r="D165" s="1">
        <v>39.235999999999997</v>
      </c>
      <c r="E165" s="1">
        <v>-106.028633</v>
      </c>
      <c r="F165" s="3">
        <v>1</v>
      </c>
      <c r="G165" s="9" t="s">
        <v>2026</v>
      </c>
      <c r="H165" s="13">
        <v>161.64484899999999</v>
      </c>
      <c r="I165" s="14">
        <v>22.965451999999999</v>
      </c>
      <c r="J165" s="12">
        <v>0</v>
      </c>
      <c r="K165" s="12">
        <v>0</v>
      </c>
      <c r="L165" s="12">
        <v>0.3463</v>
      </c>
      <c r="M165" s="1">
        <v>1</v>
      </c>
      <c r="N165" s="1">
        <v>10</v>
      </c>
      <c r="O165" s="12">
        <v>5.3640359999999996</v>
      </c>
      <c r="P165" s="1">
        <v>1.657956</v>
      </c>
      <c r="Q165" s="1">
        <v>0</v>
      </c>
      <c r="R165" s="1">
        <v>0</v>
      </c>
      <c r="S165" s="1">
        <f t="shared" si="81"/>
        <v>0</v>
      </c>
      <c r="T165" s="1">
        <f t="shared" si="82"/>
        <v>0</v>
      </c>
      <c r="U165" s="1">
        <f t="shared" si="83"/>
        <v>1</v>
      </c>
      <c r="V165" s="1">
        <f t="shared" si="84"/>
        <v>1</v>
      </c>
      <c r="W165" s="1">
        <f t="shared" si="85"/>
        <v>1</v>
      </c>
      <c r="X165" s="1">
        <f t="shared" si="86"/>
        <v>1</v>
      </c>
      <c r="Y165" s="1">
        <f t="shared" si="87"/>
        <v>1</v>
      </c>
      <c r="Z165" s="1">
        <f t="shared" si="88"/>
        <v>0</v>
      </c>
      <c r="AA165" s="1">
        <f t="shared" si="89"/>
        <v>0</v>
      </c>
      <c r="AB165" s="1">
        <f t="shared" si="71"/>
        <v>5</v>
      </c>
      <c r="AC165" s="1"/>
    </row>
    <row r="166" spans="1:29" ht="12.95" customHeight="1">
      <c r="A166" s="2">
        <v>5959</v>
      </c>
      <c r="B166" s="1" t="s">
        <v>1005</v>
      </c>
      <c r="C166" s="1" t="s">
        <v>1008</v>
      </c>
      <c r="D166" s="1">
        <v>39.352429999999998</v>
      </c>
      <c r="E166" s="1">
        <v>-106.07089999999999</v>
      </c>
      <c r="F166" s="3">
        <v>2</v>
      </c>
      <c r="G166" s="9" t="s">
        <v>2026</v>
      </c>
      <c r="H166" s="13">
        <v>20.794705</v>
      </c>
      <c r="I166" s="14">
        <v>14.152371</v>
      </c>
      <c r="J166" s="12">
        <v>0</v>
      </c>
      <c r="K166" s="12">
        <v>0</v>
      </c>
      <c r="L166" s="12">
        <v>0</v>
      </c>
      <c r="M166" s="1">
        <v>0</v>
      </c>
      <c r="N166" s="1">
        <v>0</v>
      </c>
      <c r="O166" s="12">
        <v>0.73325799999999997</v>
      </c>
      <c r="P166" s="1">
        <v>2.3082799999999999</v>
      </c>
      <c r="Q166" s="1">
        <v>0</v>
      </c>
      <c r="R166" s="1">
        <v>0</v>
      </c>
      <c r="S166" s="1">
        <f t="shared" si="81"/>
        <v>0</v>
      </c>
      <c r="T166" s="1">
        <f t="shared" si="82"/>
        <v>0</v>
      </c>
      <c r="U166" s="1">
        <f t="shared" si="83"/>
        <v>0</v>
      </c>
      <c r="V166" s="1">
        <f t="shared" si="84"/>
        <v>0</v>
      </c>
      <c r="W166" s="1">
        <f t="shared" si="85"/>
        <v>0</v>
      </c>
      <c r="X166" s="1">
        <f t="shared" si="86"/>
        <v>1</v>
      </c>
      <c r="Y166" s="1">
        <f t="shared" si="87"/>
        <v>1</v>
      </c>
      <c r="Z166" s="1">
        <f t="shared" si="88"/>
        <v>0</v>
      </c>
      <c r="AA166" s="1">
        <f t="shared" si="89"/>
        <v>0</v>
      </c>
      <c r="AB166" s="1">
        <f t="shared" si="71"/>
        <v>2</v>
      </c>
      <c r="AC166" s="1"/>
    </row>
    <row r="167" spans="1:29" ht="12.95" customHeight="1">
      <c r="A167" s="2">
        <v>5965</v>
      </c>
      <c r="B167" s="1" t="s">
        <v>1009</v>
      </c>
      <c r="C167" s="1" t="s">
        <v>1010</v>
      </c>
      <c r="D167" s="1">
        <v>38.983488000000001</v>
      </c>
      <c r="E167" s="1">
        <v>-105.883436</v>
      </c>
      <c r="F167" s="3">
        <v>1</v>
      </c>
      <c r="G167" s="9" t="s">
        <v>2026</v>
      </c>
      <c r="H167" s="13">
        <v>517.245093</v>
      </c>
      <c r="I167" s="14">
        <v>28.695255</v>
      </c>
      <c r="J167" s="12">
        <v>3.3000000000000004E-3</v>
      </c>
      <c r="K167" s="12">
        <v>0.20379999999999998</v>
      </c>
      <c r="L167" s="12">
        <v>0.11359999999999998</v>
      </c>
      <c r="M167" s="1">
        <v>0</v>
      </c>
      <c r="N167" s="1">
        <v>1</v>
      </c>
      <c r="O167" s="12">
        <v>1.1380509999999999</v>
      </c>
      <c r="P167" s="1">
        <v>5.7999999999999996E-3</v>
      </c>
      <c r="Q167" s="1">
        <v>0</v>
      </c>
      <c r="R167" s="1">
        <v>0</v>
      </c>
      <c r="S167" s="1">
        <f t="shared" si="81"/>
        <v>1</v>
      </c>
      <c r="T167" s="1">
        <f t="shared" si="82"/>
        <v>1</v>
      </c>
      <c r="U167" s="1">
        <f t="shared" si="83"/>
        <v>1</v>
      </c>
      <c r="V167" s="1">
        <f t="shared" si="84"/>
        <v>0</v>
      </c>
      <c r="W167" s="1">
        <f t="shared" si="85"/>
        <v>0</v>
      </c>
      <c r="X167" s="1">
        <f t="shared" si="86"/>
        <v>1</v>
      </c>
      <c r="Y167" s="1">
        <f t="shared" si="87"/>
        <v>0</v>
      </c>
      <c r="Z167" s="1">
        <f t="shared" si="88"/>
        <v>0</v>
      </c>
      <c r="AA167" s="1">
        <f t="shared" si="89"/>
        <v>0</v>
      </c>
      <c r="AB167" s="1">
        <f t="shared" si="71"/>
        <v>4</v>
      </c>
      <c r="AC167" s="1"/>
    </row>
    <row r="168" spans="1:29" ht="12.95" customHeight="1">
      <c r="A168" s="2">
        <v>5966</v>
      </c>
      <c r="B168" s="1" t="s">
        <v>1009</v>
      </c>
      <c r="C168" s="1" t="s">
        <v>1011</v>
      </c>
      <c r="D168" s="1">
        <v>39.02017</v>
      </c>
      <c r="E168" s="1">
        <v>-105.96517</v>
      </c>
      <c r="F168" s="3">
        <v>1</v>
      </c>
      <c r="G168" s="9" t="s">
        <v>2026</v>
      </c>
      <c r="H168" s="13">
        <v>297.025779</v>
      </c>
      <c r="I168" s="14">
        <v>32.379021000000002</v>
      </c>
      <c r="J168" s="12">
        <v>0</v>
      </c>
      <c r="K168" s="12">
        <v>0.1048</v>
      </c>
      <c r="L168" s="12">
        <v>5.3299999999999993E-2</v>
      </c>
      <c r="M168" s="1">
        <v>0</v>
      </c>
      <c r="N168" s="1">
        <v>3</v>
      </c>
      <c r="O168" s="12">
        <v>0.67979699999999998</v>
      </c>
      <c r="P168" s="1">
        <v>0</v>
      </c>
      <c r="Q168" s="1">
        <v>0</v>
      </c>
      <c r="R168" s="1">
        <v>0</v>
      </c>
      <c r="S168" s="1">
        <f t="shared" si="81"/>
        <v>0</v>
      </c>
      <c r="T168" s="1">
        <f t="shared" si="82"/>
        <v>1</v>
      </c>
      <c r="U168" s="1">
        <f t="shared" si="83"/>
        <v>1</v>
      </c>
      <c r="V168" s="1">
        <f t="shared" si="84"/>
        <v>0</v>
      </c>
      <c r="W168" s="1">
        <f t="shared" si="85"/>
        <v>1</v>
      </c>
      <c r="X168" s="1">
        <f t="shared" si="86"/>
        <v>1</v>
      </c>
      <c r="Y168" s="1">
        <f t="shared" si="87"/>
        <v>0</v>
      </c>
      <c r="Z168" s="1">
        <f t="shared" si="88"/>
        <v>0</v>
      </c>
      <c r="AA168" s="1">
        <f t="shared" si="89"/>
        <v>0</v>
      </c>
      <c r="AB168" s="1">
        <f t="shared" si="71"/>
        <v>4</v>
      </c>
      <c r="AC168" s="1"/>
    </row>
    <row r="169" spans="1:29" ht="12.95" customHeight="1">
      <c r="A169" s="2">
        <v>5967</v>
      </c>
      <c r="B169" s="1" t="s">
        <v>1009</v>
      </c>
      <c r="C169" s="1" t="s">
        <v>1012</v>
      </c>
      <c r="D169" s="1">
        <v>39.054180000000002</v>
      </c>
      <c r="E169" s="1">
        <v>-105.96684999999999</v>
      </c>
      <c r="F169" s="3">
        <v>1</v>
      </c>
      <c r="G169" s="9" t="s">
        <v>2026</v>
      </c>
      <c r="H169" s="13">
        <v>244.183423</v>
      </c>
      <c r="I169" s="14">
        <v>21.738316999999999</v>
      </c>
      <c r="J169" s="12">
        <v>0</v>
      </c>
      <c r="K169" s="12">
        <v>0.11460000000000001</v>
      </c>
      <c r="L169" s="12">
        <v>3.1699999999999999E-2</v>
      </c>
      <c r="M169" s="1">
        <v>0</v>
      </c>
      <c r="N169" s="1">
        <v>7</v>
      </c>
      <c r="O169" s="12">
        <v>1.6441269999999999</v>
      </c>
      <c r="P169" s="1">
        <v>0</v>
      </c>
      <c r="Q169" s="1">
        <v>0</v>
      </c>
      <c r="R169" s="1">
        <v>0</v>
      </c>
      <c r="S169" s="1">
        <f t="shared" si="81"/>
        <v>0</v>
      </c>
      <c r="T169" s="1">
        <f t="shared" si="82"/>
        <v>1</v>
      </c>
      <c r="U169" s="1">
        <f t="shared" si="83"/>
        <v>1</v>
      </c>
      <c r="V169" s="1">
        <f t="shared" si="84"/>
        <v>0</v>
      </c>
      <c r="W169" s="1">
        <f t="shared" si="85"/>
        <v>1</v>
      </c>
      <c r="X169" s="1">
        <f t="shared" si="86"/>
        <v>1</v>
      </c>
      <c r="Y169" s="1">
        <f t="shared" si="87"/>
        <v>0</v>
      </c>
      <c r="Z169" s="1">
        <f t="shared" si="88"/>
        <v>0</v>
      </c>
      <c r="AA169" s="1">
        <f t="shared" si="89"/>
        <v>0</v>
      </c>
      <c r="AB169" s="1">
        <f t="shared" si="71"/>
        <v>4</v>
      </c>
      <c r="AC169" s="1"/>
    </row>
    <row r="170" spans="1:29" ht="12.95" customHeight="1">
      <c r="A170" s="2">
        <v>5975</v>
      </c>
      <c r="B170" s="1" t="s">
        <v>1031</v>
      </c>
      <c r="C170" s="1" t="s">
        <v>987</v>
      </c>
      <c r="D170" s="1">
        <v>38.968969999999999</v>
      </c>
      <c r="E170" s="1">
        <v>-105.35619</v>
      </c>
      <c r="F170" s="3">
        <v>1</v>
      </c>
      <c r="G170" s="9" t="s">
        <v>2026</v>
      </c>
      <c r="H170" s="13">
        <v>217.59361200000001</v>
      </c>
      <c r="I170" s="14">
        <v>26.610849999999999</v>
      </c>
      <c r="J170" s="12">
        <v>0</v>
      </c>
      <c r="K170" s="12">
        <v>0.42310000000000003</v>
      </c>
      <c r="L170" s="12">
        <v>0.12609999999999999</v>
      </c>
      <c r="M170" s="1">
        <v>0</v>
      </c>
      <c r="N170" s="1">
        <v>3</v>
      </c>
      <c r="O170" s="12">
        <v>3.115462</v>
      </c>
      <c r="P170" s="1">
        <v>0</v>
      </c>
      <c r="Q170" s="1">
        <v>0</v>
      </c>
      <c r="R170" s="1">
        <v>0</v>
      </c>
      <c r="S170" s="1">
        <f t="shared" si="81"/>
        <v>0</v>
      </c>
      <c r="T170" s="1">
        <f t="shared" si="82"/>
        <v>1</v>
      </c>
      <c r="U170" s="1">
        <f t="shared" si="83"/>
        <v>1</v>
      </c>
      <c r="V170" s="1">
        <f t="shared" si="84"/>
        <v>0</v>
      </c>
      <c r="W170" s="1">
        <f t="shared" si="85"/>
        <v>1</v>
      </c>
      <c r="X170" s="1">
        <f t="shared" si="86"/>
        <v>1</v>
      </c>
      <c r="Y170" s="1">
        <f t="shared" si="87"/>
        <v>0</v>
      </c>
      <c r="Z170" s="1">
        <f t="shared" si="88"/>
        <v>0</v>
      </c>
      <c r="AA170" s="1">
        <f t="shared" si="89"/>
        <v>0</v>
      </c>
      <c r="AB170" s="1">
        <f t="shared" si="71"/>
        <v>4</v>
      </c>
      <c r="AC170" s="1"/>
    </row>
    <row r="171" spans="1:29" ht="12.95" customHeight="1">
      <c r="A171" s="2">
        <v>5977</v>
      </c>
      <c r="B171" s="1" t="s">
        <v>1033</v>
      </c>
      <c r="C171" s="1" t="s">
        <v>1034</v>
      </c>
      <c r="D171" s="1">
        <v>39.306699999999999</v>
      </c>
      <c r="E171" s="1">
        <v>-105.192511</v>
      </c>
      <c r="F171" s="3">
        <v>2</v>
      </c>
      <c r="G171" s="9" t="s">
        <v>2026</v>
      </c>
      <c r="H171" s="13">
        <v>34.124415999999997</v>
      </c>
      <c r="I171" s="14">
        <v>16.947087</v>
      </c>
      <c r="J171" s="12">
        <v>0</v>
      </c>
      <c r="K171" s="12">
        <v>0</v>
      </c>
      <c r="L171" s="12">
        <v>0.1767</v>
      </c>
      <c r="M171" s="1">
        <v>0</v>
      </c>
      <c r="N171" s="1">
        <v>0</v>
      </c>
      <c r="O171" s="12">
        <v>0.65553600000000001</v>
      </c>
      <c r="P171" s="1">
        <v>0</v>
      </c>
      <c r="Q171" s="1">
        <v>0</v>
      </c>
      <c r="R171" s="1">
        <v>0</v>
      </c>
      <c r="S171" s="1">
        <f t="shared" si="81"/>
        <v>0</v>
      </c>
      <c r="T171" s="1">
        <f t="shared" si="82"/>
        <v>0</v>
      </c>
      <c r="U171" s="1">
        <f t="shared" si="83"/>
        <v>1</v>
      </c>
      <c r="V171" s="1">
        <f t="shared" si="84"/>
        <v>0</v>
      </c>
      <c r="W171" s="1">
        <f t="shared" si="85"/>
        <v>0</v>
      </c>
      <c r="X171" s="1">
        <f t="shared" si="86"/>
        <v>1</v>
      </c>
      <c r="Y171" s="1">
        <f t="shared" si="87"/>
        <v>0</v>
      </c>
      <c r="Z171" s="1">
        <f t="shared" si="88"/>
        <v>0</v>
      </c>
      <c r="AA171" s="1">
        <f t="shared" si="89"/>
        <v>0</v>
      </c>
      <c r="AB171" s="1">
        <f t="shared" si="71"/>
        <v>2</v>
      </c>
      <c r="AC171" s="1"/>
    </row>
    <row r="172" spans="1:29" ht="12.95" customHeight="1">
      <c r="A172" s="2">
        <v>5978</v>
      </c>
      <c r="B172" s="1" t="s">
        <v>526</v>
      </c>
      <c r="C172" s="1" t="s">
        <v>1035</v>
      </c>
      <c r="D172" s="1">
        <v>39.244900000000001</v>
      </c>
      <c r="E172" s="1">
        <v>-105.234481</v>
      </c>
      <c r="F172" s="3">
        <v>2</v>
      </c>
      <c r="G172" s="9" t="s">
        <v>2026</v>
      </c>
      <c r="H172" s="13">
        <v>21.559875999999999</v>
      </c>
      <c r="I172" s="14">
        <v>7.7046609999999998</v>
      </c>
      <c r="J172" s="12">
        <v>0</v>
      </c>
      <c r="K172" s="12">
        <v>0</v>
      </c>
      <c r="L172" s="12">
        <v>0</v>
      </c>
      <c r="M172" s="1">
        <v>2</v>
      </c>
      <c r="N172" s="1">
        <v>0</v>
      </c>
      <c r="O172" s="12">
        <v>0.5887</v>
      </c>
      <c r="P172" s="1">
        <v>0</v>
      </c>
      <c r="Q172" s="1">
        <v>0</v>
      </c>
      <c r="R172" s="1">
        <v>0</v>
      </c>
      <c r="S172" s="1">
        <f t="shared" si="81"/>
        <v>0</v>
      </c>
      <c r="T172" s="1">
        <f t="shared" si="82"/>
        <v>0</v>
      </c>
      <c r="U172" s="1">
        <f t="shared" si="83"/>
        <v>0</v>
      </c>
      <c r="V172" s="1">
        <f t="shared" si="84"/>
        <v>1</v>
      </c>
      <c r="W172" s="1">
        <f t="shared" si="85"/>
        <v>0</v>
      </c>
      <c r="X172" s="1">
        <f t="shared" si="86"/>
        <v>0</v>
      </c>
      <c r="Y172" s="1">
        <f t="shared" si="87"/>
        <v>0</v>
      </c>
      <c r="Z172" s="1">
        <f t="shared" si="88"/>
        <v>0</v>
      </c>
      <c r="AA172" s="1">
        <f t="shared" si="89"/>
        <v>0</v>
      </c>
      <c r="AB172" s="1">
        <f t="shared" si="71"/>
        <v>1</v>
      </c>
      <c r="AC172" s="1"/>
    </row>
    <row r="173" spans="1:29" ht="12.95" customHeight="1">
      <c r="A173" s="2">
        <v>5979</v>
      </c>
      <c r="B173" s="1" t="s">
        <v>412</v>
      </c>
      <c r="C173" s="1" t="s">
        <v>1036</v>
      </c>
      <c r="D173" s="1">
        <v>39.374450000000003</v>
      </c>
      <c r="E173" s="1">
        <v>-105.11089</v>
      </c>
      <c r="F173" s="3">
        <v>1</v>
      </c>
      <c r="G173" s="9" t="s">
        <v>2026</v>
      </c>
      <c r="H173" s="13">
        <v>8.7617480000000008</v>
      </c>
      <c r="I173" s="14">
        <v>8.4935679999999998</v>
      </c>
      <c r="J173" s="12">
        <v>0</v>
      </c>
      <c r="K173" s="12">
        <v>0</v>
      </c>
      <c r="L173" s="12">
        <v>0.36959999999999998</v>
      </c>
      <c r="M173" s="1">
        <v>0</v>
      </c>
      <c r="N173" s="1">
        <v>0</v>
      </c>
      <c r="O173" s="12">
        <v>0.80145500000000003</v>
      </c>
      <c r="P173" s="1">
        <v>0</v>
      </c>
      <c r="Q173" s="1">
        <v>0</v>
      </c>
      <c r="R173" s="1">
        <v>0</v>
      </c>
      <c r="S173" s="1">
        <f t="shared" si="81"/>
        <v>0</v>
      </c>
      <c r="T173" s="1">
        <f t="shared" si="82"/>
        <v>0</v>
      </c>
      <c r="U173" s="1">
        <f t="shared" si="83"/>
        <v>1</v>
      </c>
      <c r="V173" s="1">
        <f t="shared" si="84"/>
        <v>0</v>
      </c>
      <c r="W173" s="1">
        <f t="shared" si="85"/>
        <v>0</v>
      </c>
      <c r="X173" s="1">
        <f t="shared" si="86"/>
        <v>1</v>
      </c>
      <c r="Y173" s="1">
        <f t="shared" si="87"/>
        <v>0</v>
      </c>
      <c r="Z173" s="1">
        <f t="shared" si="88"/>
        <v>0</v>
      </c>
      <c r="AA173" s="1">
        <f t="shared" si="89"/>
        <v>0</v>
      </c>
      <c r="AB173" s="1">
        <f t="shared" si="71"/>
        <v>2</v>
      </c>
      <c r="AC173" s="1"/>
    </row>
    <row r="174" spans="1:29" ht="12.95" customHeight="1">
      <c r="A174" s="2">
        <v>5986</v>
      </c>
      <c r="B174" s="1" t="s">
        <v>1046</v>
      </c>
      <c r="C174" s="1" t="s">
        <v>1047</v>
      </c>
      <c r="D174" s="1">
        <v>39.377833000000003</v>
      </c>
      <c r="E174" s="1">
        <v>-105.847217</v>
      </c>
      <c r="F174" s="3">
        <v>1</v>
      </c>
      <c r="G174" s="9" t="s">
        <v>2026</v>
      </c>
      <c r="H174" s="13">
        <v>45.317081999999999</v>
      </c>
      <c r="I174" s="14">
        <v>9.3540159999999997</v>
      </c>
      <c r="J174" s="12">
        <v>0</v>
      </c>
      <c r="K174" s="12">
        <v>8.14E-2</v>
      </c>
      <c r="L174" s="12">
        <v>0</v>
      </c>
      <c r="M174" s="1">
        <v>0</v>
      </c>
      <c r="N174" s="1">
        <v>7</v>
      </c>
      <c r="O174" s="12">
        <v>1.0952679999999999</v>
      </c>
      <c r="P174" s="1">
        <v>2.2067E-2</v>
      </c>
      <c r="Q174" s="1">
        <v>0</v>
      </c>
      <c r="R174" s="1">
        <v>0</v>
      </c>
      <c r="S174" s="1">
        <f t="shared" si="81"/>
        <v>0</v>
      </c>
      <c r="T174" s="1">
        <f t="shared" si="82"/>
        <v>1</v>
      </c>
      <c r="U174" s="1">
        <f t="shared" si="83"/>
        <v>0</v>
      </c>
      <c r="V174" s="1">
        <f t="shared" si="84"/>
        <v>0</v>
      </c>
      <c r="W174" s="1">
        <f t="shared" si="85"/>
        <v>1</v>
      </c>
      <c r="X174" s="1">
        <f t="shared" si="86"/>
        <v>1</v>
      </c>
      <c r="Y174" s="1">
        <f t="shared" si="87"/>
        <v>0</v>
      </c>
      <c r="Z174" s="1">
        <f t="shared" si="88"/>
        <v>0</v>
      </c>
      <c r="AA174" s="1">
        <f t="shared" si="89"/>
        <v>0</v>
      </c>
      <c r="AB174" s="1">
        <f t="shared" si="71"/>
        <v>3</v>
      </c>
      <c r="AC174" s="1"/>
    </row>
    <row r="175" spans="1:29" ht="12.95" customHeight="1">
      <c r="A175" s="2">
        <v>5988</v>
      </c>
      <c r="B175" s="1" t="s">
        <v>1048</v>
      </c>
      <c r="C175" s="1" t="s">
        <v>94</v>
      </c>
      <c r="D175" s="1">
        <v>39.270330000000001</v>
      </c>
      <c r="E175" s="1">
        <v>-106.054</v>
      </c>
      <c r="F175" s="3">
        <v>1</v>
      </c>
      <c r="G175" s="9" t="s">
        <v>2026</v>
      </c>
      <c r="H175" s="13">
        <v>42.143338999999997</v>
      </c>
      <c r="I175" s="14">
        <v>9.8109789999999997</v>
      </c>
      <c r="J175" s="12">
        <v>0</v>
      </c>
      <c r="K175" s="12">
        <v>0</v>
      </c>
      <c r="L175" s="12">
        <v>0</v>
      </c>
      <c r="M175" s="1">
        <v>0</v>
      </c>
      <c r="N175" s="1">
        <v>2</v>
      </c>
      <c r="O175" s="12">
        <v>6.0209590000000004</v>
      </c>
      <c r="P175" s="1">
        <v>2.2067540000000001</v>
      </c>
      <c r="Q175" s="1">
        <v>0</v>
      </c>
      <c r="R175" s="1">
        <v>0</v>
      </c>
      <c r="S175" s="1">
        <f t="shared" si="81"/>
        <v>0</v>
      </c>
      <c r="T175" s="1">
        <f t="shared" si="82"/>
        <v>0</v>
      </c>
      <c r="U175" s="1">
        <f t="shared" si="83"/>
        <v>0</v>
      </c>
      <c r="V175" s="1">
        <f t="shared" si="84"/>
        <v>0</v>
      </c>
      <c r="W175" s="1">
        <f t="shared" si="85"/>
        <v>1</v>
      </c>
      <c r="X175" s="1">
        <f t="shared" si="86"/>
        <v>1</v>
      </c>
      <c r="Y175" s="1">
        <f t="shared" si="87"/>
        <v>1</v>
      </c>
      <c r="Z175" s="1">
        <f t="shared" si="88"/>
        <v>0</v>
      </c>
      <c r="AA175" s="1">
        <f t="shared" si="89"/>
        <v>0</v>
      </c>
      <c r="AB175" s="1">
        <f t="shared" si="71"/>
        <v>3</v>
      </c>
      <c r="AC175" s="1"/>
    </row>
    <row r="176" spans="1:29" ht="12.95" customHeight="1">
      <c r="A176" s="2">
        <v>6030</v>
      </c>
      <c r="B176" s="1" t="s">
        <v>1056</v>
      </c>
      <c r="C176" s="1" t="s">
        <v>1057</v>
      </c>
      <c r="D176" s="1">
        <v>40.082970000000003</v>
      </c>
      <c r="E176" s="1">
        <v>-102.26532</v>
      </c>
      <c r="F176" s="3">
        <v>3</v>
      </c>
      <c r="G176" s="9" t="s">
        <v>2025</v>
      </c>
      <c r="H176" s="13">
        <v>1360.26704</v>
      </c>
      <c r="I176" s="14">
        <v>17.484145999999999</v>
      </c>
      <c r="J176" s="12">
        <v>55.614300000000007</v>
      </c>
      <c r="K176" s="12">
        <v>0.73419999999999996</v>
      </c>
      <c r="L176" s="12">
        <v>0.39239999999999997</v>
      </c>
      <c r="M176" s="1">
        <v>0</v>
      </c>
      <c r="N176" s="1">
        <v>2</v>
      </c>
      <c r="O176" s="12">
        <v>1.4121109999999999</v>
      </c>
      <c r="P176" s="1">
        <v>0</v>
      </c>
      <c r="Q176" s="1">
        <v>0</v>
      </c>
      <c r="R176" s="1">
        <v>0</v>
      </c>
      <c r="S176" s="1">
        <f>IF(J176&gt;6,1,0)</f>
        <v>1</v>
      </c>
      <c r="T176" s="1">
        <f>IF(K176&gt;50,1,0)</f>
        <v>0</v>
      </c>
      <c r="U176" s="1">
        <f>IF(L176&gt;1,1,0)</f>
        <v>0</v>
      </c>
      <c r="V176" s="1">
        <f>IF(M176&gt;2,1,0)</f>
        <v>0</v>
      </c>
      <c r="W176" s="1">
        <f>IF(N176&gt;30,1,0)</f>
        <v>0</v>
      </c>
      <c r="X176" s="1">
        <f>IF(O176&gt;3,1,0)</f>
        <v>0</v>
      </c>
      <c r="Y176" s="1">
        <f>IF(P176&gt;0.002,1,0)</f>
        <v>0</v>
      </c>
      <c r="Z176" s="1">
        <f>IF(Q176&gt;3,1,0)</f>
        <v>0</v>
      </c>
      <c r="AA176" s="1">
        <f>IF(R176&gt;2,1,0)</f>
        <v>0</v>
      </c>
      <c r="AB176" s="1">
        <f t="shared" si="71"/>
        <v>1</v>
      </c>
      <c r="AC176" s="1"/>
    </row>
    <row r="177" spans="1:29" ht="12.95" customHeight="1">
      <c r="A177" s="2">
        <v>6266</v>
      </c>
      <c r="B177" s="1" t="s">
        <v>1060</v>
      </c>
      <c r="C177" s="1" t="s">
        <v>1061</v>
      </c>
      <c r="D177" s="1">
        <v>40.063499999999998</v>
      </c>
      <c r="E177" s="1">
        <v>-102.327</v>
      </c>
      <c r="F177" s="3">
        <v>3</v>
      </c>
      <c r="G177" s="9" t="s">
        <v>2025</v>
      </c>
      <c r="H177" s="13">
        <v>589.80600000000004</v>
      </c>
      <c r="I177" s="14">
        <v>29.934546999999998</v>
      </c>
      <c r="J177" s="12">
        <v>32.235500000000002</v>
      </c>
      <c r="K177" s="12">
        <v>0.4158</v>
      </c>
      <c r="L177" s="12">
        <v>2.2000000000000002E-2</v>
      </c>
      <c r="M177" s="1">
        <v>0</v>
      </c>
      <c r="N177" s="1">
        <v>3</v>
      </c>
      <c r="O177" s="12">
        <v>1.2378819999999999</v>
      </c>
      <c r="P177" s="1">
        <v>0</v>
      </c>
      <c r="Q177" s="1">
        <v>126</v>
      </c>
      <c r="R177" s="1">
        <v>0</v>
      </c>
      <c r="S177" s="1">
        <f>IF(J177&gt;6,1,0)</f>
        <v>1</v>
      </c>
      <c r="T177" s="1">
        <f>IF(K177&gt;50,1,0)</f>
        <v>0</v>
      </c>
      <c r="U177" s="1">
        <f>IF(L177&gt;1,1,0)</f>
        <v>0</v>
      </c>
      <c r="V177" s="1">
        <f>IF(M177&gt;2,1,0)</f>
        <v>0</v>
      </c>
      <c r="W177" s="1">
        <f>IF(N177&gt;30,1,0)</f>
        <v>0</v>
      </c>
      <c r="X177" s="1">
        <f>IF(O177&gt;3,1,0)</f>
        <v>0</v>
      </c>
      <c r="Y177" s="1">
        <f>IF(P177&gt;0.002,1,0)</f>
        <v>0</v>
      </c>
      <c r="Z177" s="1">
        <f>IF(Q177&gt;3,1,0)</f>
        <v>1</v>
      </c>
      <c r="AA177" s="1">
        <f>IF(R177&gt;2,1,0)</f>
        <v>0</v>
      </c>
      <c r="AB177" s="1">
        <f t="shared" si="71"/>
        <v>2</v>
      </c>
      <c r="AC177" s="1"/>
    </row>
    <row r="178" spans="1:29" ht="12.95" customHeight="1">
      <c r="A178" s="2">
        <v>6540</v>
      </c>
      <c r="B178" s="1" t="s">
        <v>1062</v>
      </c>
      <c r="C178" s="1" t="s">
        <v>1063</v>
      </c>
      <c r="D178" s="1">
        <v>39.834000000000003</v>
      </c>
      <c r="E178" s="1">
        <v>-102.254</v>
      </c>
      <c r="F178" s="3">
        <v>3</v>
      </c>
      <c r="G178" s="9" t="s">
        <v>2025</v>
      </c>
      <c r="H178" s="13">
        <v>4891.4518360000002</v>
      </c>
      <c r="I178" s="14">
        <v>32.040742000000002</v>
      </c>
      <c r="J178" s="12">
        <v>51.866900000000001</v>
      </c>
      <c r="K178" s="12">
        <v>0.43299999999999994</v>
      </c>
      <c r="L178" s="12">
        <v>4.3499999999999997E-2</v>
      </c>
      <c r="M178" s="1">
        <v>0</v>
      </c>
      <c r="N178" s="1">
        <v>0</v>
      </c>
      <c r="O178" s="12">
        <v>0.211449</v>
      </c>
      <c r="P178" s="1">
        <v>0</v>
      </c>
      <c r="Q178" s="1">
        <v>46</v>
      </c>
      <c r="R178" s="1">
        <v>0</v>
      </c>
      <c r="S178" s="1">
        <f>IF(J178&gt;6,1,0)</f>
        <v>1</v>
      </c>
      <c r="T178" s="1">
        <f>IF(K178&gt;50,1,0)</f>
        <v>0</v>
      </c>
      <c r="U178" s="1">
        <f>IF(L178&gt;1,1,0)</f>
        <v>0</v>
      </c>
      <c r="V178" s="1">
        <f>IF(M178&gt;2,1,0)</f>
        <v>0</v>
      </c>
      <c r="W178" s="1">
        <f>IF(N178&gt;30,1,0)</f>
        <v>0</v>
      </c>
      <c r="X178" s="1">
        <f>IF(O178&gt;3,1,0)</f>
        <v>0</v>
      </c>
      <c r="Y178" s="1">
        <f>IF(P178&gt;0.002,1,0)</f>
        <v>0</v>
      </c>
      <c r="Z178" s="1">
        <f>IF(Q178&gt;3,1,0)</f>
        <v>1</v>
      </c>
      <c r="AA178" s="1">
        <f>IF(R178&gt;2,1,0)</f>
        <v>0</v>
      </c>
      <c r="AB178" s="1">
        <f t="shared" si="71"/>
        <v>2</v>
      </c>
      <c r="AC178" s="1"/>
    </row>
    <row r="179" spans="1:29" ht="12.95" customHeight="1">
      <c r="A179" s="2">
        <v>7115</v>
      </c>
      <c r="B179" s="1" t="s">
        <v>1074</v>
      </c>
      <c r="C179" s="1" t="s">
        <v>114</v>
      </c>
      <c r="D179" s="1">
        <v>38.493470000000002</v>
      </c>
      <c r="E179" s="1">
        <v>-105.3994</v>
      </c>
      <c r="F179" s="3">
        <v>1</v>
      </c>
      <c r="G179" s="9" t="s">
        <v>2026</v>
      </c>
      <c r="H179" s="13">
        <v>764.43709899999999</v>
      </c>
      <c r="I179" s="14">
        <v>28.368276000000002</v>
      </c>
      <c r="J179" s="12">
        <v>0</v>
      </c>
      <c r="K179" s="12">
        <v>0.3367</v>
      </c>
      <c r="L179" s="12">
        <v>6.4000000000000001E-2</v>
      </c>
      <c r="M179" s="1">
        <v>0</v>
      </c>
      <c r="N179" s="1">
        <v>2</v>
      </c>
      <c r="O179" s="12">
        <v>0.72600299999999995</v>
      </c>
      <c r="P179" s="1">
        <v>2.6159999999999998E-3</v>
      </c>
      <c r="Q179" s="1">
        <v>0</v>
      </c>
      <c r="R179" s="1">
        <v>0</v>
      </c>
      <c r="S179" s="1">
        <f t="shared" ref="S179:S210" si="90">IF(J179&gt;0,1,0)</f>
        <v>0</v>
      </c>
      <c r="T179" s="1">
        <f t="shared" ref="T179:T210" si="91">IF(K179&gt;0,1,0)</f>
        <v>1</v>
      </c>
      <c r="U179" s="1">
        <f t="shared" ref="U179:U210" si="92">IF(L179&gt;0,1,0)</f>
        <v>1</v>
      </c>
      <c r="V179" s="1">
        <f t="shared" ref="V179:V210" si="93">IF(M179&gt;0,1,0)</f>
        <v>0</v>
      </c>
      <c r="W179" s="1">
        <f t="shared" ref="W179:W210" si="94">IF(N179&gt;1,1,0)</f>
        <v>1</v>
      </c>
      <c r="X179" s="1">
        <f t="shared" ref="X179:X210" si="95">IF(O179&gt;0.6,1,0)</f>
        <v>1</v>
      </c>
      <c r="Y179" s="1">
        <f t="shared" ref="Y179:Y210" si="96">IF(P179&gt;0.03,1,0)</f>
        <v>0</v>
      </c>
      <c r="Z179" s="1">
        <f t="shared" ref="Z179:Z210" si="97">IF(Q179&gt;0,1,0)</f>
        <v>0</v>
      </c>
      <c r="AA179" s="1">
        <f t="shared" ref="AA179:AA210" si="98">IF(R179&gt;0,1,0)</f>
        <v>0</v>
      </c>
      <c r="AB179" s="1">
        <f t="shared" si="71"/>
        <v>4</v>
      </c>
      <c r="AC179" s="1"/>
    </row>
    <row r="180" spans="1:29" ht="12.95" customHeight="1">
      <c r="A180" s="2">
        <v>7117</v>
      </c>
      <c r="B180" s="1" t="s">
        <v>1075</v>
      </c>
      <c r="C180" s="1" t="s">
        <v>1076</v>
      </c>
      <c r="D180" s="1">
        <v>38.703420000000001</v>
      </c>
      <c r="E180" s="1">
        <v>-105.51233000000001</v>
      </c>
      <c r="F180" s="3">
        <v>1</v>
      </c>
      <c r="G180" s="9" t="s">
        <v>2026</v>
      </c>
      <c r="H180" s="13">
        <v>197.557568</v>
      </c>
      <c r="I180" s="14">
        <v>22.909749000000001</v>
      </c>
      <c r="J180" s="12">
        <v>0</v>
      </c>
      <c r="K180" s="12">
        <v>6.3799999999999996E-2</v>
      </c>
      <c r="L180" s="12">
        <v>0.13489999999999999</v>
      </c>
      <c r="M180" s="1">
        <v>0</v>
      </c>
      <c r="N180" s="1">
        <v>0</v>
      </c>
      <c r="O180" s="12">
        <v>1.4412830000000001</v>
      </c>
      <c r="P180" s="1">
        <v>1.0123999999999999E-2</v>
      </c>
      <c r="Q180" s="1">
        <v>0</v>
      </c>
      <c r="R180" s="1">
        <v>0</v>
      </c>
      <c r="S180" s="1">
        <f t="shared" si="90"/>
        <v>0</v>
      </c>
      <c r="T180" s="1">
        <f t="shared" si="91"/>
        <v>1</v>
      </c>
      <c r="U180" s="1">
        <f t="shared" si="92"/>
        <v>1</v>
      </c>
      <c r="V180" s="1">
        <f t="shared" si="93"/>
        <v>0</v>
      </c>
      <c r="W180" s="1">
        <f t="shared" si="94"/>
        <v>0</v>
      </c>
      <c r="X180" s="1">
        <f t="shared" si="95"/>
        <v>1</v>
      </c>
      <c r="Y180" s="1">
        <f t="shared" si="96"/>
        <v>0</v>
      </c>
      <c r="Z180" s="1">
        <f t="shared" si="97"/>
        <v>0</v>
      </c>
      <c r="AA180" s="1">
        <f t="shared" si="98"/>
        <v>0</v>
      </c>
      <c r="AB180" s="1">
        <f t="shared" si="71"/>
        <v>3</v>
      </c>
      <c r="AC180" s="1"/>
    </row>
    <row r="181" spans="1:29" ht="12.95" customHeight="1">
      <c r="A181" s="2">
        <v>7118</v>
      </c>
      <c r="B181" s="1" t="s">
        <v>1077</v>
      </c>
      <c r="C181" s="1" t="s">
        <v>1078</v>
      </c>
      <c r="D181" s="1">
        <v>38.407649999999997</v>
      </c>
      <c r="E181" s="1">
        <v>-105.32628</v>
      </c>
      <c r="F181" s="3">
        <v>1</v>
      </c>
      <c r="G181" s="9" t="s">
        <v>2026</v>
      </c>
      <c r="H181" s="13">
        <v>1342.7366</v>
      </c>
      <c r="I181" s="14">
        <v>20.356466000000001</v>
      </c>
      <c r="J181" s="12">
        <v>7.3099999999999998E-2</v>
      </c>
      <c r="K181" s="12">
        <v>4.6065000000000005</v>
      </c>
      <c r="L181" s="12">
        <v>0.10829999999999999</v>
      </c>
      <c r="M181" s="1">
        <v>0</v>
      </c>
      <c r="N181" s="1">
        <v>0</v>
      </c>
      <c r="O181" s="12">
        <v>3.1963999999999999E-2</v>
      </c>
      <c r="P181" s="1">
        <v>8.9370000000000005E-3</v>
      </c>
      <c r="Q181" s="1">
        <v>0</v>
      </c>
      <c r="R181" s="1">
        <v>0</v>
      </c>
      <c r="S181" s="1">
        <f t="shared" si="90"/>
        <v>1</v>
      </c>
      <c r="T181" s="1">
        <f t="shared" si="91"/>
        <v>1</v>
      </c>
      <c r="U181" s="1">
        <f t="shared" si="92"/>
        <v>1</v>
      </c>
      <c r="V181" s="1">
        <f t="shared" si="93"/>
        <v>0</v>
      </c>
      <c r="W181" s="1">
        <f t="shared" si="94"/>
        <v>0</v>
      </c>
      <c r="X181" s="1">
        <f t="shared" si="95"/>
        <v>0</v>
      </c>
      <c r="Y181" s="1">
        <f t="shared" si="96"/>
        <v>0</v>
      </c>
      <c r="Z181" s="1">
        <f t="shared" si="97"/>
        <v>0</v>
      </c>
      <c r="AA181" s="1">
        <f t="shared" si="98"/>
        <v>0</v>
      </c>
      <c r="AB181" s="1">
        <f t="shared" si="71"/>
        <v>3</v>
      </c>
      <c r="AC181" s="1"/>
    </row>
    <row r="182" spans="1:29" ht="12.95" customHeight="1">
      <c r="A182" s="2">
        <v>7120</v>
      </c>
      <c r="B182" s="1" t="s">
        <v>1077</v>
      </c>
      <c r="C182" s="1" t="s">
        <v>1079</v>
      </c>
      <c r="D182" s="1">
        <v>38.18618</v>
      </c>
      <c r="E182" s="1">
        <v>-105.483968</v>
      </c>
      <c r="F182" s="3">
        <v>1</v>
      </c>
      <c r="G182" s="9" t="s">
        <v>2026</v>
      </c>
      <c r="H182" s="13">
        <v>859.83423700000003</v>
      </c>
      <c r="I182" s="14">
        <v>33.181235999999998</v>
      </c>
      <c r="J182" s="12">
        <v>0.10629999999999999</v>
      </c>
      <c r="K182" s="12">
        <v>7.1669</v>
      </c>
      <c r="L182" s="12">
        <v>0.14779999999999999</v>
      </c>
      <c r="M182" s="1">
        <v>0</v>
      </c>
      <c r="N182" s="1">
        <v>19</v>
      </c>
      <c r="O182" s="12">
        <v>1.9646429999999999</v>
      </c>
      <c r="P182" s="1">
        <v>1.3956E-2</v>
      </c>
      <c r="Q182" s="1">
        <v>0</v>
      </c>
      <c r="R182" s="1">
        <v>0</v>
      </c>
      <c r="S182" s="1">
        <f t="shared" si="90"/>
        <v>1</v>
      </c>
      <c r="T182" s="1">
        <f t="shared" si="91"/>
        <v>1</v>
      </c>
      <c r="U182" s="1">
        <f t="shared" si="92"/>
        <v>1</v>
      </c>
      <c r="V182" s="1">
        <f t="shared" si="93"/>
        <v>0</v>
      </c>
      <c r="W182" s="1">
        <f t="shared" si="94"/>
        <v>1</v>
      </c>
      <c r="X182" s="1">
        <f t="shared" si="95"/>
        <v>1</v>
      </c>
      <c r="Y182" s="1">
        <f t="shared" si="96"/>
        <v>0</v>
      </c>
      <c r="Z182" s="1">
        <f t="shared" si="97"/>
        <v>0</v>
      </c>
      <c r="AA182" s="1">
        <f t="shared" si="98"/>
        <v>0</v>
      </c>
      <c r="AB182" s="1">
        <f t="shared" si="71"/>
        <v>5</v>
      </c>
      <c r="AC182" s="1"/>
    </row>
    <row r="183" spans="1:29" ht="12.95" customHeight="1">
      <c r="A183" s="2">
        <v>7121</v>
      </c>
      <c r="B183" s="1" t="s">
        <v>1086</v>
      </c>
      <c r="C183" s="1" t="s">
        <v>1087</v>
      </c>
      <c r="D183" s="1">
        <v>38.167599000000003</v>
      </c>
      <c r="E183" s="1">
        <v>-105.574669</v>
      </c>
      <c r="F183" s="3">
        <v>1</v>
      </c>
      <c r="G183" s="9" t="s">
        <v>2026</v>
      </c>
      <c r="H183" s="13">
        <v>12.155393999999999</v>
      </c>
      <c r="I183" s="14">
        <v>2.4920930000000001</v>
      </c>
      <c r="J183" s="12">
        <v>0</v>
      </c>
      <c r="K183" s="12">
        <v>0</v>
      </c>
      <c r="L183" s="12">
        <v>0</v>
      </c>
      <c r="M183" s="1">
        <v>0</v>
      </c>
      <c r="N183" s="1">
        <v>1</v>
      </c>
      <c r="O183" s="12">
        <v>0.67141399999999996</v>
      </c>
      <c r="P183" s="1">
        <v>0</v>
      </c>
      <c r="Q183" s="1">
        <v>0</v>
      </c>
      <c r="R183" s="1">
        <v>0</v>
      </c>
      <c r="S183" s="1">
        <f t="shared" si="90"/>
        <v>0</v>
      </c>
      <c r="T183" s="1">
        <f t="shared" si="91"/>
        <v>0</v>
      </c>
      <c r="U183" s="1">
        <f t="shared" si="92"/>
        <v>0</v>
      </c>
      <c r="V183" s="1">
        <f t="shared" si="93"/>
        <v>0</v>
      </c>
      <c r="W183" s="1">
        <f t="shared" si="94"/>
        <v>0</v>
      </c>
      <c r="X183" s="1">
        <f t="shared" si="95"/>
        <v>1</v>
      </c>
      <c r="Y183" s="1">
        <f t="shared" si="96"/>
        <v>0</v>
      </c>
      <c r="Z183" s="1">
        <f t="shared" si="97"/>
        <v>0</v>
      </c>
      <c r="AA183" s="1">
        <f t="shared" si="98"/>
        <v>0</v>
      </c>
      <c r="AB183" s="1">
        <f t="shared" si="71"/>
        <v>1</v>
      </c>
      <c r="AC183" s="1"/>
    </row>
    <row r="184" spans="1:29" ht="12.95" customHeight="1">
      <c r="A184" s="2">
        <v>7122</v>
      </c>
      <c r="B184" s="1" t="s">
        <v>1088</v>
      </c>
      <c r="C184" s="1" t="s">
        <v>1089</v>
      </c>
      <c r="D184" s="1">
        <v>38.465733</v>
      </c>
      <c r="E184" s="1">
        <v>-105.86111699999999</v>
      </c>
      <c r="F184" s="3">
        <v>1</v>
      </c>
      <c r="G184" s="9" t="s">
        <v>2026</v>
      </c>
      <c r="H184" s="13">
        <v>545.78124400000002</v>
      </c>
      <c r="I184" s="14">
        <v>17.132247</v>
      </c>
      <c r="J184" s="12">
        <v>0</v>
      </c>
      <c r="K184" s="12">
        <v>2.8499999999999998E-2</v>
      </c>
      <c r="L184" s="12">
        <v>3.5600000000000007E-2</v>
      </c>
      <c r="M184" s="1">
        <v>0</v>
      </c>
      <c r="N184" s="1">
        <v>1</v>
      </c>
      <c r="O184" s="12">
        <v>0.216422</v>
      </c>
      <c r="P184" s="1">
        <v>0</v>
      </c>
      <c r="Q184" s="1">
        <v>0</v>
      </c>
      <c r="R184" s="1">
        <v>0</v>
      </c>
      <c r="S184" s="1">
        <f t="shared" si="90"/>
        <v>0</v>
      </c>
      <c r="T184" s="1">
        <f t="shared" si="91"/>
        <v>1</v>
      </c>
      <c r="U184" s="1">
        <f t="shared" si="92"/>
        <v>1</v>
      </c>
      <c r="V184" s="1">
        <f t="shared" si="93"/>
        <v>0</v>
      </c>
      <c r="W184" s="1">
        <f t="shared" si="94"/>
        <v>0</v>
      </c>
      <c r="X184" s="1">
        <f t="shared" si="95"/>
        <v>0</v>
      </c>
      <c r="Y184" s="1">
        <f t="shared" si="96"/>
        <v>0</v>
      </c>
      <c r="Z184" s="1">
        <f t="shared" si="97"/>
        <v>0</v>
      </c>
      <c r="AA184" s="1">
        <f t="shared" si="98"/>
        <v>0</v>
      </c>
      <c r="AB184" s="1">
        <f t="shared" si="71"/>
        <v>2</v>
      </c>
      <c r="AC184" s="1"/>
    </row>
    <row r="185" spans="1:29" ht="12.95" customHeight="1">
      <c r="A185" s="2">
        <v>7123</v>
      </c>
      <c r="B185" s="1" t="s">
        <v>1090</v>
      </c>
      <c r="C185" s="1" t="s">
        <v>1091</v>
      </c>
      <c r="D185" s="1">
        <v>38.260599999999997</v>
      </c>
      <c r="E185" s="1">
        <v>-105.6747</v>
      </c>
      <c r="F185" s="3">
        <v>2</v>
      </c>
      <c r="G185" s="9" t="s">
        <v>2026</v>
      </c>
      <c r="H185" s="13">
        <v>15.147356</v>
      </c>
      <c r="I185" s="14">
        <v>7.0509649999999997</v>
      </c>
      <c r="J185" s="12">
        <v>0</v>
      </c>
      <c r="K185" s="12">
        <v>0</v>
      </c>
      <c r="L185" s="12">
        <v>0</v>
      </c>
      <c r="M185" s="1">
        <v>0</v>
      </c>
      <c r="N185" s="1">
        <v>2</v>
      </c>
      <c r="O185" s="12">
        <v>1.4306190000000001</v>
      </c>
      <c r="P185" s="1">
        <v>0</v>
      </c>
      <c r="Q185" s="1">
        <v>0</v>
      </c>
      <c r="R185" s="1">
        <v>0</v>
      </c>
      <c r="S185" s="1">
        <f t="shared" si="90"/>
        <v>0</v>
      </c>
      <c r="T185" s="1">
        <f t="shared" si="91"/>
        <v>0</v>
      </c>
      <c r="U185" s="1">
        <f t="shared" si="92"/>
        <v>0</v>
      </c>
      <c r="V185" s="1">
        <f t="shared" si="93"/>
        <v>0</v>
      </c>
      <c r="W185" s="1">
        <f t="shared" si="94"/>
        <v>1</v>
      </c>
      <c r="X185" s="1">
        <f t="shared" si="95"/>
        <v>1</v>
      </c>
      <c r="Y185" s="1">
        <f t="shared" si="96"/>
        <v>0</v>
      </c>
      <c r="Z185" s="1">
        <f t="shared" si="97"/>
        <v>0</v>
      </c>
      <c r="AA185" s="1">
        <f t="shared" si="98"/>
        <v>0</v>
      </c>
      <c r="AB185" s="1">
        <f t="shared" si="71"/>
        <v>2</v>
      </c>
      <c r="AC185" s="1"/>
    </row>
    <row r="186" spans="1:29" ht="12.95" customHeight="1">
      <c r="A186" s="2">
        <v>7124</v>
      </c>
      <c r="B186" s="1" t="s">
        <v>1092</v>
      </c>
      <c r="C186" s="1" t="s">
        <v>1093</v>
      </c>
      <c r="D186" s="1">
        <v>38.24118</v>
      </c>
      <c r="E186" s="1">
        <v>-105.66882</v>
      </c>
      <c r="F186" s="3">
        <v>2</v>
      </c>
      <c r="G186" s="9" t="s">
        <v>2026</v>
      </c>
      <c r="H186" s="13">
        <v>3.9043420000000002</v>
      </c>
      <c r="I186" s="14">
        <v>3.9043420000000002</v>
      </c>
      <c r="J186" s="12">
        <v>0</v>
      </c>
      <c r="K186" s="12">
        <v>0</v>
      </c>
      <c r="L186" s="12">
        <v>0</v>
      </c>
      <c r="M186" s="1">
        <v>0</v>
      </c>
      <c r="N186" s="1">
        <v>0</v>
      </c>
      <c r="O186" s="12">
        <v>1.5157609999999999</v>
      </c>
      <c r="P186" s="1">
        <v>0</v>
      </c>
      <c r="Q186" s="1">
        <v>0</v>
      </c>
      <c r="R186" s="1">
        <v>0</v>
      </c>
      <c r="S186" s="1">
        <f t="shared" si="90"/>
        <v>0</v>
      </c>
      <c r="T186" s="1">
        <f t="shared" si="91"/>
        <v>0</v>
      </c>
      <c r="U186" s="1">
        <f t="shared" si="92"/>
        <v>0</v>
      </c>
      <c r="V186" s="1">
        <f t="shared" si="93"/>
        <v>0</v>
      </c>
      <c r="W186" s="1">
        <f t="shared" si="94"/>
        <v>0</v>
      </c>
      <c r="X186" s="1">
        <f t="shared" si="95"/>
        <v>1</v>
      </c>
      <c r="Y186" s="1">
        <f t="shared" si="96"/>
        <v>0</v>
      </c>
      <c r="Z186" s="1">
        <f t="shared" si="97"/>
        <v>0</v>
      </c>
      <c r="AA186" s="1">
        <f t="shared" si="98"/>
        <v>0</v>
      </c>
      <c r="AB186" s="1">
        <f t="shared" si="71"/>
        <v>1</v>
      </c>
      <c r="AC186" s="1"/>
    </row>
    <row r="187" spans="1:29" ht="12.95" customHeight="1">
      <c r="A187" s="2">
        <v>7125</v>
      </c>
      <c r="B187" s="1" t="s">
        <v>28</v>
      </c>
      <c r="C187" s="1" t="s">
        <v>1094</v>
      </c>
      <c r="D187" s="1">
        <v>38.408749999999998</v>
      </c>
      <c r="E187" s="1">
        <v>-105.58373</v>
      </c>
      <c r="F187" s="3">
        <v>1</v>
      </c>
      <c r="G187" s="9" t="s">
        <v>2026</v>
      </c>
      <c r="H187" s="13">
        <v>303.11924800000003</v>
      </c>
      <c r="I187" s="14">
        <v>15.699564000000001</v>
      </c>
      <c r="J187" s="12">
        <v>9.3800000000000008E-2</v>
      </c>
      <c r="K187" s="12">
        <v>3.8880999999999997</v>
      </c>
      <c r="L187" s="12">
        <v>0.13009999999999999</v>
      </c>
      <c r="M187" s="1">
        <v>0</v>
      </c>
      <c r="N187" s="1">
        <v>1</v>
      </c>
      <c r="O187" s="12">
        <v>0.61859399999999998</v>
      </c>
      <c r="P187" s="1">
        <v>0</v>
      </c>
      <c r="Q187" s="1">
        <v>0</v>
      </c>
      <c r="R187" s="1">
        <v>0</v>
      </c>
      <c r="S187" s="1">
        <f t="shared" si="90"/>
        <v>1</v>
      </c>
      <c r="T187" s="1">
        <f t="shared" si="91"/>
        <v>1</v>
      </c>
      <c r="U187" s="1">
        <f t="shared" si="92"/>
        <v>1</v>
      </c>
      <c r="V187" s="1">
        <f t="shared" si="93"/>
        <v>0</v>
      </c>
      <c r="W187" s="1">
        <f t="shared" si="94"/>
        <v>0</v>
      </c>
      <c r="X187" s="1">
        <f t="shared" si="95"/>
        <v>1</v>
      </c>
      <c r="Y187" s="1">
        <f t="shared" si="96"/>
        <v>0</v>
      </c>
      <c r="Z187" s="1">
        <f t="shared" si="97"/>
        <v>0</v>
      </c>
      <c r="AA187" s="1">
        <f t="shared" si="98"/>
        <v>0</v>
      </c>
      <c r="AB187" s="1">
        <f t="shared" si="71"/>
        <v>4</v>
      </c>
      <c r="AC187" s="1"/>
    </row>
    <row r="188" spans="1:29" ht="12.95" customHeight="1">
      <c r="A188" s="2">
        <v>7129</v>
      </c>
      <c r="B188" s="1" t="s">
        <v>747</v>
      </c>
      <c r="C188" s="1" t="s">
        <v>1095</v>
      </c>
      <c r="D188" s="1">
        <v>38.455550000000002</v>
      </c>
      <c r="E188" s="1">
        <v>-105.50032</v>
      </c>
      <c r="F188" s="3">
        <v>1</v>
      </c>
      <c r="G188" s="9" t="s">
        <v>2026</v>
      </c>
      <c r="H188" s="13">
        <v>5522.4815239999998</v>
      </c>
      <c r="I188" s="14">
        <v>29.540303000000002</v>
      </c>
      <c r="J188" s="12">
        <v>0.1077</v>
      </c>
      <c r="K188" s="12">
        <v>1.2070000000000001</v>
      </c>
      <c r="L188" s="12">
        <v>0.48139999999999999</v>
      </c>
      <c r="M188" s="1">
        <v>0</v>
      </c>
      <c r="N188" s="1">
        <v>0</v>
      </c>
      <c r="O188" s="12">
        <v>0.338536</v>
      </c>
      <c r="P188" s="1">
        <v>5.2693999999999998E-2</v>
      </c>
      <c r="Q188" s="1">
        <v>0</v>
      </c>
      <c r="R188" s="1">
        <v>0</v>
      </c>
      <c r="S188" s="1">
        <f t="shared" si="90"/>
        <v>1</v>
      </c>
      <c r="T188" s="1">
        <f t="shared" si="91"/>
        <v>1</v>
      </c>
      <c r="U188" s="1">
        <f t="shared" si="92"/>
        <v>1</v>
      </c>
      <c r="V188" s="1">
        <f t="shared" si="93"/>
        <v>0</v>
      </c>
      <c r="W188" s="1">
        <f t="shared" si="94"/>
        <v>0</v>
      </c>
      <c r="X188" s="1">
        <f t="shared" si="95"/>
        <v>0</v>
      </c>
      <c r="Y188" s="1">
        <f t="shared" si="96"/>
        <v>1</v>
      </c>
      <c r="Z188" s="1">
        <f t="shared" si="97"/>
        <v>0</v>
      </c>
      <c r="AA188" s="1">
        <f t="shared" si="98"/>
        <v>0</v>
      </c>
      <c r="AB188" s="1">
        <f t="shared" si="71"/>
        <v>4</v>
      </c>
      <c r="AC188" s="1"/>
    </row>
    <row r="189" spans="1:29" ht="12.95" customHeight="1">
      <c r="A189" s="2">
        <v>7130</v>
      </c>
      <c r="B189" s="1" t="s">
        <v>1096</v>
      </c>
      <c r="C189" s="1" t="s">
        <v>1097</v>
      </c>
      <c r="D189" s="1">
        <v>38.33558</v>
      </c>
      <c r="E189" s="1">
        <v>-105.8022</v>
      </c>
      <c r="F189" s="3">
        <v>1</v>
      </c>
      <c r="G189" s="9" t="s">
        <v>2026</v>
      </c>
      <c r="H189" s="13">
        <v>46.488107999999997</v>
      </c>
      <c r="I189" s="14">
        <v>28.122207</v>
      </c>
      <c r="J189" s="12">
        <v>0</v>
      </c>
      <c r="K189" s="12">
        <v>0</v>
      </c>
      <c r="L189" s="12">
        <v>0</v>
      </c>
      <c r="M189" s="1">
        <v>0</v>
      </c>
      <c r="N189" s="1">
        <v>0</v>
      </c>
      <c r="O189" s="12">
        <v>0.31694499999999998</v>
      </c>
      <c r="P189" s="1">
        <v>0</v>
      </c>
      <c r="Q189" s="1">
        <v>0</v>
      </c>
      <c r="R189" s="1">
        <v>0</v>
      </c>
      <c r="S189" s="1">
        <f t="shared" si="90"/>
        <v>0</v>
      </c>
      <c r="T189" s="1">
        <f t="shared" si="91"/>
        <v>0</v>
      </c>
      <c r="U189" s="1">
        <f t="shared" si="92"/>
        <v>0</v>
      </c>
      <c r="V189" s="1">
        <f t="shared" si="93"/>
        <v>0</v>
      </c>
      <c r="W189" s="1">
        <f t="shared" si="94"/>
        <v>0</v>
      </c>
      <c r="X189" s="1">
        <f t="shared" si="95"/>
        <v>0</v>
      </c>
      <c r="Y189" s="1">
        <f t="shared" si="96"/>
        <v>0</v>
      </c>
      <c r="Z189" s="1">
        <f t="shared" si="97"/>
        <v>0</v>
      </c>
      <c r="AA189" s="1">
        <f t="shared" si="98"/>
        <v>0</v>
      </c>
      <c r="AB189" s="1">
        <f t="shared" si="71"/>
        <v>0</v>
      </c>
      <c r="AC189" s="1"/>
    </row>
    <row r="190" spans="1:29" ht="12.95" customHeight="1">
      <c r="A190" s="2">
        <v>7132</v>
      </c>
      <c r="B190" s="1" t="s">
        <v>1098</v>
      </c>
      <c r="C190" s="1" t="s">
        <v>675</v>
      </c>
      <c r="D190" s="1">
        <v>38.117959999999997</v>
      </c>
      <c r="E190" s="1">
        <v>-105.59753000000001</v>
      </c>
      <c r="F190" s="3">
        <v>2</v>
      </c>
      <c r="G190" s="9" t="s">
        <v>2026</v>
      </c>
      <c r="H190" s="13">
        <v>8.6356129999999993</v>
      </c>
      <c r="I190" s="14">
        <v>7.2117959999999997</v>
      </c>
      <c r="J190" s="12">
        <v>0</v>
      </c>
      <c r="K190" s="12">
        <v>0</v>
      </c>
      <c r="L190" s="12">
        <v>0</v>
      </c>
      <c r="M190" s="1">
        <v>0</v>
      </c>
      <c r="N190" s="1">
        <v>0</v>
      </c>
      <c r="O190" s="12">
        <v>1.8641840000000001</v>
      </c>
      <c r="P190" s="1">
        <v>0</v>
      </c>
      <c r="Q190" s="1">
        <v>0</v>
      </c>
      <c r="R190" s="1">
        <v>0</v>
      </c>
      <c r="S190" s="1">
        <f t="shared" si="90"/>
        <v>0</v>
      </c>
      <c r="T190" s="1">
        <f t="shared" si="91"/>
        <v>0</v>
      </c>
      <c r="U190" s="1">
        <f t="shared" si="92"/>
        <v>0</v>
      </c>
      <c r="V190" s="1">
        <f t="shared" si="93"/>
        <v>0</v>
      </c>
      <c r="W190" s="1">
        <f t="shared" si="94"/>
        <v>0</v>
      </c>
      <c r="X190" s="1">
        <f t="shared" si="95"/>
        <v>1</v>
      </c>
      <c r="Y190" s="1">
        <f t="shared" si="96"/>
        <v>0</v>
      </c>
      <c r="Z190" s="1">
        <f t="shared" si="97"/>
        <v>0</v>
      </c>
      <c r="AA190" s="1">
        <f t="shared" si="98"/>
        <v>0</v>
      </c>
      <c r="AB190" s="1">
        <f t="shared" si="71"/>
        <v>1</v>
      </c>
      <c r="AC190" s="1"/>
    </row>
    <row r="191" spans="1:29" ht="12.95" customHeight="1">
      <c r="A191" s="2">
        <v>7133</v>
      </c>
      <c r="B191" s="1" t="s">
        <v>1099</v>
      </c>
      <c r="C191" s="1" t="s">
        <v>1100</v>
      </c>
      <c r="D191" s="1">
        <v>37.975470000000001</v>
      </c>
      <c r="E191" s="1">
        <v>-105.50821999999999</v>
      </c>
      <c r="F191" s="3">
        <v>2</v>
      </c>
      <c r="G191" s="9" t="s">
        <v>2026</v>
      </c>
      <c r="H191" s="13">
        <v>13.131059</v>
      </c>
      <c r="I191" s="14">
        <v>10.606087</v>
      </c>
      <c r="J191" s="12">
        <v>0</v>
      </c>
      <c r="K191" s="12">
        <v>0</v>
      </c>
      <c r="L191" s="12">
        <v>0</v>
      </c>
      <c r="M191" s="1">
        <v>0</v>
      </c>
      <c r="N191" s="1">
        <v>0</v>
      </c>
      <c r="O191" s="12">
        <v>0.52483000000000002</v>
      </c>
      <c r="P191" s="1">
        <v>0</v>
      </c>
      <c r="Q191" s="1">
        <v>0</v>
      </c>
      <c r="R191" s="1">
        <v>0</v>
      </c>
      <c r="S191" s="1">
        <f t="shared" si="90"/>
        <v>0</v>
      </c>
      <c r="T191" s="1">
        <f t="shared" si="91"/>
        <v>0</v>
      </c>
      <c r="U191" s="1">
        <f t="shared" si="92"/>
        <v>0</v>
      </c>
      <c r="V191" s="1">
        <f t="shared" si="93"/>
        <v>0</v>
      </c>
      <c r="W191" s="1">
        <f t="shared" si="94"/>
        <v>0</v>
      </c>
      <c r="X191" s="1">
        <f t="shared" si="95"/>
        <v>0</v>
      </c>
      <c r="Y191" s="1">
        <f t="shared" si="96"/>
        <v>0</v>
      </c>
      <c r="Z191" s="1">
        <f t="shared" si="97"/>
        <v>0</v>
      </c>
      <c r="AA191" s="1">
        <f t="shared" si="98"/>
        <v>0</v>
      </c>
      <c r="AB191" s="1">
        <f t="shared" si="71"/>
        <v>0</v>
      </c>
      <c r="AC191" s="1"/>
    </row>
    <row r="192" spans="1:29" ht="12.95" customHeight="1">
      <c r="A192" s="2">
        <v>7135</v>
      </c>
      <c r="B192" s="1" t="s">
        <v>1101</v>
      </c>
      <c r="C192" s="1" t="s">
        <v>1102</v>
      </c>
      <c r="D192" s="1">
        <v>38.527659999999997</v>
      </c>
      <c r="E192" s="1">
        <v>-106.15349999999999</v>
      </c>
      <c r="F192" s="3">
        <v>1</v>
      </c>
      <c r="G192" s="9" t="s">
        <v>2026</v>
      </c>
      <c r="H192" s="13">
        <v>199.818962</v>
      </c>
      <c r="I192" s="14">
        <v>16.325937</v>
      </c>
      <c r="J192" s="12">
        <v>0</v>
      </c>
      <c r="K192" s="12">
        <v>0.36299999999999999</v>
      </c>
      <c r="L192" s="12">
        <v>0.56520000000000004</v>
      </c>
      <c r="M192" s="1">
        <v>0</v>
      </c>
      <c r="N192" s="1">
        <v>37</v>
      </c>
      <c r="O192" s="12">
        <v>3.047641</v>
      </c>
      <c r="P192" s="1">
        <v>0.17515900000000001</v>
      </c>
      <c r="Q192" s="1">
        <v>0</v>
      </c>
      <c r="R192" s="1">
        <v>0</v>
      </c>
      <c r="S192" s="1">
        <f t="shared" si="90"/>
        <v>0</v>
      </c>
      <c r="T192" s="1">
        <f t="shared" si="91"/>
        <v>1</v>
      </c>
      <c r="U192" s="1">
        <f t="shared" si="92"/>
        <v>1</v>
      </c>
      <c r="V192" s="1">
        <f t="shared" si="93"/>
        <v>0</v>
      </c>
      <c r="W192" s="1">
        <f t="shared" si="94"/>
        <v>1</v>
      </c>
      <c r="X192" s="1">
        <f t="shared" si="95"/>
        <v>1</v>
      </c>
      <c r="Y192" s="1">
        <f t="shared" si="96"/>
        <v>1</v>
      </c>
      <c r="Z192" s="1">
        <f t="shared" si="97"/>
        <v>0</v>
      </c>
      <c r="AA192" s="1">
        <f t="shared" si="98"/>
        <v>0</v>
      </c>
      <c r="AB192" s="1">
        <f t="shared" si="71"/>
        <v>5</v>
      </c>
      <c r="AC192" s="1"/>
    </row>
    <row r="193" spans="1:29" ht="12.95" customHeight="1">
      <c r="A193" s="2">
        <v>7137</v>
      </c>
      <c r="B193" s="1" t="s">
        <v>1103</v>
      </c>
      <c r="C193" s="1" t="s">
        <v>1104</v>
      </c>
      <c r="D193" s="1">
        <v>38.419817000000002</v>
      </c>
      <c r="E193" s="1">
        <v>-106.1317</v>
      </c>
      <c r="F193" s="3">
        <v>1</v>
      </c>
      <c r="G193" s="9" t="s">
        <v>2026</v>
      </c>
      <c r="H193" s="13">
        <v>47.54898</v>
      </c>
      <c r="I193" s="14">
        <v>15.056557</v>
      </c>
      <c r="J193" s="12">
        <v>0</v>
      </c>
      <c r="K193" s="12">
        <v>0</v>
      </c>
      <c r="L193" s="12">
        <v>0</v>
      </c>
      <c r="M193" s="1">
        <v>0</v>
      </c>
      <c r="N193" s="1">
        <v>0</v>
      </c>
      <c r="O193" s="12">
        <v>0.94541399999999998</v>
      </c>
      <c r="P193" s="1">
        <v>0</v>
      </c>
      <c r="Q193" s="1">
        <v>0</v>
      </c>
      <c r="R193" s="1">
        <v>0</v>
      </c>
      <c r="S193" s="1">
        <f t="shared" si="90"/>
        <v>0</v>
      </c>
      <c r="T193" s="1">
        <f t="shared" si="91"/>
        <v>0</v>
      </c>
      <c r="U193" s="1">
        <f t="shared" si="92"/>
        <v>0</v>
      </c>
      <c r="V193" s="1">
        <f t="shared" si="93"/>
        <v>0</v>
      </c>
      <c r="W193" s="1">
        <f t="shared" si="94"/>
        <v>0</v>
      </c>
      <c r="X193" s="1">
        <f t="shared" si="95"/>
        <v>1</v>
      </c>
      <c r="Y193" s="1">
        <f t="shared" si="96"/>
        <v>0</v>
      </c>
      <c r="Z193" s="1">
        <f t="shared" si="97"/>
        <v>0</v>
      </c>
      <c r="AA193" s="1">
        <f t="shared" si="98"/>
        <v>0</v>
      </c>
      <c r="AB193" s="1">
        <f t="shared" si="71"/>
        <v>1</v>
      </c>
      <c r="AC193" s="1"/>
    </row>
    <row r="194" spans="1:29" ht="12.95" customHeight="1">
      <c r="A194" s="2">
        <v>7140</v>
      </c>
      <c r="B194" s="1" t="s">
        <v>747</v>
      </c>
      <c r="C194" s="1" t="s">
        <v>1105</v>
      </c>
      <c r="D194" s="1">
        <v>38.54466</v>
      </c>
      <c r="E194" s="1">
        <v>-106.00700000000001</v>
      </c>
      <c r="F194" s="3">
        <v>1</v>
      </c>
      <c r="G194" s="9" t="s">
        <v>2026</v>
      </c>
      <c r="H194" s="13">
        <v>3051.7172439999999</v>
      </c>
      <c r="I194" s="14">
        <v>37.570619000000001</v>
      </c>
      <c r="J194" s="12">
        <v>0.15690000000000001</v>
      </c>
      <c r="K194" s="12">
        <v>1.1934</v>
      </c>
      <c r="L194" s="12">
        <v>0.51800000000000002</v>
      </c>
      <c r="M194" s="1">
        <v>3</v>
      </c>
      <c r="N194" s="1">
        <v>10</v>
      </c>
      <c r="O194" s="12">
        <v>3.2117830000000001</v>
      </c>
      <c r="P194" s="1">
        <v>8.2575999999999997E-2</v>
      </c>
      <c r="Q194" s="1">
        <v>0</v>
      </c>
      <c r="R194" s="1">
        <v>0</v>
      </c>
      <c r="S194" s="1">
        <f t="shared" si="90"/>
        <v>1</v>
      </c>
      <c r="T194" s="1">
        <f t="shared" si="91"/>
        <v>1</v>
      </c>
      <c r="U194" s="1">
        <f t="shared" si="92"/>
        <v>1</v>
      </c>
      <c r="V194" s="1">
        <f t="shared" si="93"/>
        <v>1</v>
      </c>
      <c r="W194" s="1">
        <f t="shared" si="94"/>
        <v>1</v>
      </c>
      <c r="X194" s="1">
        <f t="shared" si="95"/>
        <v>1</v>
      </c>
      <c r="Y194" s="1">
        <f t="shared" si="96"/>
        <v>1</v>
      </c>
      <c r="Z194" s="1">
        <f t="shared" si="97"/>
        <v>0</v>
      </c>
      <c r="AA194" s="1">
        <f t="shared" si="98"/>
        <v>0</v>
      </c>
      <c r="AB194" s="1">
        <f t="shared" ref="AB194:AB257" si="99">SUM(S194:AA194)</f>
        <v>7</v>
      </c>
      <c r="AC194" s="1"/>
    </row>
    <row r="195" spans="1:29" ht="12.95" customHeight="1">
      <c r="A195" s="2">
        <v>7162</v>
      </c>
      <c r="B195" s="1" t="s">
        <v>203</v>
      </c>
      <c r="C195" s="1" t="s">
        <v>1106</v>
      </c>
      <c r="D195" s="1">
        <v>38.843381000000001</v>
      </c>
      <c r="E195" s="1">
        <v>-106.134799</v>
      </c>
      <c r="F195" s="3">
        <v>1</v>
      </c>
      <c r="G195" s="9" t="s">
        <v>2026</v>
      </c>
      <c r="H195" s="13">
        <v>297.90070200000002</v>
      </c>
      <c r="I195" s="14">
        <v>24.017113999999999</v>
      </c>
      <c r="J195" s="12">
        <v>0.11180000000000001</v>
      </c>
      <c r="K195" s="12">
        <v>0.9395</v>
      </c>
      <c r="L195" s="12">
        <v>0.52289999999999992</v>
      </c>
      <c r="M195" s="1">
        <v>0</v>
      </c>
      <c r="N195" s="1">
        <v>27</v>
      </c>
      <c r="O195" s="12">
        <v>5.92903</v>
      </c>
      <c r="P195" s="1">
        <v>0</v>
      </c>
      <c r="Q195" s="1">
        <v>0</v>
      </c>
      <c r="R195" s="1">
        <v>0</v>
      </c>
      <c r="S195" s="1">
        <f t="shared" si="90"/>
        <v>1</v>
      </c>
      <c r="T195" s="1">
        <f t="shared" si="91"/>
        <v>1</v>
      </c>
      <c r="U195" s="1">
        <f t="shared" si="92"/>
        <v>1</v>
      </c>
      <c r="V195" s="1">
        <f t="shared" si="93"/>
        <v>0</v>
      </c>
      <c r="W195" s="1">
        <f t="shared" si="94"/>
        <v>1</v>
      </c>
      <c r="X195" s="1">
        <f t="shared" si="95"/>
        <v>1</v>
      </c>
      <c r="Y195" s="1">
        <f t="shared" si="96"/>
        <v>0</v>
      </c>
      <c r="Z195" s="1">
        <f t="shared" si="97"/>
        <v>0</v>
      </c>
      <c r="AA195" s="1">
        <f t="shared" si="98"/>
        <v>0</v>
      </c>
      <c r="AB195" s="1">
        <f t="shared" si="99"/>
        <v>5</v>
      </c>
      <c r="AC195" s="1"/>
    </row>
    <row r="196" spans="1:29" ht="12.95" customHeight="1">
      <c r="A196" s="2">
        <v>7164</v>
      </c>
      <c r="B196" s="1" t="s">
        <v>1107</v>
      </c>
      <c r="C196" s="1" t="s">
        <v>1108</v>
      </c>
      <c r="D196" s="1">
        <v>38.668999999999997</v>
      </c>
      <c r="E196" s="1">
        <v>-106.161</v>
      </c>
      <c r="F196" s="3">
        <v>2</v>
      </c>
      <c r="G196" s="9" t="s">
        <v>2026</v>
      </c>
      <c r="H196" s="13">
        <v>27.185578</v>
      </c>
      <c r="I196" s="14">
        <v>5.5893170000000003</v>
      </c>
      <c r="J196" s="12">
        <v>0</v>
      </c>
      <c r="K196" s="12">
        <v>0</v>
      </c>
      <c r="L196" s="12">
        <v>0</v>
      </c>
      <c r="M196" s="1">
        <v>0</v>
      </c>
      <c r="N196" s="1">
        <v>1</v>
      </c>
      <c r="O196" s="12">
        <v>5.2909999999999999E-2</v>
      </c>
      <c r="P196" s="1">
        <v>0</v>
      </c>
      <c r="Q196" s="1">
        <v>0</v>
      </c>
      <c r="R196" s="1">
        <v>0</v>
      </c>
      <c r="S196" s="1">
        <f t="shared" si="90"/>
        <v>0</v>
      </c>
      <c r="T196" s="1">
        <f t="shared" si="91"/>
        <v>0</v>
      </c>
      <c r="U196" s="1">
        <f t="shared" si="92"/>
        <v>0</v>
      </c>
      <c r="V196" s="1">
        <f t="shared" si="93"/>
        <v>0</v>
      </c>
      <c r="W196" s="1">
        <f t="shared" si="94"/>
        <v>0</v>
      </c>
      <c r="X196" s="1">
        <f t="shared" si="95"/>
        <v>0</v>
      </c>
      <c r="Y196" s="1">
        <f t="shared" si="96"/>
        <v>0</v>
      </c>
      <c r="Z196" s="1">
        <f t="shared" si="97"/>
        <v>0</v>
      </c>
      <c r="AA196" s="1">
        <f t="shared" si="98"/>
        <v>0</v>
      </c>
      <c r="AB196" s="1">
        <f t="shared" si="99"/>
        <v>0</v>
      </c>
      <c r="AC196" s="1"/>
    </row>
    <row r="197" spans="1:29" ht="12.95" customHeight="1">
      <c r="A197" s="2">
        <v>7166</v>
      </c>
      <c r="B197" s="1" t="s">
        <v>1112</v>
      </c>
      <c r="C197" s="1" t="s">
        <v>1113</v>
      </c>
      <c r="D197" s="1">
        <v>38.781332999999997</v>
      </c>
      <c r="E197" s="1">
        <v>-106.276517</v>
      </c>
      <c r="F197" s="3">
        <v>2</v>
      </c>
      <c r="G197" s="9" t="s">
        <v>2026</v>
      </c>
      <c r="H197" s="13">
        <v>69.867632</v>
      </c>
      <c r="I197" s="14">
        <v>23.850781000000001</v>
      </c>
      <c r="J197" s="12">
        <v>0</v>
      </c>
      <c r="K197" s="12">
        <v>0</v>
      </c>
      <c r="L197" s="12">
        <v>0</v>
      </c>
      <c r="M197" s="1">
        <v>0</v>
      </c>
      <c r="N197" s="1">
        <v>1</v>
      </c>
      <c r="O197" s="12">
        <v>0.98057000000000005</v>
      </c>
      <c r="P197" s="1">
        <v>0</v>
      </c>
      <c r="Q197" s="1">
        <v>0</v>
      </c>
      <c r="R197" s="1">
        <v>0</v>
      </c>
      <c r="S197" s="1">
        <f t="shared" si="90"/>
        <v>0</v>
      </c>
      <c r="T197" s="1">
        <f t="shared" si="91"/>
        <v>0</v>
      </c>
      <c r="U197" s="1">
        <f t="shared" si="92"/>
        <v>0</v>
      </c>
      <c r="V197" s="1">
        <f t="shared" si="93"/>
        <v>0</v>
      </c>
      <c r="W197" s="1">
        <f t="shared" si="94"/>
        <v>0</v>
      </c>
      <c r="X197" s="1">
        <f t="shared" si="95"/>
        <v>1</v>
      </c>
      <c r="Y197" s="1">
        <f t="shared" si="96"/>
        <v>0</v>
      </c>
      <c r="Z197" s="1">
        <f t="shared" si="97"/>
        <v>0</v>
      </c>
      <c r="AA197" s="1">
        <f t="shared" si="98"/>
        <v>0</v>
      </c>
      <c r="AB197" s="1">
        <f t="shared" si="99"/>
        <v>1</v>
      </c>
      <c r="AC197" s="1"/>
    </row>
    <row r="198" spans="1:29" ht="12.95" customHeight="1">
      <c r="A198" s="2">
        <v>7170</v>
      </c>
      <c r="B198" s="1" t="s">
        <v>41</v>
      </c>
      <c r="C198" s="1" t="s">
        <v>1114</v>
      </c>
      <c r="D198" s="1">
        <v>38.998832999999998</v>
      </c>
      <c r="E198" s="1">
        <v>-106.231767</v>
      </c>
      <c r="F198" s="3">
        <v>2</v>
      </c>
      <c r="G198" s="9" t="s">
        <v>2026</v>
      </c>
      <c r="H198" s="13">
        <v>55.838543000000001</v>
      </c>
      <c r="I198" s="14">
        <v>7.2207889999999999</v>
      </c>
      <c r="J198" s="12">
        <v>0</v>
      </c>
      <c r="K198" s="12">
        <v>0</v>
      </c>
      <c r="L198" s="12">
        <v>0</v>
      </c>
      <c r="M198" s="1">
        <v>0</v>
      </c>
      <c r="N198" s="1">
        <v>3</v>
      </c>
      <c r="O198" s="12">
        <v>0.324849</v>
      </c>
      <c r="P198" s="1">
        <v>0</v>
      </c>
      <c r="Q198" s="1">
        <v>0</v>
      </c>
      <c r="R198" s="1">
        <v>0</v>
      </c>
      <c r="S198" s="1">
        <f t="shared" si="90"/>
        <v>0</v>
      </c>
      <c r="T198" s="1">
        <f t="shared" si="91"/>
        <v>0</v>
      </c>
      <c r="U198" s="1">
        <f t="shared" si="92"/>
        <v>0</v>
      </c>
      <c r="V198" s="1">
        <f t="shared" si="93"/>
        <v>0</v>
      </c>
      <c r="W198" s="1">
        <f t="shared" si="94"/>
        <v>1</v>
      </c>
      <c r="X198" s="1">
        <f t="shared" si="95"/>
        <v>0</v>
      </c>
      <c r="Y198" s="1">
        <f t="shared" si="96"/>
        <v>0</v>
      </c>
      <c r="Z198" s="1">
        <f t="shared" si="97"/>
        <v>0</v>
      </c>
      <c r="AA198" s="1">
        <f t="shared" si="98"/>
        <v>0</v>
      </c>
      <c r="AB198" s="1">
        <f t="shared" si="99"/>
        <v>1</v>
      </c>
      <c r="AC198" s="1" t="s">
        <v>2207</v>
      </c>
    </row>
    <row r="199" spans="1:29" ht="12.95" customHeight="1">
      <c r="A199" s="2">
        <v>7171</v>
      </c>
      <c r="B199" s="1" t="s">
        <v>267</v>
      </c>
      <c r="C199" s="1" t="s">
        <v>1115</v>
      </c>
      <c r="D199" s="1">
        <v>39.016939999999998</v>
      </c>
      <c r="E199" s="1">
        <v>-106.29694000000001</v>
      </c>
      <c r="F199" s="3">
        <v>1</v>
      </c>
      <c r="G199" s="9" t="s">
        <v>2026</v>
      </c>
      <c r="H199" s="13">
        <v>169.98975799999999</v>
      </c>
      <c r="I199" s="14">
        <v>23.17623</v>
      </c>
      <c r="J199" s="12">
        <v>0</v>
      </c>
      <c r="K199" s="12">
        <v>0.21280000000000002</v>
      </c>
      <c r="L199" s="12">
        <v>0</v>
      </c>
      <c r="M199" s="1">
        <v>0</v>
      </c>
      <c r="N199" s="1">
        <v>7</v>
      </c>
      <c r="O199" s="12">
        <v>0.51452799999999999</v>
      </c>
      <c r="P199" s="1">
        <v>5.8826999999999997E-2</v>
      </c>
      <c r="Q199" s="1">
        <v>0</v>
      </c>
      <c r="R199" s="1">
        <v>0</v>
      </c>
      <c r="S199" s="1">
        <f t="shared" si="90"/>
        <v>0</v>
      </c>
      <c r="T199" s="1">
        <f t="shared" si="91"/>
        <v>1</v>
      </c>
      <c r="U199" s="1">
        <f t="shared" si="92"/>
        <v>0</v>
      </c>
      <c r="V199" s="1">
        <f t="shared" si="93"/>
        <v>0</v>
      </c>
      <c r="W199" s="1">
        <f t="shared" si="94"/>
        <v>1</v>
      </c>
      <c r="X199" s="1">
        <f t="shared" si="95"/>
        <v>0</v>
      </c>
      <c r="Y199" s="1">
        <f t="shared" si="96"/>
        <v>1</v>
      </c>
      <c r="Z199" s="1">
        <f t="shared" si="97"/>
        <v>0</v>
      </c>
      <c r="AA199" s="1">
        <f t="shared" si="98"/>
        <v>0</v>
      </c>
      <c r="AB199" s="1">
        <f t="shared" si="99"/>
        <v>3</v>
      </c>
      <c r="AC199" s="1"/>
    </row>
    <row r="200" spans="1:29" ht="12.95" customHeight="1">
      <c r="A200" s="2">
        <v>7182</v>
      </c>
      <c r="B200" s="1" t="s">
        <v>747</v>
      </c>
      <c r="C200" s="1" t="s">
        <v>1116</v>
      </c>
      <c r="D200" s="1">
        <v>39.164499999999997</v>
      </c>
      <c r="E200" s="1">
        <v>-106.32016</v>
      </c>
      <c r="F200" s="3">
        <v>1</v>
      </c>
      <c r="G200" s="9" t="s">
        <v>2026</v>
      </c>
      <c r="H200" s="13">
        <v>615.01320799999996</v>
      </c>
      <c r="I200" s="14">
        <v>33.687863</v>
      </c>
      <c r="J200" s="12">
        <v>0</v>
      </c>
      <c r="K200" s="12">
        <v>2.1399999999999999E-2</v>
      </c>
      <c r="L200" s="12">
        <v>0.6764</v>
      </c>
      <c r="M200" s="1">
        <v>0</v>
      </c>
      <c r="N200" s="1">
        <v>16</v>
      </c>
      <c r="O200" s="12">
        <v>1.919672</v>
      </c>
      <c r="P200" s="1">
        <v>9.1054999999999997E-2</v>
      </c>
      <c r="Q200" s="1">
        <v>0</v>
      </c>
      <c r="R200" s="1">
        <v>0</v>
      </c>
      <c r="S200" s="1">
        <f t="shared" si="90"/>
        <v>0</v>
      </c>
      <c r="T200" s="1">
        <f t="shared" si="91"/>
        <v>1</v>
      </c>
      <c r="U200" s="1">
        <f t="shared" si="92"/>
        <v>1</v>
      </c>
      <c r="V200" s="1">
        <f t="shared" si="93"/>
        <v>0</v>
      </c>
      <c r="W200" s="1">
        <f t="shared" si="94"/>
        <v>1</v>
      </c>
      <c r="X200" s="1">
        <f t="shared" si="95"/>
        <v>1</v>
      </c>
      <c r="Y200" s="1">
        <f t="shared" si="96"/>
        <v>1</v>
      </c>
      <c r="Z200" s="1">
        <f t="shared" si="97"/>
        <v>0</v>
      </c>
      <c r="AA200" s="1">
        <f t="shared" si="98"/>
        <v>0</v>
      </c>
      <c r="AB200" s="1">
        <f t="shared" si="99"/>
        <v>5</v>
      </c>
      <c r="AC200" s="1"/>
    </row>
    <row r="201" spans="1:29" ht="12.95" customHeight="1">
      <c r="A201" s="2">
        <v>7183</v>
      </c>
      <c r="B201" s="1" t="s">
        <v>1117</v>
      </c>
      <c r="C201" s="1" t="s">
        <v>84</v>
      </c>
      <c r="D201" s="1">
        <v>39.170830000000002</v>
      </c>
      <c r="E201" s="1">
        <v>-106.3875</v>
      </c>
      <c r="F201" s="3">
        <v>2</v>
      </c>
      <c r="G201" s="9" t="s">
        <v>2026</v>
      </c>
      <c r="H201" s="13">
        <v>61.237442000000001</v>
      </c>
      <c r="I201" s="14">
        <v>10.007873</v>
      </c>
      <c r="J201" s="12">
        <v>0</v>
      </c>
      <c r="K201" s="12">
        <v>0</v>
      </c>
      <c r="L201" s="12">
        <v>0</v>
      </c>
      <c r="M201" s="1">
        <v>0</v>
      </c>
      <c r="N201" s="1">
        <v>0</v>
      </c>
      <c r="O201" s="12">
        <v>1.093548</v>
      </c>
      <c r="P201" s="1">
        <v>3.2660000000000002E-2</v>
      </c>
      <c r="Q201" s="1">
        <v>0</v>
      </c>
      <c r="R201" s="1">
        <v>0</v>
      </c>
      <c r="S201" s="1">
        <f t="shared" si="90"/>
        <v>0</v>
      </c>
      <c r="T201" s="1">
        <f t="shared" si="91"/>
        <v>0</v>
      </c>
      <c r="U201" s="1">
        <f t="shared" si="92"/>
        <v>0</v>
      </c>
      <c r="V201" s="1">
        <f t="shared" si="93"/>
        <v>0</v>
      </c>
      <c r="W201" s="1">
        <f t="shared" si="94"/>
        <v>0</v>
      </c>
      <c r="X201" s="1">
        <f t="shared" si="95"/>
        <v>1</v>
      </c>
      <c r="Y201" s="1">
        <f t="shared" si="96"/>
        <v>1</v>
      </c>
      <c r="Z201" s="1">
        <f t="shared" si="97"/>
        <v>0</v>
      </c>
      <c r="AA201" s="1">
        <f t="shared" si="98"/>
        <v>0</v>
      </c>
      <c r="AB201" s="1">
        <f t="shared" si="99"/>
        <v>2</v>
      </c>
      <c r="AC201" s="1"/>
    </row>
    <row r="202" spans="1:29" ht="12.95" customHeight="1">
      <c r="A202" s="2">
        <v>7185</v>
      </c>
      <c r="B202" s="1" t="s">
        <v>1118</v>
      </c>
      <c r="C202" s="1" t="s">
        <v>1119</v>
      </c>
      <c r="D202" s="1">
        <v>39.188920000000003</v>
      </c>
      <c r="E202" s="1">
        <v>-106.331</v>
      </c>
      <c r="F202" s="3">
        <v>1</v>
      </c>
      <c r="G202" s="9" t="s">
        <v>2026</v>
      </c>
      <c r="H202" s="13">
        <v>25.027318999999999</v>
      </c>
      <c r="I202" s="14">
        <v>5.5159349999999998</v>
      </c>
      <c r="J202" s="12">
        <v>0</v>
      </c>
      <c r="K202" s="12">
        <v>0.1908</v>
      </c>
      <c r="L202" s="12">
        <v>2.52E-2</v>
      </c>
      <c r="M202" s="1">
        <v>0</v>
      </c>
      <c r="N202" s="1">
        <v>10</v>
      </c>
      <c r="O202" s="12">
        <v>1.8173539999999999</v>
      </c>
      <c r="P202" s="1">
        <v>0</v>
      </c>
      <c r="Q202" s="1">
        <v>0</v>
      </c>
      <c r="R202" s="1">
        <v>0</v>
      </c>
      <c r="S202" s="1">
        <f t="shared" si="90"/>
        <v>0</v>
      </c>
      <c r="T202" s="1">
        <f t="shared" si="91"/>
        <v>1</v>
      </c>
      <c r="U202" s="1">
        <f t="shared" si="92"/>
        <v>1</v>
      </c>
      <c r="V202" s="1">
        <f t="shared" si="93"/>
        <v>0</v>
      </c>
      <c r="W202" s="1">
        <f t="shared" si="94"/>
        <v>1</v>
      </c>
      <c r="X202" s="1">
        <f t="shared" si="95"/>
        <v>1</v>
      </c>
      <c r="Y202" s="1">
        <f t="shared" si="96"/>
        <v>0</v>
      </c>
      <c r="Z202" s="1">
        <f t="shared" si="97"/>
        <v>0</v>
      </c>
      <c r="AA202" s="1">
        <f t="shared" si="98"/>
        <v>0</v>
      </c>
      <c r="AB202" s="1">
        <f t="shared" si="99"/>
        <v>4</v>
      </c>
      <c r="AC202" s="1"/>
    </row>
    <row r="203" spans="1:29" ht="12.95" customHeight="1">
      <c r="A203" s="2">
        <v>7186</v>
      </c>
      <c r="B203" s="1" t="s">
        <v>747</v>
      </c>
      <c r="C203" s="1" t="s">
        <v>1120</v>
      </c>
      <c r="D203" s="1">
        <v>39.195149999999998</v>
      </c>
      <c r="E203" s="1">
        <v>-106.34892000000001</v>
      </c>
      <c r="F203" s="3">
        <v>1</v>
      </c>
      <c r="G203" s="9" t="s">
        <v>2026</v>
      </c>
      <c r="H203" s="13">
        <v>525.46731199999999</v>
      </c>
      <c r="I203" s="14">
        <v>32.684080000000002</v>
      </c>
      <c r="J203" s="12">
        <v>0</v>
      </c>
      <c r="K203" s="12">
        <v>1.2799999999999999E-2</v>
      </c>
      <c r="L203" s="12">
        <v>0.75619999999999998</v>
      </c>
      <c r="M203" s="1">
        <v>4</v>
      </c>
      <c r="N203" s="1">
        <v>26</v>
      </c>
      <c r="O203" s="12">
        <v>2.184869</v>
      </c>
      <c r="P203" s="1">
        <v>0.106572</v>
      </c>
      <c r="Q203" s="1">
        <v>0</v>
      </c>
      <c r="R203" s="1">
        <v>0</v>
      </c>
      <c r="S203" s="1">
        <f t="shared" si="90"/>
        <v>0</v>
      </c>
      <c r="T203" s="1">
        <f t="shared" si="91"/>
        <v>1</v>
      </c>
      <c r="U203" s="1">
        <f t="shared" si="92"/>
        <v>1</v>
      </c>
      <c r="V203" s="1">
        <f t="shared" si="93"/>
        <v>1</v>
      </c>
      <c r="W203" s="1">
        <f t="shared" si="94"/>
        <v>1</v>
      </c>
      <c r="X203" s="1">
        <f t="shared" si="95"/>
        <v>1</v>
      </c>
      <c r="Y203" s="1">
        <f t="shared" si="96"/>
        <v>1</v>
      </c>
      <c r="Z203" s="1">
        <f t="shared" si="97"/>
        <v>0</v>
      </c>
      <c r="AA203" s="1">
        <f t="shared" si="98"/>
        <v>0</v>
      </c>
      <c r="AB203" s="1">
        <f t="shared" si="99"/>
        <v>6</v>
      </c>
      <c r="AC203" s="1"/>
    </row>
    <row r="204" spans="1:29" ht="12.95" customHeight="1">
      <c r="A204" s="2">
        <v>7187</v>
      </c>
      <c r="B204" s="1" t="s">
        <v>1123</v>
      </c>
      <c r="C204" s="1" t="s">
        <v>1124</v>
      </c>
      <c r="D204" s="1">
        <v>39.20223</v>
      </c>
      <c r="E204" s="1">
        <v>-106.35405</v>
      </c>
      <c r="F204" s="3">
        <v>1</v>
      </c>
      <c r="G204" s="9" t="s">
        <v>2026</v>
      </c>
      <c r="H204" s="13">
        <v>229.330274</v>
      </c>
      <c r="I204" s="14">
        <v>27.799489999999999</v>
      </c>
      <c r="J204" s="12">
        <v>0</v>
      </c>
      <c r="K204" s="12">
        <v>2.5500000000000002E-2</v>
      </c>
      <c r="L204" s="12">
        <v>0</v>
      </c>
      <c r="M204" s="1">
        <v>0</v>
      </c>
      <c r="N204" s="1">
        <v>24</v>
      </c>
      <c r="O204" s="12">
        <v>1.8396380000000001</v>
      </c>
      <c r="P204" s="1">
        <v>0.13081599999999999</v>
      </c>
      <c r="Q204" s="1">
        <v>0</v>
      </c>
      <c r="R204" s="1">
        <v>0</v>
      </c>
      <c r="S204" s="1">
        <f t="shared" si="90"/>
        <v>0</v>
      </c>
      <c r="T204" s="1">
        <f t="shared" si="91"/>
        <v>1</v>
      </c>
      <c r="U204" s="1">
        <f t="shared" si="92"/>
        <v>0</v>
      </c>
      <c r="V204" s="1">
        <f t="shared" si="93"/>
        <v>0</v>
      </c>
      <c r="W204" s="1">
        <f t="shared" si="94"/>
        <v>1</v>
      </c>
      <c r="X204" s="1">
        <f t="shared" si="95"/>
        <v>1</v>
      </c>
      <c r="Y204" s="1">
        <f t="shared" si="96"/>
        <v>1</v>
      </c>
      <c r="Z204" s="1">
        <f t="shared" si="97"/>
        <v>0</v>
      </c>
      <c r="AA204" s="1">
        <f t="shared" si="98"/>
        <v>0</v>
      </c>
      <c r="AB204" s="1">
        <f t="shared" si="99"/>
        <v>4</v>
      </c>
      <c r="AC204" s="1"/>
    </row>
    <row r="205" spans="1:29" ht="12.95" customHeight="1">
      <c r="A205" s="2">
        <v>7188</v>
      </c>
      <c r="B205" s="1" t="s">
        <v>1118</v>
      </c>
      <c r="C205" s="1" t="s">
        <v>1139</v>
      </c>
      <c r="D205" s="1">
        <v>39.222233000000003</v>
      </c>
      <c r="E205" s="1">
        <v>-106.24305</v>
      </c>
      <c r="F205" s="3">
        <v>2</v>
      </c>
      <c r="G205" s="9" t="s">
        <v>2026</v>
      </c>
      <c r="H205" s="13">
        <v>15.224145999999999</v>
      </c>
      <c r="I205" s="14">
        <v>11.362935999999999</v>
      </c>
      <c r="J205" s="12">
        <v>0</v>
      </c>
      <c r="K205" s="12">
        <v>0</v>
      </c>
      <c r="L205" s="12">
        <v>0</v>
      </c>
      <c r="M205" s="1">
        <v>0</v>
      </c>
      <c r="N205" s="1">
        <v>1</v>
      </c>
      <c r="O205" s="12">
        <v>2.4940440000000001</v>
      </c>
      <c r="P205" s="1">
        <v>0</v>
      </c>
      <c r="Q205" s="1">
        <v>0</v>
      </c>
      <c r="R205" s="1">
        <v>0</v>
      </c>
      <c r="S205" s="1">
        <f t="shared" si="90"/>
        <v>0</v>
      </c>
      <c r="T205" s="1">
        <f t="shared" si="91"/>
        <v>0</v>
      </c>
      <c r="U205" s="1">
        <f t="shared" si="92"/>
        <v>0</v>
      </c>
      <c r="V205" s="1">
        <f t="shared" si="93"/>
        <v>0</v>
      </c>
      <c r="W205" s="1">
        <f t="shared" si="94"/>
        <v>0</v>
      </c>
      <c r="X205" s="1">
        <f t="shared" si="95"/>
        <v>1</v>
      </c>
      <c r="Y205" s="1">
        <f t="shared" si="96"/>
        <v>0</v>
      </c>
      <c r="Z205" s="1">
        <f t="shared" si="97"/>
        <v>0</v>
      </c>
      <c r="AA205" s="1">
        <f t="shared" si="98"/>
        <v>0</v>
      </c>
      <c r="AB205" s="1">
        <f t="shared" si="99"/>
        <v>1</v>
      </c>
      <c r="AC205" s="1"/>
    </row>
    <row r="206" spans="1:29" ht="12.95" customHeight="1">
      <c r="A206" s="2">
        <v>7191</v>
      </c>
      <c r="B206" s="1" t="s">
        <v>1140</v>
      </c>
      <c r="C206" s="1" t="s">
        <v>1141</v>
      </c>
      <c r="D206" s="1">
        <v>39.326667</v>
      </c>
      <c r="E206" s="1">
        <v>-106.33541700000001</v>
      </c>
      <c r="F206" s="3">
        <v>2</v>
      </c>
      <c r="G206" s="9" t="s">
        <v>2026</v>
      </c>
      <c r="H206" s="13">
        <v>37.945911000000002</v>
      </c>
      <c r="I206" s="14">
        <v>20.860413000000001</v>
      </c>
      <c r="J206" s="12">
        <v>0</v>
      </c>
      <c r="K206" s="12">
        <v>0</v>
      </c>
      <c r="L206" s="12">
        <v>0.24659999999999999</v>
      </c>
      <c r="M206" s="1">
        <v>0</v>
      </c>
      <c r="N206" s="1">
        <v>5</v>
      </c>
      <c r="O206" s="12">
        <v>1.877643</v>
      </c>
      <c r="P206" s="1">
        <v>7.9060000000000005E-2</v>
      </c>
      <c r="Q206" s="1">
        <v>0</v>
      </c>
      <c r="R206" s="1">
        <v>0</v>
      </c>
      <c r="S206" s="1">
        <f t="shared" si="90"/>
        <v>0</v>
      </c>
      <c r="T206" s="1">
        <f t="shared" si="91"/>
        <v>0</v>
      </c>
      <c r="U206" s="1">
        <f t="shared" si="92"/>
        <v>1</v>
      </c>
      <c r="V206" s="1">
        <f t="shared" si="93"/>
        <v>0</v>
      </c>
      <c r="W206" s="1">
        <f t="shared" si="94"/>
        <v>1</v>
      </c>
      <c r="X206" s="1">
        <f t="shared" si="95"/>
        <v>1</v>
      </c>
      <c r="Y206" s="1">
        <f t="shared" si="96"/>
        <v>1</v>
      </c>
      <c r="Z206" s="1">
        <f t="shared" si="97"/>
        <v>0</v>
      </c>
      <c r="AA206" s="1">
        <f t="shared" si="98"/>
        <v>0</v>
      </c>
      <c r="AB206" s="1">
        <f t="shared" si="99"/>
        <v>4</v>
      </c>
      <c r="AC206" s="1"/>
    </row>
    <row r="207" spans="1:29" ht="12.95" customHeight="1">
      <c r="A207" s="2">
        <v>7192</v>
      </c>
      <c r="B207" s="1" t="s">
        <v>1142</v>
      </c>
      <c r="C207" s="1" t="s">
        <v>1143</v>
      </c>
      <c r="D207" s="1">
        <v>39.312910000000002</v>
      </c>
      <c r="E207" s="1">
        <v>-106.22591</v>
      </c>
      <c r="F207" s="3">
        <v>2</v>
      </c>
      <c r="G207" s="9" t="s">
        <v>2026</v>
      </c>
      <c r="H207" s="13">
        <v>50.649225000000001</v>
      </c>
      <c r="I207" s="14">
        <v>25.36589</v>
      </c>
      <c r="J207" s="12">
        <v>0</v>
      </c>
      <c r="K207" s="12">
        <v>0</v>
      </c>
      <c r="L207" s="12">
        <v>0.14749999999999999</v>
      </c>
      <c r="M207" s="1">
        <v>0</v>
      </c>
      <c r="N207" s="1">
        <v>0</v>
      </c>
      <c r="O207" s="12">
        <v>0.52602599999999999</v>
      </c>
      <c r="P207" s="1">
        <v>7.8975000000000004E-2</v>
      </c>
      <c r="Q207" s="1">
        <v>0</v>
      </c>
      <c r="R207" s="1">
        <v>0</v>
      </c>
      <c r="S207" s="1">
        <f t="shared" si="90"/>
        <v>0</v>
      </c>
      <c r="T207" s="1">
        <f t="shared" si="91"/>
        <v>0</v>
      </c>
      <c r="U207" s="1">
        <f t="shared" si="92"/>
        <v>1</v>
      </c>
      <c r="V207" s="1">
        <f t="shared" si="93"/>
        <v>0</v>
      </c>
      <c r="W207" s="1">
        <f t="shared" si="94"/>
        <v>0</v>
      </c>
      <c r="X207" s="1">
        <f t="shared" si="95"/>
        <v>0</v>
      </c>
      <c r="Y207" s="1">
        <f t="shared" si="96"/>
        <v>1</v>
      </c>
      <c r="Z207" s="1">
        <f t="shared" si="97"/>
        <v>0</v>
      </c>
      <c r="AA207" s="1">
        <f t="shared" si="98"/>
        <v>0</v>
      </c>
      <c r="AB207" s="1">
        <f t="shared" si="99"/>
        <v>2</v>
      </c>
      <c r="AC207" s="1"/>
    </row>
    <row r="208" spans="1:29" ht="12.95" customHeight="1">
      <c r="A208" s="2">
        <v>7199</v>
      </c>
      <c r="B208" s="1" t="s">
        <v>1142</v>
      </c>
      <c r="C208" s="1" t="s">
        <v>1144</v>
      </c>
      <c r="D208" s="1">
        <v>39.351669999999999</v>
      </c>
      <c r="E208" s="1">
        <v>-106.167</v>
      </c>
      <c r="F208" s="3">
        <v>2</v>
      </c>
      <c r="G208" s="9" t="s">
        <v>2026</v>
      </c>
      <c r="H208" s="13">
        <v>9.4254359999999995</v>
      </c>
      <c r="I208" s="14">
        <v>9.4254350000000002</v>
      </c>
      <c r="J208" s="12">
        <v>0</v>
      </c>
      <c r="K208" s="12">
        <v>0</v>
      </c>
      <c r="L208" s="12">
        <v>0</v>
      </c>
      <c r="M208" s="1">
        <v>0</v>
      </c>
      <c r="N208" s="1">
        <v>0</v>
      </c>
      <c r="O208" s="12">
        <v>0.24424000000000001</v>
      </c>
      <c r="P208" s="1">
        <v>0.106096</v>
      </c>
      <c r="Q208" s="1">
        <v>0</v>
      </c>
      <c r="R208" s="1">
        <v>0</v>
      </c>
      <c r="S208" s="1">
        <f t="shared" si="90"/>
        <v>0</v>
      </c>
      <c r="T208" s="1">
        <f t="shared" si="91"/>
        <v>0</v>
      </c>
      <c r="U208" s="1">
        <f t="shared" si="92"/>
        <v>0</v>
      </c>
      <c r="V208" s="1">
        <f t="shared" si="93"/>
        <v>0</v>
      </c>
      <c r="W208" s="1">
        <f t="shared" si="94"/>
        <v>0</v>
      </c>
      <c r="X208" s="1">
        <f t="shared" si="95"/>
        <v>0</v>
      </c>
      <c r="Y208" s="1">
        <f t="shared" si="96"/>
        <v>1</v>
      </c>
      <c r="Z208" s="1">
        <f t="shared" si="97"/>
        <v>0</v>
      </c>
      <c r="AA208" s="1">
        <f t="shared" si="98"/>
        <v>0</v>
      </c>
      <c r="AB208" s="1">
        <f t="shared" si="99"/>
        <v>1</v>
      </c>
      <c r="AC208" s="1"/>
    </row>
    <row r="209" spans="1:29" ht="12.95" customHeight="1">
      <c r="A209" s="2">
        <v>7217</v>
      </c>
      <c r="B209" s="1" t="s">
        <v>1145</v>
      </c>
      <c r="C209" s="1" t="s">
        <v>1146</v>
      </c>
      <c r="D209" s="1">
        <v>37.920499999999997</v>
      </c>
      <c r="E209" s="1">
        <v>-104.95666</v>
      </c>
      <c r="F209" s="3">
        <v>1</v>
      </c>
      <c r="G209" s="9" t="s">
        <v>2026</v>
      </c>
      <c r="H209" s="13">
        <v>25.153659999999999</v>
      </c>
      <c r="I209" s="14">
        <v>10.804064</v>
      </c>
      <c r="J209" s="12">
        <v>0</v>
      </c>
      <c r="K209" s="12">
        <v>4.2999999999999997E-2</v>
      </c>
      <c r="L209" s="12">
        <v>1.43E-2</v>
      </c>
      <c r="M209" s="1">
        <v>0</v>
      </c>
      <c r="N209" s="1">
        <v>9</v>
      </c>
      <c r="O209" s="12">
        <v>0.32705499999999998</v>
      </c>
      <c r="P209" s="1">
        <v>0</v>
      </c>
      <c r="Q209" s="1">
        <v>0</v>
      </c>
      <c r="R209" s="1">
        <v>0</v>
      </c>
      <c r="S209" s="1">
        <f t="shared" si="90"/>
        <v>0</v>
      </c>
      <c r="T209" s="1">
        <f t="shared" si="91"/>
        <v>1</v>
      </c>
      <c r="U209" s="1">
        <f t="shared" si="92"/>
        <v>1</v>
      </c>
      <c r="V209" s="1">
        <f t="shared" si="93"/>
        <v>0</v>
      </c>
      <c r="W209" s="1">
        <f t="shared" si="94"/>
        <v>1</v>
      </c>
      <c r="X209" s="1">
        <f t="shared" si="95"/>
        <v>0</v>
      </c>
      <c r="Y209" s="1">
        <f t="shared" si="96"/>
        <v>0</v>
      </c>
      <c r="Z209" s="1">
        <f t="shared" si="97"/>
        <v>0</v>
      </c>
      <c r="AA209" s="1">
        <f t="shared" si="98"/>
        <v>0</v>
      </c>
      <c r="AB209" s="1">
        <f t="shared" si="99"/>
        <v>3</v>
      </c>
      <c r="AC209" s="1"/>
    </row>
    <row r="210" spans="1:29" ht="12.95" customHeight="1">
      <c r="A210" s="2">
        <v>7220</v>
      </c>
      <c r="B210" s="1" t="s">
        <v>142</v>
      </c>
      <c r="C210" s="1" t="s">
        <v>1147</v>
      </c>
      <c r="D210" s="1">
        <v>38.300620000000002</v>
      </c>
      <c r="E210" s="1">
        <v>-105.25763000000001</v>
      </c>
      <c r="F210" s="3">
        <v>2</v>
      </c>
      <c r="G210" s="9" t="s">
        <v>2026</v>
      </c>
      <c r="H210" s="13">
        <v>122.86174200000001</v>
      </c>
      <c r="I210" s="14">
        <v>24.141923999999999</v>
      </c>
      <c r="J210" s="12">
        <v>1.7600000000000001E-2</v>
      </c>
      <c r="K210" s="12">
        <v>0.1048</v>
      </c>
      <c r="L210" s="12">
        <v>1.7600000000000001E-2</v>
      </c>
      <c r="M210" s="1">
        <v>0</v>
      </c>
      <c r="N210" s="1">
        <v>4</v>
      </c>
      <c r="O210" s="12">
        <v>1.421559</v>
      </c>
      <c r="P210" s="1">
        <v>0</v>
      </c>
      <c r="Q210" s="1">
        <v>0</v>
      </c>
      <c r="R210" s="1">
        <v>0</v>
      </c>
      <c r="S210" s="1">
        <f t="shared" si="90"/>
        <v>1</v>
      </c>
      <c r="T210" s="1">
        <f t="shared" si="91"/>
        <v>1</v>
      </c>
      <c r="U210" s="1">
        <f t="shared" si="92"/>
        <v>1</v>
      </c>
      <c r="V210" s="1">
        <f t="shared" si="93"/>
        <v>0</v>
      </c>
      <c r="W210" s="1">
        <f t="shared" si="94"/>
        <v>1</v>
      </c>
      <c r="X210" s="1">
        <f t="shared" si="95"/>
        <v>1</v>
      </c>
      <c r="Y210" s="1">
        <f t="shared" si="96"/>
        <v>0</v>
      </c>
      <c r="Z210" s="1">
        <f t="shared" si="97"/>
        <v>0</v>
      </c>
      <c r="AA210" s="1">
        <f t="shared" si="98"/>
        <v>0</v>
      </c>
      <c r="AB210" s="1">
        <f t="shared" si="99"/>
        <v>5</v>
      </c>
      <c r="AC210" s="1"/>
    </row>
    <row r="211" spans="1:29" ht="12.95" customHeight="1">
      <c r="A211" s="2">
        <v>7222</v>
      </c>
      <c r="B211" s="1" t="s">
        <v>1148</v>
      </c>
      <c r="C211" s="1" t="s">
        <v>1149</v>
      </c>
      <c r="D211" s="1">
        <v>38.212269999999997</v>
      </c>
      <c r="E211" s="1">
        <v>-105.09563</v>
      </c>
      <c r="F211" s="3">
        <v>3</v>
      </c>
      <c r="G211" s="9" t="s">
        <v>2025</v>
      </c>
      <c r="H211" s="13">
        <v>225.227633</v>
      </c>
      <c r="I211" s="14">
        <v>22.761485</v>
      </c>
      <c r="J211" s="12">
        <v>0</v>
      </c>
      <c r="K211" s="12">
        <v>0.19499999999999998</v>
      </c>
      <c r="L211" s="12">
        <v>0.17460000000000001</v>
      </c>
      <c r="M211" s="1">
        <v>0</v>
      </c>
      <c r="N211" s="1">
        <v>12</v>
      </c>
      <c r="O211" s="12">
        <v>1.1636660000000001</v>
      </c>
      <c r="P211" s="1">
        <v>0</v>
      </c>
      <c r="Q211" s="1">
        <v>0</v>
      </c>
      <c r="R211" s="1">
        <v>0</v>
      </c>
      <c r="S211" s="1">
        <f>IF(J211&gt;6,1,0)</f>
        <v>0</v>
      </c>
      <c r="T211" s="1">
        <f>IF(K211&gt;50,1,0)</f>
        <v>0</v>
      </c>
      <c r="U211" s="1">
        <f>IF(L211&gt;1,1,0)</f>
        <v>0</v>
      </c>
      <c r="V211" s="1">
        <f>IF(M211&gt;2,1,0)</f>
        <v>0</v>
      </c>
      <c r="W211" s="1">
        <f>IF(N211&gt;30,1,0)</f>
        <v>0</v>
      </c>
      <c r="X211" s="1">
        <f>IF(O211&gt;3,1,0)</f>
        <v>0</v>
      </c>
      <c r="Y211" s="1">
        <f>IF(P211&gt;0.002,1,0)</f>
        <v>0</v>
      </c>
      <c r="Z211" s="1">
        <f>IF(Q211&gt;3,1,0)</f>
        <v>0</v>
      </c>
      <c r="AA211" s="1">
        <f>IF(R211&gt;2,1,0)</f>
        <v>0</v>
      </c>
      <c r="AB211" s="1">
        <f t="shared" si="99"/>
        <v>0</v>
      </c>
      <c r="AC211" s="1"/>
    </row>
    <row r="212" spans="1:29" ht="12.95" customHeight="1">
      <c r="A212" s="2">
        <v>7224</v>
      </c>
      <c r="B212" s="1" t="s">
        <v>1155</v>
      </c>
      <c r="C212" s="1" t="s">
        <v>1156</v>
      </c>
      <c r="D212" s="1">
        <v>38.123849999999997</v>
      </c>
      <c r="E212" s="1">
        <v>-105.13617000000001</v>
      </c>
      <c r="F212" s="3">
        <v>2</v>
      </c>
      <c r="G212" s="9" t="s">
        <v>2026</v>
      </c>
      <c r="H212" s="13">
        <v>41.420363000000002</v>
      </c>
      <c r="I212" s="14">
        <v>18.015236000000002</v>
      </c>
      <c r="J212" s="12">
        <v>0</v>
      </c>
      <c r="K212" s="12">
        <v>0</v>
      </c>
      <c r="L212" s="12">
        <v>0.13250000000000001</v>
      </c>
      <c r="M212" s="1">
        <v>0</v>
      </c>
      <c r="N212" s="1">
        <v>0</v>
      </c>
      <c r="O212" s="12">
        <v>1.682412</v>
      </c>
      <c r="P212" s="1">
        <v>0</v>
      </c>
      <c r="Q212" s="1">
        <v>0</v>
      </c>
      <c r="R212" s="1">
        <v>0</v>
      </c>
      <c r="S212" s="1">
        <f>IF(J212&gt;0,1,0)</f>
        <v>0</v>
      </c>
      <c r="T212" s="1">
        <f>IF(K212&gt;0,1,0)</f>
        <v>0</v>
      </c>
      <c r="U212" s="1">
        <f>IF(L212&gt;0,1,0)</f>
        <v>1</v>
      </c>
      <c r="V212" s="1">
        <f>IF(M212&gt;0,1,0)</f>
        <v>0</v>
      </c>
      <c r="W212" s="1">
        <f>IF(N212&gt;1,1,0)</f>
        <v>0</v>
      </c>
      <c r="X212" s="1">
        <f>IF(O212&gt;0.6,1,0)</f>
        <v>1</v>
      </c>
      <c r="Y212" s="1">
        <f>IF(P212&gt;0.03,1,0)</f>
        <v>0</v>
      </c>
      <c r="Z212" s="1">
        <f>IF(Q212&gt;0,1,0)</f>
        <v>0</v>
      </c>
      <c r="AA212" s="1">
        <f>IF(R212&gt;0,1,0)</f>
        <v>0</v>
      </c>
      <c r="AB212" s="1">
        <f t="shared" si="99"/>
        <v>2</v>
      </c>
      <c r="AC212" s="1"/>
    </row>
    <row r="213" spans="1:29" ht="12.95" customHeight="1">
      <c r="A213" s="2">
        <v>7226</v>
      </c>
      <c r="B213" s="1" t="s">
        <v>1148</v>
      </c>
      <c r="C213" s="1" t="s">
        <v>1157</v>
      </c>
      <c r="D213" s="1">
        <v>38.343429999999998</v>
      </c>
      <c r="E213" s="1">
        <v>-105.06824</v>
      </c>
      <c r="F213" s="3">
        <v>3</v>
      </c>
      <c r="G213" s="9" t="s">
        <v>2025</v>
      </c>
      <c r="H213" s="13">
        <v>384.873558</v>
      </c>
      <c r="I213" s="14">
        <v>19.386064000000001</v>
      </c>
      <c r="J213" s="12">
        <v>2.9000000000000001E-2</v>
      </c>
      <c r="K213" s="12">
        <v>0.28600000000000003</v>
      </c>
      <c r="L213" s="12">
        <v>0.12809999999999999</v>
      </c>
      <c r="M213" s="1">
        <v>0</v>
      </c>
      <c r="N213" s="1">
        <v>4</v>
      </c>
      <c r="O213" s="12">
        <v>1.884331</v>
      </c>
      <c r="P213" s="1">
        <v>0</v>
      </c>
      <c r="Q213" s="1">
        <v>10</v>
      </c>
      <c r="R213" s="1">
        <v>0</v>
      </c>
      <c r="S213" s="1">
        <f>IF(J213&gt;6,1,0)</f>
        <v>0</v>
      </c>
      <c r="T213" s="1">
        <f>IF(K213&gt;50,1,0)</f>
        <v>0</v>
      </c>
      <c r="U213" s="1">
        <f>IF(L213&gt;1,1,0)</f>
        <v>0</v>
      </c>
      <c r="V213" s="1">
        <f>IF(M213&gt;2,1,0)</f>
        <v>0</v>
      </c>
      <c r="W213" s="1">
        <f>IF(N213&gt;30,1,0)</f>
        <v>0</v>
      </c>
      <c r="X213" s="1">
        <f>IF(O213&gt;3,1,0)</f>
        <v>0</v>
      </c>
      <c r="Y213" s="1">
        <f>IF(P213&gt;0.002,1,0)</f>
        <v>0</v>
      </c>
      <c r="Z213" s="1">
        <f>IF(Q213&gt;3,1,0)</f>
        <v>1</v>
      </c>
      <c r="AA213" s="1">
        <f>IF(R213&gt;2,1,0)</f>
        <v>0</v>
      </c>
      <c r="AB213" s="1">
        <f t="shared" si="99"/>
        <v>1</v>
      </c>
      <c r="AC213" s="1" t="s">
        <v>2207</v>
      </c>
    </row>
    <row r="214" spans="1:29" ht="12.95" customHeight="1">
      <c r="A214" s="2">
        <v>7227</v>
      </c>
      <c r="B214" s="1" t="s">
        <v>1158</v>
      </c>
      <c r="C214" s="1" t="s">
        <v>1159</v>
      </c>
      <c r="D214" s="1">
        <v>37.979444000000001</v>
      </c>
      <c r="E214" s="1">
        <v>-105.071111</v>
      </c>
      <c r="F214" s="3">
        <v>2</v>
      </c>
      <c r="G214" s="9" t="s">
        <v>2026</v>
      </c>
      <c r="H214" s="13">
        <v>38.881112000000002</v>
      </c>
      <c r="I214" s="14">
        <v>26.650845</v>
      </c>
      <c r="J214" s="12">
        <v>0</v>
      </c>
      <c r="K214" s="12">
        <v>0</v>
      </c>
      <c r="L214" s="12">
        <v>0</v>
      </c>
      <c r="M214" s="1">
        <v>0</v>
      </c>
      <c r="N214" s="1">
        <v>0</v>
      </c>
      <c r="O214" s="12">
        <v>0.125275</v>
      </c>
      <c r="P214" s="1">
        <v>5.1438999999999999E-2</v>
      </c>
      <c r="Q214" s="1">
        <v>0</v>
      </c>
      <c r="R214" s="1">
        <v>0</v>
      </c>
      <c r="S214" s="1">
        <f t="shared" ref="S214:V220" si="100">IF(J214&gt;0,1,0)</f>
        <v>0</v>
      </c>
      <c r="T214" s="1">
        <f t="shared" si="100"/>
        <v>0</v>
      </c>
      <c r="U214" s="1">
        <f t="shared" si="100"/>
        <v>0</v>
      </c>
      <c r="V214" s="1">
        <f t="shared" si="100"/>
        <v>0</v>
      </c>
      <c r="W214" s="1">
        <f t="shared" ref="W214:W220" si="101">IF(N214&gt;1,1,0)</f>
        <v>0</v>
      </c>
      <c r="X214" s="1">
        <f t="shared" ref="X214:X220" si="102">IF(O214&gt;0.6,1,0)</f>
        <v>0</v>
      </c>
      <c r="Y214" s="1">
        <f t="shared" ref="Y214:Y220" si="103">IF(P214&gt;0.03,1,0)</f>
        <v>1</v>
      </c>
      <c r="Z214" s="1">
        <f t="shared" ref="Z214:AA220" si="104">IF(Q214&gt;0,1,0)</f>
        <v>0</v>
      </c>
      <c r="AA214" s="1">
        <f t="shared" si="104"/>
        <v>0</v>
      </c>
      <c r="AB214" s="1">
        <f t="shared" si="99"/>
        <v>1</v>
      </c>
      <c r="AC214" s="1"/>
    </row>
    <row r="215" spans="1:29" ht="12.95" customHeight="1">
      <c r="A215" s="2">
        <v>7241</v>
      </c>
      <c r="B215" s="1" t="s">
        <v>526</v>
      </c>
      <c r="C215" s="1" t="s">
        <v>1162</v>
      </c>
      <c r="D215" s="1">
        <v>38.536580000000001</v>
      </c>
      <c r="E215" s="1">
        <v>-105.22153</v>
      </c>
      <c r="F215" s="3">
        <v>1</v>
      </c>
      <c r="G215" s="9" t="s">
        <v>2026</v>
      </c>
      <c r="H215" s="13">
        <v>921.51313500000003</v>
      </c>
      <c r="I215" s="14">
        <v>27.588456999999998</v>
      </c>
      <c r="J215" s="12">
        <v>7.4099999999999999E-2</v>
      </c>
      <c r="K215" s="12">
        <v>0.49890000000000001</v>
      </c>
      <c r="L215" s="12">
        <v>0.1961</v>
      </c>
      <c r="M215" s="1">
        <v>0</v>
      </c>
      <c r="N215" s="1">
        <v>10</v>
      </c>
      <c r="O215" s="12">
        <v>1.0067299999999999</v>
      </c>
      <c r="P215" s="1">
        <v>1.085E-3</v>
      </c>
      <c r="Q215" s="1">
        <v>0</v>
      </c>
      <c r="R215" s="1">
        <v>0</v>
      </c>
      <c r="S215" s="1">
        <f t="shared" si="100"/>
        <v>1</v>
      </c>
      <c r="T215" s="1">
        <f t="shared" si="100"/>
        <v>1</v>
      </c>
      <c r="U215" s="1">
        <f t="shared" si="100"/>
        <v>1</v>
      </c>
      <c r="V215" s="1">
        <f t="shared" si="100"/>
        <v>0</v>
      </c>
      <c r="W215" s="1">
        <f t="shared" si="101"/>
        <v>1</v>
      </c>
      <c r="X215" s="1">
        <f t="shared" si="102"/>
        <v>1</v>
      </c>
      <c r="Y215" s="1">
        <f t="shared" si="103"/>
        <v>0</v>
      </c>
      <c r="Z215" s="1">
        <f t="shared" si="104"/>
        <v>0</v>
      </c>
      <c r="AA215" s="1">
        <f t="shared" si="104"/>
        <v>0</v>
      </c>
      <c r="AB215" s="1">
        <f t="shared" si="99"/>
        <v>5</v>
      </c>
      <c r="AC215" s="1"/>
    </row>
    <row r="216" spans="1:29" ht="12.95" customHeight="1">
      <c r="A216" s="2">
        <v>7243</v>
      </c>
      <c r="B216" s="1" t="s">
        <v>526</v>
      </c>
      <c r="C216" s="1" t="s">
        <v>1163</v>
      </c>
      <c r="D216" s="1">
        <v>38.66283</v>
      </c>
      <c r="E216" s="1">
        <v>-105.22450000000001</v>
      </c>
      <c r="F216" s="3">
        <v>1</v>
      </c>
      <c r="G216" s="9" t="s">
        <v>2026</v>
      </c>
      <c r="H216" s="13">
        <v>702.26495999999997</v>
      </c>
      <c r="I216" s="14">
        <v>27.170473000000001</v>
      </c>
      <c r="J216" s="12">
        <v>0</v>
      </c>
      <c r="K216" s="12">
        <v>0.65459999999999996</v>
      </c>
      <c r="L216" s="12">
        <v>0.1888</v>
      </c>
      <c r="M216" s="1">
        <v>1</v>
      </c>
      <c r="N216" s="1">
        <v>2</v>
      </c>
      <c r="O216" s="12">
        <v>0.768459</v>
      </c>
      <c r="P216" s="1">
        <v>1.4239999999999999E-3</v>
      </c>
      <c r="Q216" s="1">
        <v>0</v>
      </c>
      <c r="R216" s="1">
        <v>0</v>
      </c>
      <c r="S216" s="1">
        <f t="shared" si="100"/>
        <v>0</v>
      </c>
      <c r="T216" s="1">
        <f t="shared" si="100"/>
        <v>1</v>
      </c>
      <c r="U216" s="1">
        <f t="shared" si="100"/>
        <v>1</v>
      </c>
      <c r="V216" s="1">
        <f t="shared" si="100"/>
        <v>1</v>
      </c>
      <c r="W216" s="1">
        <f t="shared" si="101"/>
        <v>1</v>
      </c>
      <c r="X216" s="1">
        <f t="shared" si="102"/>
        <v>1</v>
      </c>
      <c r="Y216" s="1">
        <f t="shared" si="103"/>
        <v>0</v>
      </c>
      <c r="Z216" s="1">
        <f t="shared" si="104"/>
        <v>0</v>
      </c>
      <c r="AA216" s="1">
        <f t="shared" si="104"/>
        <v>0</v>
      </c>
      <c r="AB216" s="1">
        <f t="shared" si="99"/>
        <v>5</v>
      </c>
      <c r="AC216" s="1"/>
    </row>
    <row r="217" spans="1:29" ht="12.95" customHeight="1">
      <c r="A217" s="2">
        <v>7250</v>
      </c>
      <c r="B217" s="1" t="s">
        <v>1164</v>
      </c>
      <c r="C217" s="1" t="s">
        <v>1165</v>
      </c>
      <c r="D217" s="1">
        <v>38.66527</v>
      </c>
      <c r="E217" s="1">
        <v>-105.22623</v>
      </c>
      <c r="F217" s="3">
        <v>1</v>
      </c>
      <c r="G217" s="9" t="s">
        <v>2026</v>
      </c>
      <c r="H217" s="13">
        <v>30.34451</v>
      </c>
      <c r="I217" s="14">
        <v>6.6275719999999998</v>
      </c>
      <c r="J217" s="12">
        <v>0</v>
      </c>
      <c r="K217" s="12">
        <v>0</v>
      </c>
      <c r="L217" s="12">
        <v>1.9192</v>
      </c>
      <c r="M217" s="1">
        <v>0</v>
      </c>
      <c r="N217" s="1">
        <v>0</v>
      </c>
      <c r="O217" s="12">
        <v>1.2134769999999999</v>
      </c>
      <c r="P217" s="1">
        <v>0</v>
      </c>
      <c r="Q217" s="1">
        <v>0</v>
      </c>
      <c r="R217" s="1">
        <v>0</v>
      </c>
      <c r="S217" s="1">
        <f t="shared" si="100"/>
        <v>0</v>
      </c>
      <c r="T217" s="1">
        <f t="shared" si="100"/>
        <v>0</v>
      </c>
      <c r="U217" s="1">
        <f t="shared" si="100"/>
        <v>1</v>
      </c>
      <c r="V217" s="1">
        <f t="shared" si="100"/>
        <v>0</v>
      </c>
      <c r="W217" s="1">
        <f t="shared" si="101"/>
        <v>0</v>
      </c>
      <c r="X217" s="1">
        <f t="shared" si="102"/>
        <v>1</v>
      </c>
      <c r="Y217" s="1">
        <f t="shared" si="103"/>
        <v>0</v>
      </c>
      <c r="Z217" s="1">
        <f t="shared" si="104"/>
        <v>0</v>
      </c>
      <c r="AA217" s="1">
        <f t="shared" si="104"/>
        <v>0</v>
      </c>
      <c r="AB217" s="1">
        <f t="shared" si="99"/>
        <v>2</v>
      </c>
      <c r="AC217" s="1"/>
    </row>
    <row r="218" spans="1:29" ht="12.95" customHeight="1">
      <c r="A218" s="2">
        <v>7252</v>
      </c>
      <c r="B218" s="1" t="s">
        <v>1164</v>
      </c>
      <c r="C218" s="1" t="s">
        <v>1166</v>
      </c>
      <c r="D218" s="1">
        <v>38.711660000000002</v>
      </c>
      <c r="E218" s="1">
        <v>-105.18389999999999</v>
      </c>
      <c r="F218" s="3">
        <v>1</v>
      </c>
      <c r="G218" s="9" t="s">
        <v>2026</v>
      </c>
      <c r="H218" s="13">
        <v>21.024999999999999</v>
      </c>
      <c r="I218" s="14">
        <v>17.957189</v>
      </c>
      <c r="J218" s="12">
        <v>0</v>
      </c>
      <c r="K218" s="12">
        <v>0</v>
      </c>
      <c r="L218" s="12">
        <v>2.7824</v>
      </c>
      <c r="M218" s="1">
        <v>5</v>
      </c>
      <c r="N218" s="1">
        <v>0</v>
      </c>
      <c r="O218" s="12">
        <v>6.0635120000000002</v>
      </c>
      <c r="P218" s="1">
        <v>0</v>
      </c>
      <c r="Q218" s="1">
        <v>0</v>
      </c>
      <c r="R218" s="1">
        <v>0</v>
      </c>
      <c r="S218" s="1">
        <f t="shared" si="100"/>
        <v>0</v>
      </c>
      <c r="T218" s="1">
        <f t="shared" si="100"/>
        <v>0</v>
      </c>
      <c r="U218" s="1">
        <f t="shared" si="100"/>
        <v>1</v>
      </c>
      <c r="V218" s="1">
        <f t="shared" si="100"/>
        <v>1</v>
      </c>
      <c r="W218" s="1">
        <f t="shared" si="101"/>
        <v>0</v>
      </c>
      <c r="X218" s="1">
        <f t="shared" si="102"/>
        <v>1</v>
      </c>
      <c r="Y218" s="1">
        <f t="shared" si="103"/>
        <v>0</v>
      </c>
      <c r="Z218" s="1">
        <f t="shared" si="104"/>
        <v>0</v>
      </c>
      <c r="AA218" s="1">
        <f t="shared" si="104"/>
        <v>0</v>
      </c>
      <c r="AB218" s="1">
        <f t="shared" si="99"/>
        <v>3</v>
      </c>
      <c r="AC218" s="1"/>
    </row>
    <row r="219" spans="1:29" ht="12.95" customHeight="1">
      <c r="A219" s="2">
        <v>7263</v>
      </c>
      <c r="B219" s="1" t="s">
        <v>1164</v>
      </c>
      <c r="C219" s="1" t="s">
        <v>1167</v>
      </c>
      <c r="D219" s="1">
        <v>38.720300000000002</v>
      </c>
      <c r="E219" s="1">
        <v>-105.178</v>
      </c>
      <c r="F219" s="3">
        <v>2</v>
      </c>
      <c r="G219" s="9" t="s">
        <v>2026</v>
      </c>
      <c r="H219" s="13">
        <v>13.731847999999999</v>
      </c>
      <c r="I219" s="14">
        <v>13.732476999999999</v>
      </c>
      <c r="J219" s="12">
        <v>0</v>
      </c>
      <c r="K219" s="12">
        <v>0</v>
      </c>
      <c r="L219" s="12">
        <v>3.4740000000000006</v>
      </c>
      <c r="M219" s="1">
        <v>4</v>
      </c>
      <c r="N219" s="1">
        <v>0</v>
      </c>
      <c r="O219" s="12">
        <v>5.9996520000000002</v>
      </c>
      <c r="P219" s="1">
        <v>0</v>
      </c>
      <c r="Q219" s="1">
        <v>0</v>
      </c>
      <c r="R219" s="1">
        <v>0</v>
      </c>
      <c r="S219" s="1">
        <f t="shared" si="100"/>
        <v>0</v>
      </c>
      <c r="T219" s="1">
        <f t="shared" si="100"/>
        <v>0</v>
      </c>
      <c r="U219" s="1">
        <f t="shared" si="100"/>
        <v>1</v>
      </c>
      <c r="V219" s="1">
        <f t="shared" si="100"/>
        <v>1</v>
      </c>
      <c r="W219" s="1">
        <f t="shared" si="101"/>
        <v>0</v>
      </c>
      <c r="X219" s="1">
        <f t="shared" si="102"/>
        <v>1</v>
      </c>
      <c r="Y219" s="1">
        <f t="shared" si="103"/>
        <v>0</v>
      </c>
      <c r="Z219" s="1">
        <f t="shared" si="104"/>
        <v>0</v>
      </c>
      <c r="AA219" s="1">
        <f t="shared" si="104"/>
        <v>0</v>
      </c>
      <c r="AB219" s="1">
        <f t="shared" si="99"/>
        <v>3</v>
      </c>
      <c r="AC219" s="1"/>
    </row>
    <row r="220" spans="1:29" ht="12.95" customHeight="1">
      <c r="A220" s="2">
        <v>7265</v>
      </c>
      <c r="B220" s="1" t="s">
        <v>1164</v>
      </c>
      <c r="C220" s="1" t="s">
        <v>1168</v>
      </c>
      <c r="D220" s="1">
        <v>38.737833000000002</v>
      </c>
      <c r="E220" s="1">
        <v>-105.177944</v>
      </c>
      <c r="F220" s="3">
        <v>2</v>
      </c>
      <c r="G220" s="9" t="s">
        <v>2026</v>
      </c>
      <c r="H220" s="13">
        <v>7.502561</v>
      </c>
      <c r="I220" s="14">
        <v>7.5016999999999996</v>
      </c>
      <c r="J220" s="12">
        <v>0</v>
      </c>
      <c r="K220" s="12">
        <v>0</v>
      </c>
      <c r="L220" s="12">
        <v>5.2675999999999989</v>
      </c>
      <c r="M220" s="1">
        <v>3</v>
      </c>
      <c r="N220" s="1">
        <v>0</v>
      </c>
      <c r="O220" s="12">
        <v>7.8020129999999996</v>
      </c>
      <c r="P220" s="1">
        <v>0</v>
      </c>
      <c r="Q220" s="1">
        <v>0</v>
      </c>
      <c r="R220" s="1">
        <v>0</v>
      </c>
      <c r="S220" s="1">
        <f t="shared" si="100"/>
        <v>0</v>
      </c>
      <c r="T220" s="1">
        <f t="shared" si="100"/>
        <v>0</v>
      </c>
      <c r="U220" s="1">
        <f t="shared" si="100"/>
        <v>1</v>
      </c>
      <c r="V220" s="1">
        <f t="shared" si="100"/>
        <v>1</v>
      </c>
      <c r="W220" s="1">
        <f t="shared" si="101"/>
        <v>0</v>
      </c>
      <c r="X220" s="1">
        <f t="shared" si="102"/>
        <v>1</v>
      </c>
      <c r="Y220" s="1">
        <f t="shared" si="103"/>
        <v>0</v>
      </c>
      <c r="Z220" s="1">
        <f t="shared" si="104"/>
        <v>0</v>
      </c>
      <c r="AA220" s="1">
        <f t="shared" si="104"/>
        <v>0</v>
      </c>
      <c r="AB220" s="1">
        <f t="shared" si="99"/>
        <v>3</v>
      </c>
      <c r="AC220" s="1"/>
    </row>
    <row r="221" spans="1:29" ht="12.95" customHeight="1">
      <c r="A221" s="2">
        <v>7284</v>
      </c>
      <c r="B221" s="1" t="s">
        <v>378</v>
      </c>
      <c r="C221" s="1" t="s">
        <v>1169</v>
      </c>
      <c r="D221" s="1">
        <v>38.207970000000003</v>
      </c>
      <c r="E221" s="1">
        <v>-104.79312</v>
      </c>
      <c r="F221" s="3">
        <v>3</v>
      </c>
      <c r="G221" s="9" t="s">
        <v>2025</v>
      </c>
      <c r="H221" s="13">
        <v>138.032489</v>
      </c>
      <c r="I221" s="14">
        <v>14.581422999999999</v>
      </c>
      <c r="J221" s="12">
        <v>8.3500000000000005E-2</v>
      </c>
      <c r="K221" s="12">
        <v>0</v>
      </c>
      <c r="L221" s="12">
        <v>3.85E-2</v>
      </c>
      <c r="M221" s="1">
        <v>0</v>
      </c>
      <c r="N221" s="1">
        <v>0</v>
      </c>
      <c r="O221" s="12">
        <v>0.93458300000000005</v>
      </c>
      <c r="P221" s="1">
        <v>0</v>
      </c>
      <c r="Q221" s="1">
        <v>0</v>
      </c>
      <c r="R221" s="1">
        <v>0</v>
      </c>
      <c r="S221" s="1">
        <f>IF(J221&gt;6,1,0)</f>
        <v>0</v>
      </c>
      <c r="T221" s="1">
        <f>IF(K221&gt;50,1,0)</f>
        <v>0</v>
      </c>
      <c r="U221" s="1">
        <f>IF(L221&gt;1,1,0)</f>
        <v>0</v>
      </c>
      <c r="V221" s="1">
        <f>IF(M221&gt;2,1,0)</f>
        <v>0</v>
      </c>
      <c r="W221" s="1">
        <f>IF(N221&gt;30,1,0)</f>
        <v>0</v>
      </c>
      <c r="X221" s="1">
        <f>IF(O221&gt;3,1,0)</f>
        <v>0</v>
      </c>
      <c r="Y221" s="1">
        <f>IF(P221&gt;0.002,1,0)</f>
        <v>0</v>
      </c>
      <c r="Z221" s="1">
        <f>IF(Q221&gt;3,1,0)</f>
        <v>0</v>
      </c>
      <c r="AA221" s="1">
        <f>IF(R221&gt;2,1,0)</f>
        <v>0</v>
      </c>
      <c r="AB221" s="1">
        <f t="shared" si="99"/>
        <v>0</v>
      </c>
      <c r="AC221" s="1"/>
    </row>
    <row r="222" spans="1:29" ht="12.95" customHeight="1">
      <c r="A222" s="2">
        <v>7285</v>
      </c>
      <c r="B222" s="1" t="s">
        <v>1170</v>
      </c>
      <c r="C222" s="1" t="s">
        <v>1171</v>
      </c>
      <c r="D222" s="1">
        <v>38.229399999999998</v>
      </c>
      <c r="E222" s="1">
        <v>-104.7462</v>
      </c>
      <c r="F222" s="3">
        <v>3</v>
      </c>
      <c r="G222" s="9" t="s">
        <v>2025</v>
      </c>
      <c r="H222" s="13">
        <v>61.971698000000004</v>
      </c>
      <c r="I222" s="14">
        <v>23.457115000000002</v>
      </c>
      <c r="J222" s="12">
        <v>1.8723000000000001</v>
      </c>
      <c r="K222" s="12">
        <v>0</v>
      </c>
      <c r="L222" s="12">
        <v>0.28179999999999999</v>
      </c>
      <c r="M222" s="1">
        <v>0</v>
      </c>
      <c r="N222" s="1">
        <v>0</v>
      </c>
      <c r="O222" s="12">
        <v>0.844781</v>
      </c>
      <c r="P222" s="1">
        <v>0</v>
      </c>
      <c r="Q222" s="1">
        <v>0</v>
      </c>
      <c r="R222" s="1">
        <v>0</v>
      </c>
      <c r="S222" s="1">
        <f>IF(J222&gt;6,1,0)</f>
        <v>0</v>
      </c>
      <c r="T222" s="1">
        <f>IF(K222&gt;50,1,0)</f>
        <v>0</v>
      </c>
      <c r="U222" s="1">
        <f>IF(L222&gt;1,1,0)</f>
        <v>0</v>
      </c>
      <c r="V222" s="1">
        <f>IF(M222&gt;2,1,0)</f>
        <v>0</v>
      </c>
      <c r="W222" s="1">
        <f>IF(N222&gt;30,1,0)</f>
        <v>0</v>
      </c>
      <c r="X222" s="1">
        <f>IF(O222&gt;3,1,0)</f>
        <v>0</v>
      </c>
      <c r="Y222" s="1">
        <f>IF(P222&gt;0.002,1,0)</f>
        <v>0</v>
      </c>
      <c r="Z222" s="1">
        <f>IF(Q222&gt;3,1,0)</f>
        <v>0</v>
      </c>
      <c r="AA222" s="1">
        <f>IF(R222&gt;2,1,0)</f>
        <v>0</v>
      </c>
      <c r="AB222" s="1">
        <f t="shared" si="99"/>
        <v>0</v>
      </c>
      <c r="AC222" s="1"/>
    </row>
    <row r="223" spans="1:29" ht="12.95" customHeight="1">
      <c r="A223" s="2">
        <v>7293</v>
      </c>
      <c r="B223" s="1" t="s">
        <v>1172</v>
      </c>
      <c r="C223" s="1" t="s">
        <v>1173</v>
      </c>
      <c r="D223" s="1">
        <v>38.272883</v>
      </c>
      <c r="E223" s="1">
        <v>-104.63786</v>
      </c>
      <c r="F223" s="3">
        <v>3</v>
      </c>
      <c r="G223" s="9" t="s">
        <v>2025</v>
      </c>
      <c r="H223" s="13">
        <v>212.807481</v>
      </c>
      <c r="I223" s="14">
        <v>15.691122</v>
      </c>
      <c r="J223" s="12">
        <v>0.10189999999999999</v>
      </c>
      <c r="K223" s="12">
        <v>0</v>
      </c>
      <c r="L223" s="12">
        <v>8.3592999999999993</v>
      </c>
      <c r="M223" s="1">
        <v>1</v>
      </c>
      <c r="N223" s="1">
        <v>0</v>
      </c>
      <c r="O223" s="12">
        <v>8.4992780000000003</v>
      </c>
      <c r="P223" s="1">
        <v>0</v>
      </c>
      <c r="Q223" s="1">
        <v>0</v>
      </c>
      <c r="R223" s="1">
        <v>0</v>
      </c>
      <c r="S223" s="1">
        <f>IF(J223&gt;6,1,0)</f>
        <v>0</v>
      </c>
      <c r="T223" s="1">
        <f>IF(K223&gt;50,1,0)</f>
        <v>0</v>
      </c>
      <c r="U223" s="1">
        <f>IF(L223&gt;1,1,0)</f>
        <v>1</v>
      </c>
      <c r="V223" s="1">
        <f>IF(M223&gt;2,1,0)</f>
        <v>0</v>
      </c>
      <c r="W223" s="1">
        <f>IF(N223&gt;30,1,0)</f>
        <v>0</v>
      </c>
      <c r="X223" s="1">
        <f>IF(O223&gt;3,1,0)</f>
        <v>1</v>
      </c>
      <c r="Y223" s="1">
        <f>IF(P223&gt;0.002,1,0)</f>
        <v>0</v>
      </c>
      <c r="Z223" s="1">
        <f>IF(Q223&gt;3,1,0)</f>
        <v>0</v>
      </c>
      <c r="AA223" s="1">
        <f>IF(R223&gt;2,1,0)</f>
        <v>0</v>
      </c>
      <c r="AB223" s="1">
        <f t="shared" si="99"/>
        <v>2</v>
      </c>
      <c r="AC223" s="1"/>
    </row>
    <row r="224" spans="1:29" ht="12.95" customHeight="1">
      <c r="A224" s="2">
        <v>7301</v>
      </c>
      <c r="B224" s="1" t="s">
        <v>1189</v>
      </c>
      <c r="C224" s="1" t="s">
        <v>1190</v>
      </c>
      <c r="D224" s="1">
        <v>39.030720000000002</v>
      </c>
      <c r="E224" s="1">
        <v>-104.84786</v>
      </c>
      <c r="F224" s="3">
        <v>1</v>
      </c>
      <c r="G224" s="9" t="s">
        <v>2026</v>
      </c>
      <c r="H224" s="13">
        <v>211.97483199999999</v>
      </c>
      <c r="I224" s="14">
        <v>33.617770999999998</v>
      </c>
      <c r="J224" s="12">
        <v>0</v>
      </c>
      <c r="K224" s="12">
        <v>0</v>
      </c>
      <c r="L224" s="12">
        <v>3.6591</v>
      </c>
      <c r="M224" s="1">
        <v>3</v>
      </c>
      <c r="N224" s="1">
        <v>8</v>
      </c>
      <c r="O224" s="12">
        <v>3.9320789999999999</v>
      </c>
      <c r="P224" s="1">
        <v>4.718E-3</v>
      </c>
      <c r="Q224" s="1">
        <v>1</v>
      </c>
      <c r="R224" s="1">
        <v>0</v>
      </c>
      <c r="S224" s="1">
        <f t="shared" ref="S224:V226" si="105">IF(J224&gt;0,1,0)</f>
        <v>0</v>
      </c>
      <c r="T224" s="1">
        <f t="shared" si="105"/>
        <v>0</v>
      </c>
      <c r="U224" s="1">
        <f t="shared" si="105"/>
        <v>1</v>
      </c>
      <c r="V224" s="1">
        <f t="shared" si="105"/>
        <v>1</v>
      </c>
      <c r="W224" s="1">
        <f>IF(N224&gt;1,1,0)</f>
        <v>1</v>
      </c>
      <c r="X224" s="1">
        <f>IF(O224&gt;0.6,1,0)</f>
        <v>1</v>
      </c>
      <c r="Y224" s="1">
        <f>IF(P224&gt;0.03,1,0)</f>
        <v>0</v>
      </c>
      <c r="Z224" s="1">
        <f t="shared" ref="Z224:AA226" si="106">IF(Q224&gt;0,1,0)</f>
        <v>1</v>
      </c>
      <c r="AA224" s="1">
        <f t="shared" si="106"/>
        <v>0</v>
      </c>
      <c r="AB224" s="1">
        <f t="shared" si="99"/>
        <v>5</v>
      </c>
      <c r="AC224" s="1"/>
    </row>
    <row r="225" spans="1:29" ht="12.95" customHeight="1">
      <c r="A225" s="2">
        <v>7302</v>
      </c>
      <c r="B225" s="1" t="s">
        <v>1191</v>
      </c>
      <c r="C225" s="1" t="s">
        <v>1192</v>
      </c>
      <c r="D225" s="1">
        <v>39.11542</v>
      </c>
      <c r="E225" s="1">
        <v>-104.91280999999999</v>
      </c>
      <c r="F225" s="3">
        <v>1</v>
      </c>
      <c r="G225" s="9" t="s">
        <v>2026</v>
      </c>
      <c r="H225" s="13">
        <v>41.106636000000002</v>
      </c>
      <c r="I225" s="14">
        <v>14.77351</v>
      </c>
      <c r="J225" s="12">
        <v>0</v>
      </c>
      <c r="K225" s="12">
        <v>0</v>
      </c>
      <c r="L225" s="12">
        <v>0.12040000000000002</v>
      </c>
      <c r="M225" s="1">
        <v>0</v>
      </c>
      <c r="N225" s="1">
        <v>0</v>
      </c>
      <c r="O225" s="12">
        <v>0.92899200000000004</v>
      </c>
      <c r="P225" s="1">
        <v>2.4327000000000001E-2</v>
      </c>
      <c r="Q225" s="1">
        <v>0</v>
      </c>
      <c r="R225" s="1">
        <v>0</v>
      </c>
      <c r="S225" s="1">
        <f t="shared" si="105"/>
        <v>0</v>
      </c>
      <c r="T225" s="1">
        <f t="shared" si="105"/>
        <v>0</v>
      </c>
      <c r="U225" s="1">
        <f t="shared" si="105"/>
        <v>1</v>
      </c>
      <c r="V225" s="1">
        <f t="shared" si="105"/>
        <v>0</v>
      </c>
      <c r="W225" s="1">
        <f>IF(N225&gt;1,1,0)</f>
        <v>0</v>
      </c>
      <c r="X225" s="1">
        <f>IF(O225&gt;0.6,1,0)</f>
        <v>1</v>
      </c>
      <c r="Y225" s="1">
        <f>IF(P225&gt;0.03,1,0)</f>
        <v>0</v>
      </c>
      <c r="Z225" s="1">
        <f t="shared" si="106"/>
        <v>0</v>
      </c>
      <c r="AA225" s="1">
        <f t="shared" si="106"/>
        <v>0</v>
      </c>
      <c r="AB225" s="1">
        <f t="shared" si="99"/>
        <v>2</v>
      </c>
      <c r="AC225" s="1"/>
    </row>
    <row r="226" spans="1:29" ht="12.95" customHeight="1">
      <c r="A226" s="2">
        <v>7304</v>
      </c>
      <c r="B226" s="1" t="s">
        <v>1189</v>
      </c>
      <c r="C226" s="1" t="s">
        <v>1193</v>
      </c>
      <c r="D226" s="1">
        <v>39.068716999999999</v>
      </c>
      <c r="E226" s="1">
        <v>-104.87305000000001</v>
      </c>
      <c r="F226" s="3">
        <v>1</v>
      </c>
      <c r="G226" s="9" t="s">
        <v>2026</v>
      </c>
      <c r="H226" s="13">
        <v>103.792856</v>
      </c>
      <c r="I226" s="14">
        <v>28.770489999999999</v>
      </c>
      <c r="J226" s="12">
        <v>0</v>
      </c>
      <c r="K226" s="12">
        <v>0</v>
      </c>
      <c r="L226" s="12">
        <v>3.0305999999999997</v>
      </c>
      <c r="M226" s="1">
        <v>3</v>
      </c>
      <c r="N226" s="1">
        <v>1</v>
      </c>
      <c r="O226" s="12">
        <v>7.7000640000000002</v>
      </c>
      <c r="P226" s="1">
        <v>9.6349999999999995E-3</v>
      </c>
      <c r="Q226" s="1">
        <v>1</v>
      </c>
      <c r="R226" s="1">
        <v>0</v>
      </c>
      <c r="S226" s="1">
        <f t="shared" si="105"/>
        <v>0</v>
      </c>
      <c r="T226" s="1">
        <f t="shared" si="105"/>
        <v>0</v>
      </c>
      <c r="U226" s="1">
        <f t="shared" si="105"/>
        <v>1</v>
      </c>
      <c r="V226" s="1">
        <f t="shared" si="105"/>
        <v>1</v>
      </c>
      <c r="W226" s="1">
        <f>IF(N226&gt;1,1,0)</f>
        <v>0</v>
      </c>
      <c r="X226" s="1">
        <f>IF(O226&gt;0.6,1,0)</f>
        <v>1</v>
      </c>
      <c r="Y226" s="1">
        <f>IF(P226&gt;0.03,1,0)</f>
        <v>0</v>
      </c>
      <c r="Z226" s="1">
        <f t="shared" si="106"/>
        <v>1</v>
      </c>
      <c r="AA226" s="1">
        <f t="shared" si="106"/>
        <v>0</v>
      </c>
      <c r="AB226" s="1">
        <f t="shared" si="99"/>
        <v>4</v>
      </c>
      <c r="AC226" s="1"/>
    </row>
    <row r="227" spans="1:29" ht="12.95" customHeight="1">
      <c r="A227" s="2">
        <v>7306</v>
      </c>
      <c r="B227" s="1" t="s">
        <v>1194</v>
      </c>
      <c r="C227" s="1" t="s">
        <v>1195</v>
      </c>
      <c r="D227" s="1">
        <v>38.816265000000001</v>
      </c>
      <c r="E227" s="1">
        <v>-104.82259999999999</v>
      </c>
      <c r="F227" s="3">
        <v>3</v>
      </c>
      <c r="G227" s="9" t="s">
        <v>2025</v>
      </c>
      <c r="H227" s="13">
        <v>951.61365999999998</v>
      </c>
      <c r="I227" s="14">
        <v>23.253682999999999</v>
      </c>
      <c r="J227" s="12">
        <v>0</v>
      </c>
      <c r="K227" s="12">
        <v>9.1999999999999998E-3</v>
      </c>
      <c r="L227" s="12">
        <v>12.869900000000001</v>
      </c>
      <c r="M227" s="1">
        <v>17</v>
      </c>
      <c r="N227" s="1">
        <v>2</v>
      </c>
      <c r="O227" s="12">
        <v>14.576884</v>
      </c>
      <c r="P227" s="1">
        <v>4.2030000000000001E-3</v>
      </c>
      <c r="Q227" s="1">
        <v>1</v>
      </c>
      <c r="R227" s="1">
        <v>0</v>
      </c>
      <c r="S227" s="1">
        <f>IF(J227&gt;6,1,0)</f>
        <v>0</v>
      </c>
      <c r="T227" s="1">
        <f>IF(K227&gt;50,1,0)</f>
        <v>0</v>
      </c>
      <c r="U227" s="1">
        <f>IF(L227&gt;1,1,0)</f>
        <v>1</v>
      </c>
      <c r="V227" s="1">
        <f>IF(M227&gt;2,1,0)</f>
        <v>1</v>
      </c>
      <c r="W227" s="1">
        <f>IF(N227&gt;30,1,0)</f>
        <v>0</v>
      </c>
      <c r="X227" s="1">
        <f>IF(O227&gt;3,1,0)</f>
        <v>1</v>
      </c>
      <c r="Y227" s="1">
        <f>IF(P227&gt;0.002,1,0)</f>
        <v>1</v>
      </c>
      <c r="Z227" s="1">
        <f>IF(Q227&gt;3,1,0)</f>
        <v>0</v>
      </c>
      <c r="AA227" s="1">
        <f>IF(R227&gt;2,1,0)</f>
        <v>0</v>
      </c>
      <c r="AB227" s="1">
        <f t="shared" si="99"/>
        <v>4</v>
      </c>
      <c r="AC227" s="1"/>
    </row>
    <row r="228" spans="1:29" ht="12.95" customHeight="1">
      <c r="A228" s="2">
        <v>7309</v>
      </c>
      <c r="B228" s="1" t="s">
        <v>788</v>
      </c>
      <c r="C228" s="1" t="s">
        <v>1196</v>
      </c>
      <c r="D228" s="1">
        <v>38.81006</v>
      </c>
      <c r="E228" s="1">
        <v>-104.74803</v>
      </c>
      <c r="F228" s="3">
        <v>3</v>
      </c>
      <c r="G228" s="9" t="s">
        <v>2025</v>
      </c>
      <c r="H228" s="13">
        <v>68.983305999999999</v>
      </c>
      <c r="I228" s="14">
        <v>5.5814209999999997</v>
      </c>
      <c r="J228" s="12">
        <v>0.18259999999999998</v>
      </c>
      <c r="K228" s="12">
        <v>0</v>
      </c>
      <c r="L228" s="12">
        <v>16.253799999999998</v>
      </c>
      <c r="M228" s="1">
        <v>1</v>
      </c>
      <c r="N228" s="1">
        <v>0</v>
      </c>
      <c r="O228" s="12">
        <v>9.9099690000000002</v>
      </c>
      <c r="P228" s="1">
        <v>0</v>
      </c>
      <c r="Q228" s="1">
        <v>0</v>
      </c>
      <c r="R228" s="1">
        <v>0</v>
      </c>
      <c r="S228" s="1">
        <f>IF(J228&gt;6,1,0)</f>
        <v>0</v>
      </c>
      <c r="T228" s="1">
        <f>IF(K228&gt;50,1,0)</f>
        <v>0</v>
      </c>
      <c r="U228" s="1">
        <f>IF(L228&gt;1,1,0)</f>
        <v>1</v>
      </c>
      <c r="V228" s="1">
        <f>IF(M228&gt;2,1,0)</f>
        <v>0</v>
      </c>
      <c r="W228" s="1">
        <f>IF(N228&gt;30,1,0)</f>
        <v>0</v>
      </c>
      <c r="X228" s="1">
        <f>IF(O228&gt;3,1,0)</f>
        <v>1</v>
      </c>
      <c r="Y228" s="1">
        <f>IF(P228&gt;0.002,1,0)</f>
        <v>0</v>
      </c>
      <c r="Z228" s="1">
        <f>IF(Q228&gt;3,1,0)</f>
        <v>0</v>
      </c>
      <c r="AA228" s="1">
        <f>IF(R228&gt;2,1,0)</f>
        <v>0</v>
      </c>
      <c r="AB228" s="1">
        <f t="shared" si="99"/>
        <v>2</v>
      </c>
      <c r="AC228" s="1"/>
    </row>
    <row r="229" spans="1:29" ht="12.95" customHeight="1">
      <c r="A229" s="2">
        <v>7310</v>
      </c>
      <c r="B229" s="1" t="s">
        <v>1197</v>
      </c>
      <c r="C229" s="1" t="s">
        <v>1198</v>
      </c>
      <c r="D229" s="1">
        <v>38.822282999999999</v>
      </c>
      <c r="E229" s="1">
        <v>-104.7265</v>
      </c>
      <c r="F229" s="3">
        <v>3</v>
      </c>
      <c r="G229" s="9" t="s">
        <v>2025</v>
      </c>
      <c r="H229" s="13">
        <v>62.295392999999997</v>
      </c>
      <c r="I229" s="14">
        <v>4.7616940000000003</v>
      </c>
      <c r="J229" s="12">
        <v>0.20230000000000001</v>
      </c>
      <c r="K229" s="12">
        <v>0</v>
      </c>
      <c r="L229" s="12">
        <v>11.6767</v>
      </c>
      <c r="M229" s="1">
        <v>0</v>
      </c>
      <c r="N229" s="1">
        <v>0</v>
      </c>
      <c r="O229" s="12">
        <v>11.226863</v>
      </c>
      <c r="P229" s="1">
        <v>0</v>
      </c>
      <c r="Q229" s="1">
        <v>0</v>
      </c>
      <c r="R229" s="1">
        <v>0</v>
      </c>
      <c r="S229" s="1">
        <f>IF(J229&gt;6,1,0)</f>
        <v>0</v>
      </c>
      <c r="T229" s="1">
        <f>IF(K229&gt;50,1,0)</f>
        <v>0</v>
      </c>
      <c r="U229" s="1">
        <f>IF(L229&gt;1,1,0)</f>
        <v>1</v>
      </c>
      <c r="V229" s="1">
        <f>IF(M229&gt;2,1,0)</f>
        <v>0</v>
      </c>
      <c r="W229" s="1">
        <f>IF(N229&gt;30,1,0)</f>
        <v>0</v>
      </c>
      <c r="X229" s="1">
        <f>IF(O229&gt;3,1,0)</f>
        <v>1</v>
      </c>
      <c r="Y229" s="1">
        <f>IF(P229&gt;0.002,1,0)</f>
        <v>0</v>
      </c>
      <c r="Z229" s="1">
        <f>IF(Q229&gt;3,1,0)</f>
        <v>0</v>
      </c>
      <c r="AA229" s="1">
        <f>IF(R229&gt;2,1,0)</f>
        <v>0</v>
      </c>
      <c r="AB229" s="1">
        <f t="shared" si="99"/>
        <v>2</v>
      </c>
      <c r="AC229" s="1"/>
    </row>
    <row r="230" spans="1:29" ht="12.95" customHeight="1">
      <c r="A230" s="2">
        <v>7312</v>
      </c>
      <c r="B230" s="1" t="s">
        <v>788</v>
      </c>
      <c r="C230" s="1" t="s">
        <v>1199</v>
      </c>
      <c r="D230" s="1">
        <v>38.787030000000001</v>
      </c>
      <c r="E230" s="1">
        <v>-104.77561</v>
      </c>
      <c r="F230" s="3">
        <v>3</v>
      </c>
      <c r="G230" s="9" t="s">
        <v>2025</v>
      </c>
      <c r="H230" s="13">
        <v>136.07385199999999</v>
      </c>
      <c r="I230" s="14">
        <v>8.2034269999999996</v>
      </c>
      <c r="J230" s="12">
        <v>9.2600000000000002E-2</v>
      </c>
      <c r="K230" s="12">
        <v>0</v>
      </c>
      <c r="L230" s="12">
        <v>31.930500000000002</v>
      </c>
      <c r="M230" s="1">
        <v>4</v>
      </c>
      <c r="N230" s="1">
        <v>0</v>
      </c>
      <c r="O230" s="12">
        <v>13.558700999999999</v>
      </c>
      <c r="P230" s="1">
        <v>0</v>
      </c>
      <c r="Q230" s="1">
        <v>0</v>
      </c>
      <c r="R230" s="1">
        <v>0</v>
      </c>
      <c r="S230" s="1">
        <f>IF(J230&gt;6,1,0)</f>
        <v>0</v>
      </c>
      <c r="T230" s="1">
        <f>IF(K230&gt;50,1,0)</f>
        <v>0</v>
      </c>
      <c r="U230" s="1">
        <f>IF(L230&gt;1,1,0)</f>
        <v>1</v>
      </c>
      <c r="V230" s="1">
        <f>IF(M230&gt;2,1,0)</f>
        <v>1</v>
      </c>
      <c r="W230" s="1">
        <f>IF(N230&gt;30,1,0)</f>
        <v>0</v>
      </c>
      <c r="X230" s="1">
        <f>IF(O230&gt;3,1,0)</f>
        <v>1</v>
      </c>
      <c r="Y230" s="1">
        <f>IF(P230&gt;0.002,1,0)</f>
        <v>0</v>
      </c>
      <c r="Z230" s="1">
        <f>IF(Q230&gt;3,1,0)</f>
        <v>0</v>
      </c>
      <c r="AA230" s="1">
        <f>IF(R230&gt;2,1,0)</f>
        <v>0</v>
      </c>
      <c r="AB230" s="1">
        <f t="shared" si="99"/>
        <v>3</v>
      </c>
      <c r="AC230" s="1"/>
    </row>
    <row r="231" spans="1:29" ht="12.95" customHeight="1">
      <c r="A231" s="2">
        <v>7313</v>
      </c>
      <c r="B231" s="1" t="s">
        <v>1194</v>
      </c>
      <c r="C231" s="1" t="s">
        <v>1200</v>
      </c>
      <c r="D231" s="1">
        <v>38.938690000000001</v>
      </c>
      <c r="E231" s="1">
        <v>-105.01555999999999</v>
      </c>
      <c r="F231" s="3">
        <v>1</v>
      </c>
      <c r="G231" s="9" t="s">
        <v>2026</v>
      </c>
      <c r="H231" s="13">
        <v>42.885581000000002</v>
      </c>
      <c r="I231" s="14">
        <v>24.588778999999999</v>
      </c>
      <c r="J231" s="12">
        <v>0</v>
      </c>
      <c r="K231" s="12">
        <v>8.4000000000000005E-2</v>
      </c>
      <c r="L231" s="12">
        <v>4.2286999999999999</v>
      </c>
      <c r="M231" s="1">
        <v>0</v>
      </c>
      <c r="N231" s="1">
        <v>0</v>
      </c>
      <c r="O231" s="12">
        <v>3.8063060000000002</v>
      </c>
      <c r="P231" s="1">
        <v>2.3317999999999998E-2</v>
      </c>
      <c r="Q231" s="1">
        <v>0</v>
      </c>
      <c r="R231" s="1">
        <v>0</v>
      </c>
      <c r="S231" s="1">
        <f t="shared" ref="S231:V232" si="107">IF(J231&gt;0,1,0)</f>
        <v>0</v>
      </c>
      <c r="T231" s="1">
        <f t="shared" si="107"/>
        <v>1</v>
      </c>
      <c r="U231" s="1">
        <f t="shared" si="107"/>
        <v>1</v>
      </c>
      <c r="V231" s="1">
        <f t="shared" si="107"/>
        <v>0</v>
      </c>
      <c r="W231" s="1">
        <f>IF(N231&gt;1,1,0)</f>
        <v>0</v>
      </c>
      <c r="X231" s="1">
        <f>IF(O231&gt;0.6,1,0)</f>
        <v>1</v>
      </c>
      <c r="Y231" s="1">
        <f>IF(P231&gt;0.03,1,0)</f>
        <v>0</v>
      </c>
      <c r="Z231" s="1">
        <f>IF(Q231&gt;0,1,0)</f>
        <v>0</v>
      </c>
      <c r="AA231" s="1">
        <f>IF(R231&gt;0,1,0)</f>
        <v>0</v>
      </c>
      <c r="AB231" s="1">
        <f t="shared" si="99"/>
        <v>3</v>
      </c>
      <c r="AC231" s="1"/>
    </row>
    <row r="232" spans="1:29" ht="12.95" customHeight="1">
      <c r="A232" s="2">
        <v>7314</v>
      </c>
      <c r="B232" s="1" t="s">
        <v>1194</v>
      </c>
      <c r="C232" s="1" t="s">
        <v>1201</v>
      </c>
      <c r="D232" s="1">
        <v>38.881810000000002</v>
      </c>
      <c r="E232" s="1">
        <v>-104.95056</v>
      </c>
      <c r="F232" s="3">
        <v>1</v>
      </c>
      <c r="G232" s="9" t="s">
        <v>2026</v>
      </c>
      <c r="H232" s="13">
        <v>166.986041</v>
      </c>
      <c r="I232" s="14">
        <v>30.400569999999998</v>
      </c>
      <c r="J232" s="12">
        <v>0</v>
      </c>
      <c r="K232" s="12">
        <v>5.2299999999999999E-2</v>
      </c>
      <c r="L232" s="12">
        <v>1.4251000000000003</v>
      </c>
      <c r="M232" s="1">
        <v>1</v>
      </c>
      <c r="N232" s="1">
        <v>0</v>
      </c>
      <c r="O232" s="12">
        <v>2.0982479999999999</v>
      </c>
      <c r="P232" s="1">
        <v>1.7965999999999999E-2</v>
      </c>
      <c r="Q232" s="1">
        <v>0</v>
      </c>
      <c r="R232" s="1">
        <v>0</v>
      </c>
      <c r="S232" s="1">
        <f t="shared" si="107"/>
        <v>0</v>
      </c>
      <c r="T232" s="1">
        <f t="shared" si="107"/>
        <v>1</v>
      </c>
      <c r="U232" s="1">
        <f t="shared" si="107"/>
        <v>1</v>
      </c>
      <c r="V232" s="1">
        <f t="shared" si="107"/>
        <v>1</v>
      </c>
      <c r="W232" s="1">
        <f>IF(N232&gt;1,1,0)</f>
        <v>0</v>
      </c>
      <c r="X232" s="1">
        <f>IF(O232&gt;0.6,1,0)</f>
        <v>1</v>
      </c>
      <c r="Y232" s="1">
        <f>IF(P232&gt;0.03,1,0)</f>
        <v>0</v>
      </c>
      <c r="Z232" s="1">
        <f>IF(Q232&gt;0,1,0)</f>
        <v>0</v>
      </c>
      <c r="AA232" s="1">
        <f>IF(R232&gt;0,1,0)</f>
        <v>0</v>
      </c>
      <c r="AB232" s="1">
        <f t="shared" si="99"/>
        <v>4</v>
      </c>
      <c r="AC232" s="1"/>
    </row>
    <row r="233" spans="1:29" ht="12.95" customHeight="1">
      <c r="A233" s="2">
        <v>7316</v>
      </c>
      <c r="B233" s="1" t="s">
        <v>1194</v>
      </c>
      <c r="C233" s="1" t="s">
        <v>1202</v>
      </c>
      <c r="D233" s="1">
        <v>38.797499999999999</v>
      </c>
      <c r="E233" s="1">
        <v>-104.78615000000001</v>
      </c>
      <c r="F233" s="3">
        <v>3</v>
      </c>
      <c r="G233" s="9" t="s">
        <v>2025</v>
      </c>
      <c r="H233" s="13">
        <v>1070.992475</v>
      </c>
      <c r="I233" s="14">
        <v>32.206693000000001</v>
      </c>
      <c r="J233" s="12">
        <v>3.8000000000000004E-3</v>
      </c>
      <c r="K233" s="12">
        <v>8.2000000000000007E-3</v>
      </c>
      <c r="L233" s="12">
        <v>15.5138</v>
      </c>
      <c r="M233" s="1">
        <v>43</v>
      </c>
      <c r="N233" s="1">
        <v>12</v>
      </c>
      <c r="O233" s="12">
        <v>15.588348999999999</v>
      </c>
      <c r="P233" s="1">
        <v>9.3369999999999998E-3</v>
      </c>
      <c r="Q233" s="1">
        <v>0</v>
      </c>
      <c r="R233" s="1">
        <v>0</v>
      </c>
      <c r="S233" s="1">
        <f t="shared" ref="S233:S238" si="108">IF(J233&gt;6,1,0)</f>
        <v>0</v>
      </c>
      <c r="T233" s="1">
        <f t="shared" ref="T233:T238" si="109">IF(K233&gt;50,1,0)</f>
        <v>0</v>
      </c>
      <c r="U233" s="1">
        <f t="shared" ref="U233:U238" si="110">IF(L233&gt;1,1,0)</f>
        <v>1</v>
      </c>
      <c r="V233" s="1">
        <f t="shared" ref="V233:V238" si="111">IF(M233&gt;2,1,0)</f>
        <v>1</v>
      </c>
      <c r="W233" s="1">
        <f t="shared" ref="W233:W238" si="112">IF(N233&gt;30,1,0)</f>
        <v>0</v>
      </c>
      <c r="X233" s="1">
        <f t="shared" ref="X233:X238" si="113">IF(O233&gt;3,1,0)</f>
        <v>1</v>
      </c>
      <c r="Y233" s="1">
        <f t="shared" ref="Y233:Y238" si="114">IF(P233&gt;0.002,1,0)</f>
        <v>1</v>
      </c>
      <c r="Z233" s="1">
        <f t="shared" ref="Z233:Z238" si="115">IF(Q233&gt;3,1,0)</f>
        <v>0</v>
      </c>
      <c r="AA233" s="1">
        <f t="shared" ref="AA233:AA238" si="116">IF(R233&gt;2,1,0)</f>
        <v>0</v>
      </c>
      <c r="AB233" s="1">
        <f t="shared" si="99"/>
        <v>4</v>
      </c>
      <c r="AC233" s="1"/>
    </row>
    <row r="234" spans="1:29" ht="12.95" customHeight="1">
      <c r="A234" s="2">
        <v>7320</v>
      </c>
      <c r="B234" s="1" t="s">
        <v>1194</v>
      </c>
      <c r="C234" s="1" t="s">
        <v>1203</v>
      </c>
      <c r="D234" s="1">
        <v>38.677433000000001</v>
      </c>
      <c r="E234" s="1">
        <v>-104.705367</v>
      </c>
      <c r="F234" s="3">
        <v>3</v>
      </c>
      <c r="G234" s="9" t="s">
        <v>2025</v>
      </c>
      <c r="H234" s="13">
        <v>1397.378688</v>
      </c>
      <c r="I234" s="14">
        <v>23.952186000000001</v>
      </c>
      <c r="J234" s="12">
        <v>3.6699999999999997E-2</v>
      </c>
      <c r="K234" s="12">
        <v>1.0799999999999999E-2</v>
      </c>
      <c r="L234" s="12">
        <v>19.069400000000002</v>
      </c>
      <c r="M234" s="1">
        <v>1</v>
      </c>
      <c r="N234" s="1">
        <v>12</v>
      </c>
      <c r="O234" s="12">
        <v>3.4926879999999998</v>
      </c>
      <c r="P234" s="1">
        <v>7.156E-3</v>
      </c>
      <c r="Q234" s="1">
        <v>0</v>
      </c>
      <c r="R234" s="1">
        <v>0</v>
      </c>
      <c r="S234" s="1">
        <f t="shared" si="108"/>
        <v>0</v>
      </c>
      <c r="T234" s="1">
        <f t="shared" si="109"/>
        <v>0</v>
      </c>
      <c r="U234" s="1">
        <f t="shared" si="110"/>
        <v>1</v>
      </c>
      <c r="V234" s="1">
        <f t="shared" si="111"/>
        <v>0</v>
      </c>
      <c r="W234" s="1">
        <f t="shared" si="112"/>
        <v>0</v>
      </c>
      <c r="X234" s="1">
        <f t="shared" si="113"/>
        <v>1</v>
      </c>
      <c r="Y234" s="1">
        <f t="shared" si="114"/>
        <v>1</v>
      </c>
      <c r="Z234" s="1">
        <f t="shared" si="115"/>
        <v>0</v>
      </c>
      <c r="AA234" s="1">
        <f t="shared" si="116"/>
        <v>0</v>
      </c>
      <c r="AB234" s="1">
        <f t="shared" si="99"/>
        <v>3</v>
      </c>
      <c r="AC234" s="1"/>
    </row>
    <row r="235" spans="1:29" ht="12.95" customHeight="1">
      <c r="A235" s="2">
        <v>7335</v>
      </c>
      <c r="B235" s="1" t="s">
        <v>154</v>
      </c>
      <c r="C235" s="1" t="s">
        <v>1204</v>
      </c>
      <c r="D235" s="1">
        <v>38.828859999999999</v>
      </c>
      <c r="E235" s="1">
        <v>-104.75933000000001</v>
      </c>
      <c r="F235" s="3">
        <v>3</v>
      </c>
      <c r="G235" s="9" t="s">
        <v>2025</v>
      </c>
      <c r="H235" s="13">
        <v>4.5435990000000004</v>
      </c>
      <c r="I235" s="14">
        <v>4.5435990000000004</v>
      </c>
      <c r="J235" s="12">
        <v>0</v>
      </c>
      <c r="K235" s="12">
        <v>0</v>
      </c>
      <c r="L235" s="12">
        <v>93.51</v>
      </c>
      <c r="M235" s="1">
        <v>0</v>
      </c>
      <c r="N235" s="1">
        <v>0</v>
      </c>
      <c r="O235" s="12">
        <v>16.396160999999999</v>
      </c>
      <c r="P235" s="1">
        <v>0</v>
      </c>
      <c r="Q235" s="1">
        <v>0</v>
      </c>
      <c r="R235" s="1">
        <v>0</v>
      </c>
      <c r="S235" s="1">
        <f t="shared" si="108"/>
        <v>0</v>
      </c>
      <c r="T235" s="1">
        <f t="shared" si="109"/>
        <v>0</v>
      </c>
      <c r="U235" s="1">
        <f t="shared" si="110"/>
        <v>1</v>
      </c>
      <c r="V235" s="1">
        <f t="shared" si="111"/>
        <v>0</v>
      </c>
      <c r="W235" s="1">
        <f t="shared" si="112"/>
        <v>0</v>
      </c>
      <c r="X235" s="1">
        <f t="shared" si="113"/>
        <v>1</v>
      </c>
      <c r="Y235" s="1">
        <f t="shared" si="114"/>
        <v>0</v>
      </c>
      <c r="Z235" s="1">
        <f t="shared" si="115"/>
        <v>0</v>
      </c>
      <c r="AA235" s="1">
        <f t="shared" si="116"/>
        <v>0</v>
      </c>
      <c r="AB235" s="1">
        <f t="shared" si="99"/>
        <v>2</v>
      </c>
      <c r="AC235" s="1"/>
    </row>
    <row r="236" spans="1:29" ht="12.95" customHeight="1">
      <c r="A236" s="2">
        <v>7336</v>
      </c>
      <c r="B236" s="1" t="s">
        <v>154</v>
      </c>
      <c r="C236" s="1" t="s">
        <v>1205</v>
      </c>
      <c r="D236" s="1">
        <v>38.807780000000001</v>
      </c>
      <c r="E236" s="1">
        <v>-104.79541999999999</v>
      </c>
      <c r="F236" s="3">
        <v>3</v>
      </c>
      <c r="G236" s="9" t="s">
        <v>2025</v>
      </c>
      <c r="H236" s="13">
        <v>17.531735000000001</v>
      </c>
      <c r="I236" s="14">
        <v>14.036733</v>
      </c>
      <c r="J236" s="12">
        <v>0</v>
      </c>
      <c r="K236" s="12">
        <v>0</v>
      </c>
      <c r="L236" s="12">
        <v>81.761200000000002</v>
      </c>
      <c r="M236" s="1">
        <v>1</v>
      </c>
      <c r="N236" s="1">
        <v>0</v>
      </c>
      <c r="O236" s="12">
        <v>14.499271999999999</v>
      </c>
      <c r="P236" s="1">
        <v>0</v>
      </c>
      <c r="Q236" s="1">
        <v>0</v>
      </c>
      <c r="R236" s="1">
        <v>0</v>
      </c>
      <c r="S236" s="1">
        <f t="shared" si="108"/>
        <v>0</v>
      </c>
      <c r="T236" s="1">
        <f t="shared" si="109"/>
        <v>0</v>
      </c>
      <c r="U236" s="1">
        <f t="shared" si="110"/>
        <v>1</v>
      </c>
      <c r="V236" s="1">
        <f t="shared" si="111"/>
        <v>0</v>
      </c>
      <c r="W236" s="1">
        <f t="shared" si="112"/>
        <v>0</v>
      </c>
      <c r="X236" s="1">
        <f t="shared" si="113"/>
        <v>1</v>
      </c>
      <c r="Y236" s="1">
        <f t="shared" si="114"/>
        <v>0</v>
      </c>
      <c r="Z236" s="1">
        <f t="shared" si="115"/>
        <v>0</v>
      </c>
      <c r="AA236" s="1">
        <f t="shared" si="116"/>
        <v>0</v>
      </c>
      <c r="AB236" s="1">
        <f t="shared" si="99"/>
        <v>2</v>
      </c>
      <c r="AC236" s="1"/>
    </row>
    <row r="237" spans="1:29" ht="12.95" customHeight="1">
      <c r="A237" s="2">
        <v>7350</v>
      </c>
      <c r="B237" s="1" t="s">
        <v>1194</v>
      </c>
      <c r="C237" s="1" t="s">
        <v>1206</v>
      </c>
      <c r="D237" s="1">
        <v>38.307667000000002</v>
      </c>
      <c r="E237" s="1">
        <v>-104.60421700000001</v>
      </c>
      <c r="F237" s="3">
        <v>3</v>
      </c>
      <c r="G237" s="9" t="s">
        <v>2025</v>
      </c>
      <c r="H237" s="13">
        <v>2382.680832</v>
      </c>
      <c r="I237" s="14">
        <v>17.667591000000002</v>
      </c>
      <c r="J237" s="12">
        <v>0.56610000000000005</v>
      </c>
      <c r="K237" s="12">
        <v>6.3E-3</v>
      </c>
      <c r="L237" s="12">
        <v>12.0143</v>
      </c>
      <c r="M237" s="1">
        <v>1</v>
      </c>
      <c r="N237" s="1">
        <v>0</v>
      </c>
      <c r="O237" s="12">
        <v>2.8906529999999999</v>
      </c>
      <c r="P237" s="1">
        <v>4.6169999999999996E-3</v>
      </c>
      <c r="Q237" s="1">
        <v>0</v>
      </c>
      <c r="R237" s="1">
        <v>0</v>
      </c>
      <c r="S237" s="1">
        <f t="shared" si="108"/>
        <v>0</v>
      </c>
      <c r="T237" s="1">
        <f t="shared" si="109"/>
        <v>0</v>
      </c>
      <c r="U237" s="1">
        <f t="shared" si="110"/>
        <v>1</v>
      </c>
      <c r="V237" s="1">
        <f t="shared" si="111"/>
        <v>0</v>
      </c>
      <c r="W237" s="1">
        <f t="shared" si="112"/>
        <v>0</v>
      </c>
      <c r="X237" s="1">
        <f t="shared" si="113"/>
        <v>0</v>
      </c>
      <c r="Y237" s="1">
        <f t="shared" si="114"/>
        <v>1</v>
      </c>
      <c r="Z237" s="1">
        <f t="shared" si="115"/>
        <v>0</v>
      </c>
      <c r="AA237" s="1">
        <f t="shared" si="116"/>
        <v>0</v>
      </c>
      <c r="AB237" s="1">
        <f t="shared" si="99"/>
        <v>2</v>
      </c>
      <c r="AC237" s="1"/>
    </row>
    <row r="238" spans="1:29" ht="12.95" customHeight="1">
      <c r="A238" s="2">
        <v>7370</v>
      </c>
      <c r="B238" s="1" t="s">
        <v>1207</v>
      </c>
      <c r="C238" s="1" t="s">
        <v>1208</v>
      </c>
      <c r="D238" s="1">
        <v>38.683689999999999</v>
      </c>
      <c r="E238" s="1">
        <v>-104.68969</v>
      </c>
      <c r="F238" s="3">
        <v>3</v>
      </c>
      <c r="G238" s="9" t="s">
        <v>2025</v>
      </c>
      <c r="H238" s="13">
        <v>169.6788</v>
      </c>
      <c r="I238" s="14">
        <v>20.719605000000001</v>
      </c>
      <c r="J238" s="12">
        <v>0.40629999999999999</v>
      </c>
      <c r="K238" s="12">
        <v>0</v>
      </c>
      <c r="L238" s="12">
        <v>4.1967999999999996</v>
      </c>
      <c r="M238" s="1">
        <v>0</v>
      </c>
      <c r="N238" s="1">
        <v>0</v>
      </c>
      <c r="O238" s="12">
        <v>3.966018</v>
      </c>
      <c r="P238" s="1">
        <v>0</v>
      </c>
      <c r="Q238" s="1">
        <v>0</v>
      </c>
      <c r="R238" s="1">
        <v>0</v>
      </c>
      <c r="S238" s="1">
        <f t="shared" si="108"/>
        <v>0</v>
      </c>
      <c r="T238" s="1">
        <f t="shared" si="109"/>
        <v>0</v>
      </c>
      <c r="U238" s="1">
        <f t="shared" si="110"/>
        <v>1</v>
      </c>
      <c r="V238" s="1">
        <f t="shared" si="111"/>
        <v>0</v>
      </c>
      <c r="W238" s="1">
        <f t="shared" si="112"/>
        <v>0</v>
      </c>
      <c r="X238" s="1">
        <f t="shared" si="113"/>
        <v>1</v>
      </c>
      <c r="Y238" s="1">
        <f t="shared" si="114"/>
        <v>0</v>
      </c>
      <c r="Z238" s="1">
        <f t="shared" si="115"/>
        <v>0</v>
      </c>
      <c r="AA238" s="1">
        <f t="shared" si="116"/>
        <v>0</v>
      </c>
      <c r="AB238" s="1">
        <f t="shared" si="99"/>
        <v>2</v>
      </c>
      <c r="AC238" s="1"/>
    </row>
    <row r="239" spans="1:29" ht="12.95" customHeight="1">
      <c r="A239" s="2">
        <v>7376</v>
      </c>
      <c r="B239" s="1" t="s">
        <v>1209</v>
      </c>
      <c r="C239" s="1" t="s">
        <v>1210</v>
      </c>
      <c r="D239" s="1">
        <v>38.856059999999999</v>
      </c>
      <c r="E239" s="1">
        <v>-104.93011</v>
      </c>
      <c r="F239" s="3">
        <v>1</v>
      </c>
      <c r="G239" s="9" t="s">
        <v>2026</v>
      </c>
      <c r="H239" s="13">
        <v>43.839433999999997</v>
      </c>
      <c r="I239" s="14">
        <v>14.283125999999999</v>
      </c>
      <c r="J239" s="12">
        <v>0</v>
      </c>
      <c r="K239" s="12">
        <v>0</v>
      </c>
      <c r="L239" s="12">
        <v>3.6900000000000002E-2</v>
      </c>
      <c r="M239" s="1">
        <v>0</v>
      </c>
      <c r="N239" s="1">
        <v>1</v>
      </c>
      <c r="O239" s="12">
        <v>0.63239100000000004</v>
      </c>
      <c r="P239" s="1">
        <v>0</v>
      </c>
      <c r="Q239" s="1">
        <v>0</v>
      </c>
      <c r="R239" s="1">
        <v>0</v>
      </c>
      <c r="S239" s="1">
        <f t="shared" ref="S239:V241" si="117">IF(J239&gt;0,1,0)</f>
        <v>0</v>
      </c>
      <c r="T239" s="1">
        <f t="shared" si="117"/>
        <v>0</v>
      </c>
      <c r="U239" s="1">
        <f t="shared" si="117"/>
        <v>1</v>
      </c>
      <c r="V239" s="1">
        <f t="shared" si="117"/>
        <v>0</v>
      </c>
      <c r="W239" s="1">
        <f>IF(N239&gt;1,1,0)</f>
        <v>0</v>
      </c>
      <c r="X239" s="1">
        <f>IF(O239&gt;0.6,1,0)</f>
        <v>1</v>
      </c>
      <c r="Y239" s="1">
        <f>IF(P239&gt;0.03,1,0)</f>
        <v>0</v>
      </c>
      <c r="Z239" s="1">
        <f t="shared" ref="Z239:AA241" si="118">IF(Q239&gt;0,1,0)</f>
        <v>0</v>
      </c>
      <c r="AA239" s="1">
        <f t="shared" si="118"/>
        <v>0</v>
      </c>
      <c r="AB239" s="1">
        <f t="shared" si="99"/>
        <v>2</v>
      </c>
      <c r="AC239" s="1"/>
    </row>
    <row r="240" spans="1:29" ht="12.95" customHeight="1">
      <c r="A240" s="2">
        <v>7380</v>
      </c>
      <c r="B240" s="1" t="s">
        <v>378</v>
      </c>
      <c r="C240" s="1" t="s">
        <v>1211</v>
      </c>
      <c r="D240" s="1">
        <v>38.707500000000003</v>
      </c>
      <c r="E240" s="1">
        <v>-104.84611</v>
      </c>
      <c r="F240" s="3">
        <v>2</v>
      </c>
      <c r="G240" s="9" t="s">
        <v>2026</v>
      </c>
      <c r="H240" s="13">
        <v>17.523195000000001</v>
      </c>
      <c r="I240" s="14">
        <v>15.262230000000001</v>
      </c>
      <c r="J240" s="12">
        <v>0</v>
      </c>
      <c r="K240" s="12">
        <v>0</v>
      </c>
      <c r="L240" s="12">
        <v>0</v>
      </c>
      <c r="M240" s="1">
        <v>0</v>
      </c>
      <c r="N240" s="1">
        <v>0</v>
      </c>
      <c r="O240" s="12">
        <v>0.96043400000000001</v>
      </c>
      <c r="P240" s="1">
        <v>5.7067E-2</v>
      </c>
      <c r="Q240" s="1">
        <v>0</v>
      </c>
      <c r="R240" s="1">
        <v>0</v>
      </c>
      <c r="S240" s="1">
        <f t="shared" si="117"/>
        <v>0</v>
      </c>
      <c r="T240" s="1">
        <f t="shared" si="117"/>
        <v>0</v>
      </c>
      <c r="U240" s="1">
        <f t="shared" si="117"/>
        <v>0</v>
      </c>
      <c r="V240" s="1">
        <f t="shared" si="117"/>
        <v>0</v>
      </c>
      <c r="W240" s="1">
        <f>IF(N240&gt;1,1,0)</f>
        <v>0</v>
      </c>
      <c r="X240" s="1">
        <f>IF(O240&gt;0.6,1,0)</f>
        <v>1</v>
      </c>
      <c r="Y240" s="1">
        <f>IF(P240&gt;0.03,1,0)</f>
        <v>1</v>
      </c>
      <c r="Z240" s="1">
        <f t="shared" si="118"/>
        <v>0</v>
      </c>
      <c r="AA240" s="1">
        <f t="shared" si="118"/>
        <v>0</v>
      </c>
      <c r="AB240" s="1">
        <f t="shared" si="99"/>
        <v>2</v>
      </c>
      <c r="AC240" s="1"/>
    </row>
    <row r="241" spans="1:29" ht="12.95" customHeight="1">
      <c r="A241" s="2">
        <v>7385</v>
      </c>
      <c r="B241" s="1" t="s">
        <v>1213</v>
      </c>
      <c r="C241" s="1" t="s">
        <v>1214</v>
      </c>
      <c r="D241" s="1">
        <v>38.681669999999997</v>
      </c>
      <c r="E241" s="1">
        <v>-104.85805999999999</v>
      </c>
      <c r="F241" s="3">
        <v>1</v>
      </c>
      <c r="G241" s="9" t="s">
        <v>2026</v>
      </c>
      <c r="H241" s="13">
        <v>28.403092999999998</v>
      </c>
      <c r="I241" s="14">
        <v>8.5401179999999997</v>
      </c>
      <c r="J241" s="12">
        <v>0</v>
      </c>
      <c r="K241" s="12">
        <v>0</v>
      </c>
      <c r="L241" s="12">
        <v>0</v>
      </c>
      <c r="M241" s="1">
        <v>0</v>
      </c>
      <c r="N241" s="1">
        <v>1</v>
      </c>
      <c r="O241" s="12">
        <v>0</v>
      </c>
      <c r="P241" s="1">
        <v>0</v>
      </c>
      <c r="Q241" s="1">
        <v>0</v>
      </c>
      <c r="R241" s="1">
        <v>0</v>
      </c>
      <c r="S241" s="1">
        <f t="shared" si="117"/>
        <v>0</v>
      </c>
      <c r="T241" s="1">
        <f t="shared" si="117"/>
        <v>0</v>
      </c>
      <c r="U241" s="1">
        <f t="shared" si="117"/>
        <v>0</v>
      </c>
      <c r="V241" s="1">
        <f t="shared" si="117"/>
        <v>0</v>
      </c>
      <c r="W241" s="1">
        <f>IF(N241&gt;1,1,0)</f>
        <v>0</v>
      </c>
      <c r="X241" s="1">
        <f>IF(O241&gt;0.6,1,0)</f>
        <v>0</v>
      </c>
      <c r="Y241" s="1">
        <f>IF(P241&gt;0.03,1,0)</f>
        <v>0</v>
      </c>
      <c r="Z241" s="1">
        <f t="shared" si="118"/>
        <v>0</v>
      </c>
      <c r="AA241" s="1">
        <f t="shared" si="118"/>
        <v>0</v>
      </c>
      <c r="AB241" s="1">
        <f t="shared" si="99"/>
        <v>0</v>
      </c>
      <c r="AC241" s="1"/>
    </row>
    <row r="242" spans="1:29" ht="12.95" customHeight="1">
      <c r="A242" s="2">
        <v>7390</v>
      </c>
      <c r="B242" s="1" t="s">
        <v>1194</v>
      </c>
      <c r="C242" s="1" t="s">
        <v>1215</v>
      </c>
      <c r="D242" s="1">
        <v>38.285310000000003</v>
      </c>
      <c r="E242" s="1">
        <v>-104.60336</v>
      </c>
      <c r="F242" s="3">
        <v>3</v>
      </c>
      <c r="G242" s="9" t="s">
        <v>2025</v>
      </c>
      <c r="H242" s="13">
        <v>2401.9588469999999</v>
      </c>
      <c r="I242" s="14">
        <v>20.139084</v>
      </c>
      <c r="J242" s="12">
        <v>0.5615</v>
      </c>
      <c r="K242" s="12">
        <v>6.3E-3</v>
      </c>
      <c r="L242" s="12">
        <v>12.414099999999999</v>
      </c>
      <c r="M242" s="1">
        <v>2</v>
      </c>
      <c r="N242" s="1">
        <v>0</v>
      </c>
      <c r="O242" s="12">
        <v>11.742724000000001</v>
      </c>
      <c r="P242" s="1">
        <v>4.5799999999999999E-3</v>
      </c>
      <c r="Q242" s="1">
        <v>0</v>
      </c>
      <c r="R242" s="1">
        <v>0</v>
      </c>
      <c r="S242" s="1">
        <f>IF(J242&gt;6,1,0)</f>
        <v>0</v>
      </c>
      <c r="T242" s="1">
        <f>IF(K242&gt;50,1,0)</f>
        <v>0</v>
      </c>
      <c r="U242" s="1">
        <f>IF(L242&gt;1,1,0)</f>
        <v>1</v>
      </c>
      <c r="V242" s="1">
        <f>IF(M242&gt;2,1,0)</f>
        <v>0</v>
      </c>
      <c r="W242" s="1">
        <f>IF(N242&gt;30,1,0)</f>
        <v>0</v>
      </c>
      <c r="X242" s="1">
        <f>IF(O242&gt;3,1,0)</f>
        <v>1</v>
      </c>
      <c r="Y242" s="1">
        <f>IF(P242&gt;0.002,1,0)</f>
        <v>1</v>
      </c>
      <c r="Z242" s="1">
        <f>IF(Q242&gt;3,1,0)</f>
        <v>0</v>
      </c>
      <c r="AA242" s="1">
        <f>IF(R242&gt;2,1,0)</f>
        <v>0</v>
      </c>
      <c r="AB242" s="1">
        <f t="shared" si="99"/>
        <v>3</v>
      </c>
      <c r="AC242" s="1"/>
    </row>
    <row r="243" spans="1:29" ht="12.95" customHeight="1">
      <c r="A243" s="2">
        <v>7392</v>
      </c>
      <c r="B243" s="1" t="s">
        <v>1216</v>
      </c>
      <c r="C243" s="1" t="s">
        <v>114</v>
      </c>
      <c r="D243" s="1">
        <v>38.897651000000003</v>
      </c>
      <c r="E243" s="1">
        <v>-104.98808</v>
      </c>
      <c r="F243" s="3">
        <v>2</v>
      </c>
      <c r="G243" s="9" t="s">
        <v>2026</v>
      </c>
      <c r="H243" s="13">
        <v>8.7733120000000007</v>
      </c>
      <c r="I243" s="14">
        <v>5.893961</v>
      </c>
      <c r="J243" s="12">
        <v>0</v>
      </c>
      <c r="K243" s="12">
        <v>0</v>
      </c>
      <c r="L243" s="12">
        <v>0</v>
      </c>
      <c r="M243" s="1">
        <v>0</v>
      </c>
      <c r="N243" s="1">
        <v>0</v>
      </c>
      <c r="O243" s="12">
        <v>0.20621</v>
      </c>
      <c r="P243" s="1">
        <v>0</v>
      </c>
      <c r="Q243" s="1">
        <v>0</v>
      </c>
      <c r="R243" s="1">
        <v>0</v>
      </c>
      <c r="S243" s="1">
        <f>IF(J243&gt;0,1,0)</f>
        <v>0</v>
      </c>
      <c r="T243" s="1">
        <f>IF(K243&gt;0,1,0)</f>
        <v>0</v>
      </c>
      <c r="U243" s="1">
        <f>IF(L243&gt;0,1,0)</f>
        <v>0</v>
      </c>
      <c r="V243" s="1">
        <f>IF(M243&gt;0,1,0)</f>
        <v>0</v>
      </c>
      <c r="W243" s="1">
        <f>IF(N243&gt;1,1,0)</f>
        <v>0</v>
      </c>
      <c r="X243" s="1">
        <f>IF(O243&gt;0.6,1,0)</f>
        <v>0</v>
      </c>
      <c r="Y243" s="1">
        <f>IF(P243&gt;0.03,1,0)</f>
        <v>0</v>
      </c>
      <c r="Z243" s="1">
        <f>IF(Q243&gt;0,1,0)</f>
        <v>0</v>
      </c>
      <c r="AA243" s="1">
        <f>IF(R243&gt;0,1,0)</f>
        <v>0</v>
      </c>
      <c r="AB243" s="1">
        <f t="shared" si="99"/>
        <v>0</v>
      </c>
      <c r="AC243" s="1"/>
    </row>
    <row r="244" spans="1:29" ht="12.95" customHeight="1">
      <c r="A244" s="2">
        <v>7501</v>
      </c>
      <c r="B244" s="1" t="s">
        <v>1217</v>
      </c>
      <c r="C244" s="1" t="s">
        <v>1218</v>
      </c>
      <c r="D244" s="1">
        <v>37.954444000000002</v>
      </c>
      <c r="E244" s="1">
        <v>-103.719444</v>
      </c>
      <c r="F244" s="3">
        <v>3</v>
      </c>
      <c r="G244" s="9" t="s">
        <v>2025</v>
      </c>
      <c r="H244" s="13">
        <v>1240.3407199999999</v>
      </c>
      <c r="I244" s="14">
        <v>29.352988</v>
      </c>
      <c r="J244" s="12">
        <v>0.751</v>
      </c>
      <c r="K244" s="12">
        <v>0</v>
      </c>
      <c r="L244" s="12">
        <v>3.6400000000000002E-2</v>
      </c>
      <c r="M244" s="1">
        <v>0</v>
      </c>
      <c r="N244" s="1">
        <v>0</v>
      </c>
      <c r="O244" s="12">
        <v>1.125343</v>
      </c>
      <c r="P244" s="1">
        <v>0</v>
      </c>
      <c r="Q244" s="1">
        <v>0</v>
      </c>
      <c r="R244" s="1">
        <v>0</v>
      </c>
      <c r="S244" s="1">
        <f>IF(J244&gt;6,1,0)</f>
        <v>0</v>
      </c>
      <c r="T244" s="1">
        <f>IF(K244&gt;50,1,0)</f>
        <v>0</v>
      </c>
      <c r="U244" s="1">
        <f>IF(L244&gt;1,1,0)</f>
        <v>0</v>
      </c>
      <c r="V244" s="1">
        <f>IF(M244&gt;2,1,0)</f>
        <v>0</v>
      </c>
      <c r="W244" s="1">
        <f>IF(N244&gt;30,1,0)</f>
        <v>0</v>
      </c>
      <c r="X244" s="1">
        <f>IF(O244&gt;3,1,0)</f>
        <v>0</v>
      </c>
      <c r="Y244" s="1">
        <f>IF(P244&gt;0.002,1,0)</f>
        <v>0</v>
      </c>
      <c r="Z244" s="1">
        <f>IF(Q244&gt;3,1,0)</f>
        <v>0</v>
      </c>
      <c r="AA244" s="1">
        <f>IF(R244&gt;2,1,0)</f>
        <v>0</v>
      </c>
      <c r="AB244" s="1">
        <f t="shared" si="99"/>
        <v>0</v>
      </c>
      <c r="AC244" s="1"/>
    </row>
    <row r="245" spans="1:29" ht="12.95" customHeight="1">
      <c r="A245" s="2">
        <v>7503</v>
      </c>
      <c r="B245" s="1" t="s">
        <v>1158</v>
      </c>
      <c r="C245" s="1" t="s">
        <v>1219</v>
      </c>
      <c r="D245" s="1">
        <v>38.248049999999999</v>
      </c>
      <c r="E245" s="1">
        <v>-104.48967</v>
      </c>
      <c r="F245" s="3">
        <v>3</v>
      </c>
      <c r="G245" s="9" t="s">
        <v>2025</v>
      </c>
      <c r="H245" s="13">
        <v>1233.4575460000001</v>
      </c>
      <c r="I245" s="14">
        <v>12.974895999999999</v>
      </c>
      <c r="J245" s="12">
        <v>0.90690000000000004</v>
      </c>
      <c r="K245" s="12">
        <v>0.45139999999999997</v>
      </c>
      <c r="L245" s="12">
        <v>0.61099999999999999</v>
      </c>
      <c r="M245" s="1">
        <v>0</v>
      </c>
      <c r="N245" s="1">
        <v>7</v>
      </c>
      <c r="O245" s="12">
        <v>4.6456169999999997</v>
      </c>
      <c r="P245" s="1">
        <v>1.621E-3</v>
      </c>
      <c r="Q245" s="1">
        <v>0</v>
      </c>
      <c r="R245" s="1">
        <v>0</v>
      </c>
      <c r="S245" s="1">
        <f>IF(J245&gt;6,1,0)</f>
        <v>0</v>
      </c>
      <c r="T245" s="1">
        <f>IF(K245&gt;50,1,0)</f>
        <v>0</v>
      </c>
      <c r="U245" s="1">
        <f>IF(L245&gt;1,1,0)</f>
        <v>0</v>
      </c>
      <c r="V245" s="1">
        <f>IF(M245&gt;2,1,0)</f>
        <v>0</v>
      </c>
      <c r="W245" s="1">
        <f>IF(N245&gt;30,1,0)</f>
        <v>0</v>
      </c>
      <c r="X245" s="1">
        <f>IF(O245&gt;3,1,0)</f>
        <v>1</v>
      </c>
      <c r="Y245" s="1">
        <f>IF(P245&gt;0.002,1,0)</f>
        <v>0</v>
      </c>
      <c r="Z245" s="1">
        <f>IF(Q245&gt;3,1,0)</f>
        <v>0</v>
      </c>
      <c r="AA245" s="1">
        <f>IF(R245&gt;2,1,0)</f>
        <v>0</v>
      </c>
      <c r="AB245" s="1">
        <f t="shared" si="99"/>
        <v>1</v>
      </c>
      <c r="AC245" s="1"/>
    </row>
    <row r="246" spans="1:29" ht="12.95" customHeight="1">
      <c r="A246" s="2">
        <v>7512</v>
      </c>
      <c r="B246" s="1" t="s">
        <v>1220</v>
      </c>
      <c r="C246" s="1" t="s">
        <v>1221</v>
      </c>
      <c r="D246" s="1">
        <v>38.357700000000001</v>
      </c>
      <c r="E246" s="1">
        <v>-104.3873</v>
      </c>
      <c r="F246" s="3">
        <v>3</v>
      </c>
      <c r="G246" s="9" t="s">
        <v>2025</v>
      </c>
      <c r="H246" s="13">
        <v>1704.0871830000001</v>
      </c>
      <c r="I246" s="14">
        <v>13.893748</v>
      </c>
      <c r="J246" s="12">
        <v>1.3192999999999999</v>
      </c>
      <c r="K246" s="12">
        <v>2.4199999999999999E-2</v>
      </c>
      <c r="L246" s="12">
        <v>0.37929999999999997</v>
      </c>
      <c r="M246" s="1">
        <v>0</v>
      </c>
      <c r="N246" s="1">
        <v>0</v>
      </c>
      <c r="O246" s="12">
        <v>7.4000999999999997E-2</v>
      </c>
      <c r="P246" s="1">
        <v>0</v>
      </c>
      <c r="Q246" s="1">
        <v>0</v>
      </c>
      <c r="R246" s="1">
        <v>0</v>
      </c>
      <c r="S246" s="1">
        <f>IF(J246&gt;6,1,0)</f>
        <v>0</v>
      </c>
      <c r="T246" s="1">
        <f>IF(K246&gt;50,1,0)</f>
        <v>0</v>
      </c>
      <c r="U246" s="1">
        <f>IF(L246&gt;1,1,0)</f>
        <v>0</v>
      </c>
      <c r="V246" s="1">
        <f>IF(M246&gt;2,1,0)</f>
        <v>0</v>
      </c>
      <c r="W246" s="1">
        <f>IF(N246&gt;30,1,0)</f>
        <v>0</v>
      </c>
      <c r="X246" s="1">
        <f>IF(O246&gt;3,1,0)</f>
        <v>0</v>
      </c>
      <c r="Y246" s="1">
        <f>IF(P246&gt;0.002,1,0)</f>
        <v>0</v>
      </c>
      <c r="Z246" s="1">
        <f>IF(Q246&gt;3,1,0)</f>
        <v>0</v>
      </c>
      <c r="AA246" s="1">
        <f>IF(R246&gt;2,1,0)</f>
        <v>0</v>
      </c>
      <c r="AB246" s="1">
        <f t="shared" si="99"/>
        <v>0</v>
      </c>
      <c r="AC246" s="1"/>
    </row>
    <row r="247" spans="1:29" ht="12.95" customHeight="1">
      <c r="A247" s="2">
        <v>7527</v>
      </c>
      <c r="B247" s="1" t="s">
        <v>1222</v>
      </c>
      <c r="C247" s="1" t="s">
        <v>1223</v>
      </c>
      <c r="D247" s="1">
        <v>38.69699</v>
      </c>
      <c r="E247" s="1">
        <v>-103.86784</v>
      </c>
      <c r="F247" s="3">
        <v>3</v>
      </c>
      <c r="G247" s="9" t="s">
        <v>2025</v>
      </c>
      <c r="H247" s="13">
        <v>372.71522099999999</v>
      </c>
      <c r="I247" s="14">
        <v>22.128107</v>
      </c>
      <c r="J247" s="12">
        <v>4.0107999999999997</v>
      </c>
      <c r="K247" s="12">
        <v>0</v>
      </c>
      <c r="L247" s="12">
        <v>1.09E-2</v>
      </c>
      <c r="M247" s="1">
        <v>0</v>
      </c>
      <c r="N247" s="1">
        <v>0</v>
      </c>
      <c r="O247" s="12">
        <v>0.43677500000000002</v>
      </c>
      <c r="P247" s="1">
        <v>0</v>
      </c>
      <c r="Q247" s="1">
        <v>0</v>
      </c>
      <c r="R247" s="1">
        <v>0</v>
      </c>
      <c r="S247" s="1">
        <f>IF(J247&gt;6,1,0)</f>
        <v>0</v>
      </c>
      <c r="T247" s="1">
        <f>IF(K247&gt;50,1,0)</f>
        <v>0</v>
      </c>
      <c r="U247" s="1">
        <f>IF(L247&gt;1,1,0)</f>
        <v>0</v>
      </c>
      <c r="V247" s="1">
        <f>IF(M247&gt;2,1,0)</f>
        <v>0</v>
      </c>
      <c r="W247" s="1">
        <f>IF(N247&gt;30,1,0)</f>
        <v>0</v>
      </c>
      <c r="X247" s="1">
        <f>IF(O247&gt;3,1,0)</f>
        <v>0</v>
      </c>
      <c r="Y247" s="1">
        <f>IF(P247&gt;0.002,1,0)</f>
        <v>0</v>
      </c>
      <c r="Z247" s="1">
        <f>IF(Q247&gt;3,1,0)</f>
        <v>0</v>
      </c>
      <c r="AA247" s="1">
        <f>IF(R247&gt;2,1,0)</f>
        <v>0</v>
      </c>
      <c r="AB247" s="1">
        <f t="shared" si="99"/>
        <v>0</v>
      </c>
      <c r="AC247" s="1"/>
    </row>
    <row r="248" spans="1:29" ht="12.95" customHeight="1">
      <c r="A248" s="2">
        <v>7545</v>
      </c>
      <c r="B248" s="1" t="s">
        <v>1224</v>
      </c>
      <c r="C248" s="1" t="s">
        <v>1225</v>
      </c>
      <c r="D248" s="1">
        <v>37.132199999999997</v>
      </c>
      <c r="E248" s="1">
        <v>-104.8528</v>
      </c>
      <c r="F248" s="3">
        <v>1</v>
      </c>
      <c r="G248" s="9" t="s">
        <v>2026</v>
      </c>
      <c r="H248" s="13">
        <v>447.75512800000001</v>
      </c>
      <c r="I248" s="14">
        <v>10.601027</v>
      </c>
      <c r="J248" s="12">
        <v>5.8699999999999995E-2</v>
      </c>
      <c r="K248" s="12">
        <v>2.7418</v>
      </c>
      <c r="L248" s="12">
        <v>2.9899999999999999E-2</v>
      </c>
      <c r="M248" s="1">
        <v>16</v>
      </c>
      <c r="N248" s="1">
        <v>2</v>
      </c>
      <c r="O248" s="12">
        <v>1.20855</v>
      </c>
      <c r="P248" s="1">
        <v>0</v>
      </c>
      <c r="Q248" s="1">
        <v>53</v>
      </c>
      <c r="R248" s="1">
        <v>0</v>
      </c>
      <c r="S248" s="1">
        <f t="shared" ref="S248:V250" si="119">IF(J248&gt;0,1,0)</f>
        <v>1</v>
      </c>
      <c r="T248" s="1">
        <f t="shared" si="119"/>
        <v>1</v>
      </c>
      <c r="U248" s="1">
        <f t="shared" si="119"/>
        <v>1</v>
      </c>
      <c r="V248" s="1">
        <f t="shared" si="119"/>
        <v>1</v>
      </c>
      <c r="W248" s="1">
        <f>IF(N248&gt;1,1,0)</f>
        <v>1</v>
      </c>
      <c r="X248" s="1">
        <f>IF(O248&gt;0.6,1,0)</f>
        <v>1</v>
      </c>
      <c r="Y248" s="1">
        <f>IF(P248&gt;0.03,1,0)</f>
        <v>0</v>
      </c>
      <c r="Z248" s="1">
        <f t="shared" ref="Z248:AA250" si="120">IF(Q248&gt;0,1,0)</f>
        <v>1</v>
      </c>
      <c r="AA248" s="1">
        <f t="shared" si="120"/>
        <v>0</v>
      </c>
      <c r="AB248" s="1">
        <f t="shared" si="99"/>
        <v>7</v>
      </c>
      <c r="AC248" s="1"/>
    </row>
    <row r="249" spans="1:29" ht="12.95" customHeight="1">
      <c r="A249" s="2">
        <v>7547</v>
      </c>
      <c r="B249" s="1" t="s">
        <v>1228</v>
      </c>
      <c r="C249" s="1" t="s">
        <v>1229</v>
      </c>
      <c r="D249" s="1">
        <v>37.076949999999997</v>
      </c>
      <c r="E249" s="1">
        <v>-105.050033</v>
      </c>
      <c r="F249" s="3">
        <v>1</v>
      </c>
      <c r="G249" s="9" t="s">
        <v>2026</v>
      </c>
      <c r="H249" s="13">
        <v>93.354656000000006</v>
      </c>
      <c r="I249" s="14">
        <v>22.075699</v>
      </c>
      <c r="J249" s="12">
        <v>0</v>
      </c>
      <c r="K249" s="12">
        <v>1.5203</v>
      </c>
      <c r="L249" s="12">
        <v>0</v>
      </c>
      <c r="M249" s="1">
        <v>0</v>
      </c>
      <c r="N249" s="1">
        <v>7</v>
      </c>
      <c r="O249" s="12">
        <v>1.5708869999999999</v>
      </c>
      <c r="P249" s="1">
        <v>0</v>
      </c>
      <c r="Q249" s="1">
        <v>0</v>
      </c>
      <c r="R249" s="1">
        <v>0</v>
      </c>
      <c r="S249" s="1">
        <f t="shared" si="119"/>
        <v>0</v>
      </c>
      <c r="T249" s="1">
        <f t="shared" si="119"/>
        <v>1</v>
      </c>
      <c r="U249" s="1">
        <f t="shared" si="119"/>
        <v>0</v>
      </c>
      <c r="V249" s="1">
        <f t="shared" si="119"/>
        <v>0</v>
      </c>
      <c r="W249" s="1">
        <f>IF(N249&gt;1,1,0)</f>
        <v>1</v>
      </c>
      <c r="X249" s="1">
        <f>IF(O249&gt;0.6,1,0)</f>
        <v>1</v>
      </c>
      <c r="Y249" s="1">
        <f>IF(P249&gt;0.03,1,0)</f>
        <v>0</v>
      </c>
      <c r="Z249" s="1">
        <f t="shared" si="120"/>
        <v>0</v>
      </c>
      <c r="AA249" s="1">
        <f t="shared" si="120"/>
        <v>0</v>
      </c>
      <c r="AB249" s="1">
        <f t="shared" si="99"/>
        <v>3</v>
      </c>
      <c r="AC249" s="1"/>
    </row>
    <row r="250" spans="1:29" ht="12.95" customHeight="1">
      <c r="A250" s="2">
        <v>7548</v>
      </c>
      <c r="B250" s="1" t="s">
        <v>1230</v>
      </c>
      <c r="C250" s="1" t="s">
        <v>1231</v>
      </c>
      <c r="D250" s="1">
        <v>37.180999999999997</v>
      </c>
      <c r="E250" s="1">
        <v>-104.9631</v>
      </c>
      <c r="F250" s="3">
        <v>1</v>
      </c>
      <c r="G250" s="9" t="s">
        <v>2026</v>
      </c>
      <c r="H250" s="13">
        <v>226.70752899999999</v>
      </c>
      <c r="I250" s="14">
        <v>36.717567000000003</v>
      </c>
      <c r="J250" s="12">
        <v>7.4999999999999997E-3</v>
      </c>
      <c r="K250" s="12">
        <v>1.4209000000000001</v>
      </c>
      <c r="L250" s="12">
        <v>3.1399999999999997E-2</v>
      </c>
      <c r="M250" s="1">
        <v>3</v>
      </c>
      <c r="N250" s="1">
        <v>6</v>
      </c>
      <c r="O250" s="12">
        <v>1.2089760000000001</v>
      </c>
      <c r="P250" s="1">
        <v>0</v>
      </c>
      <c r="Q250" s="1">
        <v>75</v>
      </c>
      <c r="R250" s="1">
        <v>0</v>
      </c>
      <c r="S250" s="1">
        <f t="shared" si="119"/>
        <v>1</v>
      </c>
      <c r="T250" s="1">
        <f t="shared" si="119"/>
        <v>1</v>
      </c>
      <c r="U250" s="1">
        <f t="shared" si="119"/>
        <v>1</v>
      </c>
      <c r="V250" s="1">
        <f t="shared" si="119"/>
        <v>1</v>
      </c>
      <c r="W250" s="1">
        <f>IF(N250&gt;1,1,0)</f>
        <v>1</v>
      </c>
      <c r="X250" s="1">
        <f>IF(O250&gt;0.6,1,0)</f>
        <v>1</v>
      </c>
      <c r="Y250" s="1">
        <f>IF(P250&gt;0.03,1,0)</f>
        <v>0</v>
      </c>
      <c r="Z250" s="1">
        <f t="shared" si="120"/>
        <v>1</v>
      </c>
      <c r="AA250" s="1">
        <f t="shared" si="120"/>
        <v>0</v>
      </c>
      <c r="AB250" s="1">
        <f t="shared" si="99"/>
        <v>7</v>
      </c>
      <c r="AC250" s="1"/>
    </row>
    <row r="251" spans="1:29" ht="12.95" customHeight="1">
      <c r="A251" s="2">
        <v>7549</v>
      </c>
      <c r="B251" s="1" t="s">
        <v>1224</v>
      </c>
      <c r="C251" s="1" t="s">
        <v>1232</v>
      </c>
      <c r="D251" s="1">
        <v>38.032629999999997</v>
      </c>
      <c r="E251" s="1">
        <v>-103.1969</v>
      </c>
      <c r="F251" s="3">
        <v>3</v>
      </c>
      <c r="G251" s="9" t="s">
        <v>2025</v>
      </c>
      <c r="H251" s="13">
        <v>8942.8129659999995</v>
      </c>
      <c r="I251" s="14">
        <v>30.550153000000002</v>
      </c>
      <c r="J251" s="12">
        <v>0.94669999999999999</v>
      </c>
      <c r="K251" s="12">
        <v>0.25929999999999997</v>
      </c>
      <c r="L251" s="12">
        <v>0.1406</v>
      </c>
      <c r="M251" s="1">
        <v>0</v>
      </c>
      <c r="N251" s="1">
        <v>0</v>
      </c>
      <c r="O251" s="12">
        <v>1.189225</v>
      </c>
      <c r="P251" s="1">
        <v>0</v>
      </c>
      <c r="Q251" s="1">
        <v>0</v>
      </c>
      <c r="R251" s="1">
        <v>0</v>
      </c>
      <c r="S251" s="1">
        <f>IF(J251&gt;6,1,0)</f>
        <v>0</v>
      </c>
      <c r="T251" s="1">
        <f>IF(K251&gt;50,1,0)</f>
        <v>0</v>
      </c>
      <c r="U251" s="1">
        <f>IF(L251&gt;1,1,0)</f>
        <v>0</v>
      </c>
      <c r="V251" s="1">
        <f>IF(M251&gt;2,1,0)</f>
        <v>0</v>
      </c>
      <c r="W251" s="1">
        <f>IF(N251&gt;30,1,0)</f>
        <v>0</v>
      </c>
      <c r="X251" s="1">
        <f>IF(O251&gt;3,1,0)</f>
        <v>0</v>
      </c>
      <c r="Y251" s="1">
        <f>IF(P251&gt;0.002,1,0)</f>
        <v>0</v>
      </c>
      <c r="Z251" s="1">
        <f>IF(Q251&gt;3,1,0)</f>
        <v>0</v>
      </c>
      <c r="AA251" s="1">
        <f>IF(R251&gt;2,1,0)</f>
        <v>0</v>
      </c>
      <c r="AB251" s="1">
        <f t="shared" si="99"/>
        <v>0</v>
      </c>
      <c r="AC251" s="1"/>
    </row>
    <row r="252" spans="1:29" ht="12.95" customHeight="1">
      <c r="A252" s="2">
        <v>7551</v>
      </c>
      <c r="B252" s="1" t="s">
        <v>1233</v>
      </c>
      <c r="C252" s="1" t="s">
        <v>1234</v>
      </c>
      <c r="D252" s="1">
        <v>37.051817</v>
      </c>
      <c r="E252" s="1">
        <v>-104.52283300000001</v>
      </c>
      <c r="F252" s="3">
        <v>1</v>
      </c>
      <c r="G252" s="9" t="s">
        <v>2026</v>
      </c>
      <c r="H252" s="13">
        <v>49.116267000000001</v>
      </c>
      <c r="I252" s="14">
        <v>17.097694000000001</v>
      </c>
      <c r="J252" s="12">
        <v>0</v>
      </c>
      <c r="K252" s="12">
        <v>0</v>
      </c>
      <c r="L252" s="12">
        <v>0.1943</v>
      </c>
      <c r="M252" s="1">
        <v>0</v>
      </c>
      <c r="N252" s="1">
        <v>0</v>
      </c>
      <c r="O252" s="12">
        <v>2.6068169999999999</v>
      </c>
      <c r="P252" s="1">
        <v>0</v>
      </c>
      <c r="Q252" s="1">
        <v>3</v>
      </c>
      <c r="R252" s="1">
        <v>0</v>
      </c>
      <c r="S252" s="1">
        <f>IF(J252&gt;0,1,0)</f>
        <v>0</v>
      </c>
      <c r="T252" s="1">
        <f>IF(K252&gt;0,1,0)</f>
        <v>0</v>
      </c>
      <c r="U252" s="1">
        <f>IF(L252&gt;0,1,0)</f>
        <v>1</v>
      </c>
      <c r="V252" s="1">
        <f>IF(M252&gt;0,1,0)</f>
        <v>0</v>
      </c>
      <c r="W252" s="1">
        <f>IF(N252&gt;1,1,0)</f>
        <v>0</v>
      </c>
      <c r="X252" s="1">
        <f>IF(O252&gt;0.6,1,0)</f>
        <v>1</v>
      </c>
      <c r="Y252" s="1">
        <f>IF(P252&gt;0.03,1,0)</f>
        <v>0</v>
      </c>
      <c r="Z252" s="1">
        <f>IF(Q252&gt;0,1,0)</f>
        <v>1</v>
      </c>
      <c r="AA252" s="1">
        <f>IF(R252&gt;0,1,0)</f>
        <v>0</v>
      </c>
      <c r="AB252" s="1">
        <f t="shared" si="99"/>
        <v>3</v>
      </c>
      <c r="AC252" s="1"/>
    </row>
    <row r="253" spans="1:29" ht="12.95" customHeight="1">
      <c r="A253" s="2">
        <v>7560</v>
      </c>
      <c r="B253" s="1" t="s">
        <v>1235</v>
      </c>
      <c r="C253" s="1" t="s">
        <v>1236</v>
      </c>
      <c r="D253" s="1">
        <v>37.044600000000003</v>
      </c>
      <c r="E253" s="1">
        <v>-104.051</v>
      </c>
      <c r="F253" s="3">
        <v>3</v>
      </c>
      <c r="G253" s="9" t="s">
        <v>2025</v>
      </c>
      <c r="H253" s="13">
        <v>147.11147700000001</v>
      </c>
      <c r="I253" s="14">
        <v>17.571584000000001</v>
      </c>
      <c r="J253" s="12">
        <v>1.3593</v>
      </c>
      <c r="K253" s="12">
        <v>0</v>
      </c>
      <c r="L253" s="12">
        <v>3.1000000000000003E-3</v>
      </c>
      <c r="M253" s="1">
        <v>0</v>
      </c>
      <c r="N253" s="1">
        <v>3</v>
      </c>
      <c r="O253" s="12">
        <v>0.73017500000000002</v>
      </c>
      <c r="P253" s="1">
        <v>0</v>
      </c>
      <c r="Q253" s="1">
        <v>0</v>
      </c>
      <c r="R253" s="1">
        <v>0</v>
      </c>
      <c r="S253" s="1">
        <f>IF(J253&gt;6,1,0)</f>
        <v>0</v>
      </c>
      <c r="T253" s="1">
        <f>IF(K253&gt;50,1,0)</f>
        <v>0</v>
      </c>
      <c r="U253" s="1">
        <f>IF(L253&gt;1,1,0)</f>
        <v>0</v>
      </c>
      <c r="V253" s="1">
        <f>IF(M253&gt;2,1,0)</f>
        <v>0</v>
      </c>
      <c r="W253" s="1">
        <f>IF(N253&gt;30,1,0)</f>
        <v>0</v>
      </c>
      <c r="X253" s="1">
        <f>IF(O253&gt;3,1,0)</f>
        <v>0</v>
      </c>
      <c r="Y253" s="1">
        <f>IF(P253&gt;0.002,1,0)</f>
        <v>0</v>
      </c>
      <c r="Z253" s="1">
        <f>IF(Q253&gt;3,1,0)</f>
        <v>0</v>
      </c>
      <c r="AA253" s="1">
        <f>IF(R253&gt;2,1,0)</f>
        <v>0</v>
      </c>
      <c r="AB253" s="1">
        <f t="shared" si="99"/>
        <v>0</v>
      </c>
      <c r="AC253" s="1"/>
    </row>
    <row r="254" spans="1:29" ht="12.95" customHeight="1">
      <c r="A254" s="2">
        <v>7571</v>
      </c>
      <c r="B254" s="1" t="s">
        <v>1237</v>
      </c>
      <c r="C254" s="1" t="s">
        <v>1238</v>
      </c>
      <c r="D254" s="1">
        <v>37.120617000000003</v>
      </c>
      <c r="E254" s="1">
        <v>-104.26134999999999</v>
      </c>
      <c r="F254" s="3">
        <v>3</v>
      </c>
      <c r="G254" s="9" t="s">
        <v>2025</v>
      </c>
      <c r="H254" s="13">
        <v>55.881059</v>
      </c>
      <c r="I254" s="14">
        <v>6.7942020000000003</v>
      </c>
      <c r="J254" s="12">
        <v>3.1671999999999998</v>
      </c>
      <c r="K254" s="12">
        <v>0.62339999999999995</v>
      </c>
      <c r="L254" s="12">
        <v>0</v>
      </c>
      <c r="M254" s="1">
        <v>0</v>
      </c>
      <c r="N254" s="1">
        <v>5</v>
      </c>
      <c r="O254" s="12">
        <v>1.6381220000000001</v>
      </c>
      <c r="P254" s="1">
        <v>0</v>
      </c>
      <c r="Q254" s="1">
        <v>2</v>
      </c>
      <c r="R254" s="1">
        <v>0</v>
      </c>
      <c r="S254" s="1">
        <f>IF(J254&gt;6,1,0)</f>
        <v>0</v>
      </c>
      <c r="T254" s="1">
        <f>IF(K254&gt;50,1,0)</f>
        <v>0</v>
      </c>
      <c r="U254" s="1">
        <f>IF(L254&gt;1,1,0)</f>
        <v>0</v>
      </c>
      <c r="V254" s="1">
        <f>IF(M254&gt;2,1,0)</f>
        <v>0</v>
      </c>
      <c r="W254" s="1">
        <f>IF(N254&gt;30,1,0)</f>
        <v>0</v>
      </c>
      <c r="X254" s="1">
        <f>IF(O254&gt;3,1,0)</f>
        <v>0</v>
      </c>
      <c r="Y254" s="1">
        <f>IF(P254&gt;0.002,1,0)</f>
        <v>0</v>
      </c>
      <c r="Z254" s="1">
        <f>IF(Q254&gt;3,1,0)</f>
        <v>0</v>
      </c>
      <c r="AA254" s="1">
        <f>IF(R254&gt;2,1,0)</f>
        <v>0</v>
      </c>
      <c r="AB254" s="1">
        <f t="shared" si="99"/>
        <v>0</v>
      </c>
      <c r="AC254" s="1"/>
    </row>
    <row r="255" spans="1:29" ht="12.95" customHeight="1">
      <c r="A255" s="2">
        <v>7580</v>
      </c>
      <c r="B255" s="1" t="s">
        <v>1224</v>
      </c>
      <c r="C255" s="1" t="s">
        <v>1239</v>
      </c>
      <c r="D255" s="1">
        <v>37.184159999999999</v>
      </c>
      <c r="E255" s="1">
        <v>-104.48815999999999</v>
      </c>
      <c r="F255" s="3">
        <v>3</v>
      </c>
      <c r="G255" s="9" t="s">
        <v>2025</v>
      </c>
      <c r="H255" s="13">
        <v>1958.887346</v>
      </c>
      <c r="I255" s="14">
        <v>26.310627</v>
      </c>
      <c r="J255" s="12">
        <v>1.7899999999999999E-2</v>
      </c>
      <c r="K255" s="12">
        <v>0.91999999999999993</v>
      </c>
      <c r="L255" s="12">
        <v>0.46779999999999999</v>
      </c>
      <c r="M255" s="1">
        <v>2</v>
      </c>
      <c r="N255" s="1">
        <v>12</v>
      </c>
      <c r="O255" s="12">
        <v>9.2677139999999998</v>
      </c>
      <c r="P255" s="1">
        <v>0</v>
      </c>
      <c r="Q255" s="1">
        <v>0</v>
      </c>
      <c r="R255" s="1">
        <v>0</v>
      </c>
      <c r="S255" s="1">
        <f>IF(J255&gt;6,1,0)</f>
        <v>0</v>
      </c>
      <c r="T255" s="1">
        <f>IF(K255&gt;50,1,0)</f>
        <v>0</v>
      </c>
      <c r="U255" s="1">
        <f>IF(L255&gt;1,1,0)</f>
        <v>0</v>
      </c>
      <c r="V255" s="1">
        <f>IF(M255&gt;2,1,0)</f>
        <v>0</v>
      </c>
      <c r="W255" s="1">
        <f>IF(N255&gt;30,1,0)</f>
        <v>0</v>
      </c>
      <c r="X255" s="1">
        <f>IF(O255&gt;3,1,0)</f>
        <v>1</v>
      </c>
      <c r="Y255" s="1">
        <f>IF(P255&gt;0.002,1,0)</f>
        <v>0</v>
      </c>
      <c r="Z255" s="1">
        <f>IF(Q255&gt;3,1,0)</f>
        <v>0</v>
      </c>
      <c r="AA255" s="1">
        <f>IF(R255&gt;2,1,0)</f>
        <v>0</v>
      </c>
      <c r="AB255" s="1">
        <f t="shared" si="99"/>
        <v>1</v>
      </c>
      <c r="AC255" s="1"/>
    </row>
    <row r="256" spans="1:29" ht="12.95" customHeight="1">
      <c r="A256" s="2">
        <v>7582</v>
      </c>
      <c r="B256" s="1" t="s">
        <v>1240</v>
      </c>
      <c r="C256" s="1" t="s">
        <v>1241</v>
      </c>
      <c r="D256" s="1">
        <v>37.115183000000002</v>
      </c>
      <c r="E256" s="1">
        <v>-104.60525</v>
      </c>
      <c r="F256" s="3">
        <v>1</v>
      </c>
      <c r="G256" s="9" t="s">
        <v>2026</v>
      </c>
      <c r="H256" s="13">
        <v>153.68066099999999</v>
      </c>
      <c r="I256" s="14">
        <v>18.051189999999998</v>
      </c>
      <c r="J256" s="12">
        <v>0</v>
      </c>
      <c r="K256" s="12">
        <v>0</v>
      </c>
      <c r="L256" s="12">
        <v>0</v>
      </c>
      <c r="M256" s="1">
        <v>0</v>
      </c>
      <c r="N256" s="1">
        <v>0</v>
      </c>
      <c r="O256" s="12">
        <v>1.677419</v>
      </c>
      <c r="P256" s="1">
        <v>0</v>
      </c>
      <c r="Q256" s="1">
        <v>43</v>
      </c>
      <c r="R256" s="1">
        <v>0</v>
      </c>
      <c r="S256" s="1">
        <f t="shared" ref="S256:V260" si="121">IF(J256&gt;0,1,0)</f>
        <v>0</v>
      </c>
      <c r="T256" s="1">
        <f t="shared" si="121"/>
        <v>0</v>
      </c>
      <c r="U256" s="1">
        <f t="shared" si="121"/>
        <v>0</v>
      </c>
      <c r="V256" s="1">
        <f t="shared" si="121"/>
        <v>0</v>
      </c>
      <c r="W256" s="1">
        <f>IF(N256&gt;1,1,0)</f>
        <v>0</v>
      </c>
      <c r="X256" s="1">
        <f>IF(O256&gt;0.6,1,0)</f>
        <v>1</v>
      </c>
      <c r="Y256" s="1">
        <f>IF(P256&gt;0.03,1,0)</f>
        <v>0</v>
      </c>
      <c r="Z256" s="1">
        <f t="shared" ref="Z256:AA260" si="122">IF(Q256&gt;0,1,0)</f>
        <v>1</v>
      </c>
      <c r="AA256" s="1">
        <f t="shared" si="122"/>
        <v>0</v>
      </c>
      <c r="AB256" s="1">
        <f t="shared" si="99"/>
        <v>2</v>
      </c>
      <c r="AC256" s="1"/>
    </row>
    <row r="257" spans="1:29" ht="12.95" customHeight="1">
      <c r="A257" s="2">
        <v>7583</v>
      </c>
      <c r="B257" s="1" t="s">
        <v>1242</v>
      </c>
      <c r="C257" s="1" t="s">
        <v>1241</v>
      </c>
      <c r="D257" s="1">
        <v>37.145000000000003</v>
      </c>
      <c r="E257" s="1">
        <v>-104.61931</v>
      </c>
      <c r="F257" s="3">
        <v>1</v>
      </c>
      <c r="G257" s="9" t="s">
        <v>2026</v>
      </c>
      <c r="H257" s="13">
        <v>90.786371000000003</v>
      </c>
      <c r="I257" s="14">
        <v>15.483551</v>
      </c>
      <c r="J257" s="12">
        <v>0</v>
      </c>
      <c r="K257" s="12">
        <v>0.15460000000000002</v>
      </c>
      <c r="L257" s="12">
        <v>2.5799999999999997E-2</v>
      </c>
      <c r="M257" s="1">
        <v>0</v>
      </c>
      <c r="N257" s="1">
        <v>0</v>
      </c>
      <c r="O257" s="12">
        <v>1.998899</v>
      </c>
      <c r="P257" s="1">
        <v>0</v>
      </c>
      <c r="Q257" s="1">
        <v>15</v>
      </c>
      <c r="R257" s="1">
        <v>0</v>
      </c>
      <c r="S257" s="1">
        <f t="shared" si="121"/>
        <v>0</v>
      </c>
      <c r="T257" s="1">
        <f t="shared" si="121"/>
        <v>1</v>
      </c>
      <c r="U257" s="1">
        <f t="shared" si="121"/>
        <v>1</v>
      </c>
      <c r="V257" s="1">
        <f t="shared" si="121"/>
        <v>0</v>
      </c>
      <c r="W257" s="1">
        <f>IF(N257&gt;1,1,0)</f>
        <v>0</v>
      </c>
      <c r="X257" s="1">
        <f>IF(O257&gt;0.6,1,0)</f>
        <v>1</v>
      </c>
      <c r="Y257" s="1">
        <f>IF(P257&gt;0.03,1,0)</f>
        <v>0</v>
      </c>
      <c r="Z257" s="1">
        <f t="shared" si="122"/>
        <v>1</v>
      </c>
      <c r="AA257" s="1">
        <f t="shared" si="122"/>
        <v>0</v>
      </c>
      <c r="AB257" s="1">
        <f t="shared" si="99"/>
        <v>4</v>
      </c>
      <c r="AC257" s="1"/>
    </row>
    <row r="258" spans="1:29" ht="12.95" customHeight="1">
      <c r="A258" s="2">
        <v>7586</v>
      </c>
      <c r="B258" s="1" t="s">
        <v>1243</v>
      </c>
      <c r="C258" s="1" t="s">
        <v>114</v>
      </c>
      <c r="D258" s="1">
        <v>37.114083000000001</v>
      </c>
      <c r="E258" s="1">
        <v>-104.77979999999999</v>
      </c>
      <c r="F258" s="3">
        <v>1</v>
      </c>
      <c r="G258" s="9" t="s">
        <v>2026</v>
      </c>
      <c r="H258" s="13">
        <v>124.72681799999999</v>
      </c>
      <c r="I258" s="14">
        <v>21.570404</v>
      </c>
      <c r="J258" s="12">
        <v>0</v>
      </c>
      <c r="K258" s="12">
        <v>9.5200000000000007E-2</v>
      </c>
      <c r="L258" s="12">
        <v>0</v>
      </c>
      <c r="M258" s="1">
        <v>5</v>
      </c>
      <c r="N258" s="1">
        <v>1</v>
      </c>
      <c r="O258" s="12">
        <v>0.342617</v>
      </c>
      <c r="P258" s="1">
        <v>0</v>
      </c>
      <c r="Q258" s="1">
        <v>58</v>
      </c>
      <c r="R258" s="1">
        <v>0</v>
      </c>
      <c r="S258" s="1">
        <f t="shared" si="121"/>
        <v>0</v>
      </c>
      <c r="T258" s="1">
        <f t="shared" si="121"/>
        <v>1</v>
      </c>
      <c r="U258" s="1">
        <f t="shared" si="121"/>
        <v>0</v>
      </c>
      <c r="V258" s="1">
        <f t="shared" si="121"/>
        <v>1</v>
      </c>
      <c r="W258" s="1">
        <f>IF(N258&gt;1,1,0)</f>
        <v>0</v>
      </c>
      <c r="X258" s="1">
        <f>IF(O258&gt;0.6,1,0)</f>
        <v>0</v>
      </c>
      <c r="Y258" s="1">
        <f>IF(P258&gt;0.03,1,0)</f>
        <v>0</v>
      </c>
      <c r="Z258" s="1">
        <f t="shared" si="122"/>
        <v>1</v>
      </c>
      <c r="AA258" s="1">
        <f t="shared" si="122"/>
        <v>0</v>
      </c>
      <c r="AB258" s="1">
        <f t="shared" ref="AB258:AB321" si="123">SUM(S258:AA258)</f>
        <v>3</v>
      </c>
      <c r="AC258" s="1"/>
    </row>
    <row r="259" spans="1:29" ht="12.95" customHeight="1">
      <c r="A259" s="2">
        <v>7587</v>
      </c>
      <c r="B259" s="1" t="s">
        <v>1244</v>
      </c>
      <c r="C259" s="1" t="s">
        <v>1245</v>
      </c>
      <c r="D259" s="1">
        <v>37.148739999999997</v>
      </c>
      <c r="E259" s="1">
        <v>-104.92195</v>
      </c>
      <c r="F259" s="3">
        <v>1</v>
      </c>
      <c r="G259" s="9" t="s">
        <v>2026</v>
      </c>
      <c r="H259" s="13">
        <v>30.382701999999998</v>
      </c>
      <c r="I259" s="14">
        <v>10.74784</v>
      </c>
      <c r="J259" s="12">
        <v>0</v>
      </c>
      <c r="K259" s="12">
        <v>3.56E-2</v>
      </c>
      <c r="L259" s="12">
        <v>0</v>
      </c>
      <c r="M259" s="1">
        <v>11</v>
      </c>
      <c r="N259" s="1">
        <v>0</v>
      </c>
      <c r="O259" s="12">
        <v>1.932382</v>
      </c>
      <c r="P259" s="1">
        <v>0</v>
      </c>
      <c r="Q259" s="1">
        <v>28</v>
      </c>
      <c r="R259" s="1">
        <v>0</v>
      </c>
      <c r="S259" s="1">
        <f t="shared" si="121"/>
        <v>0</v>
      </c>
      <c r="T259" s="1">
        <f t="shared" si="121"/>
        <v>1</v>
      </c>
      <c r="U259" s="1">
        <f t="shared" si="121"/>
        <v>0</v>
      </c>
      <c r="V259" s="1">
        <f t="shared" si="121"/>
        <v>1</v>
      </c>
      <c r="W259" s="1">
        <f>IF(N259&gt;1,1,0)</f>
        <v>0</v>
      </c>
      <c r="X259" s="1">
        <f>IF(O259&gt;0.6,1,0)</f>
        <v>1</v>
      </c>
      <c r="Y259" s="1">
        <f>IF(P259&gt;0.03,1,0)</f>
        <v>0</v>
      </c>
      <c r="Z259" s="1">
        <f t="shared" si="122"/>
        <v>1</v>
      </c>
      <c r="AA259" s="1">
        <f t="shared" si="122"/>
        <v>0</v>
      </c>
      <c r="AB259" s="1">
        <f t="shared" si="123"/>
        <v>4</v>
      </c>
      <c r="AC259" s="1"/>
    </row>
    <row r="260" spans="1:29" ht="12.95" customHeight="1">
      <c r="A260" s="2">
        <v>7588</v>
      </c>
      <c r="B260" s="1" t="s">
        <v>1246</v>
      </c>
      <c r="C260" s="1" t="s">
        <v>114</v>
      </c>
      <c r="D260" s="1">
        <v>37.132333000000003</v>
      </c>
      <c r="E260" s="1">
        <v>-104.8472</v>
      </c>
      <c r="F260" s="3">
        <v>1</v>
      </c>
      <c r="G260" s="9" t="s">
        <v>2026</v>
      </c>
      <c r="H260" s="13">
        <v>111.225489</v>
      </c>
      <c r="I260" s="14">
        <v>10.859024</v>
      </c>
      <c r="J260" s="12">
        <v>0</v>
      </c>
      <c r="K260" s="12">
        <v>0.66670000000000007</v>
      </c>
      <c r="L260" s="12">
        <v>7.9999999999999993E-4</v>
      </c>
      <c r="M260" s="1">
        <v>5</v>
      </c>
      <c r="N260" s="1">
        <v>0</v>
      </c>
      <c r="O260" s="12">
        <v>1.584411</v>
      </c>
      <c r="P260" s="1">
        <v>0</v>
      </c>
      <c r="Q260" s="1">
        <v>58</v>
      </c>
      <c r="R260" s="1">
        <v>0</v>
      </c>
      <c r="S260" s="1">
        <f t="shared" si="121"/>
        <v>0</v>
      </c>
      <c r="T260" s="1">
        <f t="shared" si="121"/>
        <v>1</v>
      </c>
      <c r="U260" s="1">
        <f t="shared" si="121"/>
        <v>1</v>
      </c>
      <c r="V260" s="1">
        <f t="shared" si="121"/>
        <v>1</v>
      </c>
      <c r="W260" s="1">
        <f>IF(N260&gt;1,1,0)</f>
        <v>0</v>
      </c>
      <c r="X260" s="1">
        <f>IF(O260&gt;0.6,1,0)</f>
        <v>1</v>
      </c>
      <c r="Y260" s="1">
        <f>IF(P260&gt;0.03,1,0)</f>
        <v>0</v>
      </c>
      <c r="Z260" s="1">
        <f t="shared" si="122"/>
        <v>1</v>
      </c>
      <c r="AA260" s="1">
        <f t="shared" si="122"/>
        <v>0</v>
      </c>
      <c r="AB260" s="1">
        <f t="shared" si="123"/>
        <v>5</v>
      </c>
      <c r="AC260" s="1"/>
    </row>
    <row r="261" spans="1:29" ht="12.95" customHeight="1">
      <c r="A261" s="2">
        <v>7590</v>
      </c>
      <c r="B261" s="1" t="s">
        <v>1247</v>
      </c>
      <c r="C261" s="1" t="s">
        <v>1248</v>
      </c>
      <c r="D261" s="1">
        <v>37.304532999999999</v>
      </c>
      <c r="E261" s="1">
        <v>-104.46676600000001</v>
      </c>
      <c r="F261" s="3">
        <v>3</v>
      </c>
      <c r="G261" s="9" t="s">
        <v>2025</v>
      </c>
      <c r="H261" s="13">
        <v>134.23538600000001</v>
      </c>
      <c r="I261" s="14">
        <v>10.672094</v>
      </c>
      <c r="J261" s="12">
        <v>0</v>
      </c>
      <c r="K261" s="12">
        <v>2.1499999999999998E-2</v>
      </c>
      <c r="L261" s="12">
        <v>0.10659999999999999</v>
      </c>
      <c r="M261" s="1">
        <v>0</v>
      </c>
      <c r="N261" s="1">
        <v>0</v>
      </c>
      <c r="O261" s="12">
        <v>0.25392100000000001</v>
      </c>
      <c r="P261" s="1">
        <v>0</v>
      </c>
      <c r="Q261" s="1">
        <v>0</v>
      </c>
      <c r="R261" s="1">
        <v>0</v>
      </c>
      <c r="S261" s="1">
        <f>IF(J261&gt;6,1,0)</f>
        <v>0</v>
      </c>
      <c r="T261" s="1">
        <f>IF(K261&gt;50,1,0)</f>
        <v>0</v>
      </c>
      <c r="U261" s="1">
        <f>IF(L261&gt;1,1,0)</f>
        <v>0</v>
      </c>
      <c r="V261" s="1">
        <f>IF(M261&gt;2,1,0)</f>
        <v>0</v>
      </c>
      <c r="W261" s="1">
        <f>IF(N261&gt;30,1,0)</f>
        <v>0</v>
      </c>
      <c r="X261" s="1">
        <f>IF(O261&gt;3,1,0)</f>
        <v>0</v>
      </c>
      <c r="Y261" s="1">
        <f>IF(P261&gt;0.002,1,0)</f>
        <v>0</v>
      </c>
      <c r="Z261" s="1">
        <f>IF(Q261&gt;3,1,0)</f>
        <v>0</v>
      </c>
      <c r="AA261" s="1">
        <f>IF(R261&gt;2,1,0)</f>
        <v>0</v>
      </c>
      <c r="AB261" s="1">
        <f t="shared" si="123"/>
        <v>0</v>
      </c>
      <c r="AC261" s="1"/>
    </row>
    <row r="262" spans="1:29" ht="12.95" customHeight="1">
      <c r="A262" s="2">
        <v>7595</v>
      </c>
      <c r="B262" s="1" t="s">
        <v>1249</v>
      </c>
      <c r="C262" s="1" t="s">
        <v>1250</v>
      </c>
      <c r="D262" s="1">
        <v>37.34722</v>
      </c>
      <c r="E262" s="1">
        <v>-104.57424</v>
      </c>
      <c r="F262" s="3">
        <v>3</v>
      </c>
      <c r="G262" s="9" t="s">
        <v>2025</v>
      </c>
      <c r="H262" s="13">
        <v>53.835774000000001</v>
      </c>
      <c r="I262" s="14">
        <v>13.124498000000001</v>
      </c>
      <c r="J262" s="12">
        <v>0</v>
      </c>
      <c r="K262" s="12">
        <v>5.8500000000000003E-2</v>
      </c>
      <c r="L262" s="12">
        <v>0</v>
      </c>
      <c r="M262" s="1">
        <v>0</v>
      </c>
      <c r="N262" s="1">
        <v>1</v>
      </c>
      <c r="O262" s="12">
        <v>1.2502150000000001</v>
      </c>
      <c r="P262" s="1">
        <v>0</v>
      </c>
      <c r="Q262" s="1">
        <v>4</v>
      </c>
      <c r="R262" s="1">
        <v>0</v>
      </c>
      <c r="S262" s="1">
        <f>IF(J262&gt;6,1,0)</f>
        <v>0</v>
      </c>
      <c r="T262" s="1">
        <f>IF(K262&gt;50,1,0)</f>
        <v>0</v>
      </c>
      <c r="U262" s="1">
        <f>IF(L262&gt;1,1,0)</f>
        <v>0</v>
      </c>
      <c r="V262" s="1">
        <f>IF(M262&gt;2,1,0)</f>
        <v>0</v>
      </c>
      <c r="W262" s="1">
        <f>IF(N262&gt;30,1,0)</f>
        <v>0</v>
      </c>
      <c r="X262" s="1">
        <f>IF(O262&gt;3,1,0)</f>
        <v>0</v>
      </c>
      <c r="Y262" s="1">
        <f>IF(P262&gt;0.002,1,0)</f>
        <v>0</v>
      </c>
      <c r="Z262" s="1">
        <f>IF(Q262&gt;3,1,0)</f>
        <v>1</v>
      </c>
      <c r="AA262" s="1">
        <f>IF(R262&gt;2,1,0)</f>
        <v>0</v>
      </c>
      <c r="AB262" s="1">
        <f t="shared" si="123"/>
        <v>1</v>
      </c>
      <c r="AC262" s="1" t="s">
        <v>2207</v>
      </c>
    </row>
    <row r="263" spans="1:29" ht="12.95" customHeight="1">
      <c r="A263" s="2">
        <v>7603</v>
      </c>
      <c r="B263" s="1" t="s">
        <v>1251</v>
      </c>
      <c r="C263" s="1" t="s">
        <v>1252</v>
      </c>
      <c r="D263" s="1">
        <v>37.692016000000002</v>
      </c>
      <c r="E263" s="1">
        <v>-105.23455</v>
      </c>
      <c r="F263" s="3">
        <v>1</v>
      </c>
      <c r="G263" s="9" t="s">
        <v>2026</v>
      </c>
      <c r="H263" s="13">
        <v>28.741731000000001</v>
      </c>
      <c r="I263" s="14">
        <v>14.116409000000001</v>
      </c>
      <c r="J263" s="12">
        <v>0</v>
      </c>
      <c r="K263" s="12">
        <v>5.3200000000000004E-2</v>
      </c>
      <c r="L263" s="12">
        <v>0</v>
      </c>
      <c r="M263" s="1">
        <v>0</v>
      </c>
      <c r="N263" s="1">
        <v>8</v>
      </c>
      <c r="O263" s="12">
        <v>0.92853300000000005</v>
      </c>
      <c r="P263" s="1">
        <v>0</v>
      </c>
      <c r="Q263" s="1">
        <v>0</v>
      </c>
      <c r="R263" s="1">
        <v>0</v>
      </c>
      <c r="S263" s="1">
        <f t="shared" ref="S263:V264" si="124">IF(J263&gt;0,1,0)</f>
        <v>0</v>
      </c>
      <c r="T263" s="1">
        <f t="shared" si="124"/>
        <v>1</v>
      </c>
      <c r="U263" s="1">
        <f t="shared" si="124"/>
        <v>0</v>
      </c>
      <c r="V263" s="1">
        <f t="shared" si="124"/>
        <v>0</v>
      </c>
      <c r="W263" s="1">
        <f>IF(N263&gt;1,1,0)</f>
        <v>1</v>
      </c>
      <c r="X263" s="1">
        <f>IF(O263&gt;0.6,1,0)</f>
        <v>1</v>
      </c>
      <c r="Y263" s="1">
        <f>IF(P263&gt;0.03,1,0)</f>
        <v>0</v>
      </c>
      <c r="Z263" s="1">
        <f>IF(Q263&gt;0,1,0)</f>
        <v>0</v>
      </c>
      <c r="AA263" s="1">
        <f>IF(R263&gt;0,1,0)</f>
        <v>0</v>
      </c>
      <c r="AB263" s="1">
        <f t="shared" si="123"/>
        <v>3</v>
      </c>
      <c r="AC263" s="1"/>
    </row>
    <row r="264" spans="1:29" ht="12.95" customHeight="1">
      <c r="A264" s="2">
        <v>7609</v>
      </c>
      <c r="B264" s="1" t="s">
        <v>1253</v>
      </c>
      <c r="C264" s="1" t="s">
        <v>1254</v>
      </c>
      <c r="D264" s="1">
        <v>37.700029999999998</v>
      </c>
      <c r="E264" s="1">
        <v>-105.37761</v>
      </c>
      <c r="F264" s="3">
        <v>2</v>
      </c>
      <c r="G264" s="9" t="s">
        <v>2026</v>
      </c>
      <c r="H264" s="13">
        <v>86.661703000000003</v>
      </c>
      <c r="I264" s="14">
        <v>13.520091000000001</v>
      </c>
      <c r="J264" s="12">
        <v>0</v>
      </c>
      <c r="K264" s="12">
        <v>1.35E-2</v>
      </c>
      <c r="L264" s="12">
        <v>0</v>
      </c>
      <c r="M264" s="1">
        <v>0</v>
      </c>
      <c r="N264" s="1">
        <v>2</v>
      </c>
      <c r="O264" s="12">
        <v>1.2594160000000001</v>
      </c>
      <c r="P264" s="1">
        <v>0</v>
      </c>
      <c r="Q264" s="1">
        <v>0</v>
      </c>
      <c r="R264" s="1">
        <v>0</v>
      </c>
      <c r="S264" s="1">
        <f t="shared" si="124"/>
        <v>0</v>
      </c>
      <c r="T264" s="1">
        <f t="shared" si="124"/>
        <v>1</v>
      </c>
      <c r="U264" s="1">
        <f t="shared" si="124"/>
        <v>0</v>
      </c>
      <c r="V264" s="1">
        <f t="shared" si="124"/>
        <v>0</v>
      </c>
      <c r="W264" s="1">
        <f>IF(N264&gt;1,1,0)</f>
        <v>1</v>
      </c>
      <c r="X264" s="1">
        <f>IF(O264&gt;0.6,1,0)</f>
        <v>1</v>
      </c>
      <c r="Y264" s="1">
        <f>IF(P264&gt;0.03,1,0)</f>
        <v>0</v>
      </c>
      <c r="Z264" s="1">
        <f>IF(Q264&gt;0,1,0)</f>
        <v>0</v>
      </c>
      <c r="AA264" s="1">
        <f>IF(R264&gt;0,1,0)</f>
        <v>0</v>
      </c>
      <c r="AB264" s="1">
        <f t="shared" si="123"/>
        <v>3</v>
      </c>
      <c r="AC264" s="1"/>
    </row>
    <row r="265" spans="1:29" ht="12.95" customHeight="1">
      <c r="A265" s="2">
        <v>7620</v>
      </c>
      <c r="B265" s="1" t="s">
        <v>1255</v>
      </c>
      <c r="C265" s="1" t="s">
        <v>1256</v>
      </c>
      <c r="D265" s="1">
        <v>37.510066000000002</v>
      </c>
      <c r="E265" s="1">
        <v>-104.9811</v>
      </c>
      <c r="F265" s="3">
        <v>3</v>
      </c>
      <c r="G265" s="9" t="s">
        <v>2025</v>
      </c>
      <c r="H265" s="13">
        <v>52.781916000000002</v>
      </c>
      <c r="I265" s="14">
        <v>8.1458130000000004</v>
      </c>
      <c r="J265" s="12">
        <v>0</v>
      </c>
      <c r="K265" s="12">
        <v>0.73650000000000004</v>
      </c>
      <c r="L265" s="12">
        <v>0</v>
      </c>
      <c r="M265" s="1">
        <v>0</v>
      </c>
      <c r="N265" s="1">
        <v>16</v>
      </c>
      <c r="O265" s="12">
        <v>2.7163930000000001</v>
      </c>
      <c r="P265" s="1">
        <v>1.8946000000000001E-2</v>
      </c>
      <c r="Q265" s="1">
        <v>0</v>
      </c>
      <c r="R265" s="1">
        <v>0</v>
      </c>
      <c r="S265" s="1">
        <f>IF(J265&gt;6,1,0)</f>
        <v>0</v>
      </c>
      <c r="T265" s="1">
        <f>IF(K265&gt;50,1,0)</f>
        <v>0</v>
      </c>
      <c r="U265" s="1">
        <f>IF(L265&gt;1,1,0)</f>
        <v>0</v>
      </c>
      <c r="V265" s="1">
        <f>IF(M265&gt;2,1,0)</f>
        <v>0</v>
      </c>
      <c r="W265" s="1">
        <f>IF(N265&gt;30,1,0)</f>
        <v>0</v>
      </c>
      <c r="X265" s="1">
        <f>IF(O265&gt;3,1,0)</f>
        <v>0</v>
      </c>
      <c r="Y265" s="1">
        <f>IF(P265&gt;0.002,1,0)</f>
        <v>1</v>
      </c>
      <c r="Z265" s="1">
        <f>IF(Q265&gt;3,1,0)</f>
        <v>0</v>
      </c>
      <c r="AA265" s="1">
        <f>IF(R265&gt;2,1,0)</f>
        <v>0</v>
      </c>
      <c r="AB265" s="1">
        <f t="shared" si="123"/>
        <v>1</v>
      </c>
      <c r="AC265" s="1"/>
    </row>
    <row r="266" spans="1:29" ht="12.95" customHeight="1">
      <c r="A266" s="2">
        <v>7622</v>
      </c>
      <c r="B266" s="1" t="s">
        <v>1257</v>
      </c>
      <c r="C266" s="1" t="s">
        <v>1258</v>
      </c>
      <c r="D266" s="1">
        <v>37.378</v>
      </c>
      <c r="E266" s="1">
        <v>-105.1009</v>
      </c>
      <c r="F266" s="3">
        <v>2</v>
      </c>
      <c r="G266" s="9" t="s">
        <v>2026</v>
      </c>
      <c r="H266" s="13">
        <v>54.232906</v>
      </c>
      <c r="I266" s="14">
        <v>18.759291000000001</v>
      </c>
      <c r="J266" s="12">
        <v>0</v>
      </c>
      <c r="K266" s="12">
        <v>0.14270000000000002</v>
      </c>
      <c r="L266" s="12">
        <v>0.10790000000000001</v>
      </c>
      <c r="M266" s="1">
        <v>0</v>
      </c>
      <c r="N266" s="1">
        <v>8</v>
      </c>
      <c r="O266" s="12">
        <v>2.6769530000000001</v>
      </c>
      <c r="P266" s="1">
        <v>0</v>
      </c>
      <c r="Q266" s="1">
        <v>0</v>
      </c>
      <c r="R266" s="1">
        <v>0</v>
      </c>
      <c r="S266" s="1">
        <f>IF(J266&gt;0,1,0)</f>
        <v>0</v>
      </c>
      <c r="T266" s="1">
        <f>IF(K266&gt;0,1,0)</f>
        <v>1</v>
      </c>
      <c r="U266" s="1">
        <f>IF(L266&gt;0,1,0)</f>
        <v>1</v>
      </c>
      <c r="V266" s="1">
        <f>IF(M266&gt;0,1,0)</f>
        <v>0</v>
      </c>
      <c r="W266" s="1">
        <f>IF(N266&gt;1,1,0)</f>
        <v>1</v>
      </c>
      <c r="X266" s="1">
        <f>IF(O266&gt;0.6,1,0)</f>
        <v>1</v>
      </c>
      <c r="Y266" s="1">
        <f>IF(P266&gt;0.03,1,0)</f>
        <v>0</v>
      </c>
      <c r="Z266" s="1">
        <f>IF(Q266&gt;0,1,0)</f>
        <v>0</v>
      </c>
      <c r="AA266" s="1">
        <f>IF(R266&gt;0,1,0)</f>
        <v>0</v>
      </c>
      <c r="AB266" s="1">
        <f t="shared" si="123"/>
        <v>4</v>
      </c>
      <c r="AC266" s="1"/>
    </row>
    <row r="267" spans="1:29" ht="12.95" customHeight="1">
      <c r="A267" s="2">
        <v>7630</v>
      </c>
      <c r="B267" s="1" t="s">
        <v>412</v>
      </c>
      <c r="C267" s="1" t="s">
        <v>1259</v>
      </c>
      <c r="D267" s="1">
        <v>37.613799999999998</v>
      </c>
      <c r="E267" s="1">
        <v>-104.77379999999999</v>
      </c>
      <c r="F267" s="3">
        <v>3</v>
      </c>
      <c r="G267" s="9" t="s">
        <v>2025</v>
      </c>
      <c r="H267" s="13">
        <v>111.581357</v>
      </c>
      <c r="I267" s="14">
        <v>9.9459359999999997</v>
      </c>
      <c r="J267" s="12">
        <v>0</v>
      </c>
      <c r="K267" s="12">
        <v>4.5999999999999999E-2</v>
      </c>
      <c r="L267" s="12">
        <v>2.4000000000000002E-3</v>
      </c>
      <c r="M267" s="1">
        <v>0</v>
      </c>
      <c r="N267" s="1">
        <v>1</v>
      </c>
      <c r="O267" s="12">
        <v>2.0804230000000001</v>
      </c>
      <c r="P267" s="1">
        <v>0</v>
      </c>
      <c r="Q267" s="1">
        <v>6</v>
      </c>
      <c r="R267" s="1">
        <v>0</v>
      </c>
      <c r="S267" s="1">
        <f t="shared" ref="S267:S277" si="125">IF(J267&gt;6,1,0)</f>
        <v>0</v>
      </c>
      <c r="T267" s="1">
        <f t="shared" ref="T267:T277" si="126">IF(K267&gt;50,1,0)</f>
        <v>0</v>
      </c>
      <c r="U267" s="1">
        <f t="shared" ref="U267:U277" si="127">IF(L267&gt;1,1,0)</f>
        <v>0</v>
      </c>
      <c r="V267" s="1">
        <f t="shared" ref="V267:V277" si="128">IF(M267&gt;2,1,0)</f>
        <v>0</v>
      </c>
      <c r="W267" s="1">
        <f t="shared" ref="W267:W277" si="129">IF(N267&gt;30,1,0)</f>
        <v>0</v>
      </c>
      <c r="X267" s="1">
        <f t="shared" ref="X267:X277" si="130">IF(O267&gt;3,1,0)</f>
        <v>0</v>
      </c>
      <c r="Y267" s="1">
        <f t="shared" ref="Y267:Y277" si="131">IF(P267&gt;0.002,1,0)</f>
        <v>0</v>
      </c>
      <c r="Z267" s="1">
        <f t="shared" ref="Z267:Z277" si="132">IF(Q267&gt;3,1,0)</f>
        <v>1</v>
      </c>
      <c r="AA267" s="1">
        <f t="shared" ref="AA267:AA277" si="133">IF(R267&gt;2,1,0)</f>
        <v>0</v>
      </c>
      <c r="AB267" s="1">
        <f t="shared" si="123"/>
        <v>1</v>
      </c>
      <c r="AC267" s="1" t="s">
        <v>2207</v>
      </c>
    </row>
    <row r="268" spans="1:29" ht="12.95" customHeight="1">
      <c r="A268" s="2">
        <v>7635</v>
      </c>
      <c r="B268" s="1" t="s">
        <v>1260</v>
      </c>
      <c r="C268" s="1" t="s">
        <v>1261</v>
      </c>
      <c r="D268" s="1">
        <v>37.517119999999998</v>
      </c>
      <c r="E268" s="1">
        <v>-104.69353</v>
      </c>
      <c r="F268" s="3">
        <v>3</v>
      </c>
      <c r="G268" s="9" t="s">
        <v>2025</v>
      </c>
      <c r="H268" s="13">
        <v>180.14051799999999</v>
      </c>
      <c r="I268" s="14">
        <v>19.364993999999999</v>
      </c>
      <c r="J268" s="12">
        <v>0</v>
      </c>
      <c r="K268" s="12">
        <v>0.49360000000000004</v>
      </c>
      <c r="L268" s="12">
        <v>3.5500000000000004E-2</v>
      </c>
      <c r="M268" s="1">
        <v>0</v>
      </c>
      <c r="N268" s="1">
        <v>1</v>
      </c>
      <c r="O268" s="12">
        <v>3.2263489999999999</v>
      </c>
      <c r="P268" s="1">
        <v>0</v>
      </c>
      <c r="Q268" s="1">
        <v>0</v>
      </c>
      <c r="R268" s="1">
        <v>0</v>
      </c>
      <c r="S268" s="1">
        <f t="shared" si="125"/>
        <v>0</v>
      </c>
      <c r="T268" s="1">
        <f t="shared" si="126"/>
        <v>0</v>
      </c>
      <c r="U268" s="1">
        <f t="shared" si="127"/>
        <v>0</v>
      </c>
      <c r="V268" s="1">
        <f t="shared" si="128"/>
        <v>0</v>
      </c>
      <c r="W268" s="1">
        <f t="shared" si="129"/>
        <v>0</v>
      </c>
      <c r="X268" s="1">
        <f t="shared" si="130"/>
        <v>1</v>
      </c>
      <c r="Y268" s="1">
        <f t="shared" si="131"/>
        <v>0</v>
      </c>
      <c r="Z268" s="1">
        <f t="shared" si="132"/>
        <v>0</v>
      </c>
      <c r="AA268" s="1">
        <f t="shared" si="133"/>
        <v>0</v>
      </c>
      <c r="AB268" s="1">
        <f t="shared" si="123"/>
        <v>1</v>
      </c>
      <c r="AC268" s="1"/>
    </row>
    <row r="269" spans="1:29" ht="12.95" customHeight="1">
      <c r="A269" s="2">
        <v>7650</v>
      </c>
      <c r="B269" s="1" t="s">
        <v>1257</v>
      </c>
      <c r="C269" s="1" t="s">
        <v>1262</v>
      </c>
      <c r="D269" s="1">
        <v>37.618015999999997</v>
      </c>
      <c r="E269" s="1">
        <v>-104.78865</v>
      </c>
      <c r="F269" s="3">
        <v>3</v>
      </c>
      <c r="G269" s="9" t="s">
        <v>2025</v>
      </c>
      <c r="H269" s="13">
        <v>708.91810599999997</v>
      </c>
      <c r="I269" s="14">
        <v>8.9896399999999996</v>
      </c>
      <c r="J269" s="12">
        <v>0</v>
      </c>
      <c r="K269" s="12">
        <v>0.74650000000000005</v>
      </c>
      <c r="L269" s="12">
        <v>0.32130000000000003</v>
      </c>
      <c r="M269" s="1">
        <v>0</v>
      </c>
      <c r="N269" s="1">
        <v>0</v>
      </c>
      <c r="O269" s="12">
        <v>3.320738</v>
      </c>
      <c r="P269" s="1">
        <v>1.4109999999999999E-3</v>
      </c>
      <c r="Q269" s="1">
        <v>4</v>
      </c>
      <c r="R269" s="1">
        <v>0</v>
      </c>
      <c r="S269" s="1">
        <f t="shared" si="125"/>
        <v>0</v>
      </c>
      <c r="T269" s="1">
        <f t="shared" si="126"/>
        <v>0</v>
      </c>
      <c r="U269" s="1">
        <f t="shared" si="127"/>
        <v>0</v>
      </c>
      <c r="V269" s="1">
        <f t="shared" si="128"/>
        <v>0</v>
      </c>
      <c r="W269" s="1">
        <f t="shared" si="129"/>
        <v>0</v>
      </c>
      <c r="X269" s="1">
        <f t="shared" si="130"/>
        <v>1</v>
      </c>
      <c r="Y269" s="1">
        <f t="shared" si="131"/>
        <v>0</v>
      </c>
      <c r="Z269" s="1">
        <f t="shared" si="132"/>
        <v>1</v>
      </c>
      <c r="AA269" s="1">
        <f t="shared" si="133"/>
        <v>0</v>
      </c>
      <c r="AB269" s="1">
        <f t="shared" si="123"/>
        <v>2</v>
      </c>
      <c r="AC269" s="1"/>
    </row>
    <row r="270" spans="1:29" ht="12.95" customHeight="1">
      <c r="A270" s="2">
        <v>7655</v>
      </c>
      <c r="B270" s="1" t="s">
        <v>1257</v>
      </c>
      <c r="C270" s="1" t="s">
        <v>1263</v>
      </c>
      <c r="D270" s="1">
        <v>37.751916000000001</v>
      </c>
      <c r="E270" s="1">
        <v>-104.598266</v>
      </c>
      <c r="F270" s="3">
        <v>3</v>
      </c>
      <c r="G270" s="9" t="s">
        <v>2025</v>
      </c>
      <c r="H270" s="13">
        <v>1674.481808</v>
      </c>
      <c r="I270" s="14">
        <v>35.944716999999997</v>
      </c>
      <c r="J270" s="12">
        <v>1.6E-2</v>
      </c>
      <c r="K270" s="12">
        <v>0.50770000000000004</v>
      </c>
      <c r="L270" s="12">
        <v>0.43540000000000001</v>
      </c>
      <c r="M270" s="1">
        <v>0</v>
      </c>
      <c r="N270" s="1">
        <v>0</v>
      </c>
      <c r="O270" s="12">
        <v>0.27088499999999999</v>
      </c>
      <c r="P270" s="1">
        <v>5.9699999999999998E-4</v>
      </c>
      <c r="Q270" s="1">
        <v>1</v>
      </c>
      <c r="R270" s="1">
        <v>0</v>
      </c>
      <c r="S270" s="1">
        <f t="shared" si="125"/>
        <v>0</v>
      </c>
      <c r="T270" s="1">
        <f t="shared" si="126"/>
        <v>0</v>
      </c>
      <c r="U270" s="1">
        <f t="shared" si="127"/>
        <v>0</v>
      </c>
      <c r="V270" s="1">
        <f t="shared" si="128"/>
        <v>0</v>
      </c>
      <c r="W270" s="1">
        <f t="shared" si="129"/>
        <v>0</v>
      </c>
      <c r="X270" s="1">
        <f t="shared" si="130"/>
        <v>0</v>
      </c>
      <c r="Y270" s="1">
        <f t="shared" si="131"/>
        <v>0</v>
      </c>
      <c r="Z270" s="1">
        <f t="shared" si="132"/>
        <v>0</v>
      </c>
      <c r="AA270" s="1">
        <f t="shared" si="133"/>
        <v>0</v>
      </c>
      <c r="AB270" s="1">
        <f t="shared" si="123"/>
        <v>0</v>
      </c>
      <c r="AC270" s="1"/>
    </row>
    <row r="271" spans="1:29" ht="12.95" customHeight="1">
      <c r="A271" s="2">
        <v>7701</v>
      </c>
      <c r="B271" s="1" t="s">
        <v>1264</v>
      </c>
      <c r="C271" s="1" t="s">
        <v>1265</v>
      </c>
      <c r="D271" s="1">
        <v>38.095829999999999</v>
      </c>
      <c r="E271" s="1">
        <v>-103.98472</v>
      </c>
      <c r="F271" s="3">
        <v>3</v>
      </c>
      <c r="G271" s="9" t="s">
        <v>2025</v>
      </c>
      <c r="H271" s="13">
        <v>2774.8374229999999</v>
      </c>
      <c r="I271" s="14">
        <v>28.305933</v>
      </c>
      <c r="J271" s="12">
        <v>0.21110000000000001</v>
      </c>
      <c r="K271" s="12">
        <v>0.28360000000000002</v>
      </c>
      <c r="L271" s="12">
        <v>4.8599999999999997E-2</v>
      </c>
      <c r="M271" s="1">
        <v>0</v>
      </c>
      <c r="N271" s="1">
        <v>0</v>
      </c>
      <c r="O271" s="12">
        <v>1.8294539999999999</v>
      </c>
      <c r="P271" s="1">
        <v>0</v>
      </c>
      <c r="Q271" s="1">
        <v>1</v>
      </c>
      <c r="R271" s="1">
        <v>1</v>
      </c>
      <c r="S271" s="1">
        <f t="shared" si="125"/>
        <v>0</v>
      </c>
      <c r="T271" s="1">
        <f t="shared" si="126"/>
        <v>0</v>
      </c>
      <c r="U271" s="1">
        <f t="shared" si="127"/>
        <v>0</v>
      </c>
      <c r="V271" s="1">
        <f t="shared" si="128"/>
        <v>0</v>
      </c>
      <c r="W271" s="1">
        <f t="shared" si="129"/>
        <v>0</v>
      </c>
      <c r="X271" s="1">
        <f t="shared" si="130"/>
        <v>0</v>
      </c>
      <c r="Y271" s="1">
        <f t="shared" si="131"/>
        <v>0</v>
      </c>
      <c r="Z271" s="1">
        <f t="shared" si="132"/>
        <v>0</v>
      </c>
      <c r="AA271" s="1">
        <f t="shared" si="133"/>
        <v>0</v>
      </c>
      <c r="AB271" s="1">
        <f t="shared" si="123"/>
        <v>0</v>
      </c>
      <c r="AC271" s="1"/>
    </row>
    <row r="272" spans="1:29" ht="12.95" customHeight="1">
      <c r="A272" s="2">
        <v>7805</v>
      </c>
      <c r="B272" s="1" t="s">
        <v>747</v>
      </c>
      <c r="C272" s="1" t="s">
        <v>1266</v>
      </c>
      <c r="D272" s="1">
        <v>38.085717000000002</v>
      </c>
      <c r="E272" s="1">
        <v>-102.869833</v>
      </c>
      <c r="F272" s="3">
        <v>3</v>
      </c>
      <c r="G272" s="9" t="s">
        <v>2025</v>
      </c>
      <c r="H272" s="13">
        <v>48511.740360999996</v>
      </c>
      <c r="I272" s="14">
        <v>21.031873000000001</v>
      </c>
      <c r="J272" s="12">
        <v>2.0137</v>
      </c>
      <c r="K272" s="12">
        <v>0.41809999999999997</v>
      </c>
      <c r="L272" s="12">
        <v>1.1476</v>
      </c>
      <c r="M272" s="1">
        <v>0</v>
      </c>
      <c r="N272" s="1">
        <v>5</v>
      </c>
      <c r="O272" s="12">
        <v>1.9748939999999999</v>
      </c>
      <c r="P272" s="1">
        <v>6.679E-3</v>
      </c>
      <c r="Q272" s="1">
        <v>3</v>
      </c>
      <c r="R272" s="1">
        <v>0</v>
      </c>
      <c r="S272" s="1">
        <f t="shared" si="125"/>
        <v>0</v>
      </c>
      <c r="T272" s="1">
        <f t="shared" si="126"/>
        <v>0</v>
      </c>
      <c r="U272" s="1">
        <f t="shared" si="127"/>
        <v>1</v>
      </c>
      <c r="V272" s="1">
        <f t="shared" si="128"/>
        <v>0</v>
      </c>
      <c r="W272" s="1">
        <f t="shared" si="129"/>
        <v>0</v>
      </c>
      <c r="X272" s="1">
        <f t="shared" si="130"/>
        <v>0</v>
      </c>
      <c r="Y272" s="1">
        <f t="shared" si="131"/>
        <v>1</v>
      </c>
      <c r="Z272" s="1">
        <f t="shared" si="132"/>
        <v>0</v>
      </c>
      <c r="AA272" s="1">
        <f t="shared" si="133"/>
        <v>0</v>
      </c>
      <c r="AB272" s="1">
        <f t="shared" si="123"/>
        <v>2</v>
      </c>
      <c r="AC272" s="1"/>
    </row>
    <row r="273" spans="1:29" ht="12.95" customHeight="1">
      <c r="A273" s="2">
        <v>7808</v>
      </c>
      <c r="B273" s="1" t="s">
        <v>747</v>
      </c>
      <c r="C273" s="1" t="s">
        <v>1267</v>
      </c>
      <c r="D273" s="1">
        <v>38.096333000000001</v>
      </c>
      <c r="E273" s="1">
        <v>-102.51955599999999</v>
      </c>
      <c r="F273" s="3">
        <v>3</v>
      </c>
      <c r="G273" s="9" t="s">
        <v>2025</v>
      </c>
      <c r="H273" s="13">
        <v>51158.526091</v>
      </c>
      <c r="I273" s="14">
        <v>23.957674000000001</v>
      </c>
      <c r="J273" s="12">
        <v>3.3806999999999996</v>
      </c>
      <c r="K273" s="12">
        <v>0.40720000000000001</v>
      </c>
      <c r="L273" s="12">
        <v>1.0999999999999999</v>
      </c>
      <c r="M273" s="1">
        <v>0</v>
      </c>
      <c r="N273" s="1">
        <v>5</v>
      </c>
      <c r="O273" s="12">
        <v>2.4551530000000001</v>
      </c>
      <c r="P273" s="1">
        <v>6.3330000000000001E-3</v>
      </c>
      <c r="Q273" s="1">
        <v>3</v>
      </c>
      <c r="R273" s="1">
        <v>0</v>
      </c>
      <c r="S273" s="1">
        <f t="shared" si="125"/>
        <v>0</v>
      </c>
      <c r="T273" s="1">
        <f t="shared" si="126"/>
        <v>0</v>
      </c>
      <c r="U273" s="1">
        <f t="shared" si="127"/>
        <v>1</v>
      </c>
      <c r="V273" s="1">
        <f t="shared" si="128"/>
        <v>0</v>
      </c>
      <c r="W273" s="1">
        <f t="shared" si="129"/>
        <v>0</v>
      </c>
      <c r="X273" s="1">
        <f t="shared" si="130"/>
        <v>0</v>
      </c>
      <c r="Y273" s="1">
        <f t="shared" si="131"/>
        <v>1</v>
      </c>
      <c r="Z273" s="1">
        <f t="shared" si="132"/>
        <v>0</v>
      </c>
      <c r="AA273" s="1">
        <f t="shared" si="133"/>
        <v>0</v>
      </c>
      <c r="AB273" s="1">
        <f t="shared" si="123"/>
        <v>2</v>
      </c>
      <c r="AC273" s="1"/>
    </row>
    <row r="274" spans="1:29" ht="12.95" customHeight="1">
      <c r="A274" s="2">
        <v>7845</v>
      </c>
      <c r="B274" s="1" t="s">
        <v>1268</v>
      </c>
      <c r="C274" s="1" t="s">
        <v>1269</v>
      </c>
      <c r="D274" s="1">
        <v>37.635117000000001</v>
      </c>
      <c r="E274" s="1">
        <v>-102.53536699999999</v>
      </c>
      <c r="F274" s="3">
        <v>3</v>
      </c>
      <c r="G274" s="9" t="s">
        <v>2025</v>
      </c>
      <c r="H274" s="13">
        <v>1220.7408780000001</v>
      </c>
      <c r="I274" s="14">
        <v>25.270512</v>
      </c>
      <c r="J274" s="12">
        <v>1.8617999999999999</v>
      </c>
      <c r="K274" s="12">
        <v>0.38319999999999999</v>
      </c>
      <c r="L274" s="12">
        <v>1.5799999999999998E-2</v>
      </c>
      <c r="M274" s="1">
        <v>0</v>
      </c>
      <c r="N274" s="1">
        <v>0</v>
      </c>
      <c r="O274" s="12">
        <v>2.7050329999999998</v>
      </c>
      <c r="P274" s="1">
        <v>0</v>
      </c>
      <c r="Q274" s="1">
        <v>0</v>
      </c>
      <c r="R274" s="1">
        <v>0</v>
      </c>
      <c r="S274" s="1">
        <f t="shared" si="125"/>
        <v>0</v>
      </c>
      <c r="T274" s="1">
        <f t="shared" si="126"/>
        <v>0</v>
      </c>
      <c r="U274" s="1">
        <f t="shared" si="127"/>
        <v>0</v>
      </c>
      <c r="V274" s="1">
        <f t="shared" si="128"/>
        <v>0</v>
      </c>
      <c r="W274" s="1">
        <f t="shared" si="129"/>
        <v>0</v>
      </c>
      <c r="X274" s="1">
        <f t="shared" si="130"/>
        <v>0</v>
      </c>
      <c r="Y274" s="1">
        <f t="shared" si="131"/>
        <v>0</v>
      </c>
      <c r="Z274" s="1">
        <f t="shared" si="132"/>
        <v>0</v>
      </c>
      <c r="AA274" s="1">
        <f t="shared" si="133"/>
        <v>0</v>
      </c>
      <c r="AB274" s="1">
        <f t="shared" si="123"/>
        <v>0</v>
      </c>
      <c r="AC274" s="1"/>
    </row>
    <row r="275" spans="1:29" ht="12.95" customHeight="1">
      <c r="A275" s="2">
        <v>7850</v>
      </c>
      <c r="B275" s="1" t="s">
        <v>1270</v>
      </c>
      <c r="C275" s="1" t="s">
        <v>1271</v>
      </c>
      <c r="D275" s="1">
        <v>38.091830000000002</v>
      </c>
      <c r="E275" s="1">
        <v>-102.53017</v>
      </c>
      <c r="F275" s="3">
        <v>3</v>
      </c>
      <c r="G275" s="9" t="s">
        <v>2025</v>
      </c>
      <c r="H275" s="13">
        <v>598.97638400000005</v>
      </c>
      <c r="I275" s="14">
        <v>13.660295</v>
      </c>
      <c r="J275" s="12">
        <v>9.2756000000000007</v>
      </c>
      <c r="K275" s="12">
        <v>0.34650000000000003</v>
      </c>
      <c r="L275" s="12">
        <v>5.8599999999999992E-2</v>
      </c>
      <c r="M275" s="1">
        <v>0</v>
      </c>
      <c r="N275" s="1">
        <v>0</v>
      </c>
      <c r="O275" s="12">
        <v>2.3528120000000001</v>
      </c>
      <c r="P275" s="1">
        <v>0</v>
      </c>
      <c r="Q275" s="1">
        <v>3</v>
      </c>
      <c r="R275" s="1">
        <v>0</v>
      </c>
      <c r="S275" s="1">
        <f t="shared" si="125"/>
        <v>1</v>
      </c>
      <c r="T275" s="1">
        <f t="shared" si="126"/>
        <v>0</v>
      </c>
      <c r="U275" s="1">
        <f t="shared" si="127"/>
        <v>0</v>
      </c>
      <c r="V275" s="1">
        <f t="shared" si="128"/>
        <v>0</v>
      </c>
      <c r="W275" s="1">
        <f t="shared" si="129"/>
        <v>0</v>
      </c>
      <c r="X275" s="1">
        <f t="shared" si="130"/>
        <v>0</v>
      </c>
      <c r="Y275" s="1">
        <f t="shared" si="131"/>
        <v>0</v>
      </c>
      <c r="Z275" s="1">
        <f t="shared" si="132"/>
        <v>0</v>
      </c>
      <c r="AA275" s="1">
        <f t="shared" si="133"/>
        <v>0</v>
      </c>
      <c r="AB275" s="1">
        <f t="shared" si="123"/>
        <v>1</v>
      </c>
      <c r="AC275" s="1"/>
    </row>
    <row r="276" spans="1:29" ht="12.95" customHeight="1">
      <c r="A276" s="2">
        <v>7853</v>
      </c>
      <c r="B276" s="1" t="s">
        <v>1270</v>
      </c>
      <c r="C276" s="1" t="s">
        <v>1272</v>
      </c>
      <c r="D276" s="1">
        <v>37.892749999999999</v>
      </c>
      <c r="E276" s="1">
        <v>-102.61271600000001</v>
      </c>
      <c r="F276" s="3">
        <v>3</v>
      </c>
      <c r="G276" s="9" t="s">
        <v>2025</v>
      </c>
      <c r="H276" s="13">
        <v>421.06347</v>
      </c>
      <c r="I276" s="14">
        <v>39.371296999999998</v>
      </c>
      <c r="J276" s="12">
        <v>4.2914000000000003</v>
      </c>
      <c r="K276" s="12">
        <v>0.46849999999999997</v>
      </c>
      <c r="L276" s="12">
        <v>5.9000000000000004E-2</v>
      </c>
      <c r="M276" s="1">
        <v>0</v>
      </c>
      <c r="N276" s="1">
        <v>0</v>
      </c>
      <c r="O276" s="12">
        <v>0.60757499999999998</v>
      </c>
      <c r="P276" s="1">
        <v>0</v>
      </c>
      <c r="Q276" s="1">
        <v>1</v>
      </c>
      <c r="R276" s="1">
        <v>0</v>
      </c>
      <c r="S276" s="1">
        <f t="shared" si="125"/>
        <v>0</v>
      </c>
      <c r="T276" s="1">
        <f t="shared" si="126"/>
        <v>0</v>
      </c>
      <c r="U276" s="1">
        <f t="shared" si="127"/>
        <v>0</v>
      </c>
      <c r="V276" s="1">
        <f t="shared" si="128"/>
        <v>0</v>
      </c>
      <c r="W276" s="1">
        <f t="shared" si="129"/>
        <v>0</v>
      </c>
      <c r="X276" s="1">
        <f t="shared" si="130"/>
        <v>0</v>
      </c>
      <c r="Y276" s="1">
        <f t="shared" si="131"/>
        <v>0</v>
      </c>
      <c r="Z276" s="1">
        <f t="shared" si="132"/>
        <v>0</v>
      </c>
      <c r="AA276" s="1">
        <f t="shared" si="133"/>
        <v>0</v>
      </c>
      <c r="AB276" s="1">
        <f t="shared" si="123"/>
        <v>0</v>
      </c>
      <c r="AC276" s="1"/>
    </row>
    <row r="277" spans="1:29" ht="12.95" customHeight="1">
      <c r="A277" s="2">
        <v>7998</v>
      </c>
      <c r="B277" s="1" t="s">
        <v>1277</v>
      </c>
      <c r="C277" s="1" t="s">
        <v>1278</v>
      </c>
      <c r="D277" s="1">
        <v>38.894399999999997</v>
      </c>
      <c r="E277" s="1">
        <v>-103.7004</v>
      </c>
      <c r="F277" s="3">
        <v>3</v>
      </c>
      <c r="G277" s="9" t="s">
        <v>2025</v>
      </c>
      <c r="H277" s="13">
        <v>236.156868</v>
      </c>
      <c r="I277" s="14">
        <v>14.985833</v>
      </c>
      <c r="J277" s="12">
        <v>26.010299999999997</v>
      </c>
      <c r="K277" s="12">
        <v>6.4000000000000001E-2</v>
      </c>
      <c r="L277" s="12">
        <v>3.0000000000000001E-3</v>
      </c>
      <c r="M277" s="1">
        <v>0</v>
      </c>
      <c r="N277" s="1">
        <v>0</v>
      </c>
      <c r="O277" s="12">
        <v>0.28465499999999999</v>
      </c>
      <c r="P277" s="1">
        <v>0</v>
      </c>
      <c r="Q277" s="1">
        <v>3</v>
      </c>
      <c r="R277" s="1">
        <v>0</v>
      </c>
      <c r="S277" s="1">
        <f t="shared" si="125"/>
        <v>1</v>
      </c>
      <c r="T277" s="1">
        <f t="shared" si="126"/>
        <v>0</v>
      </c>
      <c r="U277" s="1">
        <f t="shared" si="127"/>
        <v>0</v>
      </c>
      <c r="V277" s="1">
        <f t="shared" si="128"/>
        <v>0</v>
      </c>
      <c r="W277" s="1">
        <f t="shared" si="129"/>
        <v>0</v>
      </c>
      <c r="X277" s="1">
        <f t="shared" si="130"/>
        <v>0</v>
      </c>
      <c r="Y277" s="1">
        <f t="shared" si="131"/>
        <v>0</v>
      </c>
      <c r="Z277" s="1">
        <f t="shared" si="132"/>
        <v>0</v>
      </c>
      <c r="AA277" s="1">
        <f t="shared" si="133"/>
        <v>0</v>
      </c>
      <c r="AB277" s="1">
        <f t="shared" si="123"/>
        <v>1</v>
      </c>
      <c r="AC277" s="1"/>
    </row>
    <row r="278" spans="1:29" ht="12.95" customHeight="1">
      <c r="A278" s="2">
        <v>8103</v>
      </c>
      <c r="B278" s="1" t="s">
        <v>1281</v>
      </c>
      <c r="C278" s="1" t="s">
        <v>1282</v>
      </c>
      <c r="D278" s="1">
        <v>37.765833000000001</v>
      </c>
      <c r="E278" s="1">
        <v>-106.818167</v>
      </c>
      <c r="F278" s="3">
        <v>2</v>
      </c>
      <c r="G278" s="9" t="s">
        <v>2026</v>
      </c>
      <c r="H278" s="13">
        <v>2234.062872</v>
      </c>
      <c r="I278" s="14">
        <v>54.705846000000001</v>
      </c>
      <c r="J278" s="12">
        <v>0</v>
      </c>
      <c r="K278" s="12">
        <v>4.1100000000000005E-2</v>
      </c>
      <c r="L278" s="12">
        <v>5.0899999999999987E-2</v>
      </c>
      <c r="M278" s="1">
        <v>0</v>
      </c>
      <c r="N278" s="1">
        <v>8</v>
      </c>
      <c r="O278" s="12">
        <v>1.511906</v>
      </c>
      <c r="P278" s="1">
        <v>2.9543E-2</v>
      </c>
      <c r="Q278" s="1">
        <v>0</v>
      </c>
      <c r="R278" s="1">
        <v>0</v>
      </c>
      <c r="S278" s="1">
        <f t="shared" ref="S278:S288" si="134">IF(J278&gt;0,1,0)</f>
        <v>0</v>
      </c>
      <c r="T278" s="1">
        <f t="shared" ref="T278:T288" si="135">IF(K278&gt;0,1,0)</f>
        <v>1</v>
      </c>
      <c r="U278" s="1">
        <f t="shared" ref="U278:U288" si="136">IF(L278&gt;0,1,0)</f>
        <v>1</v>
      </c>
      <c r="V278" s="1">
        <f t="shared" ref="V278:V288" si="137">IF(M278&gt;0,1,0)</f>
        <v>0</v>
      </c>
      <c r="W278" s="1">
        <f t="shared" ref="W278:W288" si="138">IF(N278&gt;1,1,0)</f>
        <v>1</v>
      </c>
      <c r="X278" s="1">
        <f t="shared" ref="X278:X288" si="139">IF(O278&gt;0.6,1,0)</f>
        <v>1</v>
      </c>
      <c r="Y278" s="1">
        <f t="shared" ref="Y278:Y288" si="140">IF(P278&gt;0.03,1,0)</f>
        <v>0</v>
      </c>
      <c r="Z278" s="1">
        <f t="shared" ref="Z278:Z288" si="141">IF(Q278&gt;0,1,0)</f>
        <v>0</v>
      </c>
      <c r="AA278" s="1">
        <f t="shared" ref="AA278:AA288" si="142">IF(R278&gt;0,1,0)</f>
        <v>0</v>
      </c>
      <c r="AB278" s="1">
        <f t="shared" si="123"/>
        <v>4</v>
      </c>
      <c r="AC278" s="1"/>
    </row>
    <row r="279" spans="1:29" ht="12.95" customHeight="1">
      <c r="A279" s="2">
        <v>8105</v>
      </c>
      <c r="B279" s="1" t="s">
        <v>43</v>
      </c>
      <c r="C279" s="1" t="s">
        <v>1283</v>
      </c>
      <c r="D279" s="1">
        <v>37.848388</v>
      </c>
      <c r="E279" s="1">
        <v>-106.924528</v>
      </c>
      <c r="F279" s="3">
        <v>1</v>
      </c>
      <c r="G279" s="9" t="s">
        <v>2026</v>
      </c>
      <c r="H279" s="13">
        <v>95.853471999999996</v>
      </c>
      <c r="I279" s="14">
        <v>17.980684</v>
      </c>
      <c r="J279" s="12">
        <v>0</v>
      </c>
      <c r="K279" s="12">
        <v>0</v>
      </c>
      <c r="L279" s="12">
        <v>0.18880000000000002</v>
      </c>
      <c r="M279" s="1">
        <v>0</v>
      </c>
      <c r="N279" s="1">
        <v>2</v>
      </c>
      <c r="O279" s="12">
        <v>2.9558249999999999</v>
      </c>
      <c r="P279" s="1">
        <v>0.30254500000000001</v>
      </c>
      <c r="Q279" s="1">
        <v>0</v>
      </c>
      <c r="R279" s="1">
        <v>0</v>
      </c>
      <c r="S279" s="1">
        <f t="shared" si="134"/>
        <v>0</v>
      </c>
      <c r="T279" s="1">
        <f t="shared" si="135"/>
        <v>0</v>
      </c>
      <c r="U279" s="1">
        <f t="shared" si="136"/>
        <v>1</v>
      </c>
      <c r="V279" s="1">
        <f t="shared" si="137"/>
        <v>0</v>
      </c>
      <c r="W279" s="1">
        <f t="shared" si="138"/>
        <v>1</v>
      </c>
      <c r="X279" s="1">
        <f t="shared" si="139"/>
        <v>1</v>
      </c>
      <c r="Y279" s="1">
        <f t="shared" si="140"/>
        <v>1</v>
      </c>
      <c r="Z279" s="1">
        <f t="shared" si="141"/>
        <v>0</v>
      </c>
      <c r="AA279" s="1">
        <f t="shared" si="142"/>
        <v>0</v>
      </c>
      <c r="AB279" s="1">
        <f t="shared" si="123"/>
        <v>4</v>
      </c>
      <c r="AC279" s="1"/>
    </row>
    <row r="280" spans="1:29" ht="12.95" customHeight="1">
      <c r="A280" s="2">
        <v>8106</v>
      </c>
      <c r="B280" s="1" t="s">
        <v>1281</v>
      </c>
      <c r="C280" s="1" t="s">
        <v>1288</v>
      </c>
      <c r="D280" s="1">
        <v>37.792499999999997</v>
      </c>
      <c r="E280" s="1">
        <v>-106.9813</v>
      </c>
      <c r="F280" s="3">
        <v>1</v>
      </c>
      <c r="G280" s="9" t="s">
        <v>2026</v>
      </c>
      <c r="H280" s="13">
        <v>1612.2626990000001</v>
      </c>
      <c r="I280" s="14">
        <v>71.177248000000006</v>
      </c>
      <c r="J280" s="12">
        <v>0</v>
      </c>
      <c r="K280" s="12">
        <v>1.72E-2</v>
      </c>
      <c r="L280" s="12">
        <v>3.4599999999999999E-2</v>
      </c>
      <c r="M280" s="1">
        <v>0</v>
      </c>
      <c r="N280" s="1">
        <v>6</v>
      </c>
      <c r="O280" s="12">
        <v>1.619402</v>
      </c>
      <c r="P280" s="1">
        <v>2.0468E-2</v>
      </c>
      <c r="Q280" s="1">
        <v>0</v>
      </c>
      <c r="R280" s="1">
        <v>0</v>
      </c>
      <c r="S280" s="1">
        <f t="shared" si="134"/>
        <v>0</v>
      </c>
      <c r="T280" s="1">
        <f t="shared" si="135"/>
        <v>1</v>
      </c>
      <c r="U280" s="1">
        <f t="shared" si="136"/>
        <v>1</v>
      </c>
      <c r="V280" s="1">
        <f t="shared" si="137"/>
        <v>0</v>
      </c>
      <c r="W280" s="1">
        <f t="shared" si="138"/>
        <v>1</v>
      </c>
      <c r="X280" s="1">
        <f t="shared" si="139"/>
        <v>1</v>
      </c>
      <c r="Y280" s="1">
        <f t="shared" si="140"/>
        <v>0</v>
      </c>
      <c r="Z280" s="1">
        <f t="shared" si="141"/>
        <v>0</v>
      </c>
      <c r="AA280" s="1">
        <f t="shared" si="142"/>
        <v>0</v>
      </c>
      <c r="AB280" s="1">
        <f t="shared" si="123"/>
        <v>4</v>
      </c>
      <c r="AC280" s="1"/>
    </row>
    <row r="281" spans="1:29" ht="12.95" customHeight="1">
      <c r="A281" s="2">
        <v>8116</v>
      </c>
      <c r="B281" s="1" t="s">
        <v>1289</v>
      </c>
      <c r="C281" s="1" t="s">
        <v>1290</v>
      </c>
      <c r="D281" s="1">
        <v>37.704999999999998</v>
      </c>
      <c r="E281" s="1">
        <v>-106.6478</v>
      </c>
      <c r="F281" s="3">
        <v>1</v>
      </c>
      <c r="G281" s="9" t="s">
        <v>2026</v>
      </c>
      <c r="H281" s="13">
        <v>74.048592999999997</v>
      </c>
      <c r="I281" s="14">
        <v>19.975259000000001</v>
      </c>
      <c r="J281" s="12">
        <v>0</v>
      </c>
      <c r="K281" s="12">
        <v>0</v>
      </c>
      <c r="L281" s="12">
        <v>0</v>
      </c>
      <c r="M281" s="1">
        <v>0</v>
      </c>
      <c r="N281" s="1">
        <v>0</v>
      </c>
      <c r="O281" s="12">
        <v>0.57557400000000003</v>
      </c>
      <c r="P281" s="1">
        <v>0</v>
      </c>
      <c r="Q281" s="1">
        <v>0</v>
      </c>
      <c r="R281" s="1">
        <v>0</v>
      </c>
      <c r="S281" s="1">
        <f t="shared" si="134"/>
        <v>0</v>
      </c>
      <c r="T281" s="1">
        <f t="shared" si="135"/>
        <v>0</v>
      </c>
      <c r="U281" s="1">
        <f t="shared" si="136"/>
        <v>0</v>
      </c>
      <c r="V281" s="1">
        <f t="shared" si="137"/>
        <v>0</v>
      </c>
      <c r="W281" s="1">
        <f t="shared" si="138"/>
        <v>0</v>
      </c>
      <c r="X281" s="1">
        <f t="shared" si="139"/>
        <v>0</v>
      </c>
      <c r="Y281" s="1">
        <f t="shared" si="140"/>
        <v>0</v>
      </c>
      <c r="Z281" s="1">
        <f t="shared" si="141"/>
        <v>0</v>
      </c>
      <c r="AA281" s="1">
        <f t="shared" si="142"/>
        <v>0</v>
      </c>
      <c r="AB281" s="1">
        <f t="shared" si="123"/>
        <v>0</v>
      </c>
      <c r="AC281" s="1"/>
    </row>
    <row r="282" spans="1:29" ht="12.95" customHeight="1">
      <c r="A282" s="2">
        <v>8120</v>
      </c>
      <c r="B282" s="1" t="s">
        <v>1291</v>
      </c>
      <c r="C282" s="1" t="s">
        <v>1292</v>
      </c>
      <c r="D282" s="1">
        <v>37.669333000000002</v>
      </c>
      <c r="E282" s="1">
        <v>-106.635167</v>
      </c>
      <c r="F282" s="3">
        <v>1</v>
      </c>
      <c r="G282" s="9" t="s">
        <v>2026</v>
      </c>
      <c r="H282" s="13">
        <v>548.12404600000002</v>
      </c>
      <c r="I282" s="14">
        <v>23.711970000000001</v>
      </c>
      <c r="J282" s="12">
        <v>0</v>
      </c>
      <c r="K282" s="12">
        <v>4.9299999999999997E-2</v>
      </c>
      <c r="L282" s="12">
        <v>0.24969999999999998</v>
      </c>
      <c r="M282" s="1">
        <v>0</v>
      </c>
      <c r="N282" s="1">
        <v>11</v>
      </c>
      <c r="O282" s="12">
        <v>1.638998</v>
      </c>
      <c r="P282" s="1">
        <v>5.4730000000000004E-3</v>
      </c>
      <c r="Q282" s="1">
        <v>0</v>
      </c>
      <c r="R282" s="1">
        <v>0</v>
      </c>
      <c r="S282" s="1">
        <f t="shared" si="134"/>
        <v>0</v>
      </c>
      <c r="T282" s="1">
        <f t="shared" si="135"/>
        <v>1</v>
      </c>
      <c r="U282" s="1">
        <f t="shared" si="136"/>
        <v>1</v>
      </c>
      <c r="V282" s="1">
        <f t="shared" si="137"/>
        <v>0</v>
      </c>
      <c r="W282" s="1">
        <f t="shared" si="138"/>
        <v>1</v>
      </c>
      <c r="X282" s="1">
        <f t="shared" si="139"/>
        <v>1</v>
      </c>
      <c r="Y282" s="1">
        <f t="shared" si="140"/>
        <v>0</v>
      </c>
      <c r="Z282" s="1">
        <f t="shared" si="141"/>
        <v>0</v>
      </c>
      <c r="AA282" s="1">
        <f t="shared" si="142"/>
        <v>0</v>
      </c>
      <c r="AB282" s="1">
        <f t="shared" si="123"/>
        <v>4</v>
      </c>
      <c r="AC282" s="1"/>
    </row>
    <row r="283" spans="1:29" ht="12.95" customHeight="1">
      <c r="A283" s="2">
        <v>8136</v>
      </c>
      <c r="B283" s="1" t="s">
        <v>65</v>
      </c>
      <c r="C283" s="1" t="s">
        <v>1296</v>
      </c>
      <c r="D283" s="1">
        <v>37.619138</v>
      </c>
      <c r="E283" s="1">
        <v>-106.681138</v>
      </c>
      <c r="F283" s="3">
        <v>1</v>
      </c>
      <c r="G283" s="9" t="s">
        <v>2026</v>
      </c>
      <c r="H283" s="13">
        <v>131.26961</v>
      </c>
      <c r="I283" s="14">
        <v>14.230456999999999</v>
      </c>
      <c r="J283" s="12">
        <v>0</v>
      </c>
      <c r="K283" s="12">
        <v>7.1300000000000002E-2</v>
      </c>
      <c r="L283" s="12">
        <v>0</v>
      </c>
      <c r="M283" s="1">
        <v>0</v>
      </c>
      <c r="N283" s="1">
        <v>0</v>
      </c>
      <c r="O283" s="12">
        <v>0.89095299999999999</v>
      </c>
      <c r="P283" s="1">
        <v>0</v>
      </c>
      <c r="Q283" s="1">
        <v>0</v>
      </c>
      <c r="R283" s="1">
        <v>0</v>
      </c>
      <c r="S283" s="1">
        <f t="shared" si="134"/>
        <v>0</v>
      </c>
      <c r="T283" s="1">
        <f t="shared" si="135"/>
        <v>1</v>
      </c>
      <c r="U283" s="1">
        <f t="shared" si="136"/>
        <v>0</v>
      </c>
      <c r="V283" s="1">
        <f t="shared" si="137"/>
        <v>0</v>
      </c>
      <c r="W283" s="1">
        <f t="shared" si="138"/>
        <v>0</v>
      </c>
      <c r="X283" s="1">
        <f t="shared" si="139"/>
        <v>1</v>
      </c>
      <c r="Y283" s="1">
        <f t="shared" si="140"/>
        <v>0</v>
      </c>
      <c r="Z283" s="1">
        <f t="shared" si="141"/>
        <v>0</v>
      </c>
      <c r="AA283" s="1">
        <f t="shared" si="142"/>
        <v>0</v>
      </c>
      <c r="AB283" s="1">
        <f t="shared" si="123"/>
        <v>2</v>
      </c>
      <c r="AC283" s="1"/>
    </row>
    <row r="284" spans="1:29" ht="12.95" customHeight="1">
      <c r="A284" s="2">
        <v>8138</v>
      </c>
      <c r="B284" s="1" t="s">
        <v>65</v>
      </c>
      <c r="C284" s="1" t="s">
        <v>1297</v>
      </c>
      <c r="D284" s="1">
        <v>37.498699999999999</v>
      </c>
      <c r="E284" s="1">
        <v>-106.61799999999999</v>
      </c>
      <c r="F284" s="3">
        <v>2</v>
      </c>
      <c r="G284" s="9" t="s">
        <v>2026</v>
      </c>
      <c r="H284" s="13">
        <v>13.378052</v>
      </c>
      <c r="I284" s="14">
        <v>11.303395999999999</v>
      </c>
      <c r="J284" s="12">
        <v>0</v>
      </c>
      <c r="K284" s="12">
        <v>0</v>
      </c>
      <c r="L284" s="12">
        <v>0</v>
      </c>
      <c r="M284" s="1">
        <v>0</v>
      </c>
      <c r="N284" s="1">
        <v>0</v>
      </c>
      <c r="O284" s="12">
        <v>0.514567</v>
      </c>
      <c r="P284" s="1">
        <v>0</v>
      </c>
      <c r="Q284" s="1">
        <v>0</v>
      </c>
      <c r="R284" s="1">
        <v>0</v>
      </c>
      <c r="S284" s="1">
        <f t="shared" si="134"/>
        <v>0</v>
      </c>
      <c r="T284" s="1">
        <f t="shared" si="135"/>
        <v>0</v>
      </c>
      <c r="U284" s="1">
        <f t="shared" si="136"/>
        <v>0</v>
      </c>
      <c r="V284" s="1">
        <f t="shared" si="137"/>
        <v>0</v>
      </c>
      <c r="W284" s="1">
        <f t="shared" si="138"/>
        <v>0</v>
      </c>
      <c r="X284" s="1">
        <f t="shared" si="139"/>
        <v>0</v>
      </c>
      <c r="Y284" s="1">
        <f t="shared" si="140"/>
        <v>0</v>
      </c>
      <c r="Z284" s="1">
        <f t="shared" si="141"/>
        <v>0</v>
      </c>
      <c r="AA284" s="1">
        <f t="shared" si="142"/>
        <v>0</v>
      </c>
      <c r="AB284" s="1">
        <f t="shared" si="123"/>
        <v>0</v>
      </c>
      <c r="AC284" s="1"/>
    </row>
    <row r="285" spans="1:29" ht="12.95" customHeight="1">
      <c r="A285" s="2">
        <v>8147</v>
      </c>
      <c r="B285" s="1" t="s">
        <v>1305</v>
      </c>
      <c r="C285" s="1" t="s">
        <v>1306</v>
      </c>
      <c r="D285" s="1">
        <v>37.580500000000001</v>
      </c>
      <c r="E285" s="1">
        <v>-106.6497</v>
      </c>
      <c r="F285" s="3">
        <v>1</v>
      </c>
      <c r="G285" s="9" t="s">
        <v>2026</v>
      </c>
      <c r="H285" s="13">
        <v>25.654271999999999</v>
      </c>
      <c r="I285" s="14">
        <v>13.9125</v>
      </c>
      <c r="J285" s="12">
        <v>0</v>
      </c>
      <c r="K285" s="12">
        <v>4.2099999999999999E-2</v>
      </c>
      <c r="L285" s="12">
        <v>0</v>
      </c>
      <c r="M285" s="1">
        <v>0</v>
      </c>
      <c r="N285" s="1">
        <v>0</v>
      </c>
      <c r="O285" s="12">
        <v>0.68294600000000005</v>
      </c>
      <c r="P285" s="1">
        <v>0</v>
      </c>
      <c r="Q285" s="1">
        <v>0</v>
      </c>
      <c r="R285" s="1">
        <v>0</v>
      </c>
      <c r="S285" s="1">
        <f t="shared" si="134"/>
        <v>0</v>
      </c>
      <c r="T285" s="1">
        <f t="shared" si="135"/>
        <v>1</v>
      </c>
      <c r="U285" s="1">
        <f t="shared" si="136"/>
        <v>0</v>
      </c>
      <c r="V285" s="1">
        <f t="shared" si="137"/>
        <v>0</v>
      </c>
      <c r="W285" s="1">
        <f t="shared" si="138"/>
        <v>0</v>
      </c>
      <c r="X285" s="1">
        <f t="shared" si="139"/>
        <v>1</v>
      </c>
      <c r="Y285" s="1">
        <f t="shared" si="140"/>
        <v>0</v>
      </c>
      <c r="Z285" s="1">
        <f t="shared" si="141"/>
        <v>0</v>
      </c>
      <c r="AA285" s="1">
        <f t="shared" si="142"/>
        <v>0</v>
      </c>
      <c r="AB285" s="1">
        <f t="shared" si="123"/>
        <v>2</v>
      </c>
      <c r="AC285" s="1"/>
    </row>
    <row r="286" spans="1:29" ht="12.95" customHeight="1">
      <c r="A286" s="2">
        <v>8148</v>
      </c>
      <c r="B286" s="1" t="s">
        <v>1307</v>
      </c>
      <c r="C286" s="1" t="s">
        <v>1308</v>
      </c>
      <c r="D286" s="1">
        <v>37.714100000000002</v>
      </c>
      <c r="E286" s="1">
        <v>-106.9845</v>
      </c>
      <c r="F286" s="3">
        <v>1</v>
      </c>
      <c r="G286" s="9" t="s">
        <v>2026</v>
      </c>
      <c r="H286" s="13">
        <v>36.870809999999999</v>
      </c>
      <c r="I286" s="14">
        <v>23.021820000000002</v>
      </c>
      <c r="J286" s="12">
        <v>0</v>
      </c>
      <c r="K286" s="12">
        <v>0</v>
      </c>
      <c r="L286" s="12">
        <v>0</v>
      </c>
      <c r="M286" s="1">
        <v>0</v>
      </c>
      <c r="N286" s="1">
        <v>0</v>
      </c>
      <c r="O286" s="12">
        <v>1.6004640000000001</v>
      </c>
      <c r="P286" s="1">
        <v>5.4243E-2</v>
      </c>
      <c r="Q286" s="1">
        <v>0</v>
      </c>
      <c r="R286" s="1">
        <v>0</v>
      </c>
      <c r="S286" s="1">
        <f t="shared" si="134"/>
        <v>0</v>
      </c>
      <c r="T286" s="1">
        <f t="shared" si="135"/>
        <v>0</v>
      </c>
      <c r="U286" s="1">
        <f t="shared" si="136"/>
        <v>0</v>
      </c>
      <c r="V286" s="1">
        <f t="shared" si="137"/>
        <v>0</v>
      </c>
      <c r="W286" s="1">
        <f t="shared" si="138"/>
        <v>0</v>
      </c>
      <c r="X286" s="1">
        <f t="shared" si="139"/>
        <v>1</v>
      </c>
      <c r="Y286" s="1">
        <f t="shared" si="140"/>
        <v>1</v>
      </c>
      <c r="Z286" s="1">
        <f t="shared" si="141"/>
        <v>0</v>
      </c>
      <c r="AA286" s="1">
        <f t="shared" si="142"/>
        <v>0</v>
      </c>
      <c r="AB286" s="1">
        <f t="shared" si="123"/>
        <v>2</v>
      </c>
      <c r="AC286" s="1"/>
    </row>
    <row r="287" spans="1:29" ht="12.95" customHeight="1">
      <c r="A287" s="2">
        <v>8150</v>
      </c>
      <c r="B287" s="1" t="s">
        <v>147</v>
      </c>
      <c r="C287" s="1" t="s">
        <v>1309</v>
      </c>
      <c r="D287" s="1">
        <v>37.683216999999999</v>
      </c>
      <c r="E287" s="1">
        <v>-107.003083</v>
      </c>
      <c r="F287" s="3">
        <v>1</v>
      </c>
      <c r="G287" s="9" t="s">
        <v>2026</v>
      </c>
      <c r="H287" s="13">
        <v>43.368254</v>
      </c>
      <c r="I287" s="14">
        <v>8.8443970000000007</v>
      </c>
      <c r="J287" s="12">
        <v>0</v>
      </c>
      <c r="K287" s="12">
        <v>0</v>
      </c>
      <c r="L287" s="12">
        <v>0</v>
      </c>
      <c r="M287" s="1">
        <v>0</v>
      </c>
      <c r="N287" s="1">
        <v>0</v>
      </c>
      <c r="O287" s="12">
        <v>0.95427200000000001</v>
      </c>
      <c r="P287" s="1">
        <v>4.6116999999999998E-2</v>
      </c>
      <c r="Q287" s="1">
        <v>0</v>
      </c>
      <c r="R287" s="1">
        <v>0</v>
      </c>
      <c r="S287" s="1">
        <f t="shared" si="134"/>
        <v>0</v>
      </c>
      <c r="T287" s="1">
        <f t="shared" si="135"/>
        <v>0</v>
      </c>
      <c r="U287" s="1">
        <f t="shared" si="136"/>
        <v>0</v>
      </c>
      <c r="V287" s="1">
        <f t="shared" si="137"/>
        <v>0</v>
      </c>
      <c r="W287" s="1">
        <f t="shared" si="138"/>
        <v>0</v>
      </c>
      <c r="X287" s="1">
        <f t="shared" si="139"/>
        <v>1</v>
      </c>
      <c r="Y287" s="1">
        <f t="shared" si="140"/>
        <v>1</v>
      </c>
      <c r="Z287" s="1">
        <f t="shared" si="141"/>
        <v>0</v>
      </c>
      <c r="AA287" s="1">
        <f t="shared" si="142"/>
        <v>0</v>
      </c>
      <c r="AB287" s="1">
        <f t="shared" si="123"/>
        <v>2</v>
      </c>
      <c r="AC287" s="1"/>
    </row>
    <row r="288" spans="1:29" ht="12.95" customHeight="1">
      <c r="A288" s="2">
        <v>8155</v>
      </c>
      <c r="B288" s="1" t="s">
        <v>1310</v>
      </c>
      <c r="C288" s="1" t="s">
        <v>1311</v>
      </c>
      <c r="D288" s="1">
        <v>37.83005</v>
      </c>
      <c r="E288" s="1">
        <v>-107.16323300000001</v>
      </c>
      <c r="F288" s="3">
        <v>2</v>
      </c>
      <c r="G288" s="9" t="s">
        <v>2026</v>
      </c>
      <c r="H288" s="13">
        <v>57.500317000000003</v>
      </c>
      <c r="I288" s="14">
        <v>19.563314999999999</v>
      </c>
      <c r="J288" s="12">
        <v>0</v>
      </c>
      <c r="K288" s="12">
        <v>0</v>
      </c>
      <c r="L288" s="12">
        <v>1.5699999999999999E-2</v>
      </c>
      <c r="M288" s="1">
        <v>0</v>
      </c>
      <c r="N288" s="1">
        <v>5</v>
      </c>
      <c r="O288" s="12">
        <v>0.70559799999999995</v>
      </c>
      <c r="P288" s="1">
        <v>0</v>
      </c>
      <c r="Q288" s="1">
        <v>0</v>
      </c>
      <c r="R288" s="1">
        <v>0</v>
      </c>
      <c r="S288" s="1">
        <f t="shared" si="134"/>
        <v>0</v>
      </c>
      <c r="T288" s="1">
        <f t="shared" si="135"/>
        <v>0</v>
      </c>
      <c r="U288" s="1">
        <f t="shared" si="136"/>
        <v>1</v>
      </c>
      <c r="V288" s="1">
        <f t="shared" si="137"/>
        <v>0</v>
      </c>
      <c r="W288" s="1">
        <f t="shared" si="138"/>
        <v>1</v>
      </c>
      <c r="X288" s="1">
        <f t="shared" si="139"/>
        <v>1</v>
      </c>
      <c r="Y288" s="1">
        <f t="shared" si="140"/>
        <v>0</v>
      </c>
      <c r="Z288" s="1">
        <f t="shared" si="141"/>
        <v>0</v>
      </c>
      <c r="AA288" s="1">
        <f t="shared" si="142"/>
        <v>0</v>
      </c>
      <c r="AB288" s="1">
        <f t="shared" si="123"/>
        <v>3</v>
      </c>
      <c r="AC288" s="1"/>
    </row>
    <row r="289" spans="1:29" ht="12.95" customHeight="1">
      <c r="A289" s="2">
        <v>8300</v>
      </c>
      <c r="B289" s="1" t="s">
        <v>1281</v>
      </c>
      <c r="C289" s="1" t="s">
        <v>1312</v>
      </c>
      <c r="D289" s="1">
        <v>37.078266999999997</v>
      </c>
      <c r="E289" s="1">
        <v>-105.75646500000001</v>
      </c>
      <c r="F289" s="3">
        <v>1</v>
      </c>
      <c r="G289" s="9" t="s">
        <v>2024</v>
      </c>
      <c r="H289" s="13">
        <v>19387.847535000001</v>
      </c>
      <c r="I289" s="14">
        <v>50.946513000000003</v>
      </c>
      <c r="J289" s="12">
        <v>0.21619999999999998</v>
      </c>
      <c r="K289" s="12">
        <v>8.9045000000000005</v>
      </c>
      <c r="L289" s="12">
        <v>0.64300000000000002</v>
      </c>
      <c r="M289" s="1">
        <v>0</v>
      </c>
      <c r="N289" s="1">
        <v>0</v>
      </c>
      <c r="O289" s="12">
        <v>4.325996</v>
      </c>
      <c r="P289" s="1">
        <v>1.7278999999999999E-2</v>
      </c>
      <c r="Q289" s="1">
        <v>0</v>
      </c>
      <c r="R289" s="1">
        <v>0</v>
      </c>
      <c r="S289" s="1">
        <f>IF(J289&gt;5,1,0)</f>
        <v>0</v>
      </c>
      <c r="T289" s="1">
        <f>IF(K289&gt;2,1,0)</f>
        <v>1</v>
      </c>
      <c r="U289" s="1">
        <f>IF(L289&gt;0.05,1,0)</f>
        <v>1</v>
      </c>
      <c r="V289" s="1">
        <f t="shared" ref="V289:V352" si="143">IF(M289&gt;0,1,0)</f>
        <v>0</v>
      </c>
      <c r="W289" s="1">
        <f>IF(N289&gt;10,1,0)</f>
        <v>0</v>
      </c>
      <c r="X289" s="1">
        <f>IF(O289&gt;2,1,0)</f>
        <v>1</v>
      </c>
      <c r="Y289" s="1">
        <f>IF(P289&gt;0.05,1,0)</f>
        <v>0</v>
      </c>
      <c r="Z289" s="1">
        <f t="shared" ref="Z289:Z352" si="144">IF(Q289&gt;0,1,0)</f>
        <v>0</v>
      </c>
      <c r="AA289" s="1">
        <f>IF(R289&gt;2,1,0)</f>
        <v>0</v>
      </c>
      <c r="AB289" s="1">
        <f t="shared" si="123"/>
        <v>3</v>
      </c>
      <c r="AC289" s="1"/>
    </row>
    <row r="290" spans="1:29" ht="12.95" customHeight="1">
      <c r="A290" s="2">
        <v>8315</v>
      </c>
      <c r="B290" s="1" t="s">
        <v>1313</v>
      </c>
      <c r="C290" s="1" t="s">
        <v>1314</v>
      </c>
      <c r="D290" s="1">
        <v>37.183819999999997</v>
      </c>
      <c r="E290" s="1">
        <v>-105.42585</v>
      </c>
      <c r="F290" s="3">
        <v>1</v>
      </c>
      <c r="G290" s="9" t="s">
        <v>2024</v>
      </c>
      <c r="H290" s="13">
        <v>667.32311600000003</v>
      </c>
      <c r="I290" s="14">
        <v>33.615639000000002</v>
      </c>
      <c r="J290" s="12">
        <v>8.9099999999999999E-2</v>
      </c>
      <c r="K290" s="12">
        <v>4.5469999999999997</v>
      </c>
      <c r="L290" s="12">
        <v>0</v>
      </c>
      <c r="M290" s="1">
        <v>1</v>
      </c>
      <c r="N290" s="1">
        <v>10</v>
      </c>
      <c r="O290" s="12">
        <v>3.2542089999999999</v>
      </c>
      <c r="P290" s="1">
        <v>0</v>
      </c>
      <c r="Q290" s="1">
        <v>1</v>
      </c>
      <c r="R290" s="1">
        <v>0</v>
      </c>
      <c r="S290" s="1">
        <f>IF(J290&gt;5,1,0)</f>
        <v>0</v>
      </c>
      <c r="T290" s="1">
        <f>IF(K290&gt;2,1,0)</f>
        <v>1</v>
      </c>
      <c r="U290" s="1">
        <f>IF(L290&gt;0.05,1,0)</f>
        <v>0</v>
      </c>
      <c r="V290" s="1">
        <f t="shared" si="143"/>
        <v>1</v>
      </c>
      <c r="W290" s="1">
        <f>IF(N290&gt;10,1,0)</f>
        <v>0</v>
      </c>
      <c r="X290" s="1">
        <f>IF(O290&gt;2,1,0)</f>
        <v>1</v>
      </c>
      <c r="Y290" s="1">
        <f>IF(P290&gt;0.05,1,0)</f>
        <v>0</v>
      </c>
      <c r="Z290" s="1">
        <f t="shared" si="144"/>
        <v>1</v>
      </c>
      <c r="AA290" s="1">
        <f>IF(R290&gt;2,1,0)</f>
        <v>0</v>
      </c>
      <c r="AB290" s="1">
        <f t="shared" si="123"/>
        <v>4</v>
      </c>
      <c r="AC290" s="1"/>
    </row>
    <row r="291" spans="1:29" ht="12.95" customHeight="1">
      <c r="A291" s="2">
        <v>8328</v>
      </c>
      <c r="B291" s="1" t="s">
        <v>1315</v>
      </c>
      <c r="C291" s="1" t="s">
        <v>1316</v>
      </c>
      <c r="D291" s="1">
        <v>37.246499999999997</v>
      </c>
      <c r="E291" s="1">
        <v>-105.37366</v>
      </c>
      <c r="F291" s="3">
        <v>1</v>
      </c>
      <c r="G291" s="9" t="s">
        <v>2026</v>
      </c>
      <c r="H291" s="13">
        <v>58.577178000000004</v>
      </c>
      <c r="I291" s="14">
        <v>22.845839999999999</v>
      </c>
      <c r="J291" s="12">
        <v>0</v>
      </c>
      <c r="K291" s="12">
        <v>0</v>
      </c>
      <c r="L291" s="12">
        <v>0</v>
      </c>
      <c r="M291" s="1">
        <v>1</v>
      </c>
      <c r="N291" s="1">
        <v>0</v>
      </c>
      <c r="O291" s="12">
        <v>2.9425859999999999</v>
      </c>
      <c r="P291" s="1">
        <v>0</v>
      </c>
      <c r="Q291" s="1">
        <v>0</v>
      </c>
      <c r="R291" s="1">
        <v>0</v>
      </c>
      <c r="S291" s="1">
        <f t="shared" ref="S291:U295" si="145">IF(J291&gt;0,1,0)</f>
        <v>0</v>
      </c>
      <c r="T291" s="1">
        <f t="shared" si="145"/>
        <v>0</v>
      </c>
      <c r="U291" s="1">
        <f t="shared" si="145"/>
        <v>0</v>
      </c>
      <c r="V291" s="1">
        <f t="shared" si="143"/>
        <v>1</v>
      </c>
      <c r="W291" s="1">
        <f>IF(N291&gt;1,1,0)</f>
        <v>0</v>
      </c>
      <c r="X291" s="1">
        <f>IF(O291&gt;0.6,1,0)</f>
        <v>1</v>
      </c>
      <c r="Y291" s="1">
        <f>IF(P291&gt;0.03,1,0)</f>
        <v>0</v>
      </c>
      <c r="Z291" s="1">
        <f t="shared" si="144"/>
        <v>0</v>
      </c>
      <c r="AA291" s="1">
        <f>IF(R291&gt;0,1,0)</f>
        <v>0</v>
      </c>
      <c r="AB291" s="1">
        <f t="shared" si="123"/>
        <v>2</v>
      </c>
      <c r="AC291" s="1"/>
    </row>
    <row r="292" spans="1:29" ht="12.95" customHeight="1">
      <c r="A292" s="2">
        <v>8329</v>
      </c>
      <c r="B292" s="1" t="s">
        <v>1315</v>
      </c>
      <c r="C292" s="1" t="s">
        <v>1317</v>
      </c>
      <c r="D292" s="1">
        <v>37.253430000000002</v>
      </c>
      <c r="E292" s="1">
        <v>-105.31878</v>
      </c>
      <c r="F292" s="3">
        <v>2</v>
      </c>
      <c r="G292" s="9" t="s">
        <v>2026</v>
      </c>
      <c r="H292" s="13">
        <v>31.385446999999999</v>
      </c>
      <c r="I292" s="14">
        <v>20.417017000000001</v>
      </c>
      <c r="J292" s="12">
        <v>0</v>
      </c>
      <c r="K292" s="12">
        <v>0</v>
      </c>
      <c r="L292" s="12">
        <v>0</v>
      </c>
      <c r="M292" s="1">
        <v>0</v>
      </c>
      <c r="N292" s="1">
        <v>0</v>
      </c>
      <c r="O292" s="12">
        <v>4.1955910000000003</v>
      </c>
      <c r="P292" s="1">
        <v>0</v>
      </c>
      <c r="Q292" s="1">
        <v>0</v>
      </c>
      <c r="R292" s="1">
        <v>0</v>
      </c>
      <c r="S292" s="1">
        <f t="shared" si="145"/>
        <v>0</v>
      </c>
      <c r="T292" s="1">
        <f t="shared" si="145"/>
        <v>0</v>
      </c>
      <c r="U292" s="1">
        <f t="shared" si="145"/>
        <v>0</v>
      </c>
      <c r="V292" s="1">
        <f t="shared" si="143"/>
        <v>0</v>
      </c>
      <c r="W292" s="1">
        <f>IF(N292&gt;1,1,0)</f>
        <v>0</v>
      </c>
      <c r="X292" s="1">
        <f>IF(O292&gt;0.6,1,0)</f>
        <v>1</v>
      </c>
      <c r="Y292" s="1">
        <f>IF(P292&gt;0.03,1,0)</f>
        <v>0</v>
      </c>
      <c r="Z292" s="1">
        <f t="shared" si="144"/>
        <v>0</v>
      </c>
      <c r="AA292" s="1">
        <f>IF(R292&gt;0,1,0)</f>
        <v>0</v>
      </c>
      <c r="AB292" s="1">
        <f t="shared" si="123"/>
        <v>1</v>
      </c>
      <c r="AC292" s="1"/>
    </row>
    <row r="293" spans="1:29" ht="12.95" customHeight="1">
      <c r="A293" s="2">
        <v>8337</v>
      </c>
      <c r="B293" s="1" t="s">
        <v>1318</v>
      </c>
      <c r="C293" s="1" t="s">
        <v>1319</v>
      </c>
      <c r="D293" s="1">
        <v>37.174199999999999</v>
      </c>
      <c r="E293" s="1">
        <v>-106.210883</v>
      </c>
      <c r="F293" s="3">
        <v>1</v>
      </c>
      <c r="G293" s="9" t="s">
        <v>2026</v>
      </c>
      <c r="H293" s="13">
        <v>230.25365300000001</v>
      </c>
      <c r="I293" s="14">
        <v>20.250181000000001</v>
      </c>
      <c r="J293" s="12">
        <v>0</v>
      </c>
      <c r="K293" s="12">
        <v>3.0099999999999998E-2</v>
      </c>
      <c r="L293" s="12">
        <v>0</v>
      </c>
      <c r="M293" s="1">
        <v>0</v>
      </c>
      <c r="N293" s="1">
        <v>0</v>
      </c>
      <c r="O293" s="12">
        <v>0.71263500000000002</v>
      </c>
      <c r="P293" s="1">
        <v>0</v>
      </c>
      <c r="Q293" s="1">
        <v>0</v>
      </c>
      <c r="R293" s="1">
        <v>0</v>
      </c>
      <c r="S293" s="1">
        <f t="shared" si="145"/>
        <v>0</v>
      </c>
      <c r="T293" s="1">
        <f t="shared" si="145"/>
        <v>1</v>
      </c>
      <c r="U293" s="1">
        <f t="shared" si="145"/>
        <v>0</v>
      </c>
      <c r="V293" s="1">
        <f t="shared" si="143"/>
        <v>0</v>
      </c>
      <c r="W293" s="1">
        <f>IF(N293&gt;1,1,0)</f>
        <v>0</v>
      </c>
      <c r="X293" s="1">
        <f>IF(O293&gt;0.6,1,0)</f>
        <v>1</v>
      </c>
      <c r="Y293" s="1">
        <f>IF(P293&gt;0.03,1,0)</f>
        <v>0</v>
      </c>
      <c r="Z293" s="1">
        <f t="shared" si="144"/>
        <v>0</v>
      </c>
      <c r="AA293" s="1">
        <f>IF(R293&gt;0,1,0)</f>
        <v>0</v>
      </c>
      <c r="AB293" s="1">
        <f t="shared" si="123"/>
        <v>2</v>
      </c>
      <c r="AC293" s="1" t="s">
        <v>2207</v>
      </c>
    </row>
    <row r="294" spans="1:29" ht="12.95" customHeight="1">
      <c r="A294" s="2">
        <v>8348</v>
      </c>
      <c r="B294" s="1" t="s">
        <v>1320</v>
      </c>
      <c r="C294" s="1" t="s">
        <v>1321</v>
      </c>
      <c r="D294" s="1">
        <v>37.331667000000003</v>
      </c>
      <c r="E294" s="1">
        <v>-106.230278</v>
      </c>
      <c r="F294" s="3">
        <v>1</v>
      </c>
      <c r="G294" s="9" t="s">
        <v>2026</v>
      </c>
      <c r="H294" s="13">
        <v>310.28734100000003</v>
      </c>
      <c r="I294" s="14">
        <v>13.193322999999999</v>
      </c>
      <c r="J294" s="12">
        <v>0</v>
      </c>
      <c r="K294" s="12">
        <v>4.0899999999999999E-2</v>
      </c>
      <c r="L294" s="12">
        <v>0.22569999999999998</v>
      </c>
      <c r="M294" s="1">
        <v>0</v>
      </c>
      <c r="N294" s="1">
        <v>1</v>
      </c>
      <c r="O294" s="12">
        <v>1.28782</v>
      </c>
      <c r="P294" s="1">
        <v>0.183701</v>
      </c>
      <c r="Q294" s="1">
        <v>0</v>
      </c>
      <c r="R294" s="1">
        <v>0</v>
      </c>
      <c r="S294" s="1">
        <f t="shared" si="145"/>
        <v>0</v>
      </c>
      <c r="T294" s="1">
        <f t="shared" si="145"/>
        <v>1</v>
      </c>
      <c r="U294" s="1">
        <f t="shared" si="145"/>
        <v>1</v>
      </c>
      <c r="V294" s="1">
        <f t="shared" si="143"/>
        <v>0</v>
      </c>
      <c r="W294" s="1">
        <f>IF(N294&gt;1,1,0)</f>
        <v>0</v>
      </c>
      <c r="X294" s="1">
        <f>IF(O294&gt;0.6,1,0)</f>
        <v>1</v>
      </c>
      <c r="Y294" s="1">
        <f>IF(P294&gt;0.03,1,0)</f>
        <v>1</v>
      </c>
      <c r="Z294" s="1">
        <f t="shared" si="144"/>
        <v>0</v>
      </c>
      <c r="AA294" s="1">
        <f>IF(R294&gt;0,1,0)</f>
        <v>0</v>
      </c>
      <c r="AB294" s="1">
        <f t="shared" si="123"/>
        <v>4</v>
      </c>
      <c r="AC294" s="1"/>
    </row>
    <row r="295" spans="1:29" ht="12.95" customHeight="1">
      <c r="A295" s="2">
        <v>8351</v>
      </c>
      <c r="B295" s="1" t="s">
        <v>1322</v>
      </c>
      <c r="C295" s="1" t="s">
        <v>1323</v>
      </c>
      <c r="D295" s="1">
        <v>37.387183</v>
      </c>
      <c r="E295" s="1">
        <v>-106.243833</v>
      </c>
      <c r="F295" s="3">
        <v>1</v>
      </c>
      <c r="G295" s="9" t="s">
        <v>2026</v>
      </c>
      <c r="H295" s="13">
        <v>77.545477000000005</v>
      </c>
      <c r="I295" s="14">
        <v>22.624102000000001</v>
      </c>
      <c r="J295" s="12">
        <v>0</v>
      </c>
      <c r="K295" s="12">
        <v>0</v>
      </c>
      <c r="L295" s="12">
        <v>0</v>
      </c>
      <c r="M295" s="1">
        <v>0</v>
      </c>
      <c r="N295" s="1">
        <v>2</v>
      </c>
      <c r="O295" s="12">
        <v>1.5825370000000001</v>
      </c>
      <c r="P295" s="1">
        <v>0.14185200000000001</v>
      </c>
      <c r="Q295" s="1">
        <v>0</v>
      </c>
      <c r="R295" s="1">
        <v>0</v>
      </c>
      <c r="S295" s="1">
        <f t="shared" si="145"/>
        <v>0</v>
      </c>
      <c r="T295" s="1">
        <f t="shared" si="145"/>
        <v>0</v>
      </c>
      <c r="U295" s="1">
        <f t="shared" si="145"/>
        <v>0</v>
      </c>
      <c r="V295" s="1">
        <f t="shared" si="143"/>
        <v>0</v>
      </c>
      <c r="W295" s="1">
        <f>IF(N295&gt;1,1,0)</f>
        <v>1</v>
      </c>
      <c r="X295" s="1">
        <f>IF(O295&gt;0.6,1,0)</f>
        <v>1</v>
      </c>
      <c r="Y295" s="1">
        <f>IF(P295&gt;0.03,1,0)</f>
        <v>1</v>
      </c>
      <c r="Z295" s="1">
        <f t="shared" si="144"/>
        <v>0</v>
      </c>
      <c r="AA295" s="1">
        <f>IF(R295&gt;0,1,0)</f>
        <v>0</v>
      </c>
      <c r="AB295" s="1">
        <f t="shared" si="123"/>
        <v>3</v>
      </c>
      <c r="AC295" s="1"/>
    </row>
    <row r="296" spans="1:29" ht="12.95" customHeight="1">
      <c r="A296" s="2">
        <v>8355</v>
      </c>
      <c r="B296" s="1" t="s">
        <v>1326</v>
      </c>
      <c r="C296" s="1" t="s">
        <v>1327</v>
      </c>
      <c r="D296" s="1">
        <v>37.286250000000003</v>
      </c>
      <c r="E296" s="1">
        <v>-106.22028</v>
      </c>
      <c r="F296" s="3">
        <v>1</v>
      </c>
      <c r="G296" s="9" t="s">
        <v>2024</v>
      </c>
      <c r="H296" s="13">
        <v>52.796689999999998</v>
      </c>
      <c r="I296" s="14">
        <v>16.231701000000001</v>
      </c>
      <c r="J296" s="12">
        <v>0</v>
      </c>
      <c r="K296" s="12">
        <v>9.8900000000000002E-2</v>
      </c>
      <c r="L296" s="12">
        <v>0</v>
      </c>
      <c r="M296" s="1">
        <v>0</v>
      </c>
      <c r="N296" s="1">
        <v>0</v>
      </c>
      <c r="O296" s="12">
        <v>1.0311319999999999</v>
      </c>
      <c r="P296" s="1">
        <v>0</v>
      </c>
      <c r="Q296" s="1">
        <v>0</v>
      </c>
      <c r="R296" s="1">
        <v>0</v>
      </c>
      <c r="S296" s="1">
        <f>IF(J296&gt;5,1,0)</f>
        <v>0</v>
      </c>
      <c r="T296" s="1">
        <f>IF(K296&gt;2,1,0)</f>
        <v>0</v>
      </c>
      <c r="U296" s="1">
        <f>IF(L296&gt;0.05,1,0)</f>
        <v>0</v>
      </c>
      <c r="V296" s="1">
        <f t="shared" si="143"/>
        <v>0</v>
      </c>
      <c r="W296" s="1">
        <f>IF(N296&gt;10,1,0)</f>
        <v>0</v>
      </c>
      <c r="X296" s="1">
        <f>IF(O296&gt;2,1,0)</f>
        <v>0</v>
      </c>
      <c r="Y296" s="1">
        <f>IF(P296&gt;0.05,1,0)</f>
        <v>0</v>
      </c>
      <c r="Z296" s="1">
        <f t="shared" si="144"/>
        <v>0</v>
      </c>
      <c r="AA296" s="1">
        <f>IF(R296&gt;2,1,0)</f>
        <v>0</v>
      </c>
      <c r="AB296" s="1">
        <f t="shared" si="123"/>
        <v>0</v>
      </c>
      <c r="AC296" s="1"/>
    </row>
    <row r="297" spans="1:29" ht="12.95" customHeight="1">
      <c r="A297" s="2">
        <v>8367</v>
      </c>
      <c r="B297" s="1" t="s">
        <v>1235</v>
      </c>
      <c r="C297" s="1" t="s">
        <v>1328</v>
      </c>
      <c r="D297" s="1">
        <v>37.394329999999997</v>
      </c>
      <c r="E297" s="1">
        <v>-105.36833</v>
      </c>
      <c r="F297" s="3">
        <v>1</v>
      </c>
      <c r="G297" s="9" t="s">
        <v>2026</v>
      </c>
      <c r="H297" s="13">
        <v>168.319176</v>
      </c>
      <c r="I297" s="14">
        <v>14.134857999999999</v>
      </c>
      <c r="J297" s="12">
        <v>0</v>
      </c>
      <c r="K297" s="12">
        <v>1.5956000000000001</v>
      </c>
      <c r="L297" s="12">
        <v>0</v>
      </c>
      <c r="M297" s="1">
        <v>0</v>
      </c>
      <c r="N297" s="1">
        <v>81</v>
      </c>
      <c r="O297" s="12">
        <v>4.2651950000000003</v>
      </c>
      <c r="P297" s="1">
        <v>0</v>
      </c>
      <c r="Q297" s="1">
        <v>0</v>
      </c>
      <c r="R297" s="1">
        <v>0</v>
      </c>
      <c r="S297" s="1">
        <f t="shared" ref="S297:U301" si="146">IF(J297&gt;0,1,0)</f>
        <v>0</v>
      </c>
      <c r="T297" s="1">
        <f t="shared" si="146"/>
        <v>1</v>
      </c>
      <c r="U297" s="1">
        <f t="shared" si="146"/>
        <v>0</v>
      </c>
      <c r="V297" s="1">
        <f t="shared" si="143"/>
        <v>0</v>
      </c>
      <c r="W297" s="1">
        <f>IF(N297&gt;1,1,0)</f>
        <v>1</v>
      </c>
      <c r="X297" s="1">
        <f>IF(O297&gt;0.6,1,0)</f>
        <v>1</v>
      </c>
      <c r="Y297" s="1">
        <f>IF(P297&gt;0.03,1,0)</f>
        <v>0</v>
      </c>
      <c r="Z297" s="1">
        <f t="shared" si="144"/>
        <v>0</v>
      </c>
      <c r="AA297" s="1">
        <f>IF(R297&gt;0,1,0)</f>
        <v>0</v>
      </c>
      <c r="AB297" s="1">
        <f t="shared" si="123"/>
        <v>3</v>
      </c>
      <c r="AC297" s="1"/>
    </row>
    <row r="298" spans="1:29" ht="12.95" customHeight="1">
      <c r="A298" s="2">
        <v>8375</v>
      </c>
      <c r="B298" s="1" t="s">
        <v>1329</v>
      </c>
      <c r="C298" s="1" t="s">
        <v>1330</v>
      </c>
      <c r="D298" s="1">
        <v>37.424999999999997</v>
      </c>
      <c r="E298" s="1">
        <v>-105.414722</v>
      </c>
      <c r="F298" s="3">
        <v>1</v>
      </c>
      <c r="G298" s="9" t="s">
        <v>2026</v>
      </c>
      <c r="H298" s="13">
        <v>825.50924599999996</v>
      </c>
      <c r="I298" s="14">
        <v>38.868850000000002</v>
      </c>
      <c r="J298" s="12">
        <v>0.6522</v>
      </c>
      <c r="K298" s="12">
        <v>1.2539</v>
      </c>
      <c r="L298" s="12">
        <v>0.12809999999999999</v>
      </c>
      <c r="M298" s="1">
        <v>0</v>
      </c>
      <c r="N298" s="1">
        <v>82</v>
      </c>
      <c r="O298" s="12">
        <v>4.721082</v>
      </c>
      <c r="P298" s="1">
        <v>0</v>
      </c>
      <c r="Q298" s="1">
        <v>0</v>
      </c>
      <c r="R298" s="1">
        <v>0</v>
      </c>
      <c r="S298" s="1">
        <f t="shared" si="146"/>
        <v>1</v>
      </c>
      <c r="T298" s="1">
        <f t="shared" si="146"/>
        <v>1</v>
      </c>
      <c r="U298" s="1">
        <f t="shared" si="146"/>
        <v>1</v>
      </c>
      <c r="V298" s="1">
        <f t="shared" si="143"/>
        <v>0</v>
      </c>
      <c r="W298" s="1">
        <f>IF(N298&gt;1,1,0)</f>
        <v>1</v>
      </c>
      <c r="X298" s="1">
        <f>IF(O298&gt;0.6,1,0)</f>
        <v>1</v>
      </c>
      <c r="Y298" s="1">
        <f>IF(P298&gt;0.03,1,0)</f>
        <v>0</v>
      </c>
      <c r="Z298" s="1">
        <f t="shared" si="144"/>
        <v>0</v>
      </c>
      <c r="AA298" s="1">
        <f>IF(R298&gt;0,1,0)</f>
        <v>0</v>
      </c>
      <c r="AB298" s="1">
        <f t="shared" si="123"/>
        <v>5</v>
      </c>
      <c r="AC298" s="1"/>
    </row>
    <row r="299" spans="1:29" ht="12.95" customHeight="1">
      <c r="A299" s="2">
        <v>8395</v>
      </c>
      <c r="B299" s="1" t="s">
        <v>378</v>
      </c>
      <c r="C299" s="1" t="s">
        <v>1331</v>
      </c>
      <c r="D299" s="1">
        <v>37.490299999999998</v>
      </c>
      <c r="E299" s="1">
        <v>-106.2589</v>
      </c>
      <c r="F299" s="3">
        <v>1</v>
      </c>
      <c r="G299" s="9" t="s">
        <v>2026</v>
      </c>
      <c r="H299" s="13">
        <v>85.360207000000003</v>
      </c>
      <c r="I299" s="14">
        <v>16.681234</v>
      </c>
      <c r="J299" s="12">
        <v>0</v>
      </c>
      <c r="K299" s="12">
        <v>0</v>
      </c>
      <c r="L299" s="12">
        <v>0</v>
      </c>
      <c r="M299" s="1">
        <v>0</v>
      </c>
      <c r="N299" s="1">
        <v>4</v>
      </c>
      <c r="O299" s="12">
        <v>1.553493</v>
      </c>
      <c r="P299" s="1">
        <v>0</v>
      </c>
      <c r="Q299" s="1">
        <v>0</v>
      </c>
      <c r="R299" s="1">
        <v>0</v>
      </c>
      <c r="S299" s="1">
        <f t="shared" si="146"/>
        <v>0</v>
      </c>
      <c r="T299" s="1">
        <f t="shared" si="146"/>
        <v>0</v>
      </c>
      <c r="U299" s="1">
        <f t="shared" si="146"/>
        <v>0</v>
      </c>
      <c r="V299" s="1">
        <f t="shared" si="143"/>
        <v>0</v>
      </c>
      <c r="W299" s="1">
        <f>IF(N299&gt;1,1,0)</f>
        <v>1</v>
      </c>
      <c r="X299" s="1">
        <f>IF(O299&gt;0.6,1,0)</f>
        <v>1</v>
      </c>
      <c r="Y299" s="1">
        <f>IF(P299&gt;0.03,1,0)</f>
        <v>0</v>
      </c>
      <c r="Z299" s="1">
        <f t="shared" si="144"/>
        <v>0</v>
      </c>
      <c r="AA299" s="1">
        <f>IF(R299&gt;0,1,0)</f>
        <v>0</v>
      </c>
      <c r="AB299" s="1">
        <f t="shared" si="123"/>
        <v>2</v>
      </c>
      <c r="AC299" s="1" t="s">
        <v>2207</v>
      </c>
    </row>
    <row r="300" spans="1:29" ht="12.95" customHeight="1">
      <c r="A300" s="2">
        <v>8405</v>
      </c>
      <c r="B300" s="1" t="s">
        <v>1237</v>
      </c>
      <c r="C300" s="1" t="s">
        <v>1332</v>
      </c>
      <c r="D300" s="1">
        <v>37.578888999999997</v>
      </c>
      <c r="E300" s="1">
        <v>-106.369722</v>
      </c>
      <c r="F300" s="3">
        <v>1</v>
      </c>
      <c r="G300" s="9" t="s">
        <v>2026</v>
      </c>
      <c r="H300" s="13">
        <v>30.333110000000001</v>
      </c>
      <c r="I300" s="14">
        <v>11.037247000000001</v>
      </c>
      <c r="J300" s="12">
        <v>0</v>
      </c>
      <c r="K300" s="12">
        <v>0</v>
      </c>
      <c r="L300" s="12">
        <v>0</v>
      </c>
      <c r="M300" s="1">
        <v>0</v>
      </c>
      <c r="N300" s="1">
        <v>0</v>
      </c>
      <c r="O300" s="12">
        <v>0.71928800000000004</v>
      </c>
      <c r="P300" s="1">
        <v>0</v>
      </c>
      <c r="Q300" s="1">
        <v>0</v>
      </c>
      <c r="R300" s="1">
        <v>0</v>
      </c>
      <c r="S300" s="1">
        <f t="shared" si="146"/>
        <v>0</v>
      </c>
      <c r="T300" s="1">
        <f t="shared" si="146"/>
        <v>0</v>
      </c>
      <c r="U300" s="1">
        <f t="shared" si="146"/>
        <v>0</v>
      </c>
      <c r="V300" s="1">
        <f t="shared" si="143"/>
        <v>0</v>
      </c>
      <c r="W300" s="1">
        <f>IF(N300&gt;1,1,0)</f>
        <v>0</v>
      </c>
      <c r="X300" s="1">
        <f>IF(O300&gt;0.6,1,0)</f>
        <v>1</v>
      </c>
      <c r="Y300" s="1">
        <f>IF(P300&gt;0.03,1,0)</f>
        <v>0</v>
      </c>
      <c r="Z300" s="1">
        <f t="shared" si="144"/>
        <v>0</v>
      </c>
      <c r="AA300" s="1">
        <f>IF(R300&gt;0,1,0)</f>
        <v>0</v>
      </c>
      <c r="AB300" s="1">
        <f t="shared" si="123"/>
        <v>1</v>
      </c>
      <c r="AC300" s="1"/>
    </row>
    <row r="301" spans="1:29" ht="12.95" customHeight="1">
      <c r="A301" s="2">
        <v>8415</v>
      </c>
      <c r="B301" s="1" t="s">
        <v>1333</v>
      </c>
      <c r="C301" s="1" t="s">
        <v>1332</v>
      </c>
      <c r="D301" s="1">
        <v>37.587800000000001</v>
      </c>
      <c r="E301" s="1">
        <v>-106.4498</v>
      </c>
      <c r="F301" s="3">
        <v>1</v>
      </c>
      <c r="G301" s="9" t="s">
        <v>2026</v>
      </c>
      <c r="H301" s="13">
        <v>136.066215</v>
      </c>
      <c r="I301" s="14">
        <v>18.719398000000002</v>
      </c>
      <c r="J301" s="12">
        <v>0</v>
      </c>
      <c r="K301" s="12">
        <v>0</v>
      </c>
      <c r="L301" s="12">
        <v>0.15670000000000001</v>
      </c>
      <c r="M301" s="1">
        <v>0</v>
      </c>
      <c r="N301" s="1">
        <v>8</v>
      </c>
      <c r="O301" s="12">
        <v>0.63466100000000003</v>
      </c>
      <c r="P301" s="1">
        <v>7.3489999999999996E-3</v>
      </c>
      <c r="Q301" s="1">
        <v>0</v>
      </c>
      <c r="R301" s="1">
        <v>0</v>
      </c>
      <c r="S301" s="1">
        <f t="shared" si="146"/>
        <v>0</v>
      </c>
      <c r="T301" s="1">
        <f t="shared" si="146"/>
        <v>0</v>
      </c>
      <c r="U301" s="1">
        <f t="shared" si="146"/>
        <v>1</v>
      </c>
      <c r="V301" s="1">
        <f t="shared" si="143"/>
        <v>0</v>
      </c>
      <c r="W301" s="1">
        <f>IF(N301&gt;1,1,0)</f>
        <v>1</v>
      </c>
      <c r="X301" s="1">
        <f>IF(O301&gt;0.6,1,0)</f>
        <v>1</v>
      </c>
      <c r="Y301" s="1">
        <f>IF(P301&gt;0.03,1,0)</f>
        <v>0</v>
      </c>
      <c r="Z301" s="1">
        <f t="shared" si="144"/>
        <v>0</v>
      </c>
      <c r="AA301" s="1">
        <f>IF(R301&gt;0,1,0)</f>
        <v>0</v>
      </c>
      <c r="AB301" s="1">
        <f t="shared" si="123"/>
        <v>3</v>
      </c>
      <c r="AC301" s="1"/>
    </row>
    <row r="302" spans="1:29" ht="12.95" customHeight="1">
      <c r="A302" s="2">
        <v>8520</v>
      </c>
      <c r="B302" s="1" t="s">
        <v>1334</v>
      </c>
      <c r="C302" s="1" t="s">
        <v>1335</v>
      </c>
      <c r="D302" s="1">
        <v>38.131867</v>
      </c>
      <c r="E302" s="1">
        <v>-105.788</v>
      </c>
      <c r="F302" s="3">
        <v>1</v>
      </c>
      <c r="G302" s="9" t="s">
        <v>2024</v>
      </c>
      <c r="H302" s="13">
        <v>35.606915999999998</v>
      </c>
      <c r="I302" s="14">
        <v>9.9066089999999996</v>
      </c>
      <c r="J302" s="12">
        <v>0</v>
      </c>
      <c r="K302" s="12">
        <v>0</v>
      </c>
      <c r="L302" s="12">
        <v>0</v>
      </c>
      <c r="M302" s="1">
        <v>0</v>
      </c>
      <c r="N302" s="1">
        <v>12</v>
      </c>
      <c r="O302" s="12">
        <v>0.84677899999999995</v>
      </c>
      <c r="P302" s="1">
        <v>0.11233799999999999</v>
      </c>
      <c r="Q302" s="1">
        <v>0</v>
      </c>
      <c r="R302" s="1">
        <v>0</v>
      </c>
      <c r="S302" s="1">
        <f>IF(J302&gt;5,1,0)</f>
        <v>0</v>
      </c>
      <c r="T302" s="1">
        <f>IF(K302&gt;2,1,0)</f>
        <v>0</v>
      </c>
      <c r="U302" s="1">
        <f>IF(L302&gt;0.05,1,0)</f>
        <v>0</v>
      </c>
      <c r="V302" s="1">
        <f t="shared" si="143"/>
        <v>0</v>
      </c>
      <c r="W302" s="1">
        <f>IF(N302&gt;10,1,0)</f>
        <v>1</v>
      </c>
      <c r="X302" s="1">
        <f>IF(O302&gt;2,1,0)</f>
        <v>0</v>
      </c>
      <c r="Y302" s="1">
        <f>IF(P302&gt;0.05,1,0)</f>
        <v>1</v>
      </c>
      <c r="Z302" s="1">
        <f t="shared" si="144"/>
        <v>0</v>
      </c>
      <c r="AA302" s="1">
        <f>IF(R302&gt;2,1,0)</f>
        <v>0</v>
      </c>
      <c r="AB302" s="1">
        <f t="shared" si="123"/>
        <v>2</v>
      </c>
      <c r="AC302" s="1"/>
    </row>
    <row r="303" spans="1:29" ht="12.95" customHeight="1">
      <c r="A303" s="2">
        <v>8529</v>
      </c>
      <c r="B303" s="1" t="s">
        <v>762</v>
      </c>
      <c r="C303" s="1" t="s">
        <v>1336</v>
      </c>
      <c r="D303" s="1">
        <v>37.797716999999999</v>
      </c>
      <c r="E303" s="1">
        <v>-105.502685</v>
      </c>
      <c r="F303" s="3">
        <v>1</v>
      </c>
      <c r="G303" s="9" t="s">
        <v>2026</v>
      </c>
      <c r="H303" s="13">
        <v>39.967683999999998</v>
      </c>
      <c r="I303" s="14">
        <v>12.767842999999999</v>
      </c>
      <c r="J303" s="12">
        <v>0</v>
      </c>
      <c r="K303" s="12">
        <v>0</v>
      </c>
      <c r="L303" s="12">
        <v>0</v>
      </c>
      <c r="M303" s="1">
        <v>0</v>
      </c>
      <c r="N303" s="1">
        <v>0</v>
      </c>
      <c r="O303" s="12">
        <v>0.63352600000000003</v>
      </c>
      <c r="P303" s="1">
        <v>0</v>
      </c>
      <c r="Q303" s="1">
        <v>0</v>
      </c>
      <c r="R303" s="1">
        <v>0</v>
      </c>
      <c r="S303" s="1">
        <f>IF(J303&gt;0,1,0)</f>
        <v>0</v>
      </c>
      <c r="T303" s="1">
        <f>IF(K303&gt;0,1,0)</f>
        <v>0</v>
      </c>
      <c r="U303" s="1">
        <f>IF(L303&gt;0,1,0)</f>
        <v>0</v>
      </c>
      <c r="V303" s="1">
        <f t="shared" si="143"/>
        <v>0</v>
      </c>
      <c r="W303" s="1">
        <f>IF(N303&gt;1,1,0)</f>
        <v>0</v>
      </c>
      <c r="X303" s="1">
        <f>IF(O303&gt;0.6,1,0)</f>
        <v>1</v>
      </c>
      <c r="Y303" s="1">
        <f>IF(P303&gt;0.03,1,0)</f>
        <v>0</v>
      </c>
      <c r="Z303" s="1">
        <f t="shared" si="144"/>
        <v>0</v>
      </c>
      <c r="AA303" s="1">
        <f>IF(R303&gt;0,1,0)</f>
        <v>0</v>
      </c>
      <c r="AB303" s="1">
        <f t="shared" si="123"/>
        <v>1</v>
      </c>
      <c r="AC303" s="1"/>
    </row>
    <row r="304" spans="1:29" ht="12.95" customHeight="1">
      <c r="A304" s="2">
        <v>8530</v>
      </c>
      <c r="B304" s="1" t="s">
        <v>788</v>
      </c>
      <c r="C304" s="1" t="s">
        <v>1337</v>
      </c>
      <c r="D304" s="1">
        <v>37.842930000000003</v>
      </c>
      <c r="E304" s="1">
        <v>-105.58335</v>
      </c>
      <c r="F304" s="3">
        <v>1</v>
      </c>
      <c r="G304" s="9" t="s">
        <v>2024</v>
      </c>
      <c r="H304" s="13">
        <v>61.731923000000002</v>
      </c>
      <c r="I304" s="14">
        <v>12.074897</v>
      </c>
      <c r="J304" s="12">
        <v>0</v>
      </c>
      <c r="K304" s="12">
        <v>0</v>
      </c>
      <c r="L304" s="12">
        <v>0</v>
      </c>
      <c r="M304" s="1">
        <v>0</v>
      </c>
      <c r="N304" s="1">
        <v>0</v>
      </c>
      <c r="O304" s="12">
        <v>0</v>
      </c>
      <c r="P304" s="1">
        <v>0</v>
      </c>
      <c r="Q304" s="1">
        <v>0</v>
      </c>
      <c r="R304" s="1">
        <v>0</v>
      </c>
      <c r="S304" s="1">
        <f>IF(J304&gt;5,1,0)</f>
        <v>0</v>
      </c>
      <c r="T304" s="1">
        <f>IF(K304&gt;2,1,0)</f>
        <v>0</v>
      </c>
      <c r="U304" s="1">
        <f>IF(L304&gt;0.05,1,0)</f>
        <v>0</v>
      </c>
      <c r="V304" s="1">
        <f t="shared" si="143"/>
        <v>0</v>
      </c>
      <c r="W304" s="1">
        <f>IF(N304&gt;10,1,0)</f>
        <v>0</v>
      </c>
      <c r="X304" s="1">
        <f>IF(O304&gt;2,1,0)</f>
        <v>0</v>
      </c>
      <c r="Y304" s="1">
        <f>IF(P304&gt;0.05,1,0)</f>
        <v>0</v>
      </c>
      <c r="Z304" s="1">
        <f t="shared" si="144"/>
        <v>0</v>
      </c>
      <c r="AA304" s="1">
        <f>IF(R304&gt;2,1,0)</f>
        <v>0</v>
      </c>
      <c r="AB304" s="1">
        <f t="shared" si="123"/>
        <v>0</v>
      </c>
      <c r="AC304" s="1"/>
    </row>
    <row r="305" spans="1:29" ht="12.95" customHeight="1">
      <c r="A305" s="2">
        <v>8565</v>
      </c>
      <c r="B305" s="1" t="s">
        <v>1338</v>
      </c>
      <c r="C305" s="1" t="s">
        <v>1339</v>
      </c>
      <c r="D305" s="1">
        <v>38.018667000000001</v>
      </c>
      <c r="E305" s="1">
        <v>-105.68553300000001</v>
      </c>
      <c r="F305" s="3">
        <v>2</v>
      </c>
      <c r="G305" s="9" t="s">
        <v>2026</v>
      </c>
      <c r="H305" s="13">
        <v>33.382590999999998</v>
      </c>
      <c r="I305" s="14">
        <v>17.042211000000002</v>
      </c>
      <c r="J305" s="12">
        <v>0</v>
      </c>
      <c r="K305" s="12">
        <v>0</v>
      </c>
      <c r="L305" s="12">
        <v>0</v>
      </c>
      <c r="M305" s="1">
        <v>0</v>
      </c>
      <c r="N305" s="1">
        <v>0</v>
      </c>
      <c r="O305" s="12">
        <v>0.25709500000000002</v>
      </c>
      <c r="P305" s="1">
        <v>5.9910999999999999E-2</v>
      </c>
      <c r="Q305" s="1">
        <v>0</v>
      </c>
      <c r="R305" s="1">
        <v>0</v>
      </c>
      <c r="S305" s="1">
        <f t="shared" ref="S305:U309" si="147">IF(J305&gt;0,1,0)</f>
        <v>0</v>
      </c>
      <c r="T305" s="1">
        <f t="shared" si="147"/>
        <v>0</v>
      </c>
      <c r="U305" s="1">
        <f t="shared" si="147"/>
        <v>0</v>
      </c>
      <c r="V305" s="1">
        <f t="shared" si="143"/>
        <v>0</v>
      </c>
      <c r="W305" s="1">
        <f>IF(N305&gt;1,1,0)</f>
        <v>0</v>
      </c>
      <c r="X305" s="1">
        <f>IF(O305&gt;0.6,1,0)</f>
        <v>0</v>
      </c>
      <c r="Y305" s="1">
        <f>IF(P305&gt;0.03,1,0)</f>
        <v>1</v>
      </c>
      <c r="Z305" s="1">
        <f t="shared" si="144"/>
        <v>0</v>
      </c>
      <c r="AA305" s="1">
        <f>IF(R305&gt;0,1,0)</f>
        <v>0</v>
      </c>
      <c r="AB305" s="1">
        <f t="shared" si="123"/>
        <v>1</v>
      </c>
      <c r="AC305" s="1"/>
    </row>
    <row r="306" spans="1:29" ht="12.95" customHeight="1">
      <c r="A306" s="2">
        <v>8625</v>
      </c>
      <c r="B306" s="1" t="s">
        <v>1343</v>
      </c>
      <c r="C306" s="1" t="s">
        <v>1344</v>
      </c>
      <c r="D306" s="1">
        <v>37.859720000000003</v>
      </c>
      <c r="E306" s="1">
        <v>-106.31944</v>
      </c>
      <c r="F306" s="3">
        <v>1</v>
      </c>
      <c r="G306" s="9" t="s">
        <v>2026</v>
      </c>
      <c r="H306" s="13">
        <v>275.16686399999998</v>
      </c>
      <c r="I306" s="14">
        <v>15.186726</v>
      </c>
      <c r="J306" s="12">
        <v>0</v>
      </c>
      <c r="K306" s="12">
        <v>6.409999999999999E-2</v>
      </c>
      <c r="L306" s="12">
        <v>0.14230000000000001</v>
      </c>
      <c r="M306" s="1">
        <v>0</v>
      </c>
      <c r="N306" s="1">
        <v>6</v>
      </c>
      <c r="O306" s="12">
        <v>1.119083</v>
      </c>
      <c r="P306" s="1">
        <v>3.6340000000000001E-3</v>
      </c>
      <c r="Q306" s="1">
        <v>0</v>
      </c>
      <c r="R306" s="1">
        <v>0</v>
      </c>
      <c r="S306" s="1">
        <f t="shared" si="147"/>
        <v>0</v>
      </c>
      <c r="T306" s="1">
        <f t="shared" si="147"/>
        <v>1</v>
      </c>
      <c r="U306" s="1">
        <f t="shared" si="147"/>
        <v>1</v>
      </c>
      <c r="V306" s="1">
        <f t="shared" si="143"/>
        <v>0</v>
      </c>
      <c r="W306" s="1">
        <f>IF(N306&gt;1,1,0)</f>
        <v>1</v>
      </c>
      <c r="X306" s="1">
        <f>IF(O306&gt;0.6,1,0)</f>
        <v>1</v>
      </c>
      <c r="Y306" s="1">
        <f>IF(P306&gt;0.03,1,0)</f>
        <v>0</v>
      </c>
      <c r="Z306" s="1">
        <f t="shared" si="144"/>
        <v>0</v>
      </c>
      <c r="AA306" s="1">
        <f>IF(R306&gt;0,1,0)</f>
        <v>0</v>
      </c>
      <c r="AB306" s="1">
        <f t="shared" si="123"/>
        <v>4</v>
      </c>
      <c r="AC306" s="1"/>
    </row>
    <row r="307" spans="1:29" ht="12.95" customHeight="1">
      <c r="A307" s="2">
        <v>8627</v>
      </c>
      <c r="B307" s="1" t="s">
        <v>1345</v>
      </c>
      <c r="C307" s="1" t="s">
        <v>1346</v>
      </c>
      <c r="D307" s="1">
        <v>37.933889000000001</v>
      </c>
      <c r="E307" s="1">
        <v>-106.388333</v>
      </c>
      <c r="F307" s="3">
        <v>1</v>
      </c>
      <c r="G307" s="9" t="s">
        <v>2026</v>
      </c>
      <c r="H307" s="13">
        <v>59.724532000000004</v>
      </c>
      <c r="I307" s="14">
        <v>27.281300999999999</v>
      </c>
      <c r="J307" s="12">
        <v>0</v>
      </c>
      <c r="K307" s="12">
        <v>8.14E-2</v>
      </c>
      <c r="L307" s="12">
        <v>0</v>
      </c>
      <c r="M307" s="1">
        <v>0</v>
      </c>
      <c r="N307" s="1">
        <v>0</v>
      </c>
      <c r="O307" s="12">
        <v>0.374388</v>
      </c>
      <c r="P307" s="1">
        <v>0</v>
      </c>
      <c r="Q307" s="1">
        <v>0</v>
      </c>
      <c r="R307" s="1">
        <v>0</v>
      </c>
      <c r="S307" s="1">
        <f t="shared" si="147"/>
        <v>0</v>
      </c>
      <c r="T307" s="1">
        <f t="shared" si="147"/>
        <v>1</v>
      </c>
      <c r="U307" s="1">
        <f t="shared" si="147"/>
        <v>0</v>
      </c>
      <c r="V307" s="1">
        <f t="shared" si="143"/>
        <v>0</v>
      </c>
      <c r="W307" s="1">
        <f>IF(N307&gt;1,1,0)</f>
        <v>0</v>
      </c>
      <c r="X307" s="1">
        <f>IF(O307&gt;0.6,1,0)</f>
        <v>0</v>
      </c>
      <c r="Y307" s="1">
        <f>IF(P307&gt;0.03,1,0)</f>
        <v>0</v>
      </c>
      <c r="Z307" s="1">
        <f t="shared" si="144"/>
        <v>0</v>
      </c>
      <c r="AA307" s="1">
        <f>IF(R307&gt;0,1,0)</f>
        <v>0</v>
      </c>
      <c r="AB307" s="1">
        <f t="shared" si="123"/>
        <v>1</v>
      </c>
      <c r="AC307" s="1"/>
    </row>
    <row r="308" spans="1:29" ht="12.95" customHeight="1">
      <c r="A308" s="2">
        <v>8629</v>
      </c>
      <c r="B308" s="1" t="s">
        <v>1347</v>
      </c>
      <c r="C308" s="1" t="s">
        <v>1348</v>
      </c>
      <c r="D308" s="1">
        <v>37.908099999999997</v>
      </c>
      <c r="E308" s="1">
        <v>-106.428017</v>
      </c>
      <c r="F308" s="3">
        <v>1</v>
      </c>
      <c r="G308" s="9" t="s">
        <v>2026</v>
      </c>
      <c r="H308" s="13">
        <v>58.908628999999998</v>
      </c>
      <c r="I308" s="14">
        <v>4.8724540000000003</v>
      </c>
      <c r="J308" s="12">
        <v>0</v>
      </c>
      <c r="K308" s="12">
        <v>0</v>
      </c>
      <c r="L308" s="12">
        <v>0</v>
      </c>
      <c r="M308" s="1">
        <v>0</v>
      </c>
      <c r="N308" s="1">
        <v>0</v>
      </c>
      <c r="O308" s="12">
        <v>0.93106</v>
      </c>
      <c r="P308" s="1">
        <v>0</v>
      </c>
      <c r="Q308" s="1">
        <v>0</v>
      </c>
      <c r="R308" s="1">
        <v>0</v>
      </c>
      <c r="S308" s="1">
        <f t="shared" si="147"/>
        <v>0</v>
      </c>
      <c r="T308" s="1">
        <f t="shared" si="147"/>
        <v>0</v>
      </c>
      <c r="U308" s="1">
        <f t="shared" si="147"/>
        <v>0</v>
      </c>
      <c r="V308" s="1">
        <f t="shared" si="143"/>
        <v>0</v>
      </c>
      <c r="W308" s="1">
        <f>IF(N308&gt;1,1,0)</f>
        <v>0</v>
      </c>
      <c r="X308" s="1">
        <f>IF(O308&gt;0.6,1,0)</f>
        <v>1</v>
      </c>
      <c r="Y308" s="1">
        <f>IF(P308&gt;0.03,1,0)</f>
        <v>0</v>
      </c>
      <c r="Z308" s="1">
        <f t="shared" si="144"/>
        <v>0</v>
      </c>
      <c r="AA308" s="1">
        <f>IF(R308&gt;0,1,0)</f>
        <v>0</v>
      </c>
      <c r="AB308" s="1">
        <f t="shared" si="123"/>
        <v>1</v>
      </c>
      <c r="AC308" s="1"/>
    </row>
    <row r="309" spans="1:29" ht="12.95" customHeight="1">
      <c r="A309" s="2">
        <v>8635</v>
      </c>
      <c r="B309" s="1" t="s">
        <v>1349</v>
      </c>
      <c r="C309" s="1" t="s">
        <v>1350</v>
      </c>
      <c r="D309" s="1">
        <v>38.163333000000002</v>
      </c>
      <c r="E309" s="1">
        <v>-106.29</v>
      </c>
      <c r="F309" s="3">
        <v>1</v>
      </c>
      <c r="G309" s="9" t="s">
        <v>2026</v>
      </c>
      <c r="H309" s="13">
        <v>1339.83619</v>
      </c>
      <c r="I309" s="14">
        <v>38.155346000000002</v>
      </c>
      <c r="J309" s="12">
        <v>1.1000000000000001E-3</v>
      </c>
      <c r="K309" s="12">
        <v>0.92090000000000005</v>
      </c>
      <c r="L309" s="12">
        <v>8.8400000000000006E-2</v>
      </c>
      <c r="M309" s="1">
        <v>0</v>
      </c>
      <c r="N309" s="1">
        <v>25</v>
      </c>
      <c r="O309" s="12">
        <v>1.017868</v>
      </c>
      <c r="P309" s="1">
        <v>0</v>
      </c>
      <c r="Q309" s="1">
        <v>0</v>
      </c>
      <c r="R309" s="1">
        <v>0</v>
      </c>
      <c r="S309" s="1">
        <f t="shared" si="147"/>
        <v>1</v>
      </c>
      <c r="T309" s="1">
        <f t="shared" si="147"/>
        <v>1</v>
      </c>
      <c r="U309" s="1">
        <f t="shared" si="147"/>
        <v>1</v>
      </c>
      <c r="V309" s="1">
        <f t="shared" si="143"/>
        <v>0</v>
      </c>
      <c r="W309" s="1">
        <f>IF(N309&gt;1,1,0)</f>
        <v>1</v>
      </c>
      <c r="X309" s="1">
        <f>IF(O309&gt;0.6,1,0)</f>
        <v>1</v>
      </c>
      <c r="Y309" s="1">
        <f>IF(P309&gt;0.03,1,0)</f>
        <v>0</v>
      </c>
      <c r="Z309" s="1">
        <f t="shared" si="144"/>
        <v>0</v>
      </c>
      <c r="AA309" s="1">
        <f>IF(R309&gt;0,1,0)</f>
        <v>0</v>
      </c>
      <c r="AB309" s="1">
        <f t="shared" si="123"/>
        <v>5</v>
      </c>
      <c r="AC309" s="1"/>
    </row>
    <row r="310" spans="1:29" ht="12.95" customHeight="1">
      <c r="A310" s="2">
        <v>8650</v>
      </c>
      <c r="B310" s="1" t="s">
        <v>1351</v>
      </c>
      <c r="C310" s="1" t="s">
        <v>1352</v>
      </c>
      <c r="D310" s="1">
        <v>38.25</v>
      </c>
      <c r="E310" s="1">
        <v>-105.94983000000001</v>
      </c>
      <c r="F310" s="3">
        <v>1</v>
      </c>
      <c r="G310" s="9" t="s">
        <v>2024</v>
      </c>
      <c r="H310" s="13">
        <v>232.81012000000001</v>
      </c>
      <c r="I310" s="14">
        <v>4.7754260000000004</v>
      </c>
      <c r="J310" s="12">
        <v>0</v>
      </c>
      <c r="K310" s="12">
        <v>1.0600999999999998</v>
      </c>
      <c r="L310" s="12">
        <v>2.3E-3</v>
      </c>
      <c r="M310" s="1">
        <v>0</v>
      </c>
      <c r="N310" s="1">
        <v>10</v>
      </c>
      <c r="O310" s="12">
        <v>1.2715099999999999</v>
      </c>
      <c r="P310" s="1">
        <v>0.31785600000000003</v>
      </c>
      <c r="Q310" s="1">
        <v>0</v>
      </c>
      <c r="R310" s="1">
        <v>0</v>
      </c>
      <c r="S310" s="1">
        <f>IF(J310&gt;5,1,0)</f>
        <v>0</v>
      </c>
      <c r="T310" s="1">
        <f>IF(K310&gt;2,1,0)</f>
        <v>0</v>
      </c>
      <c r="U310" s="1">
        <f>IF(L310&gt;0.05,1,0)</f>
        <v>0</v>
      </c>
      <c r="V310" s="1">
        <f t="shared" si="143"/>
        <v>0</v>
      </c>
      <c r="W310" s="1">
        <f>IF(N310&gt;10,1,0)</f>
        <v>0</v>
      </c>
      <c r="X310" s="1">
        <f>IF(O310&gt;2,1,0)</f>
        <v>0</v>
      </c>
      <c r="Y310" s="1">
        <f>IF(P310&gt;0.05,1,0)</f>
        <v>1</v>
      </c>
      <c r="Z310" s="1">
        <f t="shared" si="144"/>
        <v>0</v>
      </c>
      <c r="AA310" s="1">
        <f>IF(R310&gt;2,1,0)</f>
        <v>0</v>
      </c>
      <c r="AB310" s="1">
        <f t="shared" si="123"/>
        <v>1</v>
      </c>
      <c r="AC310" s="1"/>
    </row>
    <row r="311" spans="1:29" ht="12.95" customHeight="1">
      <c r="A311" s="2">
        <v>8698</v>
      </c>
      <c r="B311" s="1" t="s">
        <v>1351</v>
      </c>
      <c r="C311" s="1" t="s">
        <v>1353</v>
      </c>
      <c r="D311" s="1">
        <v>38.308666000000002</v>
      </c>
      <c r="E311" s="1">
        <v>-106.14661599999999</v>
      </c>
      <c r="F311" s="3">
        <v>2</v>
      </c>
      <c r="G311" s="9" t="s">
        <v>2026</v>
      </c>
      <c r="H311" s="13">
        <v>11.922285</v>
      </c>
      <c r="I311" s="14">
        <v>10.231914</v>
      </c>
      <c r="J311" s="12">
        <v>0</v>
      </c>
      <c r="K311" s="12">
        <v>0</v>
      </c>
      <c r="L311" s="12">
        <v>1.4999999999999999E-2</v>
      </c>
      <c r="M311" s="1">
        <v>0</v>
      </c>
      <c r="N311" s="1">
        <v>0</v>
      </c>
      <c r="O311" s="12">
        <v>1.605807</v>
      </c>
      <c r="P311" s="1">
        <v>0.92264199999999996</v>
      </c>
      <c r="Q311" s="1">
        <v>0</v>
      </c>
      <c r="R311" s="1">
        <v>0</v>
      </c>
      <c r="S311" s="1">
        <f>IF(J311&gt;0,1,0)</f>
        <v>0</v>
      </c>
      <c r="T311" s="1">
        <f>IF(K311&gt;0,1,0)</f>
        <v>0</v>
      </c>
      <c r="U311" s="1">
        <f>IF(L311&gt;0,1,0)</f>
        <v>1</v>
      </c>
      <c r="V311" s="1">
        <f t="shared" si="143"/>
        <v>0</v>
      </c>
      <c r="W311" s="1">
        <f>IF(N311&gt;1,1,0)</f>
        <v>0</v>
      </c>
      <c r="X311" s="1">
        <f>IF(O311&gt;0.6,1,0)</f>
        <v>1</v>
      </c>
      <c r="Y311" s="1">
        <f>IF(P311&gt;0.03,1,0)</f>
        <v>1</v>
      </c>
      <c r="Z311" s="1">
        <f t="shared" si="144"/>
        <v>0</v>
      </c>
      <c r="AA311" s="1">
        <f>IF(R311&gt;0,1,0)</f>
        <v>0</v>
      </c>
      <c r="AB311" s="1">
        <f t="shared" si="123"/>
        <v>3</v>
      </c>
      <c r="AC311" s="1"/>
    </row>
    <row r="312" spans="1:29" ht="12.95" customHeight="1">
      <c r="A312" s="2">
        <v>8704</v>
      </c>
      <c r="B312" s="1" t="s">
        <v>1354</v>
      </c>
      <c r="C312" s="1" t="s">
        <v>1355</v>
      </c>
      <c r="D312" s="1">
        <v>37.060555999999998</v>
      </c>
      <c r="E312" s="1">
        <v>-106.096667</v>
      </c>
      <c r="F312" s="3">
        <v>1</v>
      </c>
      <c r="G312" s="9" t="s">
        <v>2024</v>
      </c>
      <c r="H312" s="13">
        <v>795.04019100000005</v>
      </c>
      <c r="I312" s="14">
        <v>6.2553660000000004</v>
      </c>
      <c r="J312" s="12">
        <v>4.3E-3</v>
      </c>
      <c r="K312" s="12">
        <v>0.39989999999999998</v>
      </c>
      <c r="L312" s="12">
        <v>0.1371</v>
      </c>
      <c r="M312" s="1">
        <v>0</v>
      </c>
      <c r="N312" s="1">
        <v>5</v>
      </c>
      <c r="O312" s="12">
        <v>1.6227739999999999</v>
      </c>
      <c r="P312" s="1">
        <v>1.5094E-2</v>
      </c>
      <c r="Q312" s="1">
        <v>0</v>
      </c>
      <c r="R312" s="1">
        <v>0</v>
      </c>
      <c r="S312" s="1">
        <f>IF(J312&gt;5,1,0)</f>
        <v>0</v>
      </c>
      <c r="T312" s="1">
        <f>IF(K312&gt;2,1,0)</f>
        <v>0</v>
      </c>
      <c r="U312" s="1">
        <f>IF(L312&gt;0.05,1,0)</f>
        <v>1</v>
      </c>
      <c r="V312" s="1">
        <f t="shared" si="143"/>
        <v>0</v>
      </c>
      <c r="W312" s="1">
        <f>IF(N312&gt;10,1,0)</f>
        <v>0</v>
      </c>
      <c r="X312" s="1">
        <f>IF(O312&gt;2,1,0)</f>
        <v>0</v>
      </c>
      <c r="Y312" s="1">
        <f>IF(P312&gt;0.05,1,0)</f>
        <v>0</v>
      </c>
      <c r="Z312" s="1">
        <f t="shared" si="144"/>
        <v>0</v>
      </c>
      <c r="AA312" s="1">
        <f>IF(R312&gt;2,1,0)</f>
        <v>0</v>
      </c>
      <c r="AB312" s="1">
        <f t="shared" si="123"/>
        <v>1</v>
      </c>
      <c r="AC312" s="1"/>
    </row>
    <row r="313" spans="1:29" ht="12.95" customHeight="1">
      <c r="A313" s="2">
        <v>8705</v>
      </c>
      <c r="B313" s="1" t="s">
        <v>405</v>
      </c>
      <c r="C313" s="1" t="s">
        <v>1358</v>
      </c>
      <c r="D313" s="1">
        <v>37.123849999999997</v>
      </c>
      <c r="E313" s="1">
        <v>-106.3694</v>
      </c>
      <c r="F313" s="3">
        <v>2</v>
      </c>
      <c r="G313" s="9" t="s">
        <v>2026</v>
      </c>
      <c r="H313" s="13">
        <v>109.417101</v>
      </c>
      <c r="I313" s="14">
        <v>22.908221999999999</v>
      </c>
      <c r="J313" s="12">
        <v>0</v>
      </c>
      <c r="K313" s="12">
        <v>1.7299999999999999E-2</v>
      </c>
      <c r="L313" s="12">
        <v>3.8599999999999995E-2</v>
      </c>
      <c r="M313" s="1">
        <v>0</v>
      </c>
      <c r="N313" s="1">
        <v>0</v>
      </c>
      <c r="O313" s="12">
        <v>0.61192599999999997</v>
      </c>
      <c r="P313" s="1">
        <v>0</v>
      </c>
      <c r="Q313" s="1">
        <v>0</v>
      </c>
      <c r="R313" s="1">
        <v>0</v>
      </c>
      <c r="S313" s="1">
        <f t="shared" ref="S313:S334" si="148">IF(J313&gt;0,1,0)</f>
        <v>0</v>
      </c>
      <c r="T313" s="1">
        <f t="shared" ref="T313:T334" si="149">IF(K313&gt;0,1,0)</f>
        <v>1</v>
      </c>
      <c r="U313" s="1">
        <f t="shared" ref="U313:U334" si="150">IF(L313&gt;0,1,0)</f>
        <v>1</v>
      </c>
      <c r="V313" s="1">
        <f t="shared" si="143"/>
        <v>0</v>
      </c>
      <c r="W313" s="1">
        <f t="shared" ref="W313:W334" si="151">IF(N313&gt;1,1,0)</f>
        <v>0</v>
      </c>
      <c r="X313" s="1">
        <f t="shared" ref="X313:X334" si="152">IF(O313&gt;0.6,1,0)</f>
        <v>1</v>
      </c>
      <c r="Y313" s="1">
        <f t="shared" ref="Y313:Y334" si="153">IF(P313&gt;0.03,1,0)</f>
        <v>0</v>
      </c>
      <c r="Z313" s="1">
        <f t="shared" si="144"/>
        <v>0</v>
      </c>
      <c r="AA313" s="1">
        <f t="shared" ref="AA313:AA334" si="154">IF(R313&gt;0,1,0)</f>
        <v>0</v>
      </c>
      <c r="AB313" s="1">
        <f t="shared" si="123"/>
        <v>3</v>
      </c>
      <c r="AC313" s="1"/>
    </row>
    <row r="314" spans="1:29" ht="12.95" customHeight="1">
      <c r="A314" s="2">
        <v>8715</v>
      </c>
      <c r="B314" s="1" t="s">
        <v>1359</v>
      </c>
      <c r="C314" s="1" t="s">
        <v>1360</v>
      </c>
      <c r="D314" s="1">
        <v>37.116390000000003</v>
      </c>
      <c r="E314" s="1">
        <v>-106.37783</v>
      </c>
      <c r="F314" s="3">
        <v>2</v>
      </c>
      <c r="G314" s="9" t="s">
        <v>2026</v>
      </c>
      <c r="H314" s="13">
        <v>22.031210999999999</v>
      </c>
      <c r="I314" s="14">
        <v>13.763626</v>
      </c>
      <c r="J314" s="12">
        <v>0</v>
      </c>
      <c r="K314" s="12">
        <v>8.5800000000000001E-2</v>
      </c>
      <c r="L314" s="12">
        <v>0.17169999999999999</v>
      </c>
      <c r="M314" s="1">
        <v>0</v>
      </c>
      <c r="N314" s="1">
        <v>0</v>
      </c>
      <c r="O314" s="12">
        <v>0.58203800000000006</v>
      </c>
      <c r="P314" s="1">
        <v>0</v>
      </c>
      <c r="Q314" s="1">
        <v>0</v>
      </c>
      <c r="R314" s="1">
        <v>0</v>
      </c>
      <c r="S314" s="1">
        <f t="shared" si="148"/>
        <v>0</v>
      </c>
      <c r="T314" s="1">
        <f t="shared" si="149"/>
        <v>1</v>
      </c>
      <c r="U314" s="1">
        <f t="shared" si="150"/>
        <v>1</v>
      </c>
      <c r="V314" s="1">
        <f t="shared" si="143"/>
        <v>0</v>
      </c>
      <c r="W314" s="1">
        <f t="shared" si="151"/>
        <v>0</v>
      </c>
      <c r="X314" s="1">
        <f t="shared" si="152"/>
        <v>0</v>
      </c>
      <c r="Y314" s="1">
        <f t="shared" si="153"/>
        <v>0</v>
      </c>
      <c r="Z314" s="1">
        <f t="shared" si="144"/>
        <v>0</v>
      </c>
      <c r="AA314" s="1">
        <f t="shared" si="154"/>
        <v>0</v>
      </c>
      <c r="AB314" s="1">
        <f t="shared" si="123"/>
        <v>2</v>
      </c>
      <c r="AC314" s="1" t="s">
        <v>2207</v>
      </c>
    </row>
    <row r="315" spans="1:29" ht="12.95" customHeight="1">
      <c r="A315" s="2">
        <v>9105</v>
      </c>
      <c r="B315" s="1" t="s">
        <v>738</v>
      </c>
      <c r="C315" s="1" t="s">
        <v>1370</v>
      </c>
      <c r="D315" s="1">
        <v>37.018000000000001</v>
      </c>
      <c r="E315" s="1">
        <v>-107.21599999999999</v>
      </c>
      <c r="F315" s="3">
        <v>1</v>
      </c>
      <c r="G315" s="9" t="s">
        <v>2026</v>
      </c>
      <c r="H315" s="13">
        <v>3073.4635090000002</v>
      </c>
      <c r="I315" s="14">
        <v>36.844940999999999</v>
      </c>
      <c r="J315" s="12">
        <v>1.4100000000000001E-2</v>
      </c>
      <c r="K315" s="12">
        <v>1.3893</v>
      </c>
      <c r="L315" s="12">
        <v>0.21010000000000001</v>
      </c>
      <c r="M315" s="1">
        <v>0</v>
      </c>
      <c r="N315" s="1">
        <v>3</v>
      </c>
      <c r="O315" s="12">
        <v>0.661188</v>
      </c>
      <c r="P315" s="1">
        <v>3.2539999999999999E-3</v>
      </c>
      <c r="Q315" s="1">
        <v>3</v>
      </c>
      <c r="R315" s="1">
        <v>0</v>
      </c>
      <c r="S315" s="1">
        <f t="shared" si="148"/>
        <v>1</v>
      </c>
      <c r="T315" s="1">
        <f t="shared" si="149"/>
        <v>1</v>
      </c>
      <c r="U315" s="1">
        <f t="shared" si="150"/>
        <v>1</v>
      </c>
      <c r="V315" s="1">
        <f t="shared" si="143"/>
        <v>0</v>
      </c>
      <c r="W315" s="1">
        <f t="shared" si="151"/>
        <v>1</v>
      </c>
      <c r="X315" s="1">
        <f t="shared" si="152"/>
        <v>1</v>
      </c>
      <c r="Y315" s="1">
        <f t="shared" si="153"/>
        <v>0</v>
      </c>
      <c r="Z315" s="1">
        <f t="shared" si="144"/>
        <v>1</v>
      </c>
      <c r="AA315" s="1">
        <f t="shared" si="154"/>
        <v>0</v>
      </c>
      <c r="AB315" s="1">
        <f t="shared" si="123"/>
        <v>6</v>
      </c>
      <c r="AC315" s="1"/>
    </row>
    <row r="316" spans="1:29" ht="12.95" customHeight="1">
      <c r="A316" s="2">
        <v>9110</v>
      </c>
      <c r="B316" s="1" t="s">
        <v>738</v>
      </c>
      <c r="C316" s="1" t="s">
        <v>1371</v>
      </c>
      <c r="D316" s="1">
        <v>37.028700000000001</v>
      </c>
      <c r="E316" s="1">
        <v>-107.1568</v>
      </c>
      <c r="F316" s="3">
        <v>1</v>
      </c>
      <c r="G316" s="9" t="s">
        <v>2026</v>
      </c>
      <c r="H316" s="13">
        <v>1613.488171</v>
      </c>
      <c r="I316" s="14">
        <v>17.710905</v>
      </c>
      <c r="J316" s="12">
        <v>2.4899999999999999E-2</v>
      </c>
      <c r="K316" s="12">
        <v>1.7316000000000003</v>
      </c>
      <c r="L316" s="12">
        <v>0.24979999999999997</v>
      </c>
      <c r="M316" s="1">
        <v>0</v>
      </c>
      <c r="N316" s="1">
        <v>2</v>
      </c>
      <c r="O316" s="12">
        <v>0.63056599999999996</v>
      </c>
      <c r="P316" s="1">
        <v>6.1980000000000004E-3</v>
      </c>
      <c r="Q316" s="1">
        <v>0</v>
      </c>
      <c r="R316" s="1">
        <v>0</v>
      </c>
      <c r="S316" s="1">
        <f t="shared" si="148"/>
        <v>1</v>
      </c>
      <c r="T316" s="1">
        <f t="shared" si="149"/>
        <v>1</v>
      </c>
      <c r="U316" s="1">
        <f t="shared" si="150"/>
        <v>1</v>
      </c>
      <c r="V316" s="1">
        <f t="shared" si="143"/>
        <v>0</v>
      </c>
      <c r="W316" s="1">
        <f t="shared" si="151"/>
        <v>1</v>
      </c>
      <c r="X316" s="1">
        <f t="shared" si="152"/>
        <v>1</v>
      </c>
      <c r="Y316" s="1">
        <f t="shared" si="153"/>
        <v>0</v>
      </c>
      <c r="Z316" s="1">
        <f t="shared" si="144"/>
        <v>0</v>
      </c>
      <c r="AA316" s="1">
        <f t="shared" si="154"/>
        <v>0</v>
      </c>
      <c r="AB316" s="1">
        <f t="shared" si="123"/>
        <v>5</v>
      </c>
      <c r="AC316" s="1"/>
    </row>
    <row r="317" spans="1:29" ht="12.95" customHeight="1">
      <c r="A317" s="2">
        <v>9113</v>
      </c>
      <c r="B317" s="1" t="s">
        <v>738</v>
      </c>
      <c r="C317" s="1" t="s">
        <v>1373</v>
      </c>
      <c r="D317" s="1">
        <v>37.165795000000003</v>
      </c>
      <c r="E317" s="1">
        <v>-107.037105</v>
      </c>
      <c r="F317" s="3">
        <v>1</v>
      </c>
      <c r="G317" s="9" t="s">
        <v>2026</v>
      </c>
      <c r="H317" s="13">
        <v>937.81455300000005</v>
      </c>
      <c r="I317" s="14">
        <v>21.684519999999999</v>
      </c>
      <c r="J317" s="12">
        <v>2.6699999999999998E-2</v>
      </c>
      <c r="K317" s="12">
        <v>2.4060999999999999</v>
      </c>
      <c r="L317" s="12">
        <v>0.36730000000000002</v>
      </c>
      <c r="M317" s="1">
        <v>0</v>
      </c>
      <c r="N317" s="1">
        <v>12</v>
      </c>
      <c r="O317" s="12">
        <v>0.52529599999999999</v>
      </c>
      <c r="P317" s="1">
        <v>1.0663000000000001E-2</v>
      </c>
      <c r="Q317" s="1">
        <v>1</v>
      </c>
      <c r="R317" s="1">
        <v>0</v>
      </c>
      <c r="S317" s="1">
        <f t="shared" si="148"/>
        <v>1</v>
      </c>
      <c r="T317" s="1">
        <f t="shared" si="149"/>
        <v>1</v>
      </c>
      <c r="U317" s="1">
        <f t="shared" si="150"/>
        <v>1</v>
      </c>
      <c r="V317" s="1">
        <f t="shared" si="143"/>
        <v>0</v>
      </c>
      <c r="W317" s="1">
        <f t="shared" si="151"/>
        <v>1</v>
      </c>
      <c r="X317" s="1">
        <f t="shared" si="152"/>
        <v>0</v>
      </c>
      <c r="Y317" s="1">
        <f t="shared" si="153"/>
        <v>0</v>
      </c>
      <c r="Z317" s="1">
        <f t="shared" si="144"/>
        <v>1</v>
      </c>
      <c r="AA317" s="1">
        <f t="shared" si="154"/>
        <v>0</v>
      </c>
      <c r="AB317" s="1">
        <f t="shared" si="123"/>
        <v>5</v>
      </c>
      <c r="AC317" s="1"/>
    </row>
    <row r="318" spans="1:29" ht="12.95" customHeight="1">
      <c r="A318" s="2">
        <v>9121</v>
      </c>
      <c r="B318" s="1" t="s">
        <v>67</v>
      </c>
      <c r="C318" s="1" t="s">
        <v>1377</v>
      </c>
      <c r="D318" s="1">
        <v>37.24559</v>
      </c>
      <c r="E318" s="1">
        <v>-107.00433200000001</v>
      </c>
      <c r="F318" s="3">
        <v>1</v>
      </c>
      <c r="G318" s="9" t="s">
        <v>2026</v>
      </c>
      <c r="H318" s="13">
        <v>59.961204000000002</v>
      </c>
      <c r="I318" s="14">
        <v>17.173853000000001</v>
      </c>
      <c r="J318" s="12">
        <v>0</v>
      </c>
      <c r="K318" s="12">
        <v>4.7062999999999997</v>
      </c>
      <c r="L318" s="12">
        <v>0.21610000000000001</v>
      </c>
      <c r="M318" s="1">
        <v>2</v>
      </c>
      <c r="N318" s="1">
        <v>15</v>
      </c>
      <c r="O318" s="12">
        <v>2.0716540000000001</v>
      </c>
      <c r="P318" s="1">
        <v>0</v>
      </c>
      <c r="Q318" s="1">
        <v>2</v>
      </c>
      <c r="R318" s="1">
        <v>0</v>
      </c>
      <c r="S318" s="1">
        <f t="shared" si="148"/>
        <v>0</v>
      </c>
      <c r="T318" s="1">
        <f t="shared" si="149"/>
        <v>1</v>
      </c>
      <c r="U318" s="1">
        <f t="shared" si="150"/>
        <v>1</v>
      </c>
      <c r="V318" s="1">
        <f t="shared" si="143"/>
        <v>1</v>
      </c>
      <c r="W318" s="1">
        <f t="shared" si="151"/>
        <v>1</v>
      </c>
      <c r="X318" s="1">
        <f t="shared" si="152"/>
        <v>1</v>
      </c>
      <c r="Y318" s="1">
        <f t="shared" si="153"/>
        <v>0</v>
      </c>
      <c r="Z318" s="1">
        <f t="shared" si="144"/>
        <v>1</v>
      </c>
      <c r="AA318" s="1">
        <f t="shared" si="154"/>
        <v>0</v>
      </c>
      <c r="AB318" s="1">
        <f t="shared" si="123"/>
        <v>6</v>
      </c>
      <c r="AC318" s="1"/>
    </row>
    <row r="319" spans="1:29" ht="12.95" customHeight="1">
      <c r="A319" s="2">
        <v>9160</v>
      </c>
      <c r="B319" s="1" t="s">
        <v>985</v>
      </c>
      <c r="C319" s="1" t="s">
        <v>1384</v>
      </c>
      <c r="D319" s="1">
        <v>37.351500000000001</v>
      </c>
      <c r="E319" s="1">
        <v>-106.92137</v>
      </c>
      <c r="F319" s="3">
        <v>1</v>
      </c>
      <c r="G319" s="9" t="s">
        <v>2026</v>
      </c>
      <c r="H319" s="13">
        <v>71.612312000000003</v>
      </c>
      <c r="I319" s="14">
        <v>17.111508000000001</v>
      </c>
      <c r="J319" s="12">
        <v>0</v>
      </c>
      <c r="K319" s="12">
        <v>0.62839999999999996</v>
      </c>
      <c r="L319" s="12">
        <v>1.8800000000000001E-2</v>
      </c>
      <c r="M319" s="1">
        <v>0</v>
      </c>
      <c r="N319" s="1">
        <v>1</v>
      </c>
      <c r="O319" s="12">
        <v>0.57735199999999998</v>
      </c>
      <c r="P319" s="1">
        <v>0</v>
      </c>
      <c r="Q319" s="1">
        <v>0</v>
      </c>
      <c r="R319" s="1">
        <v>0</v>
      </c>
      <c r="S319" s="1">
        <f t="shared" si="148"/>
        <v>0</v>
      </c>
      <c r="T319" s="1">
        <f t="shared" si="149"/>
        <v>1</v>
      </c>
      <c r="U319" s="1">
        <f t="shared" si="150"/>
        <v>1</v>
      </c>
      <c r="V319" s="1">
        <f t="shared" si="143"/>
        <v>0</v>
      </c>
      <c r="W319" s="1">
        <f t="shared" si="151"/>
        <v>0</v>
      </c>
      <c r="X319" s="1">
        <f t="shared" si="152"/>
        <v>0</v>
      </c>
      <c r="Y319" s="1">
        <f t="shared" si="153"/>
        <v>0</v>
      </c>
      <c r="Z319" s="1">
        <f t="shared" si="144"/>
        <v>0</v>
      </c>
      <c r="AA319" s="1">
        <f t="shared" si="154"/>
        <v>0</v>
      </c>
      <c r="AB319" s="1">
        <f t="shared" si="123"/>
        <v>2</v>
      </c>
      <c r="AC319" s="1"/>
    </row>
    <row r="320" spans="1:29" ht="12.95" customHeight="1">
      <c r="A320" s="2">
        <v>9165</v>
      </c>
      <c r="B320" s="1" t="s">
        <v>788</v>
      </c>
      <c r="C320" s="1" t="s">
        <v>1386</v>
      </c>
      <c r="D320" s="1">
        <v>37.387650000000001</v>
      </c>
      <c r="E320" s="1">
        <v>-106.846583</v>
      </c>
      <c r="F320" s="3">
        <v>2</v>
      </c>
      <c r="G320" s="9" t="s">
        <v>2026</v>
      </c>
      <c r="H320" s="13">
        <v>170.03243399999999</v>
      </c>
      <c r="I320" s="14">
        <v>25.195208999999998</v>
      </c>
      <c r="J320" s="12">
        <v>0</v>
      </c>
      <c r="K320" s="12">
        <v>0.27150000000000002</v>
      </c>
      <c r="L320" s="12">
        <v>0</v>
      </c>
      <c r="M320" s="1">
        <v>0</v>
      </c>
      <c r="N320" s="1">
        <v>1</v>
      </c>
      <c r="O320" s="12">
        <v>0.35078300000000001</v>
      </c>
      <c r="P320" s="1">
        <v>5.8812000000000003E-2</v>
      </c>
      <c r="Q320" s="1">
        <v>0</v>
      </c>
      <c r="R320" s="1">
        <v>0</v>
      </c>
      <c r="S320" s="1">
        <f t="shared" si="148"/>
        <v>0</v>
      </c>
      <c r="T320" s="1">
        <f t="shared" si="149"/>
        <v>1</v>
      </c>
      <c r="U320" s="1">
        <f t="shared" si="150"/>
        <v>0</v>
      </c>
      <c r="V320" s="1">
        <f t="shared" si="143"/>
        <v>0</v>
      </c>
      <c r="W320" s="1">
        <f t="shared" si="151"/>
        <v>0</v>
      </c>
      <c r="X320" s="1">
        <f t="shared" si="152"/>
        <v>0</v>
      </c>
      <c r="Y320" s="1">
        <f t="shared" si="153"/>
        <v>1</v>
      </c>
      <c r="Z320" s="1">
        <f t="shared" si="144"/>
        <v>0</v>
      </c>
      <c r="AA320" s="1">
        <f t="shared" si="154"/>
        <v>0</v>
      </c>
      <c r="AB320" s="1">
        <f t="shared" si="123"/>
        <v>2</v>
      </c>
      <c r="AC320" s="1"/>
    </row>
    <row r="321" spans="1:29" ht="12.95" customHeight="1">
      <c r="A321" s="2">
        <v>9190</v>
      </c>
      <c r="B321" s="1" t="s">
        <v>1387</v>
      </c>
      <c r="C321" s="1" t="s">
        <v>1388</v>
      </c>
      <c r="D321" s="1">
        <v>37.380467000000003</v>
      </c>
      <c r="E321" s="1">
        <v>-106.863433</v>
      </c>
      <c r="F321" s="3">
        <v>2</v>
      </c>
      <c r="G321" s="9" t="s">
        <v>2026</v>
      </c>
      <c r="H321" s="13">
        <v>224.91823400000001</v>
      </c>
      <c r="I321" s="14">
        <v>35.940750999999999</v>
      </c>
      <c r="J321" s="12">
        <v>0</v>
      </c>
      <c r="K321" s="12">
        <v>0.20530000000000001</v>
      </c>
      <c r="L321" s="12">
        <v>0</v>
      </c>
      <c r="M321" s="1">
        <v>0</v>
      </c>
      <c r="N321" s="1">
        <v>0</v>
      </c>
      <c r="O321" s="12">
        <v>0.26539000000000001</v>
      </c>
      <c r="P321" s="1">
        <v>4.4461000000000001E-2</v>
      </c>
      <c r="Q321" s="1">
        <v>0</v>
      </c>
      <c r="R321" s="1">
        <v>0</v>
      </c>
      <c r="S321" s="1">
        <f t="shared" si="148"/>
        <v>0</v>
      </c>
      <c r="T321" s="1">
        <f t="shared" si="149"/>
        <v>1</v>
      </c>
      <c r="U321" s="1">
        <f t="shared" si="150"/>
        <v>0</v>
      </c>
      <c r="V321" s="1">
        <f t="shared" si="143"/>
        <v>0</v>
      </c>
      <c r="W321" s="1">
        <f t="shared" si="151"/>
        <v>0</v>
      </c>
      <c r="X321" s="1">
        <f t="shared" si="152"/>
        <v>0</v>
      </c>
      <c r="Y321" s="1">
        <f t="shared" si="153"/>
        <v>1</v>
      </c>
      <c r="Z321" s="1">
        <f t="shared" si="144"/>
        <v>0</v>
      </c>
      <c r="AA321" s="1">
        <f t="shared" si="154"/>
        <v>0</v>
      </c>
      <c r="AB321" s="1">
        <f t="shared" si="123"/>
        <v>2</v>
      </c>
      <c r="AC321" s="1"/>
    </row>
    <row r="322" spans="1:29" ht="12.95" customHeight="1">
      <c r="A322" s="2">
        <v>9194</v>
      </c>
      <c r="B322" s="1" t="s">
        <v>103</v>
      </c>
      <c r="C322" s="1" t="s">
        <v>1389</v>
      </c>
      <c r="D322" s="1">
        <v>37.388902999999999</v>
      </c>
      <c r="E322" s="1">
        <v>-106.750783</v>
      </c>
      <c r="F322" s="3">
        <v>2</v>
      </c>
      <c r="G322" s="9" t="s">
        <v>2026</v>
      </c>
      <c r="H322" s="13">
        <v>43.071078999999997</v>
      </c>
      <c r="I322" s="14">
        <v>26.868655</v>
      </c>
      <c r="J322" s="12">
        <v>0</v>
      </c>
      <c r="K322" s="12">
        <v>3.3399999999999999E-2</v>
      </c>
      <c r="L322" s="12">
        <v>0</v>
      </c>
      <c r="M322" s="1">
        <v>0</v>
      </c>
      <c r="N322" s="1">
        <v>0</v>
      </c>
      <c r="O322" s="12">
        <v>2.3694E-2</v>
      </c>
      <c r="P322" s="1">
        <v>0</v>
      </c>
      <c r="Q322" s="1">
        <v>1</v>
      </c>
      <c r="R322" s="1">
        <v>0</v>
      </c>
      <c r="S322" s="1">
        <f t="shared" si="148"/>
        <v>0</v>
      </c>
      <c r="T322" s="1">
        <f t="shared" si="149"/>
        <v>1</v>
      </c>
      <c r="U322" s="1">
        <f t="shared" si="150"/>
        <v>0</v>
      </c>
      <c r="V322" s="1">
        <f t="shared" si="143"/>
        <v>0</v>
      </c>
      <c r="W322" s="1">
        <f t="shared" si="151"/>
        <v>0</v>
      </c>
      <c r="X322" s="1">
        <f t="shared" si="152"/>
        <v>0</v>
      </c>
      <c r="Y322" s="1">
        <f t="shared" si="153"/>
        <v>0</v>
      </c>
      <c r="Z322" s="1">
        <f t="shared" si="144"/>
        <v>1</v>
      </c>
      <c r="AA322" s="1">
        <f t="shared" si="154"/>
        <v>0</v>
      </c>
      <c r="AB322" s="1">
        <f t="shared" ref="AB322:AB385" si="155">SUM(S322:AA322)</f>
        <v>2</v>
      </c>
      <c r="AC322" s="1"/>
    </row>
    <row r="323" spans="1:29" ht="12.95" customHeight="1">
      <c r="A323" s="2">
        <v>9195</v>
      </c>
      <c r="B323" s="1" t="s">
        <v>1390</v>
      </c>
      <c r="C323" s="1" t="s">
        <v>1391</v>
      </c>
      <c r="D323" s="1">
        <v>37.449959999999997</v>
      </c>
      <c r="E323" s="1">
        <v>-106.91128</v>
      </c>
      <c r="F323" s="3">
        <v>1</v>
      </c>
      <c r="G323" s="9" t="s">
        <v>2026</v>
      </c>
      <c r="H323" s="13">
        <v>131.185698</v>
      </c>
      <c r="I323" s="14">
        <v>27.443079999999998</v>
      </c>
      <c r="J323" s="12">
        <v>0</v>
      </c>
      <c r="K323" s="12">
        <v>0</v>
      </c>
      <c r="L323" s="12">
        <v>0</v>
      </c>
      <c r="M323" s="1">
        <v>0</v>
      </c>
      <c r="N323" s="1">
        <v>2</v>
      </c>
      <c r="O323" s="12">
        <v>0.14832200000000001</v>
      </c>
      <c r="P323" s="1">
        <v>0</v>
      </c>
      <c r="Q323" s="1">
        <v>0</v>
      </c>
      <c r="R323" s="1">
        <v>0</v>
      </c>
      <c r="S323" s="1">
        <f t="shared" si="148"/>
        <v>0</v>
      </c>
      <c r="T323" s="1">
        <f t="shared" si="149"/>
        <v>0</v>
      </c>
      <c r="U323" s="1">
        <f t="shared" si="150"/>
        <v>0</v>
      </c>
      <c r="V323" s="1">
        <f t="shared" si="143"/>
        <v>0</v>
      </c>
      <c r="W323" s="1">
        <f t="shared" si="151"/>
        <v>1</v>
      </c>
      <c r="X323" s="1">
        <f t="shared" si="152"/>
        <v>0</v>
      </c>
      <c r="Y323" s="1">
        <f t="shared" si="153"/>
        <v>0</v>
      </c>
      <c r="Z323" s="1">
        <f t="shared" si="144"/>
        <v>0</v>
      </c>
      <c r="AA323" s="1">
        <f t="shared" si="154"/>
        <v>0</v>
      </c>
      <c r="AB323" s="1">
        <f t="shared" si="155"/>
        <v>1</v>
      </c>
      <c r="AC323" s="1"/>
    </row>
    <row r="324" spans="1:29" ht="12.95" customHeight="1">
      <c r="A324" s="2">
        <v>9240</v>
      </c>
      <c r="B324" s="1" t="s">
        <v>1393</v>
      </c>
      <c r="C324" s="1" t="s">
        <v>114</v>
      </c>
      <c r="D324" s="1">
        <v>37.35351</v>
      </c>
      <c r="E324" s="1">
        <v>-107.32458</v>
      </c>
      <c r="F324" s="3">
        <v>2</v>
      </c>
      <c r="G324" s="9" t="s">
        <v>2026</v>
      </c>
      <c r="H324" s="13">
        <v>696.76828999999998</v>
      </c>
      <c r="I324" s="14">
        <v>27.756328</v>
      </c>
      <c r="J324" s="12">
        <v>1.8200000000000001E-2</v>
      </c>
      <c r="K324" s="12">
        <v>2.5683000000000002</v>
      </c>
      <c r="L324" s="12">
        <v>0</v>
      </c>
      <c r="M324" s="1">
        <v>0</v>
      </c>
      <c r="N324" s="1">
        <v>0</v>
      </c>
      <c r="O324" s="12">
        <v>2.8448999999999999E-2</v>
      </c>
      <c r="P324" s="1">
        <v>0</v>
      </c>
      <c r="Q324" s="1">
        <v>0</v>
      </c>
      <c r="R324" s="1">
        <v>0</v>
      </c>
      <c r="S324" s="1">
        <f t="shared" si="148"/>
        <v>1</v>
      </c>
      <c r="T324" s="1">
        <f t="shared" si="149"/>
        <v>1</v>
      </c>
      <c r="U324" s="1">
        <f t="shared" si="150"/>
        <v>0</v>
      </c>
      <c r="V324" s="1">
        <f t="shared" si="143"/>
        <v>0</v>
      </c>
      <c r="W324" s="1">
        <f t="shared" si="151"/>
        <v>0</v>
      </c>
      <c r="X324" s="1">
        <f t="shared" si="152"/>
        <v>0</v>
      </c>
      <c r="Y324" s="1">
        <f t="shared" si="153"/>
        <v>0</v>
      </c>
      <c r="Z324" s="1">
        <f t="shared" si="144"/>
        <v>0</v>
      </c>
      <c r="AA324" s="1">
        <f t="shared" si="154"/>
        <v>0</v>
      </c>
      <c r="AB324" s="1">
        <f t="shared" si="155"/>
        <v>2</v>
      </c>
      <c r="AC324" s="1"/>
    </row>
    <row r="325" spans="1:29" ht="12.95" customHeight="1">
      <c r="A325" s="2">
        <v>9245</v>
      </c>
      <c r="B325" s="1" t="s">
        <v>1394</v>
      </c>
      <c r="C325" s="1" t="s">
        <v>1395</v>
      </c>
      <c r="D325" s="1">
        <v>37.172522999999998</v>
      </c>
      <c r="E325" s="1">
        <v>-107.295287</v>
      </c>
      <c r="F325" s="3">
        <v>1</v>
      </c>
      <c r="G325" s="9" t="s">
        <v>2026</v>
      </c>
      <c r="H325" s="13">
        <v>317.260648</v>
      </c>
      <c r="I325" s="14">
        <v>53.365023999999998</v>
      </c>
      <c r="J325" s="12">
        <v>1.8200000000000001E-2</v>
      </c>
      <c r="K325" s="12">
        <v>0.77790000000000004</v>
      </c>
      <c r="L325" s="12">
        <v>0.6490999999999999</v>
      </c>
      <c r="M325" s="1">
        <v>0</v>
      </c>
      <c r="N325" s="1">
        <v>7</v>
      </c>
      <c r="O325" s="12">
        <v>1.004394</v>
      </c>
      <c r="P325" s="1">
        <v>0</v>
      </c>
      <c r="Q325" s="1">
        <v>2</v>
      </c>
      <c r="R325" s="1">
        <v>0</v>
      </c>
      <c r="S325" s="1">
        <f t="shared" si="148"/>
        <v>1</v>
      </c>
      <c r="T325" s="1">
        <f t="shared" si="149"/>
        <v>1</v>
      </c>
      <c r="U325" s="1">
        <f t="shared" si="150"/>
        <v>1</v>
      </c>
      <c r="V325" s="1">
        <f t="shared" si="143"/>
        <v>0</v>
      </c>
      <c r="W325" s="1">
        <f t="shared" si="151"/>
        <v>1</v>
      </c>
      <c r="X325" s="1">
        <f t="shared" si="152"/>
        <v>1</v>
      </c>
      <c r="Y325" s="1">
        <f t="shared" si="153"/>
        <v>0</v>
      </c>
      <c r="Z325" s="1">
        <f t="shared" si="144"/>
        <v>1</v>
      </c>
      <c r="AA325" s="1">
        <f t="shared" si="154"/>
        <v>0</v>
      </c>
      <c r="AB325" s="1">
        <f t="shared" si="155"/>
        <v>6</v>
      </c>
      <c r="AC325" s="1"/>
    </row>
    <row r="326" spans="1:29" ht="12.95" customHeight="1">
      <c r="A326" s="2">
        <v>9247</v>
      </c>
      <c r="B326" s="1" t="s">
        <v>1396</v>
      </c>
      <c r="C326" s="1" t="s">
        <v>1397</v>
      </c>
      <c r="D326" s="1">
        <v>37.112699999999997</v>
      </c>
      <c r="E326" s="1">
        <v>-107.3849</v>
      </c>
      <c r="F326" s="3">
        <v>1</v>
      </c>
      <c r="G326" s="9" t="s">
        <v>2026</v>
      </c>
      <c r="H326" s="13">
        <v>1678.2021159999999</v>
      </c>
      <c r="I326" s="14">
        <v>46.011073000000003</v>
      </c>
      <c r="J326" s="12">
        <v>1.44E-2</v>
      </c>
      <c r="K326" s="12">
        <v>1.6046</v>
      </c>
      <c r="L326" s="12">
        <v>0.16360000000000002</v>
      </c>
      <c r="M326" s="1">
        <v>0</v>
      </c>
      <c r="N326" s="1">
        <v>10</v>
      </c>
      <c r="O326" s="12">
        <v>1.639073</v>
      </c>
      <c r="P326" s="1">
        <v>0</v>
      </c>
      <c r="Q326" s="1">
        <v>12</v>
      </c>
      <c r="R326" s="1">
        <v>0</v>
      </c>
      <c r="S326" s="1">
        <f t="shared" si="148"/>
        <v>1</v>
      </c>
      <c r="T326" s="1">
        <f t="shared" si="149"/>
        <v>1</v>
      </c>
      <c r="U326" s="1">
        <f t="shared" si="150"/>
        <v>1</v>
      </c>
      <c r="V326" s="1">
        <f t="shared" si="143"/>
        <v>0</v>
      </c>
      <c r="W326" s="1">
        <f t="shared" si="151"/>
        <v>1</v>
      </c>
      <c r="X326" s="1">
        <f t="shared" si="152"/>
        <v>1</v>
      </c>
      <c r="Y326" s="1">
        <f t="shared" si="153"/>
        <v>0</v>
      </c>
      <c r="Z326" s="1">
        <f t="shared" si="144"/>
        <v>1</v>
      </c>
      <c r="AA326" s="1">
        <f t="shared" si="154"/>
        <v>0</v>
      </c>
      <c r="AB326" s="1">
        <f t="shared" si="155"/>
        <v>6</v>
      </c>
      <c r="AC326" s="1"/>
    </row>
    <row r="327" spans="1:29" ht="12.95" customHeight="1">
      <c r="A327" s="2">
        <v>9250</v>
      </c>
      <c r="B327" s="1" t="s">
        <v>1396</v>
      </c>
      <c r="C327" s="1" t="s">
        <v>1304</v>
      </c>
      <c r="D327" s="1">
        <v>37.230882999999999</v>
      </c>
      <c r="E327" s="1">
        <v>-107.34265000000001</v>
      </c>
      <c r="F327" s="3">
        <v>1</v>
      </c>
      <c r="G327" s="9" t="s">
        <v>2026</v>
      </c>
      <c r="H327" s="13">
        <v>958.95437400000003</v>
      </c>
      <c r="I327" s="14">
        <v>20.548819999999999</v>
      </c>
      <c r="J327" s="12">
        <v>1.3200000000000002E-2</v>
      </c>
      <c r="K327" s="12">
        <v>1.8804999999999998</v>
      </c>
      <c r="L327" s="12">
        <v>0</v>
      </c>
      <c r="M327" s="1">
        <v>0</v>
      </c>
      <c r="N327" s="1">
        <v>8</v>
      </c>
      <c r="O327" s="12">
        <v>1.300691</v>
      </c>
      <c r="P327" s="1">
        <v>0</v>
      </c>
      <c r="Q327" s="1">
        <v>0</v>
      </c>
      <c r="R327" s="1">
        <v>0</v>
      </c>
      <c r="S327" s="1">
        <f t="shared" si="148"/>
        <v>1</v>
      </c>
      <c r="T327" s="1">
        <f t="shared" si="149"/>
        <v>1</v>
      </c>
      <c r="U327" s="1">
        <f t="shared" si="150"/>
        <v>0</v>
      </c>
      <c r="V327" s="1">
        <f t="shared" si="143"/>
        <v>0</v>
      </c>
      <c r="W327" s="1">
        <f t="shared" si="151"/>
        <v>1</v>
      </c>
      <c r="X327" s="1">
        <f t="shared" si="152"/>
        <v>1</v>
      </c>
      <c r="Y327" s="1">
        <f t="shared" si="153"/>
        <v>0</v>
      </c>
      <c r="Z327" s="1">
        <f t="shared" si="144"/>
        <v>0</v>
      </c>
      <c r="AA327" s="1">
        <f t="shared" si="154"/>
        <v>0</v>
      </c>
      <c r="AB327" s="1">
        <f t="shared" si="155"/>
        <v>4</v>
      </c>
      <c r="AC327" s="1"/>
    </row>
    <row r="328" spans="1:29" ht="12.95" customHeight="1">
      <c r="A328" s="2">
        <v>9274</v>
      </c>
      <c r="B328" s="1" t="s">
        <v>1398</v>
      </c>
      <c r="C328" s="1" t="s">
        <v>1399</v>
      </c>
      <c r="D328" s="1">
        <v>37.455877000000001</v>
      </c>
      <c r="E328" s="1">
        <v>-107.198972</v>
      </c>
      <c r="F328" s="3">
        <v>1</v>
      </c>
      <c r="G328" s="9" t="s">
        <v>2026</v>
      </c>
      <c r="H328" s="13">
        <v>116.652692</v>
      </c>
      <c r="I328" s="14">
        <v>14.675006</v>
      </c>
      <c r="J328" s="12">
        <v>0</v>
      </c>
      <c r="K328" s="12">
        <v>1.8007</v>
      </c>
      <c r="L328" s="12">
        <v>0</v>
      </c>
      <c r="M328" s="1">
        <v>0</v>
      </c>
      <c r="N328" s="1">
        <v>0</v>
      </c>
      <c r="O328" s="12">
        <v>1.3523419999999999</v>
      </c>
      <c r="P328" s="1">
        <v>0</v>
      </c>
      <c r="Q328" s="1">
        <v>0</v>
      </c>
      <c r="R328" s="1">
        <v>0</v>
      </c>
      <c r="S328" s="1">
        <f t="shared" si="148"/>
        <v>0</v>
      </c>
      <c r="T328" s="1">
        <f t="shared" si="149"/>
        <v>1</v>
      </c>
      <c r="U328" s="1">
        <f t="shared" si="150"/>
        <v>0</v>
      </c>
      <c r="V328" s="1">
        <f t="shared" si="143"/>
        <v>0</v>
      </c>
      <c r="W328" s="1">
        <f t="shared" si="151"/>
        <v>0</v>
      </c>
      <c r="X328" s="1">
        <f t="shared" si="152"/>
        <v>1</v>
      </c>
      <c r="Y328" s="1">
        <f t="shared" si="153"/>
        <v>0</v>
      </c>
      <c r="Z328" s="1">
        <f t="shared" si="144"/>
        <v>0</v>
      </c>
      <c r="AA328" s="1">
        <f t="shared" si="154"/>
        <v>0</v>
      </c>
      <c r="AB328" s="1">
        <f t="shared" si="155"/>
        <v>2</v>
      </c>
      <c r="AC328" s="1"/>
    </row>
    <row r="329" spans="1:29" ht="12.95" customHeight="1">
      <c r="A329" s="2">
        <v>9275</v>
      </c>
      <c r="B329" s="1" t="s">
        <v>1398</v>
      </c>
      <c r="C329" s="1" t="s">
        <v>1400</v>
      </c>
      <c r="D329" s="1">
        <v>37.463717000000003</v>
      </c>
      <c r="E329" s="1">
        <v>-107.196433</v>
      </c>
      <c r="F329" s="3">
        <v>1</v>
      </c>
      <c r="G329" s="9" t="s">
        <v>2026</v>
      </c>
      <c r="H329" s="13">
        <v>117.060068</v>
      </c>
      <c r="I329" s="14">
        <v>16.113182999999999</v>
      </c>
      <c r="J329" s="12">
        <v>0</v>
      </c>
      <c r="K329" s="12">
        <v>1.6511999999999998</v>
      </c>
      <c r="L329" s="12">
        <v>0</v>
      </c>
      <c r="M329" s="1">
        <v>0</v>
      </c>
      <c r="N329" s="1">
        <v>0</v>
      </c>
      <c r="O329" s="12">
        <v>1.1612720000000001</v>
      </c>
      <c r="P329" s="1">
        <v>0</v>
      </c>
      <c r="Q329" s="1">
        <v>0</v>
      </c>
      <c r="R329" s="1">
        <v>0</v>
      </c>
      <c r="S329" s="1">
        <f t="shared" si="148"/>
        <v>0</v>
      </c>
      <c r="T329" s="1">
        <f t="shared" si="149"/>
        <v>1</v>
      </c>
      <c r="U329" s="1">
        <f t="shared" si="150"/>
        <v>0</v>
      </c>
      <c r="V329" s="1">
        <f t="shared" si="143"/>
        <v>0</v>
      </c>
      <c r="W329" s="1">
        <f t="shared" si="151"/>
        <v>0</v>
      </c>
      <c r="X329" s="1">
        <f t="shared" si="152"/>
        <v>1</v>
      </c>
      <c r="Y329" s="1">
        <f t="shared" si="153"/>
        <v>0</v>
      </c>
      <c r="Z329" s="1">
        <f t="shared" si="144"/>
        <v>0</v>
      </c>
      <c r="AA329" s="1">
        <f t="shared" si="154"/>
        <v>0</v>
      </c>
      <c r="AB329" s="1">
        <f t="shared" si="155"/>
        <v>2</v>
      </c>
      <c r="AC329" s="1"/>
    </row>
    <row r="330" spans="1:29" ht="12.95" customHeight="1">
      <c r="A330" s="2">
        <v>9280</v>
      </c>
      <c r="B330" s="1" t="s">
        <v>1401</v>
      </c>
      <c r="C330" s="1" t="s">
        <v>131</v>
      </c>
      <c r="D330" s="1">
        <v>37.217616999999997</v>
      </c>
      <c r="E330" s="1">
        <v>-107.29476699999999</v>
      </c>
      <c r="F330" s="3">
        <v>1</v>
      </c>
      <c r="G330" s="9" t="s">
        <v>2026</v>
      </c>
      <c r="H330" s="13">
        <v>168.667959</v>
      </c>
      <c r="I330" s="14">
        <v>21.037295</v>
      </c>
      <c r="J330" s="12">
        <v>0</v>
      </c>
      <c r="K330" s="12">
        <v>0.50749999999999995</v>
      </c>
      <c r="L330" s="12">
        <v>0</v>
      </c>
      <c r="M330" s="1">
        <v>0</v>
      </c>
      <c r="N330" s="1">
        <v>1</v>
      </c>
      <c r="O330" s="12">
        <v>1.3654820000000001</v>
      </c>
      <c r="P330" s="1">
        <v>0</v>
      </c>
      <c r="Q330" s="1">
        <v>0</v>
      </c>
      <c r="R330" s="1">
        <v>0</v>
      </c>
      <c r="S330" s="1">
        <f t="shared" si="148"/>
        <v>0</v>
      </c>
      <c r="T330" s="1">
        <f t="shared" si="149"/>
        <v>1</v>
      </c>
      <c r="U330" s="1">
        <f t="shared" si="150"/>
        <v>0</v>
      </c>
      <c r="V330" s="1">
        <f t="shared" si="143"/>
        <v>0</v>
      </c>
      <c r="W330" s="1">
        <f t="shared" si="151"/>
        <v>0</v>
      </c>
      <c r="X330" s="1">
        <f t="shared" si="152"/>
        <v>1</v>
      </c>
      <c r="Y330" s="1">
        <f t="shared" si="153"/>
        <v>0</v>
      </c>
      <c r="Z330" s="1">
        <f t="shared" si="144"/>
        <v>0</v>
      </c>
      <c r="AA330" s="1">
        <f t="shared" si="154"/>
        <v>0</v>
      </c>
      <c r="AB330" s="1">
        <f t="shared" si="155"/>
        <v>2</v>
      </c>
      <c r="AC330" s="1"/>
    </row>
    <row r="331" spans="1:29" ht="12.95" customHeight="1">
      <c r="A331" s="2">
        <v>9285</v>
      </c>
      <c r="B331" s="1" t="s">
        <v>1402</v>
      </c>
      <c r="C331" s="1" t="s">
        <v>1403</v>
      </c>
      <c r="D331" s="1">
        <v>37.542479999999998</v>
      </c>
      <c r="E331" s="1">
        <v>-107.27558999999999</v>
      </c>
      <c r="F331" s="3">
        <v>2</v>
      </c>
      <c r="G331" s="9" t="s">
        <v>2026</v>
      </c>
      <c r="H331" s="13">
        <v>63.273161000000002</v>
      </c>
      <c r="I331" s="14">
        <v>19.828492000000001</v>
      </c>
      <c r="J331" s="12">
        <v>0</v>
      </c>
      <c r="K331" s="12">
        <v>2.8499999999999998E-2</v>
      </c>
      <c r="L331" s="12">
        <v>0</v>
      </c>
      <c r="M331" s="1">
        <v>0</v>
      </c>
      <c r="N331" s="1">
        <v>2</v>
      </c>
      <c r="O331" s="12">
        <v>0</v>
      </c>
      <c r="P331" s="1">
        <v>0</v>
      </c>
      <c r="Q331" s="1">
        <v>0</v>
      </c>
      <c r="R331" s="1">
        <v>0</v>
      </c>
      <c r="S331" s="1">
        <f t="shared" si="148"/>
        <v>0</v>
      </c>
      <c r="T331" s="1">
        <f t="shared" si="149"/>
        <v>1</v>
      </c>
      <c r="U331" s="1">
        <f t="shared" si="150"/>
        <v>0</v>
      </c>
      <c r="V331" s="1">
        <f t="shared" si="143"/>
        <v>0</v>
      </c>
      <c r="W331" s="1">
        <f t="shared" si="151"/>
        <v>1</v>
      </c>
      <c r="X331" s="1">
        <f t="shared" si="152"/>
        <v>0</v>
      </c>
      <c r="Y331" s="1">
        <f t="shared" si="153"/>
        <v>0</v>
      </c>
      <c r="Z331" s="1">
        <f t="shared" si="144"/>
        <v>0</v>
      </c>
      <c r="AA331" s="1">
        <f t="shared" si="154"/>
        <v>0</v>
      </c>
      <c r="AB331" s="1">
        <f t="shared" si="155"/>
        <v>2</v>
      </c>
      <c r="AC331" s="1"/>
    </row>
    <row r="332" spans="1:29" ht="12.95" customHeight="1">
      <c r="A332" s="2">
        <v>9294</v>
      </c>
      <c r="B332" s="1" t="s">
        <v>1404</v>
      </c>
      <c r="C332" s="1" t="s">
        <v>1405</v>
      </c>
      <c r="D332" s="1">
        <v>37.512219999999999</v>
      </c>
      <c r="E332" s="1">
        <v>-107.14564</v>
      </c>
      <c r="F332" s="3">
        <v>2</v>
      </c>
      <c r="G332" s="9" t="s">
        <v>2026</v>
      </c>
      <c r="H332" s="13">
        <v>60.410711999999997</v>
      </c>
      <c r="I332" s="14">
        <v>23.402958999999999</v>
      </c>
      <c r="J332" s="12">
        <v>0</v>
      </c>
      <c r="K332" s="12">
        <v>0</v>
      </c>
      <c r="L332" s="12">
        <v>0</v>
      </c>
      <c r="M332" s="1">
        <v>0</v>
      </c>
      <c r="N332" s="1">
        <v>0</v>
      </c>
      <c r="O332" s="12">
        <v>0</v>
      </c>
      <c r="P332" s="1">
        <v>0</v>
      </c>
      <c r="Q332" s="1">
        <v>0</v>
      </c>
      <c r="R332" s="1">
        <v>0</v>
      </c>
      <c r="S332" s="1">
        <f t="shared" si="148"/>
        <v>0</v>
      </c>
      <c r="T332" s="1">
        <f t="shared" si="149"/>
        <v>0</v>
      </c>
      <c r="U332" s="1">
        <f t="shared" si="150"/>
        <v>0</v>
      </c>
      <c r="V332" s="1">
        <f t="shared" si="143"/>
        <v>0</v>
      </c>
      <c r="W332" s="1">
        <f t="shared" si="151"/>
        <v>0</v>
      </c>
      <c r="X332" s="1">
        <f t="shared" si="152"/>
        <v>0</v>
      </c>
      <c r="Y332" s="1">
        <f t="shared" si="153"/>
        <v>0</v>
      </c>
      <c r="Z332" s="1">
        <f t="shared" si="144"/>
        <v>0</v>
      </c>
      <c r="AA332" s="1">
        <f t="shared" si="154"/>
        <v>0</v>
      </c>
      <c r="AB332" s="1">
        <f t="shared" si="155"/>
        <v>0</v>
      </c>
      <c r="AC332" s="1"/>
    </row>
    <row r="333" spans="1:29" ht="12.95" customHeight="1">
      <c r="A333" s="2">
        <v>9372</v>
      </c>
      <c r="B333" s="1" t="s">
        <v>1406</v>
      </c>
      <c r="C333" s="1" t="s">
        <v>1407</v>
      </c>
      <c r="D333" s="1">
        <v>37.473984999999999</v>
      </c>
      <c r="E333" s="1">
        <v>-107.546542</v>
      </c>
      <c r="F333" s="3">
        <v>2</v>
      </c>
      <c r="G333" s="9" t="s">
        <v>2026</v>
      </c>
      <c r="H333" s="13">
        <v>209.32425000000001</v>
      </c>
      <c r="I333" s="14">
        <v>23.589569999999998</v>
      </c>
      <c r="J333" s="12">
        <v>0</v>
      </c>
      <c r="K333" s="12">
        <v>0</v>
      </c>
      <c r="L333" s="12">
        <v>0</v>
      </c>
      <c r="M333" s="1">
        <v>0</v>
      </c>
      <c r="N333" s="1">
        <v>0</v>
      </c>
      <c r="O333" s="12">
        <v>0.37689099999999998</v>
      </c>
      <c r="P333" s="1">
        <v>8.1213999999999995E-2</v>
      </c>
      <c r="Q333" s="1">
        <v>0</v>
      </c>
      <c r="R333" s="1">
        <v>0</v>
      </c>
      <c r="S333" s="1">
        <f t="shared" si="148"/>
        <v>0</v>
      </c>
      <c r="T333" s="1">
        <f t="shared" si="149"/>
        <v>0</v>
      </c>
      <c r="U333" s="1">
        <f t="shared" si="150"/>
        <v>0</v>
      </c>
      <c r="V333" s="1">
        <f t="shared" si="143"/>
        <v>0</v>
      </c>
      <c r="W333" s="1">
        <f t="shared" si="151"/>
        <v>0</v>
      </c>
      <c r="X333" s="1">
        <f t="shared" si="152"/>
        <v>0</v>
      </c>
      <c r="Y333" s="1">
        <f t="shared" si="153"/>
        <v>1</v>
      </c>
      <c r="Z333" s="1">
        <f t="shared" si="144"/>
        <v>0</v>
      </c>
      <c r="AA333" s="1">
        <f t="shared" si="154"/>
        <v>0</v>
      </c>
      <c r="AB333" s="1">
        <f t="shared" si="155"/>
        <v>1</v>
      </c>
      <c r="AC333" s="1"/>
    </row>
    <row r="334" spans="1:29" ht="12.95" customHeight="1">
      <c r="A334" s="2">
        <v>9380</v>
      </c>
      <c r="B334" s="1" t="s">
        <v>1408</v>
      </c>
      <c r="C334" s="1" t="s">
        <v>1409</v>
      </c>
      <c r="D334" s="1">
        <v>37.407200000000003</v>
      </c>
      <c r="E334" s="1">
        <v>-107.5299</v>
      </c>
      <c r="F334" s="3">
        <v>1</v>
      </c>
      <c r="G334" s="9" t="s">
        <v>2026</v>
      </c>
      <c r="H334" s="13">
        <v>353.61416100000002</v>
      </c>
      <c r="I334" s="14">
        <v>28.573225999999998</v>
      </c>
      <c r="J334" s="12">
        <v>0</v>
      </c>
      <c r="K334" s="12">
        <v>0.34589999999999999</v>
      </c>
      <c r="L334" s="12">
        <v>0</v>
      </c>
      <c r="M334" s="1">
        <v>0</v>
      </c>
      <c r="N334" s="1">
        <v>7</v>
      </c>
      <c r="O334" s="12">
        <v>0.45639099999999999</v>
      </c>
      <c r="P334" s="1">
        <v>0</v>
      </c>
      <c r="Q334" s="1">
        <v>0</v>
      </c>
      <c r="R334" s="1">
        <v>0</v>
      </c>
      <c r="S334" s="1">
        <f t="shared" si="148"/>
        <v>0</v>
      </c>
      <c r="T334" s="1">
        <f t="shared" si="149"/>
        <v>1</v>
      </c>
      <c r="U334" s="1">
        <f t="shared" si="150"/>
        <v>0</v>
      </c>
      <c r="V334" s="1">
        <f t="shared" si="143"/>
        <v>0</v>
      </c>
      <c r="W334" s="1">
        <f t="shared" si="151"/>
        <v>1</v>
      </c>
      <c r="X334" s="1">
        <f t="shared" si="152"/>
        <v>0</v>
      </c>
      <c r="Y334" s="1">
        <f t="shared" si="153"/>
        <v>0</v>
      </c>
      <c r="Z334" s="1">
        <f t="shared" si="144"/>
        <v>0</v>
      </c>
      <c r="AA334" s="1">
        <f t="shared" si="154"/>
        <v>0</v>
      </c>
      <c r="AB334" s="1">
        <f t="shared" si="155"/>
        <v>2</v>
      </c>
      <c r="AC334" s="1"/>
    </row>
    <row r="335" spans="1:29" ht="12.95" customHeight="1">
      <c r="A335" s="2">
        <v>9415</v>
      </c>
      <c r="B335" s="1" t="s">
        <v>1175</v>
      </c>
      <c r="C335" s="1" t="s">
        <v>1410</v>
      </c>
      <c r="D335" s="1">
        <v>37.139600000000002</v>
      </c>
      <c r="E335" s="1">
        <v>-107.75024999999999</v>
      </c>
      <c r="F335" s="3">
        <v>1</v>
      </c>
      <c r="G335" s="9" t="s">
        <v>2024</v>
      </c>
      <c r="H335" s="13">
        <v>45.339522000000002</v>
      </c>
      <c r="I335" s="14">
        <v>18.868580000000001</v>
      </c>
      <c r="J335" s="12">
        <v>0.49240000000000006</v>
      </c>
      <c r="K335" s="12">
        <v>28.139099999999999</v>
      </c>
      <c r="L335" s="12">
        <v>1.9079999999999999</v>
      </c>
      <c r="M335" s="1">
        <v>0</v>
      </c>
      <c r="N335" s="1">
        <v>24</v>
      </c>
      <c r="O335" s="12">
        <v>2.864576</v>
      </c>
      <c r="P335" s="1">
        <v>0</v>
      </c>
      <c r="Q335" s="1">
        <v>47</v>
      </c>
      <c r="R335" s="1">
        <v>0</v>
      </c>
      <c r="S335" s="1">
        <f>IF(J335&gt;5,1,0)</f>
        <v>0</v>
      </c>
      <c r="T335" s="1">
        <f>IF(K335&gt;2,1,0)</f>
        <v>1</v>
      </c>
      <c r="U335" s="1">
        <f>IF(L335&gt;0.05,1,0)</f>
        <v>1</v>
      </c>
      <c r="V335" s="1">
        <f t="shared" si="143"/>
        <v>0</v>
      </c>
      <c r="W335" s="1">
        <f>IF(N335&gt;10,1,0)</f>
        <v>1</v>
      </c>
      <c r="X335" s="1">
        <f>IF(O335&gt;2,1,0)</f>
        <v>1</v>
      </c>
      <c r="Y335" s="1">
        <f>IF(P335&gt;0.05,1,0)</f>
        <v>0</v>
      </c>
      <c r="Z335" s="1">
        <f t="shared" si="144"/>
        <v>1</v>
      </c>
      <c r="AA335" s="1">
        <f>IF(R335&gt;2,1,0)</f>
        <v>0</v>
      </c>
      <c r="AB335" s="1">
        <f t="shared" si="155"/>
        <v>5</v>
      </c>
      <c r="AC335" s="1"/>
    </row>
    <row r="336" spans="1:29" ht="12.95" customHeight="1">
      <c r="A336" s="2">
        <v>9426</v>
      </c>
      <c r="B336" s="1" t="s">
        <v>1411</v>
      </c>
      <c r="C336" s="1" t="s">
        <v>1412</v>
      </c>
      <c r="D336" s="1">
        <v>37.384599999999999</v>
      </c>
      <c r="E336" s="1">
        <v>-107.83839999999999</v>
      </c>
      <c r="F336" s="3">
        <v>1</v>
      </c>
      <c r="G336" s="9" t="s">
        <v>2026</v>
      </c>
      <c r="H336" s="13">
        <v>1635.460718</v>
      </c>
      <c r="I336" s="14">
        <v>43.195538999999997</v>
      </c>
      <c r="J336" s="12">
        <v>1.6999999999999999E-3</v>
      </c>
      <c r="K336" s="12">
        <v>0.62080000000000002</v>
      </c>
      <c r="L336" s="12">
        <v>0.23449999999999999</v>
      </c>
      <c r="M336" s="1">
        <v>2</v>
      </c>
      <c r="N336" s="1">
        <v>62</v>
      </c>
      <c r="O336" s="12">
        <v>2.6281080000000001</v>
      </c>
      <c r="P336" s="1">
        <v>8.9271000000000003E-2</v>
      </c>
      <c r="Q336" s="1">
        <v>0</v>
      </c>
      <c r="R336" s="1">
        <v>0</v>
      </c>
      <c r="S336" s="1">
        <f t="shared" ref="S336:U341" si="156">IF(J336&gt;0,1,0)</f>
        <v>1</v>
      </c>
      <c r="T336" s="1">
        <f t="shared" si="156"/>
        <v>1</v>
      </c>
      <c r="U336" s="1">
        <f t="shared" si="156"/>
        <v>1</v>
      </c>
      <c r="V336" s="1">
        <f t="shared" si="143"/>
        <v>1</v>
      </c>
      <c r="W336" s="1">
        <f t="shared" ref="W336:W341" si="157">IF(N336&gt;1,1,0)</f>
        <v>1</v>
      </c>
      <c r="X336" s="1">
        <f t="shared" ref="X336:X341" si="158">IF(O336&gt;0.6,1,0)</f>
        <v>1</v>
      </c>
      <c r="Y336" s="1">
        <f t="shared" ref="Y336:Y341" si="159">IF(P336&gt;0.03,1,0)</f>
        <v>1</v>
      </c>
      <c r="Z336" s="1">
        <f t="shared" si="144"/>
        <v>0</v>
      </c>
      <c r="AA336" s="1">
        <f t="shared" ref="AA336:AA341" si="160">IF(R336&gt;0,1,0)</f>
        <v>0</v>
      </c>
      <c r="AB336" s="1">
        <f t="shared" si="155"/>
        <v>7</v>
      </c>
      <c r="AC336" s="1"/>
    </row>
    <row r="337" spans="1:29" ht="12.95" customHeight="1">
      <c r="A337" s="2">
        <v>9427</v>
      </c>
      <c r="B337" s="1" t="s">
        <v>1411</v>
      </c>
      <c r="C337" s="1" t="s">
        <v>1413</v>
      </c>
      <c r="D337" s="1">
        <v>37.419699999999999</v>
      </c>
      <c r="E337" s="1">
        <v>-107.8146</v>
      </c>
      <c r="F337" s="3">
        <v>1</v>
      </c>
      <c r="G337" s="9" t="s">
        <v>2026</v>
      </c>
      <c r="H337" s="13">
        <v>1142.528681</v>
      </c>
      <c r="I337" s="14">
        <v>26.976873999999999</v>
      </c>
      <c r="J337" s="12">
        <v>0</v>
      </c>
      <c r="K337" s="12">
        <v>0.35469999999999996</v>
      </c>
      <c r="L337" s="12">
        <v>0.23750000000000004</v>
      </c>
      <c r="M337" s="1">
        <v>2</v>
      </c>
      <c r="N337" s="1">
        <v>56</v>
      </c>
      <c r="O337" s="12">
        <v>3.0440999999999998</v>
      </c>
      <c r="P337" s="1">
        <v>0.107656</v>
      </c>
      <c r="Q337" s="1">
        <v>0</v>
      </c>
      <c r="R337" s="1">
        <v>0</v>
      </c>
      <c r="S337" s="1">
        <f t="shared" si="156"/>
        <v>0</v>
      </c>
      <c r="T337" s="1">
        <f t="shared" si="156"/>
        <v>1</v>
      </c>
      <c r="U337" s="1">
        <f t="shared" si="156"/>
        <v>1</v>
      </c>
      <c r="V337" s="1">
        <f t="shared" si="143"/>
        <v>1</v>
      </c>
      <c r="W337" s="1">
        <f t="shared" si="157"/>
        <v>1</v>
      </c>
      <c r="X337" s="1">
        <f t="shared" si="158"/>
        <v>1</v>
      </c>
      <c r="Y337" s="1">
        <f t="shared" si="159"/>
        <v>1</v>
      </c>
      <c r="Z337" s="1">
        <f t="shared" si="144"/>
        <v>0</v>
      </c>
      <c r="AA337" s="1">
        <f t="shared" si="160"/>
        <v>0</v>
      </c>
      <c r="AB337" s="1">
        <f t="shared" si="155"/>
        <v>6</v>
      </c>
      <c r="AC337" s="1"/>
    </row>
    <row r="338" spans="1:29" ht="12.95" customHeight="1">
      <c r="A338" s="2">
        <v>9431</v>
      </c>
      <c r="B338" s="1" t="s">
        <v>1414</v>
      </c>
      <c r="C338" s="1" t="s">
        <v>1415</v>
      </c>
      <c r="D338" s="1">
        <v>37.306100000000001</v>
      </c>
      <c r="E338" s="1">
        <v>-107.9755</v>
      </c>
      <c r="F338" s="3">
        <v>1</v>
      </c>
      <c r="G338" s="9" t="s">
        <v>2026</v>
      </c>
      <c r="H338" s="13">
        <v>64.677468000000005</v>
      </c>
      <c r="I338" s="14">
        <v>23.417617</v>
      </c>
      <c r="J338" s="12">
        <v>0</v>
      </c>
      <c r="K338" s="12">
        <v>0.31169999999999998</v>
      </c>
      <c r="L338" s="12">
        <v>0</v>
      </c>
      <c r="M338" s="1">
        <v>0</v>
      </c>
      <c r="N338" s="1">
        <v>12</v>
      </c>
      <c r="O338" s="12">
        <v>0.85193200000000002</v>
      </c>
      <c r="P338" s="1">
        <v>3.0922999999999999E-2</v>
      </c>
      <c r="Q338" s="1">
        <v>0</v>
      </c>
      <c r="R338" s="1">
        <v>0</v>
      </c>
      <c r="S338" s="1">
        <f t="shared" si="156"/>
        <v>0</v>
      </c>
      <c r="T338" s="1">
        <f t="shared" si="156"/>
        <v>1</v>
      </c>
      <c r="U338" s="1">
        <f t="shared" si="156"/>
        <v>0</v>
      </c>
      <c r="V338" s="1">
        <f t="shared" si="143"/>
        <v>0</v>
      </c>
      <c r="W338" s="1">
        <f t="shared" si="157"/>
        <v>1</v>
      </c>
      <c r="X338" s="1">
        <f t="shared" si="158"/>
        <v>1</v>
      </c>
      <c r="Y338" s="1">
        <f t="shared" si="159"/>
        <v>1</v>
      </c>
      <c r="Z338" s="1">
        <f t="shared" si="144"/>
        <v>0</v>
      </c>
      <c r="AA338" s="1">
        <f t="shared" si="160"/>
        <v>0</v>
      </c>
      <c r="AB338" s="1">
        <f t="shared" si="155"/>
        <v>4</v>
      </c>
      <c r="AC338" s="1"/>
    </row>
    <row r="339" spans="1:29" ht="12.95" customHeight="1">
      <c r="A339" s="2">
        <v>9432</v>
      </c>
      <c r="B339" s="1" t="s">
        <v>1416</v>
      </c>
      <c r="C339" s="1" t="s">
        <v>1417</v>
      </c>
      <c r="D339" s="1">
        <v>37.331378000000001</v>
      </c>
      <c r="E339" s="1">
        <v>-107.902967</v>
      </c>
      <c r="F339" s="3">
        <v>1</v>
      </c>
      <c r="G339" s="9" t="s">
        <v>2026</v>
      </c>
      <c r="H339" s="13">
        <v>66.974716999999998</v>
      </c>
      <c r="I339" s="14">
        <v>10.093023000000001</v>
      </c>
      <c r="J339" s="12">
        <v>0</v>
      </c>
      <c r="K339" s="12">
        <v>0</v>
      </c>
      <c r="L339" s="12">
        <v>0</v>
      </c>
      <c r="M339" s="1">
        <v>0</v>
      </c>
      <c r="N339" s="1">
        <v>7</v>
      </c>
      <c r="O339" s="12">
        <v>2.6195719999999998</v>
      </c>
      <c r="P339" s="1">
        <v>7.4654999999999999E-2</v>
      </c>
      <c r="Q339" s="1">
        <v>0</v>
      </c>
      <c r="R339" s="1">
        <v>0</v>
      </c>
      <c r="S339" s="1">
        <f t="shared" si="156"/>
        <v>0</v>
      </c>
      <c r="T339" s="1">
        <f t="shared" si="156"/>
        <v>0</v>
      </c>
      <c r="U339" s="1">
        <f t="shared" si="156"/>
        <v>0</v>
      </c>
      <c r="V339" s="1">
        <f t="shared" si="143"/>
        <v>0</v>
      </c>
      <c r="W339" s="1">
        <f t="shared" si="157"/>
        <v>1</v>
      </c>
      <c r="X339" s="1">
        <f t="shared" si="158"/>
        <v>1</v>
      </c>
      <c r="Y339" s="1">
        <f t="shared" si="159"/>
        <v>1</v>
      </c>
      <c r="Z339" s="1">
        <f t="shared" si="144"/>
        <v>0</v>
      </c>
      <c r="AA339" s="1">
        <f t="shared" si="160"/>
        <v>0</v>
      </c>
      <c r="AB339" s="1">
        <f t="shared" si="155"/>
        <v>3</v>
      </c>
      <c r="AC339" s="1"/>
    </row>
    <row r="340" spans="1:29" ht="12.95" customHeight="1">
      <c r="A340" s="2">
        <v>9435</v>
      </c>
      <c r="B340" s="1" t="s">
        <v>1418</v>
      </c>
      <c r="C340" s="1" t="s">
        <v>1335</v>
      </c>
      <c r="D340" s="1">
        <v>37.421550000000003</v>
      </c>
      <c r="E340" s="1">
        <v>-107.84439999999999</v>
      </c>
      <c r="F340" s="3">
        <v>2</v>
      </c>
      <c r="G340" s="9" t="s">
        <v>2026</v>
      </c>
      <c r="H340" s="13">
        <v>436.74367100000001</v>
      </c>
      <c r="I340" s="14">
        <v>25.531046</v>
      </c>
      <c r="J340" s="12">
        <v>0</v>
      </c>
      <c r="K340" s="12">
        <v>6.7799999999999999E-2</v>
      </c>
      <c r="L340" s="12">
        <v>0</v>
      </c>
      <c r="M340" s="1">
        <v>0</v>
      </c>
      <c r="N340" s="1">
        <v>6</v>
      </c>
      <c r="O340" s="12">
        <v>0.46123999999999998</v>
      </c>
      <c r="P340" s="1">
        <v>5.2662E-2</v>
      </c>
      <c r="Q340" s="1">
        <v>0</v>
      </c>
      <c r="R340" s="1">
        <v>0</v>
      </c>
      <c r="S340" s="1">
        <f t="shared" si="156"/>
        <v>0</v>
      </c>
      <c r="T340" s="1">
        <f t="shared" si="156"/>
        <v>1</v>
      </c>
      <c r="U340" s="1">
        <f t="shared" si="156"/>
        <v>0</v>
      </c>
      <c r="V340" s="1">
        <f t="shared" si="143"/>
        <v>0</v>
      </c>
      <c r="W340" s="1">
        <f t="shared" si="157"/>
        <v>1</v>
      </c>
      <c r="X340" s="1">
        <f t="shared" si="158"/>
        <v>0</v>
      </c>
      <c r="Y340" s="1">
        <f t="shared" si="159"/>
        <v>1</v>
      </c>
      <c r="Z340" s="1">
        <f t="shared" si="144"/>
        <v>0</v>
      </c>
      <c r="AA340" s="1">
        <f t="shared" si="160"/>
        <v>0</v>
      </c>
      <c r="AB340" s="1">
        <f t="shared" si="155"/>
        <v>3</v>
      </c>
      <c r="AC340" s="1"/>
    </row>
    <row r="341" spans="1:29" ht="12.95" customHeight="1">
      <c r="A341" s="2">
        <v>9490</v>
      </c>
      <c r="B341" s="1" t="s">
        <v>1411</v>
      </c>
      <c r="C341" s="1" t="s">
        <v>1419</v>
      </c>
      <c r="D341" s="1">
        <v>37.859929000000001</v>
      </c>
      <c r="E341" s="1">
        <v>-107.575756</v>
      </c>
      <c r="F341" s="3">
        <v>2</v>
      </c>
      <c r="G341" s="9" t="s">
        <v>2026</v>
      </c>
      <c r="H341" s="13">
        <v>84.868763000000001</v>
      </c>
      <c r="I341" s="14">
        <v>41.570979000000001</v>
      </c>
      <c r="J341" s="12">
        <v>0</v>
      </c>
      <c r="K341" s="12">
        <v>0</v>
      </c>
      <c r="L341" s="12">
        <v>0.1835</v>
      </c>
      <c r="M341" s="1">
        <v>0</v>
      </c>
      <c r="N341" s="1">
        <v>2</v>
      </c>
      <c r="O341" s="12">
        <v>0.77493999999999996</v>
      </c>
      <c r="P341" s="1">
        <v>0</v>
      </c>
      <c r="Q341" s="1">
        <v>0</v>
      </c>
      <c r="R341" s="1">
        <v>0</v>
      </c>
      <c r="S341" s="1">
        <f t="shared" si="156"/>
        <v>0</v>
      </c>
      <c r="T341" s="1">
        <f t="shared" si="156"/>
        <v>0</v>
      </c>
      <c r="U341" s="1">
        <f t="shared" si="156"/>
        <v>1</v>
      </c>
      <c r="V341" s="1">
        <f t="shared" si="143"/>
        <v>0</v>
      </c>
      <c r="W341" s="1">
        <f t="shared" si="157"/>
        <v>1</v>
      </c>
      <c r="X341" s="1">
        <f t="shared" si="158"/>
        <v>1</v>
      </c>
      <c r="Y341" s="1">
        <f t="shared" si="159"/>
        <v>0</v>
      </c>
      <c r="Z341" s="1">
        <f t="shared" si="144"/>
        <v>0</v>
      </c>
      <c r="AA341" s="1">
        <f t="shared" si="160"/>
        <v>0</v>
      </c>
      <c r="AB341" s="1">
        <f t="shared" si="155"/>
        <v>3</v>
      </c>
      <c r="AC341" s="1"/>
    </row>
    <row r="342" spans="1:29" ht="12.95" customHeight="1">
      <c r="A342" s="2">
        <v>9605</v>
      </c>
      <c r="B342" s="1" t="s">
        <v>801</v>
      </c>
      <c r="C342" s="1" t="s">
        <v>1420</v>
      </c>
      <c r="D342" s="1">
        <v>37.12285</v>
      </c>
      <c r="E342" s="1">
        <v>-108.197233</v>
      </c>
      <c r="F342" s="3">
        <v>1</v>
      </c>
      <c r="G342" s="9" t="s">
        <v>2024</v>
      </c>
      <c r="H342" s="13">
        <v>190.58398399999999</v>
      </c>
      <c r="I342" s="14">
        <v>13.685375000000001</v>
      </c>
      <c r="J342" s="12">
        <v>0.21629999999999999</v>
      </c>
      <c r="K342" s="12">
        <v>4.9896000000000003</v>
      </c>
      <c r="L342" s="12">
        <v>0.28139999999999998</v>
      </c>
      <c r="M342" s="1">
        <v>0</v>
      </c>
      <c r="N342" s="1">
        <v>1</v>
      </c>
      <c r="O342" s="12">
        <v>1.252956</v>
      </c>
      <c r="P342" s="1">
        <v>0</v>
      </c>
      <c r="Q342" s="1">
        <v>7</v>
      </c>
      <c r="R342" s="1">
        <v>0</v>
      </c>
      <c r="S342" s="1">
        <f>IF(J342&gt;5,1,0)</f>
        <v>0</v>
      </c>
      <c r="T342" s="1">
        <f>IF(K342&gt;2,1,0)</f>
        <v>1</v>
      </c>
      <c r="U342" s="1">
        <f>IF(L342&gt;0.05,1,0)</f>
        <v>1</v>
      </c>
      <c r="V342" s="1">
        <f t="shared" si="143"/>
        <v>0</v>
      </c>
      <c r="W342" s="1">
        <f>IF(N342&gt;10,1,0)</f>
        <v>0</v>
      </c>
      <c r="X342" s="1">
        <f>IF(O342&gt;2,1,0)</f>
        <v>0</v>
      </c>
      <c r="Y342" s="1">
        <f>IF(P342&gt;0.05,1,0)</f>
        <v>0</v>
      </c>
      <c r="Z342" s="1">
        <f t="shared" si="144"/>
        <v>1</v>
      </c>
      <c r="AA342" s="1">
        <f>IF(R342&gt;2,1,0)</f>
        <v>0</v>
      </c>
      <c r="AB342" s="1">
        <f t="shared" si="155"/>
        <v>3</v>
      </c>
      <c r="AC342" s="1"/>
    </row>
    <row r="343" spans="1:29" ht="12.95" customHeight="1">
      <c r="A343" s="2">
        <v>9672</v>
      </c>
      <c r="B343" s="1" t="s">
        <v>1421</v>
      </c>
      <c r="C343" s="1" t="s">
        <v>1422</v>
      </c>
      <c r="D343" s="1">
        <v>37.168557</v>
      </c>
      <c r="E343" s="1">
        <v>-108.119602</v>
      </c>
      <c r="F343" s="3">
        <v>1</v>
      </c>
      <c r="G343" s="9" t="s">
        <v>2024</v>
      </c>
      <c r="H343" s="13">
        <v>128.22222400000001</v>
      </c>
      <c r="I343" s="14">
        <v>8.0449020000000004</v>
      </c>
      <c r="J343" s="12">
        <v>0.193</v>
      </c>
      <c r="K343" s="12">
        <v>12.386200000000001</v>
      </c>
      <c r="L343" s="12">
        <v>0.39300000000000002</v>
      </c>
      <c r="M343" s="1">
        <v>0</v>
      </c>
      <c r="N343" s="1">
        <v>7</v>
      </c>
      <c r="O343" s="12">
        <v>2.2304029999999999</v>
      </c>
      <c r="P343" s="1">
        <v>0.41334500000000002</v>
      </c>
      <c r="Q343" s="1">
        <v>0</v>
      </c>
      <c r="R343" s="1">
        <v>0</v>
      </c>
      <c r="S343" s="1">
        <f>IF(J343&gt;5,1,0)</f>
        <v>0</v>
      </c>
      <c r="T343" s="1">
        <f>IF(K343&gt;2,1,0)</f>
        <v>1</v>
      </c>
      <c r="U343" s="1">
        <f>IF(L343&gt;0.05,1,0)</f>
        <v>1</v>
      </c>
      <c r="V343" s="1">
        <f t="shared" si="143"/>
        <v>0</v>
      </c>
      <c r="W343" s="1">
        <f>IF(N343&gt;10,1,0)</f>
        <v>0</v>
      </c>
      <c r="X343" s="1">
        <f>IF(O343&gt;2,1,0)</f>
        <v>1</v>
      </c>
      <c r="Y343" s="1">
        <f>IF(P343&gt;0.05,1,0)</f>
        <v>1</v>
      </c>
      <c r="Z343" s="1">
        <f t="shared" si="144"/>
        <v>0</v>
      </c>
      <c r="AA343" s="1">
        <f>IF(R343&gt;2,1,0)</f>
        <v>0</v>
      </c>
      <c r="AB343" s="1">
        <f t="shared" si="155"/>
        <v>4</v>
      </c>
      <c r="AC343" s="1"/>
    </row>
    <row r="344" spans="1:29" ht="12.95" customHeight="1">
      <c r="A344" s="2">
        <v>9676</v>
      </c>
      <c r="B344" s="1" t="s">
        <v>1421</v>
      </c>
      <c r="C344" s="1" t="s">
        <v>1423</v>
      </c>
      <c r="D344" s="1">
        <v>37.201000000000001</v>
      </c>
      <c r="E344" s="1">
        <v>-108.078</v>
      </c>
      <c r="F344" s="3">
        <v>1</v>
      </c>
      <c r="G344" s="9" t="s">
        <v>2024</v>
      </c>
      <c r="H344" s="13">
        <v>105.09388300000001</v>
      </c>
      <c r="I344" s="14">
        <v>5.0114919999999996</v>
      </c>
      <c r="J344" s="12">
        <v>0.10529999999999999</v>
      </c>
      <c r="K344" s="12">
        <v>6.6267999999999994</v>
      </c>
      <c r="L344" s="12">
        <v>0.35360000000000003</v>
      </c>
      <c r="M344" s="1">
        <v>0</v>
      </c>
      <c r="N344" s="1">
        <v>8</v>
      </c>
      <c r="O344" s="12">
        <v>3.4282219999999999</v>
      </c>
      <c r="P344" s="1">
        <v>0.50431099999999995</v>
      </c>
      <c r="Q344" s="1">
        <v>1</v>
      </c>
      <c r="R344" s="1">
        <v>0</v>
      </c>
      <c r="S344" s="1">
        <f>IF(J344&gt;5,1,0)</f>
        <v>0</v>
      </c>
      <c r="T344" s="1">
        <f>IF(K344&gt;2,1,0)</f>
        <v>1</v>
      </c>
      <c r="U344" s="1">
        <f>IF(L344&gt;0.05,1,0)</f>
        <v>1</v>
      </c>
      <c r="V344" s="1">
        <f t="shared" si="143"/>
        <v>0</v>
      </c>
      <c r="W344" s="1">
        <f>IF(N344&gt;10,1,0)</f>
        <v>0</v>
      </c>
      <c r="X344" s="1">
        <f>IF(O344&gt;2,1,0)</f>
        <v>1</v>
      </c>
      <c r="Y344" s="1">
        <f>IF(P344&gt;0.05,1,0)</f>
        <v>1</v>
      </c>
      <c r="Z344" s="1">
        <f t="shared" si="144"/>
        <v>1</v>
      </c>
      <c r="AA344" s="1">
        <f>IF(R344&gt;2,1,0)</f>
        <v>0</v>
      </c>
      <c r="AB344" s="1">
        <f t="shared" si="155"/>
        <v>5</v>
      </c>
      <c r="AC344" s="1"/>
    </row>
    <row r="345" spans="1:29" ht="12.95" customHeight="1">
      <c r="A345" s="2">
        <v>9678</v>
      </c>
      <c r="B345" s="1" t="s">
        <v>1421</v>
      </c>
      <c r="C345" s="1" t="s">
        <v>1424</v>
      </c>
      <c r="D345" s="1">
        <v>37.251109999999997</v>
      </c>
      <c r="E345" s="1">
        <v>-108.034055</v>
      </c>
      <c r="F345" s="3">
        <v>1</v>
      </c>
      <c r="G345" s="9" t="s">
        <v>2024</v>
      </c>
      <c r="H345" s="13">
        <v>96.642674</v>
      </c>
      <c r="I345" s="14">
        <v>7.6024839999999996</v>
      </c>
      <c r="J345" s="12">
        <v>0</v>
      </c>
      <c r="K345" s="12">
        <v>3.6524000000000001</v>
      </c>
      <c r="L345" s="12">
        <v>0.26069999999999993</v>
      </c>
      <c r="M345" s="1">
        <v>0</v>
      </c>
      <c r="N345" s="1">
        <v>18</v>
      </c>
      <c r="O345" s="12">
        <v>3.7762739999999999</v>
      </c>
      <c r="P345" s="1">
        <v>0.54841200000000001</v>
      </c>
      <c r="Q345" s="1">
        <v>0</v>
      </c>
      <c r="R345" s="1">
        <v>0</v>
      </c>
      <c r="S345" s="1">
        <f>IF(J345&gt;5,1,0)</f>
        <v>0</v>
      </c>
      <c r="T345" s="1">
        <f>IF(K345&gt;2,1,0)</f>
        <v>1</v>
      </c>
      <c r="U345" s="1">
        <f>IF(L345&gt;0.05,1,0)</f>
        <v>1</v>
      </c>
      <c r="V345" s="1">
        <f t="shared" si="143"/>
        <v>0</v>
      </c>
      <c r="W345" s="1">
        <f>IF(N345&gt;10,1,0)</f>
        <v>1</v>
      </c>
      <c r="X345" s="1">
        <f>IF(O345&gt;2,1,0)</f>
        <v>1</v>
      </c>
      <c r="Y345" s="1">
        <f>IF(P345&gt;0.05,1,0)</f>
        <v>1</v>
      </c>
      <c r="Z345" s="1">
        <f t="shared" si="144"/>
        <v>0</v>
      </c>
      <c r="AA345" s="1">
        <f>IF(R345&gt;2,1,0)</f>
        <v>0</v>
      </c>
      <c r="AB345" s="1">
        <f t="shared" si="155"/>
        <v>5</v>
      </c>
      <c r="AC345" s="1"/>
    </row>
    <row r="346" spans="1:29" ht="12.95" customHeight="1">
      <c r="A346" s="54">
        <v>9680</v>
      </c>
      <c r="B346" s="1" t="s">
        <v>1421</v>
      </c>
      <c r="C346" s="1" t="s">
        <v>1425</v>
      </c>
      <c r="D346" s="1">
        <v>37.292033000000004</v>
      </c>
      <c r="E346" s="1">
        <v>-108.041616</v>
      </c>
      <c r="F346" s="3">
        <v>1</v>
      </c>
      <c r="G346" s="9" t="s">
        <v>2026</v>
      </c>
      <c r="H346" s="13">
        <v>89.130949999999999</v>
      </c>
      <c r="I346" s="14">
        <v>14.474621000000001</v>
      </c>
      <c r="J346" s="12">
        <v>0</v>
      </c>
      <c r="K346" s="12">
        <v>2.0110999999999999</v>
      </c>
      <c r="L346" s="12">
        <v>0.11100000000000002</v>
      </c>
      <c r="M346" s="1">
        <v>0</v>
      </c>
      <c r="N346" s="1">
        <v>9</v>
      </c>
      <c r="O346" s="12">
        <v>1.221846</v>
      </c>
      <c r="P346" s="1">
        <v>0.59463100000000002</v>
      </c>
      <c r="Q346" s="1">
        <v>0</v>
      </c>
      <c r="R346" s="1">
        <v>0</v>
      </c>
      <c r="S346" s="1">
        <f t="shared" ref="S346:U349" si="161">IF(J346&gt;0,1,0)</f>
        <v>0</v>
      </c>
      <c r="T346" s="1">
        <f t="shared" si="161"/>
        <v>1</v>
      </c>
      <c r="U346" s="1">
        <f t="shared" si="161"/>
        <v>1</v>
      </c>
      <c r="V346" s="1">
        <f t="shared" si="143"/>
        <v>0</v>
      </c>
      <c r="W346" s="1">
        <f>IF(N346&gt;1,1,0)</f>
        <v>1</v>
      </c>
      <c r="X346" s="1">
        <f>IF(O346&gt;0.6,1,0)</f>
        <v>1</v>
      </c>
      <c r="Y346" s="1">
        <f>IF(P346&gt;0.03,1,0)</f>
        <v>1</v>
      </c>
      <c r="Z346" s="1">
        <f t="shared" si="144"/>
        <v>0</v>
      </c>
      <c r="AA346" s="1">
        <f>IF(R346&gt;0,1,0)</f>
        <v>0</v>
      </c>
      <c r="AB346" s="40">
        <f t="shared" si="155"/>
        <v>5</v>
      </c>
      <c r="AC346" s="1" t="s">
        <v>2207</v>
      </c>
    </row>
    <row r="347" spans="1:29" ht="12.95" customHeight="1">
      <c r="A347" s="2">
        <v>9683</v>
      </c>
      <c r="B347" s="1" t="s">
        <v>1421</v>
      </c>
      <c r="C347" s="1" t="s">
        <v>1426</v>
      </c>
      <c r="D347" s="1">
        <v>37.329248</v>
      </c>
      <c r="E347" s="1">
        <v>-108.060357</v>
      </c>
      <c r="F347" s="3">
        <v>2</v>
      </c>
      <c r="G347" s="9" t="s">
        <v>2026</v>
      </c>
      <c r="H347" s="13">
        <v>74.833021000000002</v>
      </c>
      <c r="I347" s="14">
        <v>18.951091999999999</v>
      </c>
      <c r="J347" s="12">
        <v>0</v>
      </c>
      <c r="K347" s="12">
        <v>0</v>
      </c>
      <c r="L347" s="12">
        <v>0</v>
      </c>
      <c r="M347" s="1">
        <v>0</v>
      </c>
      <c r="N347" s="1">
        <v>6</v>
      </c>
      <c r="O347" s="12">
        <v>0.74971200000000005</v>
      </c>
      <c r="P347" s="1">
        <v>0.70824299999999996</v>
      </c>
      <c r="Q347" s="1">
        <v>0</v>
      </c>
      <c r="R347" s="1">
        <v>0</v>
      </c>
      <c r="S347" s="1">
        <f t="shared" si="161"/>
        <v>0</v>
      </c>
      <c r="T347" s="1">
        <f t="shared" si="161"/>
        <v>0</v>
      </c>
      <c r="U347" s="1">
        <f t="shared" si="161"/>
        <v>0</v>
      </c>
      <c r="V347" s="1">
        <f t="shared" si="143"/>
        <v>0</v>
      </c>
      <c r="W347" s="1">
        <f>IF(N347&gt;1,1,0)</f>
        <v>1</v>
      </c>
      <c r="X347" s="1">
        <f>IF(O347&gt;0.6,1,0)</f>
        <v>1</v>
      </c>
      <c r="Y347" s="1">
        <f>IF(P347&gt;0.03,1,0)</f>
        <v>1</v>
      </c>
      <c r="Z347" s="1">
        <f t="shared" si="144"/>
        <v>0</v>
      </c>
      <c r="AA347" s="1">
        <f>IF(R347&gt;0,1,0)</f>
        <v>0</v>
      </c>
      <c r="AB347" s="1">
        <f t="shared" si="155"/>
        <v>3</v>
      </c>
      <c r="AC347" s="1"/>
    </row>
    <row r="348" spans="1:29" ht="12.95" customHeight="1">
      <c r="A348" s="2">
        <v>9687</v>
      </c>
      <c r="B348" s="1" t="s">
        <v>1421</v>
      </c>
      <c r="C348" s="1" t="s">
        <v>1427</v>
      </c>
      <c r="D348" s="1">
        <v>37.356104999999999</v>
      </c>
      <c r="E348" s="1">
        <v>-108.07762700000001</v>
      </c>
      <c r="F348" s="3">
        <v>2</v>
      </c>
      <c r="G348" s="9" t="s">
        <v>2026</v>
      </c>
      <c r="H348" s="13">
        <v>58.976807000000001</v>
      </c>
      <c r="I348" s="14">
        <v>21.118731</v>
      </c>
      <c r="J348" s="12">
        <v>0</v>
      </c>
      <c r="K348" s="12">
        <v>0</v>
      </c>
      <c r="L348" s="12">
        <v>0</v>
      </c>
      <c r="M348" s="1">
        <v>0</v>
      </c>
      <c r="N348" s="1">
        <v>0</v>
      </c>
      <c r="O348" s="12">
        <v>0.85814500000000005</v>
      </c>
      <c r="P348" s="1">
        <v>0.88170300000000001</v>
      </c>
      <c r="Q348" s="1">
        <v>0</v>
      </c>
      <c r="R348" s="1">
        <v>0</v>
      </c>
      <c r="S348" s="1">
        <f t="shared" si="161"/>
        <v>0</v>
      </c>
      <c r="T348" s="1">
        <f t="shared" si="161"/>
        <v>0</v>
      </c>
      <c r="U348" s="1">
        <f t="shared" si="161"/>
        <v>0</v>
      </c>
      <c r="V348" s="1">
        <f t="shared" si="143"/>
        <v>0</v>
      </c>
      <c r="W348" s="1">
        <f>IF(N348&gt;1,1,0)</f>
        <v>0</v>
      </c>
      <c r="X348" s="1">
        <f>IF(O348&gt;0.6,1,0)</f>
        <v>1</v>
      </c>
      <c r="Y348" s="1">
        <f>IF(P348&gt;0.03,1,0)</f>
        <v>1</v>
      </c>
      <c r="Z348" s="1">
        <f t="shared" si="144"/>
        <v>0</v>
      </c>
      <c r="AA348" s="1">
        <f>IF(R348&gt;0,1,0)</f>
        <v>0</v>
      </c>
      <c r="AB348" s="1">
        <f t="shared" si="155"/>
        <v>2</v>
      </c>
      <c r="AC348" s="1"/>
    </row>
    <row r="349" spans="1:29" ht="12.95" customHeight="1">
      <c r="A349" s="2">
        <v>9690</v>
      </c>
      <c r="B349" s="1" t="s">
        <v>1421</v>
      </c>
      <c r="C349" s="1" t="s">
        <v>1428</v>
      </c>
      <c r="D349" s="1">
        <v>37.393127</v>
      </c>
      <c r="E349" s="1">
        <v>-108.068893</v>
      </c>
      <c r="F349" s="3">
        <v>2</v>
      </c>
      <c r="G349" s="9" t="s">
        <v>2026</v>
      </c>
      <c r="H349" s="13">
        <v>36.415300000000002</v>
      </c>
      <c r="I349" s="14">
        <v>24.890160000000002</v>
      </c>
      <c r="J349" s="12">
        <v>0</v>
      </c>
      <c r="K349" s="12">
        <v>0</v>
      </c>
      <c r="L349" s="12">
        <v>0</v>
      </c>
      <c r="M349" s="1">
        <v>0</v>
      </c>
      <c r="N349" s="1">
        <v>2</v>
      </c>
      <c r="O349" s="12">
        <v>0.89529199999999998</v>
      </c>
      <c r="P349" s="1">
        <v>0.96113400000000004</v>
      </c>
      <c r="Q349" s="1">
        <v>0</v>
      </c>
      <c r="R349" s="1">
        <v>0</v>
      </c>
      <c r="S349" s="1">
        <f t="shared" si="161"/>
        <v>0</v>
      </c>
      <c r="T349" s="1">
        <f t="shared" si="161"/>
        <v>0</v>
      </c>
      <c r="U349" s="1">
        <f t="shared" si="161"/>
        <v>0</v>
      </c>
      <c r="V349" s="1">
        <f t="shared" si="143"/>
        <v>0</v>
      </c>
      <c r="W349" s="1">
        <f>IF(N349&gt;1,1,0)</f>
        <v>1</v>
      </c>
      <c r="X349" s="1">
        <f>IF(O349&gt;0.6,1,0)</f>
        <v>1</v>
      </c>
      <c r="Y349" s="1">
        <f>IF(P349&gt;0.03,1,0)</f>
        <v>1</v>
      </c>
      <c r="Z349" s="1">
        <f t="shared" si="144"/>
        <v>0</v>
      </c>
      <c r="AA349" s="1">
        <f>IF(R349&gt;0,1,0)</f>
        <v>0</v>
      </c>
      <c r="AB349" s="1">
        <f t="shared" si="155"/>
        <v>3</v>
      </c>
      <c r="AC349" s="1"/>
    </row>
    <row r="350" spans="1:29" ht="12.95" customHeight="1">
      <c r="A350" s="2">
        <v>9706</v>
      </c>
      <c r="B350" s="1" t="s">
        <v>1429</v>
      </c>
      <c r="C350" s="1" t="s">
        <v>1430</v>
      </c>
      <c r="D350" s="1">
        <v>37.255000000000003</v>
      </c>
      <c r="E350" s="1">
        <v>-108.357</v>
      </c>
      <c r="F350" s="3">
        <v>1</v>
      </c>
      <c r="G350" s="9" t="s">
        <v>2024</v>
      </c>
      <c r="H350" s="13">
        <v>413.28201200000001</v>
      </c>
      <c r="I350" s="14">
        <v>22.144251000000001</v>
      </c>
      <c r="J350" s="12">
        <v>9.4700000000000006E-2</v>
      </c>
      <c r="K350" s="12">
        <v>9.8240999999999996</v>
      </c>
      <c r="L350" s="12">
        <v>0.5633999999999999</v>
      </c>
      <c r="M350" s="1">
        <v>0</v>
      </c>
      <c r="N350" s="1">
        <v>1</v>
      </c>
      <c r="O350" s="12">
        <v>0.72943999999999998</v>
      </c>
      <c r="P350" s="1">
        <v>2.6616000000000001E-2</v>
      </c>
      <c r="Q350" s="1">
        <v>9</v>
      </c>
      <c r="R350" s="1">
        <v>0</v>
      </c>
      <c r="S350" s="1">
        <f t="shared" ref="S350:S362" si="162">IF(J350&gt;5,1,0)</f>
        <v>0</v>
      </c>
      <c r="T350" s="1">
        <f t="shared" ref="T350:T362" si="163">IF(K350&gt;2,1,0)</f>
        <v>1</v>
      </c>
      <c r="U350" s="1">
        <f t="shared" ref="U350:U362" si="164">IF(L350&gt;0.05,1,0)</f>
        <v>1</v>
      </c>
      <c r="V350" s="1">
        <f t="shared" si="143"/>
        <v>0</v>
      </c>
      <c r="W350" s="1">
        <f t="shared" ref="W350:W362" si="165">IF(N350&gt;10,1,0)</f>
        <v>0</v>
      </c>
      <c r="X350" s="1">
        <f t="shared" ref="X350:X362" si="166">IF(O350&gt;2,1,0)</f>
        <v>0</v>
      </c>
      <c r="Y350" s="1">
        <f t="shared" ref="Y350:Y362" si="167">IF(P350&gt;0.05,1,0)</f>
        <v>0</v>
      </c>
      <c r="Z350" s="1">
        <f t="shared" si="144"/>
        <v>1</v>
      </c>
      <c r="AA350" s="1">
        <f t="shared" ref="AA350:AA362" si="168">IF(R350&gt;2,1,0)</f>
        <v>0</v>
      </c>
      <c r="AB350" s="1">
        <f t="shared" si="155"/>
        <v>3</v>
      </c>
      <c r="AC350" s="1"/>
    </row>
    <row r="351" spans="1:29" ht="12.95" customHeight="1">
      <c r="A351" s="2">
        <v>9708</v>
      </c>
      <c r="B351" s="1" t="s">
        <v>1429</v>
      </c>
      <c r="C351" s="1" t="s">
        <v>1431</v>
      </c>
      <c r="D351" s="1">
        <v>37.295000000000002</v>
      </c>
      <c r="E351" s="1">
        <v>-108.36499999999999</v>
      </c>
      <c r="F351" s="3">
        <v>1</v>
      </c>
      <c r="G351" s="9" t="s">
        <v>2024</v>
      </c>
      <c r="H351" s="13">
        <v>290.79929800000002</v>
      </c>
      <c r="I351" s="14">
        <v>12.854015</v>
      </c>
      <c r="J351" s="12">
        <v>1.0500000000000001E-2</v>
      </c>
      <c r="K351" s="12">
        <v>10.384599999999999</v>
      </c>
      <c r="L351" s="12">
        <v>0.60130000000000006</v>
      </c>
      <c r="M351" s="1">
        <v>0</v>
      </c>
      <c r="N351" s="1">
        <v>13</v>
      </c>
      <c r="O351" s="12">
        <v>1.7366189999999999</v>
      </c>
      <c r="P351" s="1">
        <v>3.7827E-2</v>
      </c>
      <c r="Q351" s="1">
        <v>73</v>
      </c>
      <c r="R351" s="1">
        <v>0</v>
      </c>
      <c r="S351" s="1">
        <f t="shared" si="162"/>
        <v>0</v>
      </c>
      <c r="T351" s="1">
        <f t="shared" si="163"/>
        <v>1</v>
      </c>
      <c r="U351" s="1">
        <f t="shared" si="164"/>
        <v>1</v>
      </c>
      <c r="V351" s="1">
        <f t="shared" si="143"/>
        <v>0</v>
      </c>
      <c r="W351" s="1">
        <f t="shared" si="165"/>
        <v>1</v>
      </c>
      <c r="X351" s="1">
        <f t="shared" si="166"/>
        <v>0</v>
      </c>
      <c r="Y351" s="1">
        <f t="shared" si="167"/>
        <v>0</v>
      </c>
      <c r="Z351" s="1">
        <f t="shared" si="144"/>
        <v>1</v>
      </c>
      <c r="AA351" s="1">
        <f t="shared" si="168"/>
        <v>0</v>
      </c>
      <c r="AB351" s="1">
        <f t="shared" si="155"/>
        <v>4</v>
      </c>
      <c r="AC351" s="1"/>
    </row>
    <row r="352" spans="1:29" ht="12.95" customHeight="1">
      <c r="A352" s="2">
        <v>9711</v>
      </c>
      <c r="B352" s="1" t="s">
        <v>1432</v>
      </c>
      <c r="C352" s="1" t="s">
        <v>1433</v>
      </c>
      <c r="D352" s="1">
        <v>37.295000000000002</v>
      </c>
      <c r="E352" s="1">
        <v>-108.366</v>
      </c>
      <c r="F352" s="3">
        <v>1</v>
      </c>
      <c r="G352" s="9" t="s">
        <v>2024</v>
      </c>
      <c r="H352" s="13">
        <v>100.76756899999999</v>
      </c>
      <c r="I352" s="14">
        <v>24.711818000000001</v>
      </c>
      <c r="J352" s="12">
        <v>0.29389999999999999</v>
      </c>
      <c r="K352" s="12">
        <v>8.805200000000001</v>
      </c>
      <c r="L352" s="12">
        <v>0.57540000000000002</v>
      </c>
      <c r="M352" s="1">
        <v>0</v>
      </c>
      <c r="N352" s="1">
        <v>3</v>
      </c>
      <c r="O352" s="12">
        <v>2.1493099999999998</v>
      </c>
      <c r="P352" s="1">
        <v>0</v>
      </c>
      <c r="Q352" s="1">
        <v>22</v>
      </c>
      <c r="R352" s="1">
        <v>0</v>
      </c>
      <c r="S352" s="1">
        <f t="shared" si="162"/>
        <v>0</v>
      </c>
      <c r="T352" s="1">
        <f t="shared" si="163"/>
        <v>1</v>
      </c>
      <c r="U352" s="1">
        <f t="shared" si="164"/>
        <v>1</v>
      </c>
      <c r="V352" s="1">
        <f t="shared" si="143"/>
        <v>0</v>
      </c>
      <c r="W352" s="1">
        <f t="shared" si="165"/>
        <v>0</v>
      </c>
      <c r="X352" s="1">
        <f t="shared" si="166"/>
        <v>1</v>
      </c>
      <c r="Y352" s="1">
        <f t="shared" si="167"/>
        <v>0</v>
      </c>
      <c r="Z352" s="1">
        <f t="shared" si="144"/>
        <v>1</v>
      </c>
      <c r="AA352" s="1">
        <f t="shared" si="168"/>
        <v>0</v>
      </c>
      <c r="AB352" s="1">
        <f t="shared" si="155"/>
        <v>4</v>
      </c>
      <c r="AC352" s="1"/>
    </row>
    <row r="353" spans="1:29" ht="12.95" customHeight="1">
      <c r="A353" s="2">
        <v>9713</v>
      </c>
      <c r="B353" s="1" t="s">
        <v>1434</v>
      </c>
      <c r="C353" s="1" t="s">
        <v>1433</v>
      </c>
      <c r="D353" s="1">
        <v>37.33211</v>
      </c>
      <c r="E353" s="1">
        <v>-108.325789</v>
      </c>
      <c r="F353" s="3">
        <v>1</v>
      </c>
      <c r="G353" s="9" t="s">
        <v>2024</v>
      </c>
      <c r="H353" s="13">
        <v>64.075999999999993</v>
      </c>
      <c r="I353" s="14">
        <v>8.5588719999999991</v>
      </c>
      <c r="J353" s="12">
        <v>0</v>
      </c>
      <c r="K353" s="12">
        <v>8.9001000000000001</v>
      </c>
      <c r="L353" s="12">
        <v>1.1352000000000002</v>
      </c>
      <c r="M353" s="1">
        <v>0</v>
      </c>
      <c r="N353" s="1">
        <v>19</v>
      </c>
      <c r="O353" s="12">
        <v>5.4472630000000004</v>
      </c>
      <c r="P353" s="1">
        <v>0</v>
      </c>
      <c r="Q353" s="1">
        <v>3</v>
      </c>
      <c r="R353" s="1">
        <v>0</v>
      </c>
      <c r="S353" s="1">
        <f t="shared" si="162"/>
        <v>0</v>
      </c>
      <c r="T353" s="1">
        <f t="shared" si="163"/>
        <v>1</v>
      </c>
      <c r="U353" s="1">
        <f t="shared" si="164"/>
        <v>1</v>
      </c>
      <c r="V353" s="1">
        <f t="shared" ref="V353:V416" si="169">IF(M353&gt;0,1,0)</f>
        <v>0</v>
      </c>
      <c r="W353" s="1">
        <f t="shared" si="165"/>
        <v>1</v>
      </c>
      <c r="X353" s="1">
        <f t="shared" si="166"/>
        <v>1</v>
      </c>
      <c r="Y353" s="1">
        <f t="shared" si="167"/>
        <v>0</v>
      </c>
      <c r="Z353" s="1">
        <f t="shared" ref="Z353:Z416" si="170">IF(Q353&gt;0,1,0)</f>
        <v>1</v>
      </c>
      <c r="AA353" s="1">
        <f t="shared" si="168"/>
        <v>0</v>
      </c>
      <c r="AB353" s="1">
        <f t="shared" si="155"/>
        <v>5</v>
      </c>
      <c r="AC353" s="1"/>
    </row>
    <row r="354" spans="1:29" ht="12.95" customHeight="1">
      <c r="A354" s="2">
        <v>9715</v>
      </c>
      <c r="B354" s="1" t="s">
        <v>1434</v>
      </c>
      <c r="C354" s="1" t="s">
        <v>1435</v>
      </c>
      <c r="D354" s="1">
        <v>37.362349999999999</v>
      </c>
      <c r="E354" s="1">
        <v>-108.297466</v>
      </c>
      <c r="F354" s="3">
        <v>1</v>
      </c>
      <c r="G354" s="9" t="s">
        <v>2024</v>
      </c>
      <c r="H354" s="13">
        <v>53.518770000000004</v>
      </c>
      <c r="I354" s="14">
        <v>11.346018000000001</v>
      </c>
      <c r="J354" s="12">
        <v>0</v>
      </c>
      <c r="K354" s="12">
        <v>6.16</v>
      </c>
      <c r="L354" s="12">
        <v>0.3044</v>
      </c>
      <c r="M354" s="1">
        <v>1</v>
      </c>
      <c r="N354" s="1">
        <v>2</v>
      </c>
      <c r="O354" s="12">
        <v>2.8955139999999999</v>
      </c>
      <c r="P354" s="1">
        <v>0</v>
      </c>
      <c r="Q354" s="1">
        <v>3</v>
      </c>
      <c r="R354" s="1">
        <v>0</v>
      </c>
      <c r="S354" s="1">
        <f t="shared" si="162"/>
        <v>0</v>
      </c>
      <c r="T354" s="1">
        <f t="shared" si="163"/>
        <v>1</v>
      </c>
      <c r="U354" s="1">
        <f t="shared" si="164"/>
        <v>1</v>
      </c>
      <c r="V354" s="1">
        <f t="shared" si="169"/>
        <v>1</v>
      </c>
      <c r="W354" s="1">
        <f t="shared" si="165"/>
        <v>0</v>
      </c>
      <c r="X354" s="1">
        <f t="shared" si="166"/>
        <v>1</v>
      </c>
      <c r="Y354" s="1">
        <f t="shared" si="167"/>
        <v>0</v>
      </c>
      <c r="Z354" s="1">
        <f t="shared" si="170"/>
        <v>1</v>
      </c>
      <c r="AA354" s="1">
        <f t="shared" si="168"/>
        <v>0</v>
      </c>
      <c r="AB354" s="1">
        <f t="shared" si="155"/>
        <v>5</v>
      </c>
      <c r="AC354" s="1"/>
    </row>
    <row r="355" spans="1:29" ht="12.95" customHeight="1">
      <c r="A355" s="2">
        <v>9717</v>
      </c>
      <c r="B355" s="1" t="s">
        <v>1429</v>
      </c>
      <c r="C355" s="1" t="s">
        <v>1445</v>
      </c>
      <c r="D355" s="1">
        <v>37.304149000000002</v>
      </c>
      <c r="E355" s="1">
        <v>-108.357838</v>
      </c>
      <c r="F355" s="3">
        <v>1</v>
      </c>
      <c r="G355" s="9" t="s">
        <v>2024</v>
      </c>
      <c r="H355" s="13">
        <v>291.096788</v>
      </c>
      <c r="I355" s="14">
        <v>15.286362</v>
      </c>
      <c r="J355" s="12">
        <v>1.0500000000000001E-2</v>
      </c>
      <c r="K355" s="12">
        <v>9.9916</v>
      </c>
      <c r="L355" s="12">
        <v>0.60510000000000008</v>
      </c>
      <c r="M355" s="1">
        <v>0</v>
      </c>
      <c r="N355" s="1">
        <v>41</v>
      </c>
      <c r="O355" s="12">
        <v>2.0807470000000001</v>
      </c>
      <c r="P355" s="1">
        <v>3.7788000000000002E-2</v>
      </c>
      <c r="Q355" s="1">
        <v>103</v>
      </c>
      <c r="R355" s="1">
        <v>0</v>
      </c>
      <c r="S355" s="1">
        <f t="shared" si="162"/>
        <v>0</v>
      </c>
      <c r="T355" s="1">
        <f t="shared" si="163"/>
        <v>1</v>
      </c>
      <c r="U355" s="1">
        <f t="shared" si="164"/>
        <v>1</v>
      </c>
      <c r="V355" s="1">
        <f t="shared" si="169"/>
        <v>0</v>
      </c>
      <c r="W355" s="1">
        <f t="shared" si="165"/>
        <v>1</v>
      </c>
      <c r="X355" s="1">
        <f t="shared" si="166"/>
        <v>1</v>
      </c>
      <c r="Y355" s="1">
        <f t="shared" si="167"/>
        <v>0</v>
      </c>
      <c r="Z355" s="1">
        <f t="shared" si="170"/>
        <v>1</v>
      </c>
      <c r="AA355" s="1">
        <f t="shared" si="168"/>
        <v>0</v>
      </c>
      <c r="AB355" s="1">
        <f t="shared" si="155"/>
        <v>5</v>
      </c>
      <c r="AC355" s="1"/>
    </row>
    <row r="356" spans="1:29" ht="12.95" customHeight="1">
      <c r="A356" s="2">
        <v>9721</v>
      </c>
      <c r="B356" s="1" t="s">
        <v>1448</v>
      </c>
      <c r="C356" s="1" t="s">
        <v>1449</v>
      </c>
      <c r="D356" s="1">
        <v>37.371650000000002</v>
      </c>
      <c r="E356" s="1">
        <v>-108.233233</v>
      </c>
      <c r="F356" s="3">
        <v>1</v>
      </c>
      <c r="G356" s="9" t="s">
        <v>2024</v>
      </c>
      <c r="H356" s="13">
        <v>32.095843000000002</v>
      </c>
      <c r="I356" s="14">
        <v>9.55091</v>
      </c>
      <c r="J356" s="12">
        <v>0</v>
      </c>
      <c r="K356" s="12">
        <v>1.7364000000000002</v>
      </c>
      <c r="L356" s="12">
        <v>2.8E-3</v>
      </c>
      <c r="M356" s="1">
        <v>0</v>
      </c>
      <c r="N356" s="1">
        <v>14</v>
      </c>
      <c r="O356" s="12">
        <v>0.89501399999999998</v>
      </c>
      <c r="P356" s="1">
        <v>6.2313E-2</v>
      </c>
      <c r="Q356" s="1">
        <v>0</v>
      </c>
      <c r="R356" s="1">
        <v>0</v>
      </c>
      <c r="S356" s="1">
        <f t="shared" si="162"/>
        <v>0</v>
      </c>
      <c r="T356" s="1">
        <f t="shared" si="163"/>
        <v>0</v>
      </c>
      <c r="U356" s="1">
        <f t="shared" si="164"/>
        <v>0</v>
      </c>
      <c r="V356" s="1">
        <f t="shared" si="169"/>
        <v>0</v>
      </c>
      <c r="W356" s="1">
        <f t="shared" si="165"/>
        <v>1</v>
      </c>
      <c r="X356" s="1">
        <f t="shared" si="166"/>
        <v>0</v>
      </c>
      <c r="Y356" s="1">
        <f t="shared" si="167"/>
        <v>1</v>
      </c>
      <c r="Z356" s="1">
        <f t="shared" si="170"/>
        <v>0</v>
      </c>
      <c r="AA356" s="1">
        <f t="shared" si="168"/>
        <v>0</v>
      </c>
      <c r="AB356" s="1">
        <f t="shared" si="155"/>
        <v>2</v>
      </c>
      <c r="AC356" s="1"/>
    </row>
    <row r="357" spans="1:29" ht="12.95" customHeight="1">
      <c r="A357" s="2">
        <v>9722</v>
      </c>
      <c r="B357" s="1" t="s">
        <v>1429</v>
      </c>
      <c r="C357" s="1" t="s">
        <v>1450</v>
      </c>
      <c r="D357" s="1">
        <v>37.345115999999997</v>
      </c>
      <c r="E357" s="1">
        <v>-108.286033</v>
      </c>
      <c r="F357" s="3">
        <v>1</v>
      </c>
      <c r="G357" s="9" t="s">
        <v>2024</v>
      </c>
      <c r="H357" s="13">
        <v>200.67823200000001</v>
      </c>
      <c r="I357" s="14">
        <v>22.027486</v>
      </c>
      <c r="J357" s="12">
        <v>1.5200000000000002E-2</v>
      </c>
      <c r="K357" s="12">
        <v>5.3346</v>
      </c>
      <c r="L357" s="12">
        <v>0.28340000000000004</v>
      </c>
      <c r="M357" s="1">
        <v>0</v>
      </c>
      <c r="N357" s="1">
        <v>59</v>
      </c>
      <c r="O357" s="12">
        <v>1.821968</v>
      </c>
      <c r="P357" s="1">
        <v>5.4814000000000002E-2</v>
      </c>
      <c r="Q357" s="1">
        <v>11</v>
      </c>
      <c r="R357" s="1">
        <v>0</v>
      </c>
      <c r="S357" s="1">
        <f t="shared" si="162"/>
        <v>0</v>
      </c>
      <c r="T357" s="1">
        <f t="shared" si="163"/>
        <v>1</v>
      </c>
      <c r="U357" s="1">
        <f t="shared" si="164"/>
        <v>1</v>
      </c>
      <c r="V357" s="1">
        <f t="shared" si="169"/>
        <v>0</v>
      </c>
      <c r="W357" s="1">
        <f t="shared" si="165"/>
        <v>1</v>
      </c>
      <c r="X357" s="1">
        <f t="shared" si="166"/>
        <v>0</v>
      </c>
      <c r="Y357" s="1">
        <f t="shared" si="167"/>
        <v>1</v>
      </c>
      <c r="Z357" s="1">
        <f t="shared" si="170"/>
        <v>1</v>
      </c>
      <c r="AA357" s="1">
        <f t="shared" si="168"/>
        <v>0</v>
      </c>
      <c r="AB357" s="1">
        <f t="shared" si="155"/>
        <v>5</v>
      </c>
      <c r="AC357" s="1"/>
    </row>
    <row r="358" spans="1:29" ht="12.95" customHeight="1">
      <c r="A358" s="2">
        <v>9723</v>
      </c>
      <c r="B358" s="1" t="s">
        <v>1451</v>
      </c>
      <c r="C358" s="1" t="s">
        <v>1452</v>
      </c>
      <c r="D358" s="1">
        <v>37.371000000000002</v>
      </c>
      <c r="E358" s="1">
        <v>-108.233</v>
      </c>
      <c r="F358" s="3">
        <v>1</v>
      </c>
      <c r="G358" s="9" t="s">
        <v>2024</v>
      </c>
      <c r="H358" s="13">
        <v>30.786382</v>
      </c>
      <c r="I358" s="14">
        <v>8.7999179999999999</v>
      </c>
      <c r="J358" s="12">
        <v>0</v>
      </c>
      <c r="K358" s="12">
        <v>0.49990000000000001</v>
      </c>
      <c r="L358" s="12">
        <v>5.5500000000000008E-2</v>
      </c>
      <c r="M358" s="1">
        <v>0</v>
      </c>
      <c r="N358" s="1">
        <v>7</v>
      </c>
      <c r="O358" s="12">
        <v>0.66356499999999996</v>
      </c>
      <c r="P358" s="1">
        <v>9.7446000000000005E-2</v>
      </c>
      <c r="Q358" s="1">
        <v>1</v>
      </c>
      <c r="R358" s="1">
        <v>0</v>
      </c>
      <c r="S358" s="1">
        <f t="shared" si="162"/>
        <v>0</v>
      </c>
      <c r="T358" s="1">
        <f t="shared" si="163"/>
        <v>0</v>
      </c>
      <c r="U358" s="1">
        <f t="shared" si="164"/>
        <v>1</v>
      </c>
      <c r="V358" s="1">
        <f t="shared" si="169"/>
        <v>0</v>
      </c>
      <c r="W358" s="1">
        <f t="shared" si="165"/>
        <v>0</v>
      </c>
      <c r="X358" s="1">
        <f t="shared" si="166"/>
        <v>0</v>
      </c>
      <c r="Y358" s="1">
        <f t="shared" si="167"/>
        <v>1</v>
      </c>
      <c r="Z358" s="1">
        <f t="shared" si="170"/>
        <v>1</v>
      </c>
      <c r="AA358" s="1">
        <f t="shared" si="168"/>
        <v>0</v>
      </c>
      <c r="AB358" s="1">
        <f t="shared" si="155"/>
        <v>3</v>
      </c>
      <c r="AC358" s="1"/>
    </row>
    <row r="359" spans="1:29" ht="12.95" customHeight="1">
      <c r="A359" s="2">
        <v>9728</v>
      </c>
      <c r="B359" s="1" t="s">
        <v>1429</v>
      </c>
      <c r="C359" s="1" t="s">
        <v>1453</v>
      </c>
      <c r="D359" s="1">
        <v>37.357999999999997</v>
      </c>
      <c r="E359" s="1">
        <v>-108.254</v>
      </c>
      <c r="F359" s="3">
        <v>1</v>
      </c>
      <c r="G359" s="9" t="s">
        <v>2024</v>
      </c>
      <c r="H359" s="13">
        <v>73.054201000000006</v>
      </c>
      <c r="I359" s="14">
        <v>17.530434</v>
      </c>
      <c r="J359" s="12">
        <v>0</v>
      </c>
      <c r="K359" s="12">
        <v>3.4344999999999999</v>
      </c>
      <c r="L359" s="12">
        <v>0.29210000000000003</v>
      </c>
      <c r="M359" s="1">
        <v>0</v>
      </c>
      <c r="N359" s="1">
        <v>17</v>
      </c>
      <c r="O359" s="12">
        <v>1.607194</v>
      </c>
      <c r="P359" s="1">
        <v>6.8442000000000003E-2</v>
      </c>
      <c r="Q359" s="1">
        <v>8</v>
      </c>
      <c r="R359" s="1">
        <v>0</v>
      </c>
      <c r="S359" s="1">
        <f t="shared" si="162"/>
        <v>0</v>
      </c>
      <c r="T359" s="1">
        <f t="shared" si="163"/>
        <v>1</v>
      </c>
      <c r="U359" s="1">
        <f t="shared" si="164"/>
        <v>1</v>
      </c>
      <c r="V359" s="1">
        <f t="shared" si="169"/>
        <v>0</v>
      </c>
      <c r="W359" s="1">
        <f t="shared" si="165"/>
        <v>1</v>
      </c>
      <c r="X359" s="1">
        <f t="shared" si="166"/>
        <v>0</v>
      </c>
      <c r="Y359" s="1">
        <f t="shared" si="167"/>
        <v>1</v>
      </c>
      <c r="Z359" s="1">
        <f t="shared" si="170"/>
        <v>1</v>
      </c>
      <c r="AA359" s="1">
        <f t="shared" si="168"/>
        <v>0</v>
      </c>
      <c r="AB359" s="1">
        <f t="shared" si="155"/>
        <v>5</v>
      </c>
      <c r="AC359" s="1"/>
    </row>
    <row r="360" spans="1:29" ht="12.95" customHeight="1">
      <c r="A360" s="2">
        <v>9730</v>
      </c>
      <c r="B360" s="1" t="s">
        <v>1454</v>
      </c>
      <c r="C360" s="1" t="s">
        <v>1433</v>
      </c>
      <c r="D360" s="1">
        <v>37.357999999999997</v>
      </c>
      <c r="E360" s="1">
        <v>-108.255</v>
      </c>
      <c r="F360" s="3">
        <v>1</v>
      </c>
      <c r="G360" s="9" t="s">
        <v>2024</v>
      </c>
      <c r="H360" s="13">
        <v>110.09079</v>
      </c>
      <c r="I360" s="14">
        <v>11.316138</v>
      </c>
      <c r="J360" s="12">
        <v>0</v>
      </c>
      <c r="K360" s="12">
        <v>3.0975999999999999</v>
      </c>
      <c r="L360" s="12">
        <v>0.1242</v>
      </c>
      <c r="M360" s="1">
        <v>0</v>
      </c>
      <c r="N360" s="1">
        <v>8</v>
      </c>
      <c r="O360" s="12">
        <v>1.9025369999999999</v>
      </c>
      <c r="P360" s="1">
        <v>5.45E-2</v>
      </c>
      <c r="Q360" s="1">
        <v>1</v>
      </c>
      <c r="R360" s="1">
        <v>0</v>
      </c>
      <c r="S360" s="1">
        <f t="shared" si="162"/>
        <v>0</v>
      </c>
      <c r="T360" s="1">
        <f t="shared" si="163"/>
        <v>1</v>
      </c>
      <c r="U360" s="1">
        <f t="shared" si="164"/>
        <v>1</v>
      </c>
      <c r="V360" s="1">
        <f t="shared" si="169"/>
        <v>0</v>
      </c>
      <c r="W360" s="1">
        <f t="shared" si="165"/>
        <v>0</v>
      </c>
      <c r="X360" s="1">
        <f t="shared" si="166"/>
        <v>0</v>
      </c>
      <c r="Y360" s="1">
        <f t="shared" si="167"/>
        <v>1</v>
      </c>
      <c r="Z360" s="1">
        <f t="shared" si="170"/>
        <v>1</v>
      </c>
      <c r="AA360" s="1">
        <f t="shared" si="168"/>
        <v>0</v>
      </c>
      <c r="AB360" s="1">
        <f t="shared" si="155"/>
        <v>4</v>
      </c>
      <c r="AC360" s="1"/>
    </row>
    <row r="361" spans="1:29" ht="12.95" customHeight="1">
      <c r="A361" s="2">
        <v>9738</v>
      </c>
      <c r="B361" s="1" t="s">
        <v>1429</v>
      </c>
      <c r="C361" s="1" t="s">
        <v>1455</v>
      </c>
      <c r="D361" s="1">
        <v>37.332999999999998</v>
      </c>
      <c r="E361" s="1">
        <v>-108.324</v>
      </c>
      <c r="F361" s="3">
        <v>1</v>
      </c>
      <c r="G361" s="9" t="s">
        <v>2024</v>
      </c>
      <c r="H361" s="13">
        <v>205.504132</v>
      </c>
      <c r="I361" s="14">
        <v>7.8795299999999999</v>
      </c>
      <c r="J361" s="12">
        <v>1.4899999999999998E-2</v>
      </c>
      <c r="K361" s="12">
        <v>6.5329999999999995</v>
      </c>
      <c r="L361" s="12">
        <v>0.49709999999999999</v>
      </c>
      <c r="M361" s="1">
        <v>1</v>
      </c>
      <c r="N361" s="1">
        <v>48</v>
      </c>
      <c r="O361" s="12">
        <v>5.1810039999999997</v>
      </c>
      <c r="P361" s="1">
        <v>5.3526999999999998E-2</v>
      </c>
      <c r="Q361" s="1">
        <v>9</v>
      </c>
      <c r="R361" s="1">
        <v>0</v>
      </c>
      <c r="S361" s="1">
        <f t="shared" si="162"/>
        <v>0</v>
      </c>
      <c r="T361" s="1">
        <f t="shared" si="163"/>
        <v>1</v>
      </c>
      <c r="U361" s="1">
        <f t="shared" si="164"/>
        <v>1</v>
      </c>
      <c r="V361" s="1">
        <f t="shared" si="169"/>
        <v>1</v>
      </c>
      <c r="W361" s="1">
        <f t="shared" si="165"/>
        <v>1</v>
      </c>
      <c r="X361" s="1">
        <f t="shared" si="166"/>
        <v>1</v>
      </c>
      <c r="Y361" s="1">
        <f t="shared" si="167"/>
        <v>1</v>
      </c>
      <c r="Z361" s="1">
        <f t="shared" si="170"/>
        <v>1</v>
      </c>
      <c r="AA361" s="1">
        <f t="shared" si="168"/>
        <v>0</v>
      </c>
      <c r="AB361" s="1">
        <f t="shared" si="155"/>
        <v>7</v>
      </c>
      <c r="AC361" s="1"/>
    </row>
    <row r="362" spans="1:29" ht="12.95" customHeight="1">
      <c r="A362" s="2">
        <v>9830</v>
      </c>
      <c r="B362" s="1" t="s">
        <v>1456</v>
      </c>
      <c r="C362" s="1" t="s">
        <v>114</v>
      </c>
      <c r="D362" s="1">
        <v>37.328015999999998</v>
      </c>
      <c r="E362" s="1">
        <v>-109.04466600000001</v>
      </c>
      <c r="F362" s="3">
        <v>3</v>
      </c>
      <c r="G362" s="9" t="s">
        <v>2024</v>
      </c>
      <c r="H362" s="13">
        <v>643.17069200000003</v>
      </c>
      <c r="I362" s="14">
        <v>15.416532</v>
      </c>
      <c r="J362" s="12">
        <v>17.677699999999998</v>
      </c>
      <c r="K362" s="12">
        <v>5.7183999999999999</v>
      </c>
      <c r="L362" s="12">
        <v>0.1696</v>
      </c>
      <c r="M362" s="1">
        <v>0</v>
      </c>
      <c r="N362" s="1">
        <v>1</v>
      </c>
      <c r="O362" s="12">
        <v>0.63407800000000003</v>
      </c>
      <c r="P362" s="1">
        <v>0</v>
      </c>
      <c r="Q362" s="1">
        <v>2</v>
      </c>
      <c r="R362" s="1">
        <v>0</v>
      </c>
      <c r="S362" s="1">
        <f t="shared" si="162"/>
        <v>1</v>
      </c>
      <c r="T362" s="1">
        <f t="shared" si="163"/>
        <v>1</v>
      </c>
      <c r="U362" s="1">
        <f t="shared" si="164"/>
        <v>1</v>
      </c>
      <c r="V362" s="1">
        <f t="shared" si="169"/>
        <v>0</v>
      </c>
      <c r="W362" s="1">
        <f t="shared" si="165"/>
        <v>0</v>
      </c>
      <c r="X362" s="1">
        <f t="shared" si="166"/>
        <v>0</v>
      </c>
      <c r="Y362" s="1">
        <f t="shared" si="167"/>
        <v>0</v>
      </c>
      <c r="Z362" s="1">
        <f t="shared" si="170"/>
        <v>1</v>
      </c>
      <c r="AA362" s="1">
        <f t="shared" si="168"/>
        <v>0</v>
      </c>
      <c r="AB362" s="1">
        <f t="shared" si="155"/>
        <v>4</v>
      </c>
      <c r="AC362" s="1"/>
    </row>
    <row r="363" spans="1:29" ht="12.95" customHeight="1">
      <c r="A363" s="2">
        <v>9853</v>
      </c>
      <c r="B363" s="1" t="s">
        <v>87</v>
      </c>
      <c r="C363" s="1" t="s">
        <v>1457</v>
      </c>
      <c r="D363" s="1">
        <v>37.060502999999997</v>
      </c>
      <c r="E363" s="1">
        <v>-106.693152</v>
      </c>
      <c r="F363" s="3">
        <v>1</v>
      </c>
      <c r="G363" s="9" t="s">
        <v>2026</v>
      </c>
      <c r="H363" s="13">
        <v>200.39501300000001</v>
      </c>
      <c r="I363" s="14">
        <v>29.518505000000001</v>
      </c>
      <c r="J363" s="12">
        <v>0</v>
      </c>
      <c r="K363" s="12">
        <v>1.0531999999999999</v>
      </c>
      <c r="L363" s="12">
        <v>0</v>
      </c>
      <c r="M363" s="1">
        <v>0</v>
      </c>
      <c r="N363" s="1">
        <v>11</v>
      </c>
      <c r="O363" s="12">
        <v>1.7208300000000001</v>
      </c>
      <c r="P363" s="1">
        <v>0</v>
      </c>
      <c r="Q363" s="1">
        <v>82</v>
      </c>
      <c r="R363" s="1">
        <v>0</v>
      </c>
      <c r="S363" s="1">
        <f t="shared" ref="S363:U366" si="171">IF(J363&gt;0,1,0)</f>
        <v>0</v>
      </c>
      <c r="T363" s="1">
        <f t="shared" si="171"/>
        <v>1</v>
      </c>
      <c r="U363" s="1">
        <f t="shared" si="171"/>
        <v>0</v>
      </c>
      <c r="V363" s="1">
        <f t="shared" si="169"/>
        <v>0</v>
      </c>
      <c r="W363" s="1">
        <f>IF(N363&gt;1,1,0)</f>
        <v>1</v>
      </c>
      <c r="X363" s="1">
        <f>IF(O363&gt;0.6,1,0)</f>
        <v>1</v>
      </c>
      <c r="Y363" s="1">
        <f>IF(P363&gt;0.03,1,0)</f>
        <v>0</v>
      </c>
      <c r="Z363" s="1">
        <f t="shared" si="170"/>
        <v>1</v>
      </c>
      <c r="AA363" s="1">
        <f>IF(R363&gt;0,1,0)</f>
        <v>0</v>
      </c>
      <c r="AB363" s="1">
        <f t="shared" si="155"/>
        <v>4</v>
      </c>
      <c r="AC363" s="1"/>
    </row>
    <row r="364" spans="1:29" ht="12.95" customHeight="1">
      <c r="A364" s="2">
        <v>9860</v>
      </c>
      <c r="B364" s="1" t="s">
        <v>1458</v>
      </c>
      <c r="C364" s="1" t="s">
        <v>1459</v>
      </c>
      <c r="D364" s="1">
        <v>37.161160000000002</v>
      </c>
      <c r="E364" s="1">
        <v>-106.94833</v>
      </c>
      <c r="F364" s="3">
        <v>1</v>
      </c>
      <c r="G364" s="9" t="s">
        <v>2026</v>
      </c>
      <c r="H364" s="13">
        <v>118.452375</v>
      </c>
      <c r="I364" s="14">
        <v>17.596526999999998</v>
      </c>
      <c r="J364" s="12">
        <v>0</v>
      </c>
      <c r="K364" s="12">
        <v>0.54100000000000004</v>
      </c>
      <c r="L364" s="12">
        <v>0.16420000000000001</v>
      </c>
      <c r="M364" s="1">
        <v>0</v>
      </c>
      <c r="N364" s="1">
        <v>1</v>
      </c>
      <c r="O364" s="12">
        <v>2.2332800000000002</v>
      </c>
      <c r="P364" s="1">
        <v>0</v>
      </c>
      <c r="Q364" s="1">
        <v>2</v>
      </c>
      <c r="R364" s="1">
        <v>0</v>
      </c>
      <c r="S364" s="1">
        <f t="shared" si="171"/>
        <v>0</v>
      </c>
      <c r="T364" s="1">
        <f t="shared" si="171"/>
        <v>1</v>
      </c>
      <c r="U364" s="1">
        <f t="shared" si="171"/>
        <v>1</v>
      </c>
      <c r="V364" s="1">
        <f t="shared" si="169"/>
        <v>0</v>
      </c>
      <c r="W364" s="1">
        <f>IF(N364&gt;1,1,0)</f>
        <v>0</v>
      </c>
      <c r="X364" s="1">
        <f>IF(O364&gt;0.6,1,0)</f>
        <v>1</v>
      </c>
      <c r="Y364" s="1">
        <f>IF(P364&gt;0.03,1,0)</f>
        <v>0</v>
      </c>
      <c r="Z364" s="1">
        <f t="shared" si="170"/>
        <v>1</v>
      </c>
      <c r="AA364" s="1">
        <f>IF(R364&gt;0,1,0)</f>
        <v>0</v>
      </c>
      <c r="AB364" s="1">
        <f t="shared" si="155"/>
        <v>4</v>
      </c>
      <c r="AC364" s="1"/>
    </row>
    <row r="365" spans="1:29" ht="12.95" customHeight="1">
      <c r="A365" s="2">
        <v>9861</v>
      </c>
      <c r="B365" s="1" t="s">
        <v>1460</v>
      </c>
      <c r="C365" s="1" t="s">
        <v>114</v>
      </c>
      <c r="D365" s="1">
        <v>37.15925</v>
      </c>
      <c r="E365" s="1">
        <v>-106.94878300000001</v>
      </c>
      <c r="F365" s="3">
        <v>1</v>
      </c>
      <c r="G365" s="9" t="s">
        <v>2026</v>
      </c>
      <c r="H365" s="13">
        <v>275.46742799999998</v>
      </c>
      <c r="I365" s="14">
        <v>19.366313000000002</v>
      </c>
      <c r="J365" s="12">
        <v>4.2099999999999999E-2</v>
      </c>
      <c r="K365" s="12">
        <v>1.2788999999999999</v>
      </c>
      <c r="L365" s="12">
        <v>2.06E-2</v>
      </c>
      <c r="M365" s="1">
        <v>0</v>
      </c>
      <c r="N365" s="1">
        <v>10</v>
      </c>
      <c r="O365" s="12">
        <v>1.6449990000000001</v>
      </c>
      <c r="P365" s="1">
        <v>0</v>
      </c>
      <c r="Q365" s="1">
        <v>1</v>
      </c>
      <c r="R365" s="1">
        <v>0</v>
      </c>
      <c r="S365" s="1">
        <f t="shared" si="171"/>
        <v>1</v>
      </c>
      <c r="T365" s="1">
        <f t="shared" si="171"/>
        <v>1</v>
      </c>
      <c r="U365" s="1">
        <f t="shared" si="171"/>
        <v>1</v>
      </c>
      <c r="V365" s="1">
        <f t="shared" si="169"/>
        <v>0</v>
      </c>
      <c r="W365" s="1">
        <f>IF(N365&gt;1,1,0)</f>
        <v>1</v>
      </c>
      <c r="X365" s="1">
        <f>IF(O365&gt;0.6,1,0)</f>
        <v>1</v>
      </c>
      <c r="Y365" s="1">
        <f>IF(P365&gt;0.03,1,0)</f>
        <v>0</v>
      </c>
      <c r="Z365" s="1">
        <f t="shared" si="170"/>
        <v>1</v>
      </c>
      <c r="AA365" s="1">
        <f>IF(R365&gt;0,1,0)</f>
        <v>0</v>
      </c>
      <c r="AB365" s="1">
        <f t="shared" si="155"/>
        <v>6</v>
      </c>
      <c r="AC365" s="1"/>
    </row>
    <row r="366" spans="1:29" ht="12.95" customHeight="1">
      <c r="A366" s="2">
        <v>9862</v>
      </c>
      <c r="B366" s="1" t="s">
        <v>1460</v>
      </c>
      <c r="C366" s="1" t="s">
        <v>1461</v>
      </c>
      <c r="D366" s="1">
        <v>37.143698000000001</v>
      </c>
      <c r="E366" s="1">
        <v>-106.88550600000001</v>
      </c>
      <c r="F366" s="3">
        <v>1</v>
      </c>
      <c r="G366" s="9" t="s">
        <v>2026</v>
      </c>
      <c r="H366" s="13">
        <v>240.73706300000001</v>
      </c>
      <c r="I366" s="14">
        <v>26.984331999999998</v>
      </c>
      <c r="J366" s="12">
        <v>4.82E-2</v>
      </c>
      <c r="K366" s="12">
        <v>1.452</v>
      </c>
      <c r="L366" s="12">
        <v>0</v>
      </c>
      <c r="M366" s="1">
        <v>0</v>
      </c>
      <c r="N366" s="1">
        <v>3</v>
      </c>
      <c r="O366" s="12">
        <v>0.63959100000000002</v>
      </c>
      <c r="P366" s="1">
        <v>0</v>
      </c>
      <c r="Q366" s="1">
        <v>0</v>
      </c>
      <c r="R366" s="1">
        <v>0</v>
      </c>
      <c r="S366" s="1">
        <f t="shared" si="171"/>
        <v>1</v>
      </c>
      <c r="T366" s="1">
        <f t="shared" si="171"/>
        <v>1</v>
      </c>
      <c r="U366" s="1">
        <f t="shared" si="171"/>
        <v>0</v>
      </c>
      <c r="V366" s="1">
        <f t="shared" si="169"/>
        <v>0</v>
      </c>
      <c r="W366" s="1">
        <f>IF(N366&gt;1,1,0)</f>
        <v>1</v>
      </c>
      <c r="X366" s="1">
        <f>IF(O366&gt;0.6,1,0)</f>
        <v>1</v>
      </c>
      <c r="Y366" s="1">
        <f>IF(P366&gt;0.03,1,0)</f>
        <v>0</v>
      </c>
      <c r="Z366" s="1">
        <f t="shared" si="170"/>
        <v>0</v>
      </c>
      <c r="AA366" s="1">
        <f>IF(R366&gt;0,1,0)</f>
        <v>0</v>
      </c>
      <c r="AB366" s="1">
        <f t="shared" si="155"/>
        <v>4</v>
      </c>
      <c r="AC366" s="1"/>
    </row>
    <row r="367" spans="1:29" ht="12.95" customHeight="1">
      <c r="A367" s="2">
        <v>9871</v>
      </c>
      <c r="B367" s="1" t="s">
        <v>1462</v>
      </c>
      <c r="C367" s="1" t="s">
        <v>1463</v>
      </c>
      <c r="D367" s="1">
        <v>37.327717</v>
      </c>
      <c r="E367" s="1">
        <v>-108.701667</v>
      </c>
      <c r="F367" s="3">
        <v>1</v>
      </c>
      <c r="G367" s="9" t="s">
        <v>2024</v>
      </c>
      <c r="H367" s="13">
        <v>606.99779999999998</v>
      </c>
      <c r="I367" s="14">
        <v>43.946364000000003</v>
      </c>
      <c r="J367" s="12">
        <v>1.9425999999999999</v>
      </c>
      <c r="K367" s="12">
        <v>21.7044</v>
      </c>
      <c r="L367" s="12">
        <v>2.1412</v>
      </c>
      <c r="M367" s="1">
        <v>0</v>
      </c>
      <c r="N367" s="1">
        <v>1</v>
      </c>
      <c r="O367" s="12">
        <v>1.4483820000000001</v>
      </c>
      <c r="P367" s="1">
        <v>0</v>
      </c>
      <c r="Q367" s="1">
        <v>2</v>
      </c>
      <c r="R367" s="1">
        <v>0</v>
      </c>
      <c r="S367" s="1">
        <f>IF(J367&gt;5,1,0)</f>
        <v>0</v>
      </c>
      <c r="T367" s="1">
        <f>IF(K367&gt;2,1,0)</f>
        <v>1</v>
      </c>
      <c r="U367" s="1">
        <f>IF(L367&gt;0.05,1,0)</f>
        <v>1</v>
      </c>
      <c r="V367" s="1">
        <f t="shared" si="169"/>
        <v>0</v>
      </c>
      <c r="W367" s="1">
        <f>IF(N367&gt;10,1,0)</f>
        <v>0</v>
      </c>
      <c r="X367" s="1">
        <f>IF(O367&gt;2,1,0)</f>
        <v>0</v>
      </c>
      <c r="Y367" s="1">
        <f>IF(P367&gt;0.05,1,0)</f>
        <v>0</v>
      </c>
      <c r="Z367" s="1">
        <f t="shared" si="170"/>
        <v>1</v>
      </c>
      <c r="AA367" s="1">
        <f>IF(R367&gt;2,1,0)</f>
        <v>0</v>
      </c>
      <c r="AB367" s="1">
        <f t="shared" si="155"/>
        <v>3</v>
      </c>
      <c r="AC367" s="1"/>
    </row>
    <row r="368" spans="1:29" ht="12.95" customHeight="1">
      <c r="A368" s="2">
        <v>10102</v>
      </c>
      <c r="B368" s="1" t="s">
        <v>6</v>
      </c>
      <c r="C368" s="1" t="s">
        <v>7</v>
      </c>
      <c r="D368" s="1">
        <v>38.727440000000001</v>
      </c>
      <c r="E368" s="1">
        <v>-106.76173</v>
      </c>
      <c r="F368" s="3">
        <v>1</v>
      </c>
      <c r="G368" s="9" t="s">
        <v>2026</v>
      </c>
      <c r="H368" s="13">
        <v>932.08461</v>
      </c>
      <c r="I368" s="14">
        <v>28.581223999999999</v>
      </c>
      <c r="J368" s="12">
        <v>0</v>
      </c>
      <c r="K368" s="12">
        <v>1.1000000000000001E-2</v>
      </c>
      <c r="L368" s="12">
        <v>3.8600000000000002E-2</v>
      </c>
      <c r="M368" s="1">
        <v>0</v>
      </c>
      <c r="N368" s="1">
        <v>0</v>
      </c>
      <c r="O368" s="12">
        <v>0.42384699999999997</v>
      </c>
      <c r="P368" s="1">
        <v>2.6821999999999999E-2</v>
      </c>
      <c r="Q368" s="1">
        <v>0</v>
      </c>
      <c r="R368" s="1">
        <v>0</v>
      </c>
      <c r="S368" s="1">
        <f t="shared" ref="S368:S381" si="172">IF(J368&gt;0,1,0)</f>
        <v>0</v>
      </c>
      <c r="T368" s="1">
        <f t="shared" ref="T368:T381" si="173">IF(K368&gt;0,1,0)</f>
        <v>1</v>
      </c>
      <c r="U368" s="1">
        <f t="shared" ref="U368:U381" si="174">IF(L368&gt;0,1,0)</f>
        <v>1</v>
      </c>
      <c r="V368" s="1">
        <f t="shared" si="169"/>
        <v>0</v>
      </c>
      <c r="W368" s="1">
        <f t="shared" ref="W368:W381" si="175">IF(N368&gt;1,1,0)</f>
        <v>0</v>
      </c>
      <c r="X368" s="1">
        <f t="shared" ref="X368:X381" si="176">IF(O368&gt;0.6,1,0)</f>
        <v>0</v>
      </c>
      <c r="Y368" s="1">
        <f t="shared" ref="Y368:Y381" si="177">IF(P368&gt;0.03,1,0)</f>
        <v>0</v>
      </c>
      <c r="Z368" s="1">
        <f t="shared" si="170"/>
        <v>0</v>
      </c>
      <c r="AA368" s="1">
        <f t="shared" ref="AA368:AA381" si="178">IF(R368&gt;0,1,0)</f>
        <v>0</v>
      </c>
      <c r="AB368" s="1">
        <f t="shared" si="155"/>
        <v>2</v>
      </c>
      <c r="AC368" s="1"/>
    </row>
    <row r="369" spans="1:29" ht="12.95" customHeight="1">
      <c r="A369" s="2">
        <v>10103</v>
      </c>
      <c r="B369" s="1" t="s">
        <v>6</v>
      </c>
      <c r="C369" s="1" t="s">
        <v>8</v>
      </c>
      <c r="D369" s="1">
        <v>38.762549999999997</v>
      </c>
      <c r="E369" s="1">
        <v>-106.66203</v>
      </c>
      <c r="F369" s="3">
        <v>2</v>
      </c>
      <c r="G369" s="9" t="s">
        <v>2026</v>
      </c>
      <c r="H369" s="13">
        <v>796.49039000000005</v>
      </c>
      <c r="I369" s="14">
        <v>29.413523000000001</v>
      </c>
      <c r="J369" s="12">
        <v>0</v>
      </c>
      <c r="K369" s="12">
        <v>1.5999999999999999E-3</v>
      </c>
      <c r="L369" s="12">
        <v>4.1700000000000001E-2</v>
      </c>
      <c r="M369" s="1">
        <v>0</v>
      </c>
      <c r="N369" s="1">
        <v>0</v>
      </c>
      <c r="O369" s="12">
        <v>0.689558</v>
      </c>
      <c r="P369" s="1">
        <v>3.1387999999999999E-2</v>
      </c>
      <c r="Q369" s="1">
        <v>0</v>
      </c>
      <c r="R369" s="1">
        <v>0</v>
      </c>
      <c r="S369" s="1">
        <f t="shared" si="172"/>
        <v>0</v>
      </c>
      <c r="T369" s="1">
        <f t="shared" si="173"/>
        <v>1</v>
      </c>
      <c r="U369" s="1">
        <f t="shared" si="174"/>
        <v>1</v>
      </c>
      <c r="V369" s="1">
        <f t="shared" si="169"/>
        <v>0</v>
      </c>
      <c r="W369" s="1">
        <f t="shared" si="175"/>
        <v>0</v>
      </c>
      <c r="X369" s="1">
        <f t="shared" si="176"/>
        <v>1</v>
      </c>
      <c r="Y369" s="1">
        <f t="shared" si="177"/>
        <v>1</v>
      </c>
      <c r="Z369" s="1">
        <f t="shared" si="170"/>
        <v>0</v>
      </c>
      <c r="AA369" s="1">
        <f t="shared" si="178"/>
        <v>0</v>
      </c>
      <c r="AB369" s="1">
        <f t="shared" si="155"/>
        <v>4</v>
      </c>
      <c r="AC369" s="1"/>
    </row>
    <row r="370" spans="1:29" ht="12.95" customHeight="1">
      <c r="A370" s="2">
        <v>10104</v>
      </c>
      <c r="B370" s="1" t="s">
        <v>6</v>
      </c>
      <c r="C370" s="1" t="s">
        <v>9</v>
      </c>
      <c r="D370" s="1">
        <v>38.775509999999997</v>
      </c>
      <c r="E370" s="1">
        <v>-106.63396</v>
      </c>
      <c r="F370" s="3">
        <v>2</v>
      </c>
      <c r="G370" s="9" t="s">
        <v>2026</v>
      </c>
      <c r="H370" s="13">
        <v>785.63476200000002</v>
      </c>
      <c r="I370" s="14">
        <v>45.096128999999998</v>
      </c>
      <c r="J370" s="12">
        <v>0</v>
      </c>
      <c r="K370" s="12">
        <v>1.5999999999999999E-3</v>
      </c>
      <c r="L370" s="12">
        <v>3.8600000000000002E-2</v>
      </c>
      <c r="M370" s="1">
        <v>0</v>
      </c>
      <c r="N370" s="1">
        <v>1</v>
      </c>
      <c r="O370" s="12">
        <v>0.51395900000000005</v>
      </c>
      <c r="P370" s="1">
        <v>3.1821000000000002E-2</v>
      </c>
      <c r="Q370" s="1">
        <v>0</v>
      </c>
      <c r="R370" s="1">
        <v>0</v>
      </c>
      <c r="S370" s="1">
        <f t="shared" si="172"/>
        <v>0</v>
      </c>
      <c r="T370" s="1">
        <f t="shared" si="173"/>
        <v>1</v>
      </c>
      <c r="U370" s="1">
        <f t="shared" si="174"/>
        <v>1</v>
      </c>
      <c r="V370" s="1">
        <f t="shared" si="169"/>
        <v>0</v>
      </c>
      <c r="W370" s="1">
        <f t="shared" si="175"/>
        <v>0</v>
      </c>
      <c r="X370" s="1">
        <f t="shared" si="176"/>
        <v>0</v>
      </c>
      <c r="Y370" s="1">
        <f t="shared" si="177"/>
        <v>1</v>
      </c>
      <c r="Z370" s="1">
        <f t="shared" si="170"/>
        <v>0</v>
      </c>
      <c r="AA370" s="1">
        <f t="shared" si="178"/>
        <v>0</v>
      </c>
      <c r="AB370" s="1">
        <f t="shared" si="155"/>
        <v>3</v>
      </c>
      <c r="AC370" s="1"/>
    </row>
    <row r="371" spans="1:29" ht="12.95" customHeight="1">
      <c r="A371" s="2">
        <v>10105</v>
      </c>
      <c r="B371" s="1" t="s">
        <v>6</v>
      </c>
      <c r="C371" s="1" t="s">
        <v>10</v>
      </c>
      <c r="D371" s="1">
        <v>38.803190000000001</v>
      </c>
      <c r="E371" s="1">
        <v>-106.6283</v>
      </c>
      <c r="F371" s="3">
        <v>2</v>
      </c>
      <c r="G371" s="9" t="s">
        <v>2026</v>
      </c>
      <c r="H371" s="13">
        <v>665.17423299999996</v>
      </c>
      <c r="I371" s="14">
        <v>26.370604</v>
      </c>
      <c r="J371" s="12">
        <v>0</v>
      </c>
      <c r="K371" s="12">
        <v>1.9000000000000002E-3</v>
      </c>
      <c r="L371" s="12">
        <v>3.6999999999999998E-2</v>
      </c>
      <c r="M371" s="1">
        <v>0</v>
      </c>
      <c r="N371" s="1">
        <v>0</v>
      </c>
      <c r="O371" s="12">
        <v>0.58519299999999996</v>
      </c>
      <c r="P371" s="1">
        <v>3.7583999999999999E-2</v>
      </c>
      <c r="Q371" s="1">
        <v>0</v>
      </c>
      <c r="R371" s="1">
        <v>0</v>
      </c>
      <c r="S371" s="1">
        <f t="shared" si="172"/>
        <v>0</v>
      </c>
      <c r="T371" s="1">
        <f t="shared" si="173"/>
        <v>1</v>
      </c>
      <c r="U371" s="1">
        <f t="shared" si="174"/>
        <v>1</v>
      </c>
      <c r="V371" s="1">
        <f t="shared" si="169"/>
        <v>0</v>
      </c>
      <c r="W371" s="1">
        <f t="shared" si="175"/>
        <v>0</v>
      </c>
      <c r="X371" s="1">
        <f t="shared" si="176"/>
        <v>0</v>
      </c>
      <c r="Y371" s="1">
        <f t="shared" si="177"/>
        <v>1</v>
      </c>
      <c r="Z371" s="1">
        <f t="shared" si="170"/>
        <v>0</v>
      </c>
      <c r="AA371" s="1">
        <f t="shared" si="178"/>
        <v>0</v>
      </c>
      <c r="AB371" s="1">
        <f t="shared" si="155"/>
        <v>3</v>
      </c>
      <c r="AC371" s="1"/>
    </row>
    <row r="372" spans="1:29" ht="12.95" customHeight="1">
      <c r="A372" s="2">
        <v>10106</v>
      </c>
      <c r="B372" s="1" t="s">
        <v>6</v>
      </c>
      <c r="C372" s="1" t="s">
        <v>11</v>
      </c>
      <c r="D372" s="1">
        <v>38.812440000000002</v>
      </c>
      <c r="E372" s="1">
        <v>-106.61532</v>
      </c>
      <c r="F372" s="3">
        <v>2</v>
      </c>
      <c r="G372" s="9" t="s">
        <v>2026</v>
      </c>
      <c r="H372" s="13">
        <v>657.36481200000003</v>
      </c>
      <c r="I372" s="14">
        <v>30.820654000000001</v>
      </c>
      <c r="J372" s="12">
        <v>0</v>
      </c>
      <c r="K372" s="12">
        <v>1.9000000000000002E-3</v>
      </c>
      <c r="L372" s="12">
        <v>3.3600000000000005E-2</v>
      </c>
      <c r="M372" s="1">
        <v>0</v>
      </c>
      <c r="N372" s="1">
        <v>0</v>
      </c>
      <c r="O372" s="12">
        <v>0.76431099999999996</v>
      </c>
      <c r="P372" s="1">
        <v>3.8031000000000002E-2</v>
      </c>
      <c r="Q372" s="1">
        <v>0</v>
      </c>
      <c r="R372" s="1">
        <v>0</v>
      </c>
      <c r="S372" s="1">
        <f t="shared" si="172"/>
        <v>0</v>
      </c>
      <c r="T372" s="1">
        <f t="shared" si="173"/>
        <v>1</v>
      </c>
      <c r="U372" s="1">
        <f t="shared" si="174"/>
        <v>1</v>
      </c>
      <c r="V372" s="1">
        <f t="shared" si="169"/>
        <v>0</v>
      </c>
      <c r="W372" s="1">
        <f t="shared" si="175"/>
        <v>0</v>
      </c>
      <c r="X372" s="1">
        <f t="shared" si="176"/>
        <v>1</v>
      </c>
      <c r="Y372" s="1">
        <f t="shared" si="177"/>
        <v>1</v>
      </c>
      <c r="Z372" s="1">
        <f t="shared" si="170"/>
        <v>0</v>
      </c>
      <c r="AA372" s="1">
        <f t="shared" si="178"/>
        <v>0</v>
      </c>
      <c r="AB372" s="1">
        <f t="shared" si="155"/>
        <v>4</v>
      </c>
      <c r="AC372" s="1"/>
    </row>
    <row r="373" spans="1:29" ht="12.95" customHeight="1">
      <c r="A373" s="2">
        <v>10107</v>
      </c>
      <c r="B373" s="1" t="s">
        <v>6</v>
      </c>
      <c r="C373" s="1" t="s">
        <v>12</v>
      </c>
      <c r="D373" s="1">
        <v>38.817309999999999</v>
      </c>
      <c r="E373" s="1">
        <v>-106.61031</v>
      </c>
      <c r="F373" s="3">
        <v>2</v>
      </c>
      <c r="G373" s="9" t="s">
        <v>2026</v>
      </c>
      <c r="H373" s="13">
        <v>654.06556899999998</v>
      </c>
      <c r="I373" s="14">
        <v>33.815483999999998</v>
      </c>
      <c r="J373" s="12">
        <v>0</v>
      </c>
      <c r="K373" s="12">
        <v>1.9000000000000002E-3</v>
      </c>
      <c r="L373" s="12">
        <v>3.2399999999999998E-2</v>
      </c>
      <c r="M373" s="1">
        <v>0</v>
      </c>
      <c r="N373" s="1">
        <v>0</v>
      </c>
      <c r="O373" s="12">
        <v>0.84572000000000003</v>
      </c>
      <c r="P373" s="1">
        <v>3.8221999999999999E-2</v>
      </c>
      <c r="Q373" s="1">
        <v>0</v>
      </c>
      <c r="R373" s="1">
        <v>0</v>
      </c>
      <c r="S373" s="1">
        <f t="shared" si="172"/>
        <v>0</v>
      </c>
      <c r="T373" s="1">
        <f t="shared" si="173"/>
        <v>1</v>
      </c>
      <c r="U373" s="1">
        <f t="shared" si="174"/>
        <v>1</v>
      </c>
      <c r="V373" s="1">
        <f t="shared" si="169"/>
        <v>0</v>
      </c>
      <c r="W373" s="1">
        <f t="shared" si="175"/>
        <v>0</v>
      </c>
      <c r="X373" s="1">
        <f t="shared" si="176"/>
        <v>1</v>
      </c>
      <c r="Y373" s="1">
        <f t="shared" si="177"/>
        <v>1</v>
      </c>
      <c r="Z373" s="1">
        <f t="shared" si="170"/>
        <v>0</v>
      </c>
      <c r="AA373" s="1">
        <f t="shared" si="178"/>
        <v>0</v>
      </c>
      <c r="AB373" s="1">
        <f t="shared" si="155"/>
        <v>4</v>
      </c>
      <c r="AC373" s="1"/>
    </row>
    <row r="374" spans="1:29" ht="12.95" customHeight="1">
      <c r="A374" s="2">
        <v>10109</v>
      </c>
      <c r="B374" s="1" t="s">
        <v>6</v>
      </c>
      <c r="C374" s="1" t="s">
        <v>13</v>
      </c>
      <c r="D374" s="1">
        <v>38.900799999999997</v>
      </c>
      <c r="E374" s="1">
        <v>-106.58466</v>
      </c>
      <c r="F374" s="3">
        <v>1</v>
      </c>
      <c r="G374" s="9" t="s">
        <v>2026</v>
      </c>
      <c r="H374" s="13">
        <v>242.49351899999999</v>
      </c>
      <c r="I374" s="14">
        <v>30.181417</v>
      </c>
      <c r="J374" s="12">
        <v>0</v>
      </c>
      <c r="K374" s="12">
        <v>0</v>
      </c>
      <c r="L374" s="12">
        <v>6.9999999999999999E-4</v>
      </c>
      <c r="M374" s="1">
        <v>0</v>
      </c>
      <c r="N374" s="1">
        <v>0</v>
      </c>
      <c r="O374" s="12">
        <v>1.496248</v>
      </c>
      <c r="P374" s="1">
        <v>9.0723999999999999E-2</v>
      </c>
      <c r="Q374" s="1">
        <v>0</v>
      </c>
      <c r="R374" s="1">
        <v>0</v>
      </c>
      <c r="S374" s="1">
        <f t="shared" si="172"/>
        <v>0</v>
      </c>
      <c r="T374" s="1">
        <f t="shared" si="173"/>
        <v>0</v>
      </c>
      <c r="U374" s="1">
        <f t="shared" si="174"/>
        <v>1</v>
      </c>
      <c r="V374" s="1">
        <f t="shared" si="169"/>
        <v>0</v>
      </c>
      <c r="W374" s="1">
        <f t="shared" si="175"/>
        <v>0</v>
      </c>
      <c r="X374" s="1">
        <f t="shared" si="176"/>
        <v>1</v>
      </c>
      <c r="Y374" s="1">
        <f t="shared" si="177"/>
        <v>1</v>
      </c>
      <c r="Z374" s="1">
        <f t="shared" si="170"/>
        <v>0</v>
      </c>
      <c r="AA374" s="1">
        <f t="shared" si="178"/>
        <v>0</v>
      </c>
      <c r="AB374" s="1">
        <f t="shared" si="155"/>
        <v>3</v>
      </c>
      <c r="AC374" s="1"/>
    </row>
    <row r="375" spans="1:29" ht="12.95" customHeight="1">
      <c r="A375" s="2">
        <v>10115</v>
      </c>
      <c r="B375" s="1" t="s">
        <v>14</v>
      </c>
      <c r="C375" s="1" t="s">
        <v>15</v>
      </c>
      <c r="D375" s="1">
        <v>38.871200000000002</v>
      </c>
      <c r="E375" s="1">
        <v>-106.98578999999999</v>
      </c>
      <c r="F375" s="3">
        <v>1</v>
      </c>
      <c r="G375" s="9" t="s">
        <v>2026</v>
      </c>
      <c r="H375" s="13">
        <v>52.921163</v>
      </c>
      <c r="I375" s="14">
        <v>21.091359000000001</v>
      </c>
      <c r="J375" s="12">
        <v>0</v>
      </c>
      <c r="K375" s="12">
        <v>0</v>
      </c>
      <c r="L375" s="12">
        <v>0.30270000000000002</v>
      </c>
      <c r="M375" s="1">
        <v>2</v>
      </c>
      <c r="N375" s="1">
        <v>5</v>
      </c>
      <c r="O375" s="12">
        <v>2.0405880000000001</v>
      </c>
      <c r="P375" s="1">
        <v>1.0770740000000001</v>
      </c>
      <c r="Q375" s="1">
        <v>0</v>
      </c>
      <c r="R375" s="1">
        <v>0</v>
      </c>
      <c r="S375" s="1">
        <f t="shared" si="172"/>
        <v>0</v>
      </c>
      <c r="T375" s="1">
        <f t="shared" si="173"/>
        <v>0</v>
      </c>
      <c r="U375" s="1">
        <f t="shared" si="174"/>
        <v>1</v>
      </c>
      <c r="V375" s="1">
        <f t="shared" si="169"/>
        <v>1</v>
      </c>
      <c r="W375" s="1">
        <f t="shared" si="175"/>
        <v>1</v>
      </c>
      <c r="X375" s="1">
        <f t="shared" si="176"/>
        <v>1</v>
      </c>
      <c r="Y375" s="1">
        <f t="shared" si="177"/>
        <v>1</v>
      </c>
      <c r="Z375" s="1">
        <f t="shared" si="170"/>
        <v>0</v>
      </c>
      <c r="AA375" s="1">
        <f t="shared" si="178"/>
        <v>0</v>
      </c>
      <c r="AB375" s="1">
        <f t="shared" si="155"/>
        <v>5</v>
      </c>
      <c r="AC375" s="1"/>
    </row>
    <row r="376" spans="1:29" ht="12.95" customHeight="1">
      <c r="A376" s="2">
        <v>10118</v>
      </c>
      <c r="B376" s="1" t="s">
        <v>16</v>
      </c>
      <c r="C376" s="1" t="s">
        <v>17</v>
      </c>
      <c r="D376" s="1">
        <v>38.963317000000004</v>
      </c>
      <c r="E376" s="1">
        <v>-106.994384</v>
      </c>
      <c r="F376" s="3">
        <v>2</v>
      </c>
      <c r="G376" s="9" t="s">
        <v>2026</v>
      </c>
      <c r="H376" s="13">
        <v>36.838323000000003</v>
      </c>
      <c r="I376" s="14">
        <v>19.207028000000001</v>
      </c>
      <c r="J376" s="12">
        <v>0</v>
      </c>
      <c r="K376" s="12">
        <v>0</v>
      </c>
      <c r="L376" s="12">
        <v>7.3200000000000001E-2</v>
      </c>
      <c r="M376" s="1">
        <v>0</v>
      </c>
      <c r="N376" s="1">
        <v>1</v>
      </c>
      <c r="O376" s="12">
        <v>0.75224199999999997</v>
      </c>
      <c r="P376" s="1">
        <v>0.65149500000000005</v>
      </c>
      <c r="Q376" s="1">
        <v>0</v>
      </c>
      <c r="R376" s="1">
        <v>0</v>
      </c>
      <c r="S376" s="1">
        <f t="shared" si="172"/>
        <v>0</v>
      </c>
      <c r="T376" s="1">
        <f t="shared" si="173"/>
        <v>0</v>
      </c>
      <c r="U376" s="1">
        <f t="shared" si="174"/>
        <v>1</v>
      </c>
      <c r="V376" s="1">
        <f t="shared" si="169"/>
        <v>0</v>
      </c>
      <c r="W376" s="1">
        <f t="shared" si="175"/>
        <v>0</v>
      </c>
      <c r="X376" s="1">
        <f t="shared" si="176"/>
        <v>1</v>
      </c>
      <c r="Y376" s="1">
        <f t="shared" si="177"/>
        <v>1</v>
      </c>
      <c r="Z376" s="1">
        <f t="shared" si="170"/>
        <v>0</v>
      </c>
      <c r="AA376" s="1">
        <f t="shared" si="178"/>
        <v>0</v>
      </c>
      <c r="AB376" s="1">
        <f t="shared" si="155"/>
        <v>3</v>
      </c>
      <c r="AC376" s="1"/>
    </row>
    <row r="377" spans="1:29" ht="12.95" customHeight="1">
      <c r="A377" s="2">
        <v>10121</v>
      </c>
      <c r="B377" s="1" t="s">
        <v>18</v>
      </c>
      <c r="C377" s="1" t="s">
        <v>19</v>
      </c>
      <c r="D377" s="1">
        <v>38.828609999999998</v>
      </c>
      <c r="E377" s="1">
        <v>-106.82917</v>
      </c>
      <c r="F377" s="3">
        <v>2</v>
      </c>
      <c r="G377" s="9" t="s">
        <v>2026</v>
      </c>
      <c r="H377" s="13">
        <v>71.362112999999994</v>
      </c>
      <c r="I377" s="14">
        <v>19.794432</v>
      </c>
      <c r="J377" s="12">
        <v>0</v>
      </c>
      <c r="K377" s="12">
        <v>0</v>
      </c>
      <c r="L377" s="12">
        <v>0</v>
      </c>
      <c r="M377" s="1">
        <v>0</v>
      </c>
      <c r="N377" s="1">
        <v>11</v>
      </c>
      <c r="O377" s="12">
        <v>0.93640900000000005</v>
      </c>
      <c r="P377" s="1">
        <v>4.2039E-2</v>
      </c>
      <c r="Q377" s="1">
        <v>0</v>
      </c>
      <c r="R377" s="1">
        <v>0</v>
      </c>
      <c r="S377" s="1">
        <f t="shared" si="172"/>
        <v>0</v>
      </c>
      <c r="T377" s="1">
        <f t="shared" si="173"/>
        <v>0</v>
      </c>
      <c r="U377" s="1">
        <f t="shared" si="174"/>
        <v>0</v>
      </c>
      <c r="V377" s="1">
        <f t="shared" si="169"/>
        <v>0</v>
      </c>
      <c r="W377" s="1">
        <f t="shared" si="175"/>
        <v>1</v>
      </c>
      <c r="X377" s="1">
        <f t="shared" si="176"/>
        <v>1</v>
      </c>
      <c r="Y377" s="1">
        <f t="shared" si="177"/>
        <v>1</v>
      </c>
      <c r="Z377" s="1">
        <f t="shared" si="170"/>
        <v>0</v>
      </c>
      <c r="AA377" s="1">
        <f t="shared" si="178"/>
        <v>0</v>
      </c>
      <c r="AB377" s="1">
        <f t="shared" si="155"/>
        <v>3</v>
      </c>
      <c r="AC377" s="1"/>
    </row>
    <row r="378" spans="1:29" ht="12.95" customHeight="1">
      <c r="A378" s="2">
        <v>10123</v>
      </c>
      <c r="B378" s="1" t="s">
        <v>20</v>
      </c>
      <c r="C378" s="1" t="s">
        <v>21</v>
      </c>
      <c r="D378" s="1">
        <v>38.896329999999999</v>
      </c>
      <c r="E378" s="1">
        <v>-106.96733</v>
      </c>
      <c r="F378" s="3">
        <v>1</v>
      </c>
      <c r="G378" s="9" t="s">
        <v>2026</v>
      </c>
      <c r="H378" s="13">
        <v>3.1643720000000002</v>
      </c>
      <c r="I378" s="14">
        <v>3.1643720000000002</v>
      </c>
      <c r="J378" s="12">
        <v>0</v>
      </c>
      <c r="K378" s="12">
        <v>0</v>
      </c>
      <c r="L378" s="12">
        <v>9.7637999999999998</v>
      </c>
      <c r="M378" s="1">
        <v>0</v>
      </c>
      <c r="N378" s="1">
        <v>2</v>
      </c>
      <c r="O378" s="12">
        <v>4.2000209999999996</v>
      </c>
      <c r="P378" s="1">
        <v>0</v>
      </c>
      <c r="Q378" s="1">
        <v>0</v>
      </c>
      <c r="R378" s="1">
        <v>0</v>
      </c>
      <c r="S378" s="1">
        <f t="shared" si="172"/>
        <v>0</v>
      </c>
      <c r="T378" s="1">
        <f t="shared" si="173"/>
        <v>0</v>
      </c>
      <c r="U378" s="1">
        <f t="shared" si="174"/>
        <v>1</v>
      </c>
      <c r="V378" s="1">
        <f t="shared" si="169"/>
        <v>0</v>
      </c>
      <c r="W378" s="1">
        <f t="shared" si="175"/>
        <v>1</v>
      </c>
      <c r="X378" s="1">
        <f t="shared" si="176"/>
        <v>1</v>
      </c>
      <c r="Y378" s="1">
        <f t="shared" si="177"/>
        <v>0</v>
      </c>
      <c r="Z378" s="1">
        <f t="shared" si="170"/>
        <v>0</v>
      </c>
      <c r="AA378" s="1">
        <f t="shared" si="178"/>
        <v>0</v>
      </c>
      <c r="AB378" s="1">
        <f t="shared" si="155"/>
        <v>3</v>
      </c>
      <c r="AC378" s="1"/>
    </row>
    <row r="379" spans="1:29" ht="12.95" customHeight="1">
      <c r="A379" s="2">
        <v>10125</v>
      </c>
      <c r="B379" s="1" t="s">
        <v>24</v>
      </c>
      <c r="C379" s="1" t="s">
        <v>25</v>
      </c>
      <c r="D379" s="1">
        <v>38.727460000000001</v>
      </c>
      <c r="E379" s="1">
        <v>-107.50615000000001</v>
      </c>
      <c r="F379" s="3">
        <v>1</v>
      </c>
      <c r="G379" s="9" t="s">
        <v>2026</v>
      </c>
      <c r="H379" s="13">
        <v>155.88187300000001</v>
      </c>
      <c r="I379" s="14">
        <v>60.264730999999998</v>
      </c>
      <c r="J379" s="12">
        <v>1.6199999999999999E-2</v>
      </c>
      <c r="K379" s="12">
        <v>1.4120000000000001</v>
      </c>
      <c r="L379" s="12">
        <v>3.7499999999999999E-2</v>
      </c>
      <c r="M379" s="1">
        <v>0</v>
      </c>
      <c r="N379" s="1">
        <v>64</v>
      </c>
      <c r="O379" s="12">
        <v>0.554427</v>
      </c>
      <c r="P379" s="1">
        <v>0</v>
      </c>
      <c r="Q379" s="1">
        <v>1</v>
      </c>
      <c r="R379" s="1">
        <v>0</v>
      </c>
      <c r="S379" s="1">
        <f t="shared" si="172"/>
        <v>1</v>
      </c>
      <c r="T379" s="1">
        <f t="shared" si="173"/>
        <v>1</v>
      </c>
      <c r="U379" s="1">
        <f t="shared" si="174"/>
        <v>1</v>
      </c>
      <c r="V379" s="1">
        <f t="shared" si="169"/>
        <v>0</v>
      </c>
      <c r="W379" s="1">
        <f t="shared" si="175"/>
        <v>1</v>
      </c>
      <c r="X379" s="1">
        <f t="shared" si="176"/>
        <v>0</v>
      </c>
      <c r="Y379" s="1">
        <f t="shared" si="177"/>
        <v>0</v>
      </c>
      <c r="Z379" s="1">
        <f t="shared" si="170"/>
        <v>1</v>
      </c>
      <c r="AA379" s="1">
        <f t="shared" si="178"/>
        <v>0</v>
      </c>
      <c r="AB379" s="1">
        <f t="shared" si="155"/>
        <v>5</v>
      </c>
      <c r="AC379" s="1"/>
    </row>
    <row r="380" spans="1:29" ht="12.95" customHeight="1">
      <c r="A380" s="2">
        <v>10128</v>
      </c>
      <c r="B380" s="1" t="s">
        <v>26</v>
      </c>
      <c r="C380" s="1" t="s">
        <v>27</v>
      </c>
      <c r="D380" s="1">
        <v>38.836539999999999</v>
      </c>
      <c r="E380" s="1">
        <v>-106.9367</v>
      </c>
      <c r="F380" s="3">
        <v>1</v>
      </c>
      <c r="G380" s="9" t="s">
        <v>2026</v>
      </c>
      <c r="H380" s="13">
        <v>207.95238800000001</v>
      </c>
      <c r="I380" s="14">
        <v>28.480183</v>
      </c>
      <c r="J380" s="12">
        <v>0</v>
      </c>
      <c r="K380" s="12">
        <v>0.36480000000000001</v>
      </c>
      <c r="L380" s="12">
        <v>0.92739999999999989</v>
      </c>
      <c r="M380" s="1">
        <v>2</v>
      </c>
      <c r="N380" s="1">
        <v>25</v>
      </c>
      <c r="O380" s="12">
        <v>1.5620540000000001</v>
      </c>
      <c r="P380" s="1">
        <v>0.87519999999999998</v>
      </c>
      <c r="Q380" s="1">
        <v>0</v>
      </c>
      <c r="R380" s="1">
        <v>0</v>
      </c>
      <c r="S380" s="1">
        <f t="shared" si="172"/>
        <v>0</v>
      </c>
      <c r="T380" s="1">
        <f t="shared" si="173"/>
        <v>1</v>
      </c>
      <c r="U380" s="1">
        <f t="shared" si="174"/>
        <v>1</v>
      </c>
      <c r="V380" s="1">
        <f t="shared" si="169"/>
        <v>1</v>
      </c>
      <c r="W380" s="1">
        <f t="shared" si="175"/>
        <v>1</v>
      </c>
      <c r="X380" s="1">
        <f t="shared" si="176"/>
        <v>1</v>
      </c>
      <c r="Y380" s="1">
        <f t="shared" si="177"/>
        <v>1</v>
      </c>
      <c r="Z380" s="1">
        <f t="shared" si="170"/>
        <v>0</v>
      </c>
      <c r="AA380" s="1">
        <f t="shared" si="178"/>
        <v>0</v>
      </c>
      <c r="AB380" s="1">
        <f t="shared" si="155"/>
        <v>6</v>
      </c>
      <c r="AC380" s="1"/>
    </row>
    <row r="381" spans="1:29" ht="12.95" customHeight="1">
      <c r="A381" s="2">
        <v>10160</v>
      </c>
      <c r="B381" s="1" t="s">
        <v>28</v>
      </c>
      <c r="C381" s="1" t="s">
        <v>29</v>
      </c>
      <c r="D381" s="1">
        <v>38.846670000000003</v>
      </c>
      <c r="E381" s="1">
        <v>-106.55694</v>
      </c>
      <c r="F381" s="3">
        <v>1</v>
      </c>
      <c r="G381" s="9" t="s">
        <v>2026</v>
      </c>
      <c r="H381" s="13">
        <v>105.209321</v>
      </c>
      <c r="I381" s="14">
        <v>9.1005099999999999</v>
      </c>
      <c r="J381" s="12">
        <v>0</v>
      </c>
      <c r="K381" s="12">
        <v>0</v>
      </c>
      <c r="L381" s="12">
        <v>0</v>
      </c>
      <c r="M381" s="1">
        <v>0</v>
      </c>
      <c r="N381" s="1">
        <v>0</v>
      </c>
      <c r="O381" s="12">
        <v>1.0127379999999999</v>
      </c>
      <c r="P381" s="1">
        <v>0</v>
      </c>
      <c r="Q381" s="1">
        <v>0</v>
      </c>
      <c r="R381" s="1">
        <v>0</v>
      </c>
      <c r="S381" s="1">
        <f t="shared" si="172"/>
        <v>0</v>
      </c>
      <c r="T381" s="1">
        <f t="shared" si="173"/>
        <v>0</v>
      </c>
      <c r="U381" s="1">
        <f t="shared" si="174"/>
        <v>0</v>
      </c>
      <c r="V381" s="1">
        <f t="shared" si="169"/>
        <v>0</v>
      </c>
      <c r="W381" s="1">
        <f t="shared" si="175"/>
        <v>0</v>
      </c>
      <c r="X381" s="1">
        <f t="shared" si="176"/>
        <v>1</v>
      </c>
      <c r="Y381" s="1">
        <f t="shared" si="177"/>
        <v>0</v>
      </c>
      <c r="Z381" s="1">
        <f t="shared" si="170"/>
        <v>0</v>
      </c>
      <c r="AA381" s="1">
        <f t="shared" si="178"/>
        <v>0</v>
      </c>
      <c r="AB381" s="1">
        <f t="shared" si="155"/>
        <v>1</v>
      </c>
      <c r="AC381" s="1"/>
    </row>
    <row r="382" spans="1:29" ht="12.95" customHeight="1">
      <c r="A382" s="2">
        <v>10212</v>
      </c>
      <c r="B382" s="1" t="s">
        <v>24</v>
      </c>
      <c r="C382" s="1" t="s">
        <v>30</v>
      </c>
      <c r="D382" s="1">
        <v>38.7074</v>
      </c>
      <c r="E382" s="1">
        <v>-107.7101</v>
      </c>
      <c r="F382" s="3">
        <v>1</v>
      </c>
      <c r="G382" s="9" t="s">
        <v>2024</v>
      </c>
      <c r="H382" s="13">
        <v>434.45975700000002</v>
      </c>
      <c r="I382" s="14">
        <v>19.047442</v>
      </c>
      <c r="J382" s="12">
        <v>0.11789999999999999</v>
      </c>
      <c r="K382" s="12">
        <v>10.831100000000001</v>
      </c>
      <c r="L382" s="12">
        <v>0.21439999999999995</v>
      </c>
      <c r="M382" s="1">
        <v>0</v>
      </c>
      <c r="N382" s="1">
        <v>26</v>
      </c>
      <c r="O382" s="12">
        <v>1.193068</v>
      </c>
      <c r="P382" s="1">
        <v>0</v>
      </c>
      <c r="Q382" s="1">
        <v>0</v>
      </c>
      <c r="R382" s="1">
        <v>0</v>
      </c>
      <c r="S382" s="1">
        <f>IF(J382&gt;5,1,0)</f>
        <v>0</v>
      </c>
      <c r="T382" s="1">
        <f>IF(K382&gt;2,1,0)</f>
        <v>1</v>
      </c>
      <c r="U382" s="1">
        <f>IF(L382&gt;0.05,1,0)</f>
        <v>1</v>
      </c>
      <c r="V382" s="1">
        <f t="shared" si="169"/>
        <v>0</v>
      </c>
      <c r="W382" s="1">
        <f>IF(N382&gt;10,1,0)</f>
        <v>1</v>
      </c>
      <c r="X382" s="1">
        <f>IF(O382&gt;2,1,0)</f>
        <v>0</v>
      </c>
      <c r="Y382" s="1">
        <f>IF(P382&gt;0.05,1,0)</f>
        <v>0</v>
      </c>
      <c r="Z382" s="1">
        <f t="shared" si="170"/>
        <v>0</v>
      </c>
      <c r="AA382" s="1">
        <f>IF(R382&gt;2,1,0)</f>
        <v>0</v>
      </c>
      <c r="AB382" s="1">
        <f t="shared" si="155"/>
        <v>3</v>
      </c>
      <c r="AC382" s="1"/>
    </row>
    <row r="383" spans="1:29" ht="12.95" customHeight="1">
      <c r="A383" s="2">
        <v>10215</v>
      </c>
      <c r="B383" s="1" t="s">
        <v>24</v>
      </c>
      <c r="C383" s="1" t="s">
        <v>31</v>
      </c>
      <c r="D383" s="1">
        <v>38.728299999999997</v>
      </c>
      <c r="E383" s="1">
        <v>-107.50724</v>
      </c>
      <c r="F383" s="3">
        <v>1</v>
      </c>
      <c r="G383" s="9" t="s">
        <v>2026</v>
      </c>
      <c r="H383" s="13">
        <v>111.45773</v>
      </c>
      <c r="I383" s="14">
        <v>28.651819</v>
      </c>
      <c r="J383" s="12">
        <v>0</v>
      </c>
      <c r="K383" s="12">
        <v>0.2382</v>
      </c>
      <c r="L383" s="12">
        <v>0</v>
      </c>
      <c r="M383" s="1">
        <v>0</v>
      </c>
      <c r="N383" s="1">
        <v>9</v>
      </c>
      <c r="O383" s="12">
        <v>0.52692600000000001</v>
      </c>
      <c r="P383" s="1">
        <v>0</v>
      </c>
      <c r="Q383" s="1">
        <v>0</v>
      </c>
      <c r="R383" s="1">
        <v>0</v>
      </c>
      <c r="S383" s="1">
        <f t="shared" ref="S383:U384" si="179">IF(J383&gt;0,1,0)</f>
        <v>0</v>
      </c>
      <c r="T383" s="1">
        <f t="shared" si="179"/>
        <v>1</v>
      </c>
      <c r="U383" s="1">
        <f t="shared" si="179"/>
        <v>0</v>
      </c>
      <c r="V383" s="1">
        <f t="shared" si="169"/>
        <v>0</v>
      </c>
      <c r="W383" s="1">
        <f>IF(N383&gt;1,1,0)</f>
        <v>1</v>
      </c>
      <c r="X383" s="1">
        <f>IF(O383&gt;0.6,1,0)</f>
        <v>0</v>
      </c>
      <c r="Y383" s="1">
        <f>IF(P383&gt;0.03,1,0)</f>
        <v>0</v>
      </c>
      <c r="Z383" s="1">
        <f t="shared" si="170"/>
        <v>0</v>
      </c>
      <c r="AA383" s="1">
        <f>IF(R383&gt;0,1,0)</f>
        <v>0</v>
      </c>
      <c r="AB383" s="1">
        <f t="shared" si="155"/>
        <v>2</v>
      </c>
      <c r="AC383" s="1"/>
    </row>
    <row r="384" spans="1:29" ht="12.95" customHeight="1">
      <c r="A384" s="2">
        <v>10227</v>
      </c>
      <c r="B384" s="1" t="s">
        <v>32</v>
      </c>
      <c r="C384" s="1" t="s">
        <v>33</v>
      </c>
      <c r="D384" s="1">
        <v>38.540779999999998</v>
      </c>
      <c r="E384" s="1">
        <v>-107.38117</v>
      </c>
      <c r="F384" s="3">
        <v>1</v>
      </c>
      <c r="G384" s="9" t="s">
        <v>2026</v>
      </c>
      <c r="H384" s="13">
        <v>59.973841999999998</v>
      </c>
      <c r="I384" s="14">
        <v>15.157475</v>
      </c>
      <c r="J384" s="12">
        <v>0</v>
      </c>
      <c r="K384" s="12">
        <v>0</v>
      </c>
      <c r="L384" s="12">
        <v>0</v>
      </c>
      <c r="M384" s="1">
        <v>0</v>
      </c>
      <c r="N384" s="1">
        <v>0</v>
      </c>
      <c r="O384" s="12">
        <v>0.65965099999999999</v>
      </c>
      <c r="P384" s="1">
        <v>0</v>
      </c>
      <c r="Q384" s="1">
        <v>0</v>
      </c>
      <c r="R384" s="1">
        <v>0</v>
      </c>
      <c r="S384" s="1">
        <f t="shared" si="179"/>
        <v>0</v>
      </c>
      <c r="T384" s="1">
        <f t="shared" si="179"/>
        <v>0</v>
      </c>
      <c r="U384" s="1">
        <f t="shared" si="179"/>
        <v>0</v>
      </c>
      <c r="V384" s="1">
        <f t="shared" si="169"/>
        <v>0</v>
      </c>
      <c r="W384" s="1">
        <f>IF(N384&gt;1,1,0)</f>
        <v>0</v>
      </c>
      <c r="X384" s="1">
        <f>IF(O384&gt;0.6,1,0)</f>
        <v>1</v>
      </c>
      <c r="Y384" s="1">
        <f>IF(P384&gt;0.03,1,0)</f>
        <v>0</v>
      </c>
      <c r="Z384" s="1">
        <f t="shared" si="170"/>
        <v>0</v>
      </c>
      <c r="AA384" s="1">
        <f>IF(R384&gt;0,1,0)</f>
        <v>0</v>
      </c>
      <c r="AB384" s="1">
        <f t="shared" si="155"/>
        <v>1</v>
      </c>
      <c r="AC384" s="1"/>
    </row>
    <row r="385" spans="1:29" ht="12.95" customHeight="1">
      <c r="A385" s="2">
        <v>10230</v>
      </c>
      <c r="B385" s="1" t="s">
        <v>34</v>
      </c>
      <c r="C385" s="1" t="s">
        <v>35</v>
      </c>
      <c r="D385" s="1">
        <v>38.418500000000002</v>
      </c>
      <c r="E385" s="1">
        <v>-107.53</v>
      </c>
      <c r="F385" s="3">
        <v>1</v>
      </c>
      <c r="G385" s="9" t="s">
        <v>2024</v>
      </c>
      <c r="H385" s="13">
        <v>532.47830899999997</v>
      </c>
      <c r="I385" s="14">
        <v>36.514968000000003</v>
      </c>
      <c r="J385" s="12">
        <v>0</v>
      </c>
      <c r="K385" s="12">
        <v>2.085</v>
      </c>
      <c r="L385" s="12">
        <v>7.5199999999999989E-2</v>
      </c>
      <c r="M385" s="1">
        <v>0</v>
      </c>
      <c r="N385" s="1">
        <v>42</v>
      </c>
      <c r="O385" s="12">
        <v>1.6404380000000001</v>
      </c>
      <c r="P385" s="1">
        <v>0</v>
      </c>
      <c r="Q385" s="1">
        <v>0</v>
      </c>
      <c r="R385" s="1">
        <v>0</v>
      </c>
      <c r="S385" s="1">
        <f>IF(J385&gt;5,1,0)</f>
        <v>0</v>
      </c>
      <c r="T385" s="1">
        <f>IF(K385&gt;2,1,0)</f>
        <v>1</v>
      </c>
      <c r="U385" s="1">
        <f>IF(L385&gt;0.05,1,0)</f>
        <v>1</v>
      </c>
      <c r="V385" s="1">
        <f t="shared" si="169"/>
        <v>0</v>
      </c>
      <c r="W385" s="1">
        <f>IF(N385&gt;10,1,0)</f>
        <v>1</v>
      </c>
      <c r="X385" s="1">
        <f>IF(O385&gt;2,1,0)</f>
        <v>0</v>
      </c>
      <c r="Y385" s="1">
        <f>IF(P385&gt;0.05,1,0)</f>
        <v>0</v>
      </c>
      <c r="Z385" s="1">
        <f t="shared" si="170"/>
        <v>0</v>
      </c>
      <c r="AA385" s="1">
        <f>IF(R385&gt;2,1,0)</f>
        <v>0</v>
      </c>
      <c r="AB385" s="1">
        <f t="shared" si="155"/>
        <v>3</v>
      </c>
      <c r="AC385" s="1"/>
    </row>
    <row r="386" spans="1:29" ht="12.95" customHeight="1">
      <c r="A386" s="2">
        <v>10231</v>
      </c>
      <c r="B386" s="1" t="s">
        <v>39</v>
      </c>
      <c r="C386" s="1" t="s">
        <v>40</v>
      </c>
      <c r="D386" s="1">
        <v>38.405278000000003</v>
      </c>
      <c r="E386" s="1">
        <v>-107.408333</v>
      </c>
      <c r="F386" s="3">
        <v>1</v>
      </c>
      <c r="G386" s="9" t="s">
        <v>2026</v>
      </c>
      <c r="H386" s="13">
        <v>238.393046</v>
      </c>
      <c r="I386" s="14">
        <v>24.177146</v>
      </c>
      <c r="J386" s="12">
        <v>0</v>
      </c>
      <c r="K386" s="12">
        <v>0.13589999999999999</v>
      </c>
      <c r="L386" s="12">
        <v>3.4699999999999995E-2</v>
      </c>
      <c r="M386" s="1">
        <v>0</v>
      </c>
      <c r="N386" s="1">
        <v>8</v>
      </c>
      <c r="O386" s="12">
        <v>3.284116</v>
      </c>
      <c r="P386" s="1">
        <v>0</v>
      </c>
      <c r="Q386" s="1">
        <v>0</v>
      </c>
      <c r="R386" s="1">
        <v>0</v>
      </c>
      <c r="S386" s="1">
        <f>IF(J386&gt;0,1,0)</f>
        <v>0</v>
      </c>
      <c r="T386" s="1">
        <f>IF(K386&gt;0,1,0)</f>
        <v>1</v>
      </c>
      <c r="U386" s="1">
        <f>IF(L386&gt;0,1,0)</f>
        <v>1</v>
      </c>
      <c r="V386" s="1">
        <f t="shared" si="169"/>
        <v>0</v>
      </c>
      <c r="W386" s="1">
        <f>IF(N386&gt;1,1,0)</f>
        <v>1</v>
      </c>
      <c r="X386" s="1">
        <f>IF(O386&gt;0.6,1,0)</f>
        <v>1</v>
      </c>
      <c r="Y386" s="1">
        <f>IF(P386&gt;0.03,1,0)</f>
        <v>0</v>
      </c>
      <c r="Z386" s="1">
        <f t="shared" si="170"/>
        <v>0</v>
      </c>
      <c r="AA386" s="1">
        <f>IF(R386&gt;0,1,0)</f>
        <v>0</v>
      </c>
      <c r="AB386" s="1">
        <f t="shared" ref="AB386:AB449" si="180">SUM(S386:AA386)</f>
        <v>4</v>
      </c>
      <c r="AC386" s="1"/>
    </row>
    <row r="387" spans="1:29" ht="12.95" customHeight="1">
      <c r="A387" s="2">
        <v>10232</v>
      </c>
      <c r="B387" s="1" t="s">
        <v>41</v>
      </c>
      <c r="C387" s="1" t="s">
        <v>42</v>
      </c>
      <c r="D387" s="1">
        <v>38.446510000000004</v>
      </c>
      <c r="E387" s="1">
        <v>-107.344228</v>
      </c>
      <c r="F387" s="3">
        <v>1</v>
      </c>
      <c r="G387" s="9" t="s">
        <v>2024</v>
      </c>
      <c r="H387" s="13">
        <v>69.947892999999993</v>
      </c>
      <c r="I387" s="14">
        <v>14.889454000000001</v>
      </c>
      <c r="J387" s="12">
        <v>0</v>
      </c>
      <c r="K387" s="12">
        <v>3.9899999999999998E-2</v>
      </c>
      <c r="L387" s="12">
        <v>0.18780000000000002</v>
      </c>
      <c r="M387" s="1">
        <v>0</v>
      </c>
      <c r="N387" s="1">
        <v>2</v>
      </c>
      <c r="O387" s="12">
        <v>2.4975160000000001</v>
      </c>
      <c r="P387" s="1">
        <v>0</v>
      </c>
      <c r="Q387" s="1">
        <v>0</v>
      </c>
      <c r="R387" s="1">
        <v>0</v>
      </c>
      <c r="S387" s="1">
        <f>IF(J387&gt;5,1,0)</f>
        <v>0</v>
      </c>
      <c r="T387" s="1">
        <f>IF(K387&gt;2,1,0)</f>
        <v>0</v>
      </c>
      <c r="U387" s="1">
        <f>IF(L387&gt;0.05,1,0)</f>
        <v>1</v>
      </c>
      <c r="V387" s="1">
        <f t="shared" si="169"/>
        <v>0</v>
      </c>
      <c r="W387" s="1">
        <f>IF(N387&gt;10,1,0)</f>
        <v>0</v>
      </c>
      <c r="X387" s="1">
        <f>IF(O387&gt;2,1,0)</f>
        <v>1</v>
      </c>
      <c r="Y387" s="1">
        <f>IF(P387&gt;0.05,1,0)</f>
        <v>0</v>
      </c>
      <c r="Z387" s="1">
        <f t="shared" si="170"/>
        <v>0</v>
      </c>
      <c r="AA387" s="1">
        <f>IF(R387&gt;2,1,0)</f>
        <v>0</v>
      </c>
      <c r="AB387" s="1">
        <f t="shared" si="180"/>
        <v>2</v>
      </c>
      <c r="AC387" s="1"/>
    </row>
    <row r="388" spans="1:29" ht="12.95" customHeight="1">
      <c r="A388" s="2">
        <v>10235</v>
      </c>
      <c r="B388" s="1" t="s">
        <v>43</v>
      </c>
      <c r="C388" s="1" t="s">
        <v>44</v>
      </c>
      <c r="D388" s="1">
        <v>38.375</v>
      </c>
      <c r="E388" s="1">
        <v>-107.3</v>
      </c>
      <c r="F388" s="3">
        <v>1</v>
      </c>
      <c r="G388" s="9" t="s">
        <v>2026</v>
      </c>
      <c r="H388" s="13">
        <v>50.099414000000003</v>
      </c>
      <c r="I388" s="14">
        <v>11.210929</v>
      </c>
      <c r="J388" s="12">
        <v>0</v>
      </c>
      <c r="K388" s="12">
        <v>5.0299999999999997E-2</v>
      </c>
      <c r="L388" s="12">
        <v>0</v>
      </c>
      <c r="M388" s="1">
        <v>0</v>
      </c>
      <c r="N388" s="1">
        <v>2</v>
      </c>
      <c r="O388" s="12">
        <v>2.3413719999999998</v>
      </c>
      <c r="P388" s="1">
        <v>0</v>
      </c>
      <c r="Q388" s="1">
        <v>0</v>
      </c>
      <c r="R388" s="1">
        <v>0</v>
      </c>
      <c r="S388" s="1">
        <f t="shared" ref="S388:U392" si="181">IF(J388&gt;0,1,0)</f>
        <v>0</v>
      </c>
      <c r="T388" s="1">
        <f t="shared" si="181"/>
        <v>1</v>
      </c>
      <c r="U388" s="1">
        <f t="shared" si="181"/>
        <v>0</v>
      </c>
      <c r="V388" s="1">
        <f t="shared" si="169"/>
        <v>0</v>
      </c>
      <c r="W388" s="1">
        <f>IF(N388&gt;1,1,0)</f>
        <v>1</v>
      </c>
      <c r="X388" s="1">
        <f>IF(O388&gt;0.6,1,0)</f>
        <v>1</v>
      </c>
      <c r="Y388" s="1">
        <f>IF(P388&gt;0.03,1,0)</f>
        <v>0</v>
      </c>
      <c r="Z388" s="1">
        <f t="shared" si="170"/>
        <v>0</v>
      </c>
      <c r="AA388" s="1">
        <f>IF(R388&gt;0,1,0)</f>
        <v>0</v>
      </c>
      <c r="AB388" s="1">
        <f t="shared" si="180"/>
        <v>3</v>
      </c>
      <c r="AC388" s="1"/>
    </row>
    <row r="389" spans="1:29" ht="12.95" customHeight="1">
      <c r="A389" s="2">
        <v>10236</v>
      </c>
      <c r="B389" s="1" t="s">
        <v>45</v>
      </c>
      <c r="C389" s="1" t="s">
        <v>46</v>
      </c>
      <c r="D389" s="1">
        <v>38.21951</v>
      </c>
      <c r="E389" s="1">
        <v>-107.46508</v>
      </c>
      <c r="F389" s="3">
        <v>2</v>
      </c>
      <c r="G389" s="9" t="s">
        <v>2026</v>
      </c>
      <c r="H389" s="13">
        <v>12.407799000000001</v>
      </c>
      <c r="I389" s="14">
        <v>7.8432409999999999</v>
      </c>
      <c r="J389" s="12">
        <v>0</v>
      </c>
      <c r="K389" s="12">
        <v>0</v>
      </c>
      <c r="L389" s="12">
        <v>0</v>
      </c>
      <c r="M389" s="1">
        <v>0</v>
      </c>
      <c r="N389" s="1">
        <v>0</v>
      </c>
      <c r="O389" s="12">
        <v>1.1552709999999999</v>
      </c>
      <c r="P389" s="1">
        <v>0</v>
      </c>
      <c r="Q389" s="1">
        <v>0</v>
      </c>
      <c r="R389" s="1">
        <v>0</v>
      </c>
      <c r="S389" s="1">
        <f t="shared" si="181"/>
        <v>0</v>
      </c>
      <c r="T389" s="1">
        <f t="shared" si="181"/>
        <v>0</v>
      </c>
      <c r="U389" s="1">
        <f t="shared" si="181"/>
        <v>0</v>
      </c>
      <c r="V389" s="1">
        <f t="shared" si="169"/>
        <v>0</v>
      </c>
      <c r="W389" s="1">
        <f>IF(N389&gt;1,1,0)</f>
        <v>0</v>
      </c>
      <c r="X389" s="1">
        <f>IF(O389&gt;0.6,1,0)</f>
        <v>1</v>
      </c>
      <c r="Y389" s="1">
        <f>IF(P389&gt;0.03,1,0)</f>
        <v>0</v>
      </c>
      <c r="Z389" s="1">
        <f t="shared" si="170"/>
        <v>0</v>
      </c>
      <c r="AA389" s="1">
        <f>IF(R389&gt;0,1,0)</f>
        <v>0</v>
      </c>
      <c r="AB389" s="1">
        <f t="shared" si="180"/>
        <v>1</v>
      </c>
      <c r="AC389" s="1"/>
    </row>
    <row r="390" spans="1:29" ht="12.95" customHeight="1">
      <c r="A390" s="2">
        <v>10237</v>
      </c>
      <c r="B390" s="1" t="s">
        <v>37</v>
      </c>
      <c r="C390" s="1" t="s">
        <v>47</v>
      </c>
      <c r="D390" s="1">
        <v>38.224440000000001</v>
      </c>
      <c r="E390" s="1">
        <v>-107.46778</v>
      </c>
      <c r="F390" s="3">
        <v>2</v>
      </c>
      <c r="G390" s="9" t="s">
        <v>2026</v>
      </c>
      <c r="H390" s="13">
        <v>43.389203000000002</v>
      </c>
      <c r="I390" s="14">
        <v>19.234041000000001</v>
      </c>
      <c r="J390" s="12">
        <v>0</v>
      </c>
      <c r="K390" s="12">
        <v>0</v>
      </c>
      <c r="L390" s="12">
        <v>0</v>
      </c>
      <c r="M390" s="1">
        <v>0</v>
      </c>
      <c r="N390" s="1">
        <v>0</v>
      </c>
      <c r="O390" s="12">
        <v>0.653254</v>
      </c>
      <c r="P390" s="1">
        <v>0</v>
      </c>
      <c r="Q390" s="1">
        <v>0</v>
      </c>
      <c r="R390" s="1">
        <v>0</v>
      </c>
      <c r="S390" s="1">
        <f t="shared" si="181"/>
        <v>0</v>
      </c>
      <c r="T390" s="1">
        <f t="shared" si="181"/>
        <v>0</v>
      </c>
      <c r="U390" s="1">
        <f t="shared" si="181"/>
        <v>0</v>
      </c>
      <c r="V390" s="1">
        <f t="shared" si="169"/>
        <v>0</v>
      </c>
      <c r="W390" s="1">
        <f>IF(N390&gt;1,1,0)</f>
        <v>0</v>
      </c>
      <c r="X390" s="1">
        <f>IF(O390&gt;0.6,1,0)</f>
        <v>1</v>
      </c>
      <c r="Y390" s="1">
        <f>IF(P390&gt;0.03,1,0)</f>
        <v>0</v>
      </c>
      <c r="Z390" s="1">
        <f t="shared" si="170"/>
        <v>0</v>
      </c>
      <c r="AA390" s="1">
        <f>IF(R390&gt;0,1,0)</f>
        <v>0</v>
      </c>
      <c r="AB390" s="1">
        <f t="shared" si="180"/>
        <v>1</v>
      </c>
      <c r="AC390" s="1"/>
    </row>
    <row r="391" spans="1:29" ht="12.95" customHeight="1">
      <c r="A391" s="2">
        <v>10238</v>
      </c>
      <c r="B391" s="1" t="s">
        <v>51</v>
      </c>
      <c r="C391" s="1" t="s">
        <v>52</v>
      </c>
      <c r="D391" s="1">
        <v>38.211939999999998</v>
      </c>
      <c r="E391" s="1">
        <v>-107.38667</v>
      </c>
      <c r="F391" s="3">
        <v>2</v>
      </c>
      <c r="G391" s="9" t="s">
        <v>2026</v>
      </c>
      <c r="H391" s="13">
        <v>69.663302999999999</v>
      </c>
      <c r="I391" s="14">
        <v>13.992813</v>
      </c>
      <c r="J391" s="12">
        <v>0</v>
      </c>
      <c r="K391" s="12">
        <v>0</v>
      </c>
      <c r="L391" s="12">
        <v>0</v>
      </c>
      <c r="M391" s="1">
        <v>0</v>
      </c>
      <c r="N391" s="1">
        <v>0</v>
      </c>
      <c r="O391" s="12">
        <v>0.59426299999999999</v>
      </c>
      <c r="P391" s="1">
        <v>0</v>
      </c>
      <c r="Q391" s="1">
        <v>0</v>
      </c>
      <c r="R391" s="1">
        <v>0</v>
      </c>
      <c r="S391" s="1">
        <f t="shared" si="181"/>
        <v>0</v>
      </c>
      <c r="T391" s="1">
        <f t="shared" si="181"/>
        <v>0</v>
      </c>
      <c r="U391" s="1">
        <f t="shared" si="181"/>
        <v>0</v>
      </c>
      <c r="V391" s="1">
        <f t="shared" si="169"/>
        <v>0</v>
      </c>
      <c r="W391" s="1">
        <f>IF(N391&gt;1,1,0)</f>
        <v>0</v>
      </c>
      <c r="X391" s="1">
        <f>IF(O391&gt;0.6,1,0)</f>
        <v>0</v>
      </c>
      <c r="Y391" s="1">
        <f>IF(P391&gt;0.03,1,0)</f>
        <v>0</v>
      </c>
      <c r="Z391" s="1">
        <f t="shared" si="170"/>
        <v>0</v>
      </c>
      <c r="AA391" s="1">
        <f>IF(R391&gt;0,1,0)</f>
        <v>0</v>
      </c>
      <c r="AB391" s="1">
        <f t="shared" si="180"/>
        <v>0</v>
      </c>
      <c r="AC391" s="1"/>
    </row>
    <row r="392" spans="1:29" ht="12.95" customHeight="1">
      <c r="A392" s="2">
        <v>10239</v>
      </c>
      <c r="B392" s="1" t="s">
        <v>37</v>
      </c>
      <c r="C392" s="1" t="s">
        <v>46</v>
      </c>
      <c r="D392" s="1">
        <v>38.213261000000003</v>
      </c>
      <c r="E392" s="1">
        <v>-107.46518500000001</v>
      </c>
      <c r="F392" s="3">
        <v>2</v>
      </c>
      <c r="G392" s="9" t="s">
        <v>2026</v>
      </c>
      <c r="H392" s="13">
        <v>26.354942999999999</v>
      </c>
      <c r="I392" s="14">
        <v>11.56305</v>
      </c>
      <c r="J392" s="12">
        <v>0</v>
      </c>
      <c r="K392" s="12">
        <v>0</v>
      </c>
      <c r="L392" s="12">
        <v>0</v>
      </c>
      <c r="M392" s="1">
        <v>0</v>
      </c>
      <c r="N392" s="1">
        <v>0</v>
      </c>
      <c r="O392" s="12">
        <v>0</v>
      </c>
      <c r="P392" s="1">
        <v>0</v>
      </c>
      <c r="Q392" s="1">
        <v>0</v>
      </c>
      <c r="R392" s="1">
        <v>0</v>
      </c>
      <c r="S392" s="1">
        <f t="shared" si="181"/>
        <v>0</v>
      </c>
      <c r="T392" s="1">
        <f t="shared" si="181"/>
        <v>0</v>
      </c>
      <c r="U392" s="1">
        <f t="shared" si="181"/>
        <v>0</v>
      </c>
      <c r="V392" s="1">
        <f t="shared" si="169"/>
        <v>0</v>
      </c>
      <c r="W392" s="1">
        <f>IF(N392&gt;1,1,0)</f>
        <v>0</v>
      </c>
      <c r="X392" s="1">
        <f>IF(O392&gt;0.6,1,0)</f>
        <v>0</v>
      </c>
      <c r="Y392" s="1">
        <f>IF(P392&gt;0.03,1,0)</f>
        <v>0</v>
      </c>
      <c r="Z392" s="1">
        <f t="shared" si="170"/>
        <v>0</v>
      </c>
      <c r="AA392" s="1">
        <f>IF(R392&gt;0,1,0)</f>
        <v>0</v>
      </c>
      <c r="AB392" s="1">
        <f t="shared" si="180"/>
        <v>0</v>
      </c>
      <c r="AC392" s="1"/>
    </row>
    <row r="393" spans="1:29" ht="12.95" customHeight="1">
      <c r="A393" s="2">
        <v>10240</v>
      </c>
      <c r="B393" s="1" t="s">
        <v>53</v>
      </c>
      <c r="C393" s="1" t="s">
        <v>54</v>
      </c>
      <c r="D393" s="1">
        <v>38.351807000000001</v>
      </c>
      <c r="E393" s="1">
        <v>-107.23636500000001</v>
      </c>
      <c r="F393" s="3">
        <v>1</v>
      </c>
      <c r="G393" s="9" t="s">
        <v>2024</v>
      </c>
      <c r="H393" s="13">
        <v>962.94015000000002</v>
      </c>
      <c r="I393" s="14">
        <v>20.067112999999999</v>
      </c>
      <c r="J393" s="12">
        <v>0</v>
      </c>
      <c r="K393" s="12">
        <v>0.1842</v>
      </c>
      <c r="L393" s="12">
        <v>0.20200000000000001</v>
      </c>
      <c r="M393" s="1">
        <v>0</v>
      </c>
      <c r="N393" s="1">
        <v>6</v>
      </c>
      <c r="O393" s="12">
        <v>2.1075710000000001</v>
      </c>
      <c r="P393" s="1">
        <v>1.1423000000000001E-2</v>
      </c>
      <c r="Q393" s="1">
        <v>0</v>
      </c>
      <c r="R393" s="1">
        <v>0</v>
      </c>
      <c r="S393" s="1">
        <f>IF(J393&gt;5,1,0)</f>
        <v>0</v>
      </c>
      <c r="T393" s="1">
        <f>IF(K393&gt;2,1,0)</f>
        <v>0</v>
      </c>
      <c r="U393" s="1">
        <f>IF(L393&gt;0.05,1,0)</f>
        <v>1</v>
      </c>
      <c r="V393" s="1">
        <f t="shared" si="169"/>
        <v>0</v>
      </c>
      <c r="W393" s="1">
        <f>IF(N393&gt;10,1,0)</f>
        <v>0</v>
      </c>
      <c r="X393" s="1">
        <f>IF(O393&gt;2,1,0)</f>
        <v>1</v>
      </c>
      <c r="Y393" s="1">
        <f>IF(P393&gt;0.05,1,0)</f>
        <v>0</v>
      </c>
      <c r="Z393" s="1">
        <f t="shared" si="170"/>
        <v>0</v>
      </c>
      <c r="AA393" s="1">
        <f>IF(R393&gt;2,1,0)</f>
        <v>0</v>
      </c>
      <c r="AB393" s="1">
        <f t="shared" si="180"/>
        <v>2</v>
      </c>
      <c r="AC393" s="1"/>
    </row>
    <row r="394" spans="1:29" ht="12.95" customHeight="1">
      <c r="A394" s="2">
        <v>10241</v>
      </c>
      <c r="B394" s="1" t="s">
        <v>53</v>
      </c>
      <c r="C394" s="1" t="s">
        <v>55</v>
      </c>
      <c r="D394" s="1">
        <v>38.29889</v>
      </c>
      <c r="E394" s="1">
        <v>-107.23222</v>
      </c>
      <c r="F394" s="3">
        <v>1</v>
      </c>
      <c r="G394" s="9" t="s">
        <v>2026</v>
      </c>
      <c r="H394" s="13">
        <v>876.58309199999997</v>
      </c>
      <c r="I394" s="14">
        <v>18.618009000000001</v>
      </c>
      <c r="J394" s="12">
        <v>0</v>
      </c>
      <c r="K394" s="12">
        <v>0.15959999999999999</v>
      </c>
      <c r="L394" s="12">
        <v>0.2056</v>
      </c>
      <c r="M394" s="1">
        <v>0</v>
      </c>
      <c r="N394" s="1">
        <v>10</v>
      </c>
      <c r="O394" s="12">
        <v>1.1552929999999999</v>
      </c>
      <c r="P394" s="1">
        <v>1.2548999999999999E-2</v>
      </c>
      <c r="Q394" s="1">
        <v>0</v>
      </c>
      <c r="R394" s="1">
        <v>0</v>
      </c>
      <c r="S394" s="1">
        <f t="shared" ref="S394:S413" si="182">IF(J394&gt;0,1,0)</f>
        <v>0</v>
      </c>
      <c r="T394" s="1">
        <f t="shared" ref="T394:T413" si="183">IF(K394&gt;0,1,0)</f>
        <v>1</v>
      </c>
      <c r="U394" s="1">
        <f t="shared" ref="U394:U413" si="184">IF(L394&gt;0,1,0)</f>
        <v>1</v>
      </c>
      <c r="V394" s="1">
        <f t="shared" si="169"/>
        <v>0</v>
      </c>
      <c r="W394" s="1">
        <f t="shared" ref="W394:W413" si="185">IF(N394&gt;1,1,0)</f>
        <v>1</v>
      </c>
      <c r="X394" s="1">
        <f t="shared" ref="X394:X413" si="186">IF(O394&gt;0.6,1,0)</f>
        <v>1</v>
      </c>
      <c r="Y394" s="1">
        <f t="shared" ref="Y394:Y413" si="187">IF(P394&gt;0.03,1,0)</f>
        <v>0</v>
      </c>
      <c r="Z394" s="1">
        <f t="shared" si="170"/>
        <v>0</v>
      </c>
      <c r="AA394" s="1">
        <f t="shared" ref="AA394:AA413" si="188">IF(R394&gt;0,1,0)</f>
        <v>0</v>
      </c>
      <c r="AB394" s="1">
        <f t="shared" si="180"/>
        <v>4</v>
      </c>
      <c r="AC394" s="1"/>
    </row>
    <row r="395" spans="1:29" ht="12.95" customHeight="1">
      <c r="A395" s="2">
        <v>10243</v>
      </c>
      <c r="B395" s="1" t="s">
        <v>53</v>
      </c>
      <c r="C395" s="1" t="s">
        <v>56</v>
      </c>
      <c r="D395" s="1">
        <v>38.094946</v>
      </c>
      <c r="E395" s="1">
        <v>-107.29224600000001</v>
      </c>
      <c r="F395" s="3">
        <v>1</v>
      </c>
      <c r="G395" s="9" t="s">
        <v>2026</v>
      </c>
      <c r="H395" s="13">
        <v>628.29680299999995</v>
      </c>
      <c r="I395" s="14">
        <v>46.339863999999999</v>
      </c>
      <c r="J395" s="12">
        <v>0</v>
      </c>
      <c r="K395" s="12">
        <v>3.0099999999999998E-2</v>
      </c>
      <c r="L395" s="12">
        <v>0.1976</v>
      </c>
      <c r="M395" s="1">
        <v>0</v>
      </c>
      <c r="N395" s="1">
        <v>28</v>
      </c>
      <c r="O395" s="12">
        <v>0.695905</v>
      </c>
      <c r="P395" s="1">
        <v>1.7507999999999999E-2</v>
      </c>
      <c r="Q395" s="1">
        <v>0</v>
      </c>
      <c r="R395" s="1">
        <v>0</v>
      </c>
      <c r="S395" s="1">
        <f t="shared" si="182"/>
        <v>0</v>
      </c>
      <c r="T395" s="1">
        <f t="shared" si="183"/>
        <v>1</v>
      </c>
      <c r="U395" s="1">
        <f t="shared" si="184"/>
        <v>1</v>
      </c>
      <c r="V395" s="1">
        <f t="shared" si="169"/>
        <v>0</v>
      </c>
      <c r="W395" s="1">
        <f t="shared" si="185"/>
        <v>1</v>
      </c>
      <c r="X395" s="1">
        <f t="shared" si="186"/>
        <v>1</v>
      </c>
      <c r="Y395" s="1">
        <f t="shared" si="187"/>
        <v>0</v>
      </c>
      <c r="Z395" s="1">
        <f t="shared" si="170"/>
        <v>0</v>
      </c>
      <c r="AA395" s="1">
        <f t="shared" si="188"/>
        <v>0</v>
      </c>
      <c r="AB395" s="1">
        <f t="shared" si="180"/>
        <v>4</v>
      </c>
      <c r="AC395" s="1"/>
    </row>
    <row r="396" spans="1:29" ht="12.95" customHeight="1">
      <c r="A396" s="2">
        <v>10245</v>
      </c>
      <c r="B396" s="1" t="s">
        <v>57</v>
      </c>
      <c r="C396" s="1" t="s">
        <v>58</v>
      </c>
      <c r="D396" s="1">
        <v>38.024816000000001</v>
      </c>
      <c r="E396" s="1">
        <v>-107.32125000000001</v>
      </c>
      <c r="F396" s="3">
        <v>1</v>
      </c>
      <c r="G396" s="9" t="s">
        <v>2026</v>
      </c>
      <c r="H396" s="13">
        <v>216.341801</v>
      </c>
      <c r="I396" s="14">
        <v>21.544505999999998</v>
      </c>
      <c r="J396" s="12">
        <v>0</v>
      </c>
      <c r="K396" s="12">
        <v>0</v>
      </c>
      <c r="L396" s="12">
        <v>5.7999999999999996E-3</v>
      </c>
      <c r="M396" s="1">
        <v>0</v>
      </c>
      <c r="N396" s="1">
        <v>3</v>
      </c>
      <c r="O396" s="12">
        <v>0.69249400000000005</v>
      </c>
      <c r="P396" s="1">
        <v>9.2449999999999997E-3</v>
      </c>
      <c r="Q396" s="1">
        <v>0</v>
      </c>
      <c r="R396" s="1">
        <v>0</v>
      </c>
      <c r="S396" s="1">
        <f t="shared" si="182"/>
        <v>0</v>
      </c>
      <c r="T396" s="1">
        <f t="shared" si="183"/>
        <v>0</v>
      </c>
      <c r="U396" s="1">
        <f t="shared" si="184"/>
        <v>1</v>
      </c>
      <c r="V396" s="1">
        <f t="shared" si="169"/>
        <v>0</v>
      </c>
      <c r="W396" s="1">
        <f t="shared" si="185"/>
        <v>1</v>
      </c>
      <c r="X396" s="1">
        <f t="shared" si="186"/>
        <v>1</v>
      </c>
      <c r="Y396" s="1">
        <f t="shared" si="187"/>
        <v>0</v>
      </c>
      <c r="Z396" s="1">
        <f t="shared" si="170"/>
        <v>0</v>
      </c>
      <c r="AA396" s="1">
        <f t="shared" si="188"/>
        <v>0</v>
      </c>
      <c r="AB396" s="1">
        <f t="shared" si="180"/>
        <v>3</v>
      </c>
      <c r="AC396" s="1"/>
    </row>
    <row r="397" spans="1:29" ht="12.95" customHeight="1">
      <c r="A397" s="2">
        <v>10248</v>
      </c>
      <c r="B397" s="1" t="s">
        <v>53</v>
      </c>
      <c r="C397" s="1" t="s">
        <v>59</v>
      </c>
      <c r="D397" s="1">
        <v>37.949719999999999</v>
      </c>
      <c r="E397" s="1">
        <v>-107.30167</v>
      </c>
      <c r="F397" s="3">
        <v>1</v>
      </c>
      <c r="G397" s="9" t="s">
        <v>2026</v>
      </c>
      <c r="H397" s="13">
        <v>235.04856699999999</v>
      </c>
      <c r="I397" s="14">
        <v>28.007486</v>
      </c>
      <c r="J397" s="12">
        <v>0</v>
      </c>
      <c r="K397" s="12">
        <v>2.9899999999999999E-2</v>
      </c>
      <c r="L397" s="12">
        <v>0</v>
      </c>
      <c r="M397" s="1">
        <v>1</v>
      </c>
      <c r="N397" s="1">
        <v>8</v>
      </c>
      <c r="O397" s="12">
        <v>0.64146700000000001</v>
      </c>
      <c r="P397" s="1">
        <v>3.8289999999999998E-2</v>
      </c>
      <c r="Q397" s="1">
        <v>0</v>
      </c>
      <c r="R397" s="1">
        <v>0</v>
      </c>
      <c r="S397" s="1">
        <f t="shared" si="182"/>
        <v>0</v>
      </c>
      <c r="T397" s="1">
        <f t="shared" si="183"/>
        <v>1</v>
      </c>
      <c r="U397" s="1">
        <f t="shared" si="184"/>
        <v>0</v>
      </c>
      <c r="V397" s="1">
        <f t="shared" si="169"/>
        <v>1</v>
      </c>
      <c r="W397" s="1">
        <f t="shared" si="185"/>
        <v>1</v>
      </c>
      <c r="X397" s="1">
        <f t="shared" si="186"/>
        <v>1</v>
      </c>
      <c r="Y397" s="1">
        <f t="shared" si="187"/>
        <v>1</v>
      </c>
      <c r="Z397" s="1">
        <f t="shared" si="170"/>
        <v>0</v>
      </c>
      <c r="AA397" s="1">
        <f t="shared" si="188"/>
        <v>0</v>
      </c>
      <c r="AB397" s="1">
        <f t="shared" si="180"/>
        <v>5</v>
      </c>
      <c r="AC397" s="1"/>
    </row>
    <row r="398" spans="1:29" ht="12.95" customHeight="1">
      <c r="A398" s="2">
        <v>10249</v>
      </c>
      <c r="B398" s="1" t="s">
        <v>60</v>
      </c>
      <c r="C398" s="1" t="s">
        <v>61</v>
      </c>
      <c r="D398" s="1">
        <v>38.527050000000003</v>
      </c>
      <c r="E398" s="1">
        <v>-107.309617</v>
      </c>
      <c r="F398" s="3">
        <v>1</v>
      </c>
      <c r="G398" s="9" t="s">
        <v>2026</v>
      </c>
      <c r="H398" s="13">
        <v>193.39091500000001</v>
      </c>
      <c r="I398" s="14">
        <v>23.456831999999999</v>
      </c>
      <c r="J398" s="12">
        <v>0</v>
      </c>
      <c r="K398" s="12">
        <v>9.0300000000000005E-2</v>
      </c>
      <c r="L398" s="12">
        <v>0</v>
      </c>
      <c r="M398" s="1">
        <v>0</v>
      </c>
      <c r="N398" s="1">
        <v>1</v>
      </c>
      <c r="O398" s="12">
        <v>0.83233400000000002</v>
      </c>
      <c r="P398" s="1">
        <v>0</v>
      </c>
      <c r="Q398" s="1">
        <v>0</v>
      </c>
      <c r="R398" s="1">
        <v>0</v>
      </c>
      <c r="S398" s="1">
        <f t="shared" si="182"/>
        <v>0</v>
      </c>
      <c r="T398" s="1">
        <f t="shared" si="183"/>
        <v>1</v>
      </c>
      <c r="U398" s="1">
        <f t="shared" si="184"/>
        <v>0</v>
      </c>
      <c r="V398" s="1">
        <f t="shared" si="169"/>
        <v>0</v>
      </c>
      <c r="W398" s="1">
        <f t="shared" si="185"/>
        <v>0</v>
      </c>
      <c r="X398" s="1">
        <f t="shared" si="186"/>
        <v>1</v>
      </c>
      <c r="Y398" s="1">
        <f t="shared" si="187"/>
        <v>0</v>
      </c>
      <c r="Z398" s="1">
        <f t="shared" si="170"/>
        <v>0</v>
      </c>
      <c r="AA398" s="1">
        <f t="shared" si="188"/>
        <v>0</v>
      </c>
      <c r="AB398" s="1">
        <f t="shared" si="180"/>
        <v>2</v>
      </c>
      <c r="AC398" s="1"/>
    </row>
    <row r="399" spans="1:29" ht="12.95" customHeight="1">
      <c r="A399" s="2">
        <v>10250</v>
      </c>
      <c r="B399" s="1" t="s">
        <v>60</v>
      </c>
      <c r="C399" s="1" t="s">
        <v>62</v>
      </c>
      <c r="D399" s="1">
        <v>38.550829999999998</v>
      </c>
      <c r="E399" s="1">
        <v>-107.31917</v>
      </c>
      <c r="F399" s="3">
        <v>1</v>
      </c>
      <c r="G399" s="9" t="s">
        <v>2026</v>
      </c>
      <c r="H399" s="13">
        <v>155.31121099999999</v>
      </c>
      <c r="I399" s="14">
        <v>15.565669</v>
      </c>
      <c r="J399" s="12">
        <v>0</v>
      </c>
      <c r="K399" s="12">
        <v>0.1124</v>
      </c>
      <c r="L399" s="12">
        <v>0</v>
      </c>
      <c r="M399" s="1">
        <v>0</v>
      </c>
      <c r="N399" s="1">
        <v>0</v>
      </c>
      <c r="O399" s="12">
        <v>0.99546599999999996</v>
      </c>
      <c r="P399" s="1">
        <v>0</v>
      </c>
      <c r="Q399" s="1">
        <v>0</v>
      </c>
      <c r="R399" s="1">
        <v>0</v>
      </c>
      <c r="S399" s="1">
        <f t="shared" si="182"/>
        <v>0</v>
      </c>
      <c r="T399" s="1">
        <f t="shared" si="183"/>
        <v>1</v>
      </c>
      <c r="U399" s="1">
        <f t="shared" si="184"/>
        <v>0</v>
      </c>
      <c r="V399" s="1">
        <f t="shared" si="169"/>
        <v>0</v>
      </c>
      <c r="W399" s="1">
        <f t="shared" si="185"/>
        <v>0</v>
      </c>
      <c r="X399" s="1">
        <f t="shared" si="186"/>
        <v>1</v>
      </c>
      <c r="Y399" s="1">
        <f t="shared" si="187"/>
        <v>0</v>
      </c>
      <c r="Z399" s="1">
        <f t="shared" si="170"/>
        <v>0</v>
      </c>
      <c r="AA399" s="1">
        <f t="shared" si="188"/>
        <v>0</v>
      </c>
      <c r="AB399" s="1">
        <f t="shared" si="180"/>
        <v>2</v>
      </c>
      <c r="AC399" s="1"/>
    </row>
    <row r="400" spans="1:29" ht="12.95" customHeight="1">
      <c r="A400" s="2">
        <v>10251</v>
      </c>
      <c r="B400" s="1" t="s">
        <v>53</v>
      </c>
      <c r="C400" s="1" t="s">
        <v>63</v>
      </c>
      <c r="D400" s="1">
        <v>37.936810000000001</v>
      </c>
      <c r="E400" s="1">
        <v>-107.46205999999999</v>
      </c>
      <c r="F400" s="3">
        <v>2</v>
      </c>
      <c r="G400" s="9" t="s">
        <v>2026</v>
      </c>
      <c r="H400" s="13">
        <v>34.587000000000003</v>
      </c>
      <c r="I400" s="14">
        <v>25.611910000000002</v>
      </c>
      <c r="J400" s="12">
        <v>0</v>
      </c>
      <c r="K400" s="12">
        <v>0</v>
      </c>
      <c r="L400" s="12">
        <v>0</v>
      </c>
      <c r="M400" s="1">
        <v>0</v>
      </c>
      <c r="N400" s="1">
        <v>2</v>
      </c>
      <c r="O400" s="12">
        <v>0.59347499999999997</v>
      </c>
      <c r="P400" s="1">
        <v>0</v>
      </c>
      <c r="Q400" s="1">
        <v>0</v>
      </c>
      <c r="R400" s="1">
        <v>0</v>
      </c>
      <c r="S400" s="1">
        <f t="shared" si="182"/>
        <v>0</v>
      </c>
      <c r="T400" s="1">
        <f t="shared" si="183"/>
        <v>0</v>
      </c>
      <c r="U400" s="1">
        <f t="shared" si="184"/>
        <v>0</v>
      </c>
      <c r="V400" s="1">
        <f t="shared" si="169"/>
        <v>0</v>
      </c>
      <c r="W400" s="1">
        <f t="shared" si="185"/>
        <v>1</v>
      </c>
      <c r="X400" s="1">
        <f t="shared" si="186"/>
        <v>0</v>
      </c>
      <c r="Y400" s="1">
        <f t="shared" si="187"/>
        <v>0</v>
      </c>
      <c r="Z400" s="1">
        <f t="shared" si="170"/>
        <v>0</v>
      </c>
      <c r="AA400" s="1">
        <f t="shared" si="188"/>
        <v>0</v>
      </c>
      <c r="AB400" s="1">
        <f t="shared" si="180"/>
        <v>1</v>
      </c>
      <c r="AC400" s="1"/>
    </row>
    <row r="401" spans="1:29" ht="12.95" customHeight="1">
      <c r="A401" s="2">
        <v>10252</v>
      </c>
      <c r="B401" s="1" t="s">
        <v>53</v>
      </c>
      <c r="C401" s="1" t="s">
        <v>64</v>
      </c>
      <c r="D401" s="1">
        <v>37.943469999999998</v>
      </c>
      <c r="E401" s="1">
        <v>-107.47333</v>
      </c>
      <c r="F401" s="3">
        <v>2</v>
      </c>
      <c r="G401" s="9" t="s">
        <v>2026</v>
      </c>
      <c r="H401" s="13">
        <v>21.653324999999999</v>
      </c>
      <c r="I401" s="14">
        <v>17.319181</v>
      </c>
      <c r="J401" s="12">
        <v>0</v>
      </c>
      <c r="K401" s="12">
        <v>0</v>
      </c>
      <c r="L401" s="12">
        <v>0</v>
      </c>
      <c r="M401" s="1">
        <v>0</v>
      </c>
      <c r="N401" s="1">
        <v>2</v>
      </c>
      <c r="O401" s="12">
        <v>0.95958699999999997</v>
      </c>
      <c r="P401" s="1">
        <v>0</v>
      </c>
      <c r="Q401" s="1">
        <v>0</v>
      </c>
      <c r="R401" s="1">
        <v>0</v>
      </c>
      <c r="S401" s="1">
        <f t="shared" si="182"/>
        <v>0</v>
      </c>
      <c r="T401" s="1">
        <f t="shared" si="183"/>
        <v>0</v>
      </c>
      <c r="U401" s="1">
        <f t="shared" si="184"/>
        <v>0</v>
      </c>
      <c r="V401" s="1">
        <f t="shared" si="169"/>
        <v>0</v>
      </c>
      <c r="W401" s="1">
        <f t="shared" si="185"/>
        <v>1</v>
      </c>
      <c r="X401" s="1">
        <f t="shared" si="186"/>
        <v>1</v>
      </c>
      <c r="Y401" s="1">
        <f t="shared" si="187"/>
        <v>0</v>
      </c>
      <c r="Z401" s="1">
        <f t="shared" si="170"/>
        <v>0</v>
      </c>
      <c r="AA401" s="1">
        <f t="shared" si="188"/>
        <v>0</v>
      </c>
      <c r="AB401" s="1">
        <f t="shared" si="180"/>
        <v>2</v>
      </c>
      <c r="AC401" s="1"/>
    </row>
    <row r="402" spans="1:29" ht="12.95" customHeight="1">
      <c r="A402" s="2">
        <v>10262</v>
      </c>
      <c r="B402" s="1" t="s">
        <v>65</v>
      </c>
      <c r="C402" s="1" t="s">
        <v>66</v>
      </c>
      <c r="D402" s="1">
        <v>38.552509999999998</v>
      </c>
      <c r="E402" s="1">
        <v>-107.05304</v>
      </c>
      <c r="F402" s="3">
        <v>1</v>
      </c>
      <c r="G402" s="9" t="s">
        <v>2026</v>
      </c>
      <c r="H402" s="13">
        <v>77.101197999999997</v>
      </c>
      <c r="I402" s="14">
        <v>12.010458</v>
      </c>
      <c r="J402" s="12">
        <v>0</v>
      </c>
      <c r="K402" s="12">
        <v>0</v>
      </c>
      <c r="L402" s="12">
        <v>0</v>
      </c>
      <c r="M402" s="1">
        <v>0</v>
      </c>
      <c r="N402" s="1">
        <v>0</v>
      </c>
      <c r="O402" s="12">
        <v>0.31848199999999999</v>
      </c>
      <c r="P402" s="1">
        <v>0</v>
      </c>
      <c r="Q402" s="1">
        <v>0</v>
      </c>
      <c r="R402" s="1">
        <v>0</v>
      </c>
      <c r="S402" s="1">
        <f t="shared" si="182"/>
        <v>0</v>
      </c>
      <c r="T402" s="1">
        <f t="shared" si="183"/>
        <v>0</v>
      </c>
      <c r="U402" s="1">
        <f t="shared" si="184"/>
        <v>0</v>
      </c>
      <c r="V402" s="1">
        <f t="shared" si="169"/>
        <v>0</v>
      </c>
      <c r="W402" s="1">
        <f t="shared" si="185"/>
        <v>0</v>
      </c>
      <c r="X402" s="1">
        <f t="shared" si="186"/>
        <v>0</v>
      </c>
      <c r="Y402" s="1">
        <f t="shared" si="187"/>
        <v>0</v>
      </c>
      <c r="Z402" s="1">
        <f t="shared" si="170"/>
        <v>0</v>
      </c>
      <c r="AA402" s="1">
        <f t="shared" si="188"/>
        <v>0</v>
      </c>
      <c r="AB402" s="1">
        <f t="shared" si="180"/>
        <v>0</v>
      </c>
      <c r="AC402" s="1"/>
    </row>
    <row r="403" spans="1:29" ht="12.95" customHeight="1">
      <c r="A403" s="2">
        <v>10266</v>
      </c>
      <c r="B403" s="1" t="s">
        <v>67</v>
      </c>
      <c r="C403" s="1" t="s">
        <v>68</v>
      </c>
      <c r="D403" s="1">
        <v>38.69603</v>
      </c>
      <c r="E403" s="1">
        <v>-107.05941</v>
      </c>
      <c r="F403" s="3">
        <v>2</v>
      </c>
      <c r="G403" s="9" t="s">
        <v>2026</v>
      </c>
      <c r="H403" s="13">
        <v>26.362826999999999</v>
      </c>
      <c r="I403" s="14">
        <v>13.409962999999999</v>
      </c>
      <c r="J403" s="12">
        <v>0</v>
      </c>
      <c r="K403" s="12">
        <v>0</v>
      </c>
      <c r="L403" s="12">
        <v>0</v>
      </c>
      <c r="M403" s="1">
        <v>0</v>
      </c>
      <c r="N403" s="1">
        <v>6</v>
      </c>
      <c r="O403" s="12">
        <v>0.32078899999999999</v>
      </c>
      <c r="P403" s="1">
        <v>0</v>
      </c>
      <c r="Q403" s="1">
        <v>0</v>
      </c>
      <c r="R403" s="1">
        <v>0</v>
      </c>
      <c r="S403" s="1">
        <f t="shared" si="182"/>
        <v>0</v>
      </c>
      <c r="T403" s="1">
        <f t="shared" si="183"/>
        <v>0</v>
      </c>
      <c r="U403" s="1">
        <f t="shared" si="184"/>
        <v>0</v>
      </c>
      <c r="V403" s="1">
        <f t="shared" si="169"/>
        <v>0</v>
      </c>
      <c r="W403" s="1">
        <f t="shared" si="185"/>
        <v>1</v>
      </c>
      <c r="X403" s="1">
        <f t="shared" si="186"/>
        <v>0</v>
      </c>
      <c r="Y403" s="1">
        <f t="shared" si="187"/>
        <v>0</v>
      </c>
      <c r="Z403" s="1">
        <f t="shared" si="170"/>
        <v>0</v>
      </c>
      <c r="AA403" s="1">
        <f t="shared" si="188"/>
        <v>0</v>
      </c>
      <c r="AB403" s="1">
        <f t="shared" si="180"/>
        <v>1</v>
      </c>
      <c r="AC403" s="1"/>
    </row>
    <row r="404" spans="1:29" ht="12.95" customHeight="1">
      <c r="A404" s="2">
        <v>10267</v>
      </c>
      <c r="B404" s="1" t="s">
        <v>67</v>
      </c>
      <c r="C404" s="1" t="s">
        <v>69</v>
      </c>
      <c r="D404" s="1">
        <v>38.695279999999997</v>
      </c>
      <c r="E404" s="1">
        <v>-107.06139</v>
      </c>
      <c r="F404" s="3">
        <v>2</v>
      </c>
      <c r="G404" s="9" t="s">
        <v>2026</v>
      </c>
      <c r="H404" s="13">
        <v>26.379265</v>
      </c>
      <c r="I404" s="14">
        <v>13.894762999999999</v>
      </c>
      <c r="J404" s="12">
        <v>0</v>
      </c>
      <c r="K404" s="12">
        <v>0</v>
      </c>
      <c r="L404" s="12">
        <v>0</v>
      </c>
      <c r="M404" s="1">
        <v>0</v>
      </c>
      <c r="N404" s="1">
        <v>6</v>
      </c>
      <c r="O404" s="12">
        <v>0.29019299999999998</v>
      </c>
      <c r="P404" s="1">
        <v>0</v>
      </c>
      <c r="Q404" s="1">
        <v>0</v>
      </c>
      <c r="R404" s="1">
        <v>0</v>
      </c>
      <c r="S404" s="1">
        <f t="shared" si="182"/>
        <v>0</v>
      </c>
      <c r="T404" s="1">
        <f t="shared" si="183"/>
        <v>0</v>
      </c>
      <c r="U404" s="1">
        <f t="shared" si="184"/>
        <v>0</v>
      </c>
      <c r="V404" s="1">
        <f t="shared" si="169"/>
        <v>0</v>
      </c>
      <c r="W404" s="1">
        <f t="shared" si="185"/>
        <v>1</v>
      </c>
      <c r="X404" s="1">
        <f t="shared" si="186"/>
        <v>0</v>
      </c>
      <c r="Y404" s="1">
        <f t="shared" si="187"/>
        <v>0</v>
      </c>
      <c r="Z404" s="1">
        <f t="shared" si="170"/>
        <v>0</v>
      </c>
      <c r="AA404" s="1">
        <f t="shared" si="188"/>
        <v>0</v>
      </c>
      <c r="AB404" s="1">
        <f t="shared" si="180"/>
        <v>1</v>
      </c>
      <c r="AC404" s="1"/>
    </row>
    <row r="405" spans="1:29" ht="12.95" customHeight="1">
      <c r="A405" s="2">
        <v>10268</v>
      </c>
      <c r="B405" s="1" t="s">
        <v>72</v>
      </c>
      <c r="C405" s="1" t="s">
        <v>73</v>
      </c>
      <c r="D405" s="1">
        <v>38.771500000000003</v>
      </c>
      <c r="E405" s="1">
        <v>-107.063</v>
      </c>
      <c r="F405" s="3">
        <v>1</v>
      </c>
      <c r="G405" s="9" t="s">
        <v>2026</v>
      </c>
      <c r="H405" s="13">
        <v>20.052562999999999</v>
      </c>
      <c r="I405" s="14">
        <v>7.1327350000000003</v>
      </c>
      <c r="J405" s="12">
        <v>0</v>
      </c>
      <c r="K405" s="12">
        <v>0</v>
      </c>
      <c r="L405" s="12">
        <v>0</v>
      </c>
      <c r="M405" s="1">
        <v>0</v>
      </c>
      <c r="N405" s="1">
        <v>1</v>
      </c>
      <c r="O405" s="12">
        <v>0.65461000000000003</v>
      </c>
      <c r="P405" s="1">
        <v>0</v>
      </c>
      <c r="Q405" s="1">
        <v>0</v>
      </c>
      <c r="R405" s="1">
        <v>0</v>
      </c>
      <c r="S405" s="1">
        <f t="shared" si="182"/>
        <v>0</v>
      </c>
      <c r="T405" s="1">
        <f t="shared" si="183"/>
        <v>0</v>
      </c>
      <c r="U405" s="1">
        <f t="shared" si="184"/>
        <v>0</v>
      </c>
      <c r="V405" s="1">
        <f t="shared" si="169"/>
        <v>0</v>
      </c>
      <c r="W405" s="1">
        <f t="shared" si="185"/>
        <v>0</v>
      </c>
      <c r="X405" s="1">
        <f t="shared" si="186"/>
        <v>1</v>
      </c>
      <c r="Y405" s="1">
        <f t="shared" si="187"/>
        <v>0</v>
      </c>
      <c r="Z405" s="1">
        <f t="shared" si="170"/>
        <v>0</v>
      </c>
      <c r="AA405" s="1">
        <f t="shared" si="188"/>
        <v>0</v>
      </c>
      <c r="AB405" s="1">
        <f t="shared" si="180"/>
        <v>1</v>
      </c>
      <c r="AC405" s="1"/>
    </row>
    <row r="406" spans="1:29" ht="12.95" customHeight="1">
      <c r="A406" s="2">
        <v>10270</v>
      </c>
      <c r="B406" s="1" t="s">
        <v>72</v>
      </c>
      <c r="C406" s="1" t="s">
        <v>78</v>
      </c>
      <c r="D406" s="1">
        <v>38.588009999999997</v>
      </c>
      <c r="E406" s="1">
        <v>-106.93124</v>
      </c>
      <c r="F406" s="3">
        <v>1</v>
      </c>
      <c r="G406" s="9" t="s">
        <v>2026</v>
      </c>
      <c r="H406" s="13">
        <v>422.13238100000001</v>
      </c>
      <c r="I406" s="14">
        <v>19.395838000000001</v>
      </c>
      <c r="J406" s="12">
        <v>0</v>
      </c>
      <c r="K406" s="12">
        <v>7.3552000000000008</v>
      </c>
      <c r="L406" s="12">
        <v>4.1300000000000003E-2</v>
      </c>
      <c r="M406" s="1">
        <v>0</v>
      </c>
      <c r="N406" s="1">
        <v>32</v>
      </c>
      <c r="O406" s="12">
        <v>1.9854849999999999</v>
      </c>
      <c r="P406" s="1">
        <v>0</v>
      </c>
      <c r="Q406" s="1">
        <v>1</v>
      </c>
      <c r="R406" s="1">
        <v>0</v>
      </c>
      <c r="S406" s="1">
        <f t="shared" si="182"/>
        <v>0</v>
      </c>
      <c r="T406" s="1">
        <f t="shared" si="183"/>
        <v>1</v>
      </c>
      <c r="U406" s="1">
        <f t="shared" si="184"/>
        <v>1</v>
      </c>
      <c r="V406" s="1">
        <f t="shared" si="169"/>
        <v>0</v>
      </c>
      <c r="W406" s="1">
        <f t="shared" si="185"/>
        <v>1</v>
      </c>
      <c r="X406" s="1">
        <f t="shared" si="186"/>
        <v>1</v>
      </c>
      <c r="Y406" s="1">
        <f t="shared" si="187"/>
        <v>0</v>
      </c>
      <c r="Z406" s="1">
        <f t="shared" si="170"/>
        <v>1</v>
      </c>
      <c r="AA406" s="1">
        <f t="shared" si="188"/>
        <v>0</v>
      </c>
      <c r="AB406" s="1">
        <f t="shared" si="180"/>
        <v>5</v>
      </c>
      <c r="AC406" s="1"/>
    </row>
    <row r="407" spans="1:29" ht="12.95" customHeight="1">
      <c r="A407" s="2">
        <v>10280</v>
      </c>
      <c r="B407" s="1" t="s">
        <v>82</v>
      </c>
      <c r="C407" s="1" t="s">
        <v>83</v>
      </c>
      <c r="D407" s="1">
        <v>38.275889999999997</v>
      </c>
      <c r="E407" s="1">
        <v>-107.09706</v>
      </c>
      <c r="F407" s="3">
        <v>1</v>
      </c>
      <c r="G407" s="9" t="s">
        <v>2026</v>
      </c>
      <c r="H407" s="13">
        <v>714.44463800000005</v>
      </c>
      <c r="I407" s="14">
        <v>27.095162999999999</v>
      </c>
      <c r="J407" s="12">
        <v>0</v>
      </c>
      <c r="K407" s="12">
        <v>0.58779999999999999</v>
      </c>
      <c r="L407" s="12">
        <v>4.6900000000000004E-2</v>
      </c>
      <c r="M407" s="1">
        <v>0</v>
      </c>
      <c r="N407" s="1">
        <v>32</v>
      </c>
      <c r="O407" s="12">
        <v>2.4781309999999999</v>
      </c>
      <c r="P407" s="1">
        <v>5.5989999999999998E-3</v>
      </c>
      <c r="Q407" s="1">
        <v>0</v>
      </c>
      <c r="R407" s="1">
        <v>0</v>
      </c>
      <c r="S407" s="1">
        <f t="shared" si="182"/>
        <v>0</v>
      </c>
      <c r="T407" s="1">
        <f t="shared" si="183"/>
        <v>1</v>
      </c>
      <c r="U407" s="1">
        <f t="shared" si="184"/>
        <v>1</v>
      </c>
      <c r="V407" s="1">
        <f t="shared" si="169"/>
        <v>0</v>
      </c>
      <c r="W407" s="1">
        <f t="shared" si="185"/>
        <v>1</v>
      </c>
      <c r="X407" s="1">
        <f t="shared" si="186"/>
        <v>1</v>
      </c>
      <c r="Y407" s="1">
        <f t="shared" si="187"/>
        <v>0</v>
      </c>
      <c r="Z407" s="1">
        <f t="shared" si="170"/>
        <v>0</v>
      </c>
      <c r="AA407" s="1">
        <f t="shared" si="188"/>
        <v>0</v>
      </c>
      <c r="AB407" s="1">
        <f t="shared" si="180"/>
        <v>4</v>
      </c>
      <c r="AC407" s="1"/>
    </row>
    <row r="408" spans="1:29" ht="12.95" customHeight="1">
      <c r="A408" s="2">
        <v>10282</v>
      </c>
      <c r="B408" s="1" t="s">
        <v>82</v>
      </c>
      <c r="C408" s="1" t="s">
        <v>84</v>
      </c>
      <c r="D408" s="1">
        <v>38.227499999999999</v>
      </c>
      <c r="E408" s="1">
        <v>-107.07277999999999</v>
      </c>
      <c r="F408" s="3">
        <v>1</v>
      </c>
      <c r="G408" s="9" t="s">
        <v>2026</v>
      </c>
      <c r="H408" s="13">
        <v>634.12335499999995</v>
      </c>
      <c r="I408" s="14">
        <v>19.952428000000001</v>
      </c>
      <c r="J408" s="12">
        <v>0</v>
      </c>
      <c r="K408" s="12">
        <v>0.28500000000000003</v>
      </c>
      <c r="L408" s="12">
        <v>3.3399999999999999E-2</v>
      </c>
      <c r="M408" s="1">
        <v>0</v>
      </c>
      <c r="N408" s="1">
        <v>13</v>
      </c>
      <c r="O408" s="12">
        <v>0.759714</v>
      </c>
      <c r="P408" s="1">
        <v>6.3080000000000002E-3</v>
      </c>
      <c r="Q408" s="1">
        <v>0</v>
      </c>
      <c r="R408" s="1">
        <v>0</v>
      </c>
      <c r="S408" s="1">
        <f t="shared" si="182"/>
        <v>0</v>
      </c>
      <c r="T408" s="1">
        <f t="shared" si="183"/>
        <v>1</v>
      </c>
      <c r="U408" s="1">
        <f t="shared" si="184"/>
        <v>1</v>
      </c>
      <c r="V408" s="1">
        <f t="shared" si="169"/>
        <v>0</v>
      </c>
      <c r="W408" s="1">
        <f t="shared" si="185"/>
        <v>1</v>
      </c>
      <c r="X408" s="1">
        <f t="shared" si="186"/>
        <v>1</v>
      </c>
      <c r="Y408" s="1">
        <f t="shared" si="187"/>
        <v>0</v>
      </c>
      <c r="Z408" s="1">
        <f t="shared" si="170"/>
        <v>0</v>
      </c>
      <c r="AA408" s="1">
        <f t="shared" si="188"/>
        <v>0</v>
      </c>
      <c r="AB408" s="1">
        <f t="shared" si="180"/>
        <v>4</v>
      </c>
      <c r="AC408" s="1"/>
    </row>
    <row r="409" spans="1:29" ht="12.95" customHeight="1">
      <c r="A409" s="2">
        <v>10283</v>
      </c>
      <c r="B409" s="1" t="s">
        <v>82</v>
      </c>
      <c r="C409" s="1" t="s">
        <v>85</v>
      </c>
      <c r="D409" s="1">
        <v>38.106758999999997</v>
      </c>
      <c r="E409" s="1">
        <v>-107.03497400000001</v>
      </c>
      <c r="F409" s="3">
        <v>1</v>
      </c>
      <c r="G409" s="9" t="s">
        <v>2026</v>
      </c>
      <c r="H409" s="13">
        <v>445.19118800000001</v>
      </c>
      <c r="I409" s="14">
        <v>34.900905999999999</v>
      </c>
      <c r="J409" s="12">
        <v>0</v>
      </c>
      <c r="K409" s="12">
        <v>0.3241</v>
      </c>
      <c r="L409" s="12">
        <v>2.7300000000000001E-2</v>
      </c>
      <c r="M409" s="1">
        <v>0</v>
      </c>
      <c r="N409" s="1">
        <v>19</v>
      </c>
      <c r="O409" s="12">
        <v>0.96166399999999996</v>
      </c>
      <c r="P409" s="1">
        <v>8.9849999999999999E-3</v>
      </c>
      <c r="Q409" s="1">
        <v>0</v>
      </c>
      <c r="R409" s="1">
        <v>0</v>
      </c>
      <c r="S409" s="1">
        <f t="shared" si="182"/>
        <v>0</v>
      </c>
      <c r="T409" s="1">
        <f t="shared" si="183"/>
        <v>1</v>
      </c>
      <c r="U409" s="1">
        <f t="shared" si="184"/>
        <v>1</v>
      </c>
      <c r="V409" s="1">
        <f t="shared" si="169"/>
        <v>0</v>
      </c>
      <c r="W409" s="1">
        <f t="shared" si="185"/>
        <v>1</v>
      </c>
      <c r="X409" s="1">
        <f t="shared" si="186"/>
        <v>1</v>
      </c>
      <c r="Y409" s="1">
        <f t="shared" si="187"/>
        <v>0</v>
      </c>
      <c r="Z409" s="1">
        <f t="shared" si="170"/>
        <v>0</v>
      </c>
      <c r="AA409" s="1">
        <f t="shared" si="188"/>
        <v>0</v>
      </c>
      <c r="AB409" s="1">
        <f t="shared" si="180"/>
        <v>4</v>
      </c>
      <c r="AC409" s="1"/>
    </row>
    <row r="410" spans="1:29" ht="12.95" customHeight="1">
      <c r="A410" s="2">
        <v>10301</v>
      </c>
      <c r="B410" s="1" t="s">
        <v>89</v>
      </c>
      <c r="C410" s="1" t="s">
        <v>90</v>
      </c>
      <c r="D410" s="1">
        <v>38.520600000000002</v>
      </c>
      <c r="E410" s="1">
        <v>-106.7851</v>
      </c>
      <c r="F410" s="3">
        <v>1</v>
      </c>
      <c r="G410" s="9" t="s">
        <v>2026</v>
      </c>
      <c r="H410" s="13">
        <v>1509.7322349999999</v>
      </c>
      <c r="I410" s="14">
        <v>19.280038000000001</v>
      </c>
      <c r="J410" s="12">
        <v>0</v>
      </c>
      <c r="K410" s="12">
        <v>3.4151000000000002</v>
      </c>
      <c r="L410" s="12">
        <v>8.4999999999999992E-2</v>
      </c>
      <c r="M410" s="1">
        <v>0</v>
      </c>
      <c r="N410" s="1">
        <v>20</v>
      </c>
      <c r="O410" s="12">
        <v>1.476391</v>
      </c>
      <c r="P410" s="1">
        <v>2.1857999999999999E-2</v>
      </c>
      <c r="Q410" s="1">
        <v>0</v>
      </c>
      <c r="R410" s="1">
        <v>0</v>
      </c>
      <c r="S410" s="1">
        <f t="shared" si="182"/>
        <v>0</v>
      </c>
      <c r="T410" s="1">
        <f t="shared" si="183"/>
        <v>1</v>
      </c>
      <c r="U410" s="1">
        <f t="shared" si="184"/>
        <v>1</v>
      </c>
      <c r="V410" s="1">
        <f t="shared" si="169"/>
        <v>0</v>
      </c>
      <c r="W410" s="1">
        <f t="shared" si="185"/>
        <v>1</v>
      </c>
      <c r="X410" s="1">
        <f t="shared" si="186"/>
        <v>1</v>
      </c>
      <c r="Y410" s="1">
        <f t="shared" si="187"/>
        <v>0</v>
      </c>
      <c r="Z410" s="1">
        <f t="shared" si="170"/>
        <v>0</v>
      </c>
      <c r="AA410" s="1">
        <f t="shared" si="188"/>
        <v>0</v>
      </c>
      <c r="AB410" s="1">
        <f t="shared" si="180"/>
        <v>4</v>
      </c>
      <c r="AC410" s="1"/>
    </row>
    <row r="411" spans="1:29" ht="12.95" customHeight="1">
      <c r="A411" s="2">
        <v>10306</v>
      </c>
      <c r="B411" s="1" t="s">
        <v>89</v>
      </c>
      <c r="C411" s="1" t="s">
        <v>91</v>
      </c>
      <c r="D411" s="1">
        <v>38.411667000000001</v>
      </c>
      <c r="E411" s="1">
        <v>-106.422222</v>
      </c>
      <c r="F411" s="3">
        <v>1</v>
      </c>
      <c r="G411" s="9" t="s">
        <v>2026</v>
      </c>
      <c r="H411" s="13">
        <v>232.83841899999999</v>
      </c>
      <c r="I411" s="14">
        <v>28.999656999999999</v>
      </c>
      <c r="J411" s="12">
        <v>0</v>
      </c>
      <c r="K411" s="12">
        <v>2.1024000000000003</v>
      </c>
      <c r="L411" s="12">
        <v>0.26129999999999998</v>
      </c>
      <c r="M411" s="1">
        <v>0</v>
      </c>
      <c r="N411" s="1">
        <v>8</v>
      </c>
      <c r="O411" s="12">
        <v>1.339969</v>
      </c>
      <c r="P411" s="1">
        <v>7.3011999999999994E-2</v>
      </c>
      <c r="Q411" s="1">
        <v>0</v>
      </c>
      <c r="R411" s="1">
        <v>0</v>
      </c>
      <c r="S411" s="1">
        <f t="shared" si="182"/>
        <v>0</v>
      </c>
      <c r="T411" s="1">
        <f t="shared" si="183"/>
        <v>1</v>
      </c>
      <c r="U411" s="1">
        <f t="shared" si="184"/>
        <v>1</v>
      </c>
      <c r="V411" s="1">
        <f t="shared" si="169"/>
        <v>0</v>
      </c>
      <c r="W411" s="1">
        <f t="shared" si="185"/>
        <v>1</v>
      </c>
      <c r="X411" s="1">
        <f t="shared" si="186"/>
        <v>1</v>
      </c>
      <c r="Y411" s="1">
        <f t="shared" si="187"/>
        <v>1</v>
      </c>
      <c r="Z411" s="1">
        <f t="shared" si="170"/>
        <v>0</v>
      </c>
      <c r="AA411" s="1">
        <f t="shared" si="188"/>
        <v>0</v>
      </c>
      <c r="AB411" s="1">
        <f t="shared" si="180"/>
        <v>5</v>
      </c>
      <c r="AC411" s="1"/>
    </row>
    <row r="412" spans="1:29" ht="12.95" customHeight="1">
      <c r="A412" s="2">
        <v>10309</v>
      </c>
      <c r="B412" s="1" t="s">
        <v>89</v>
      </c>
      <c r="C412" s="1" t="s">
        <v>92</v>
      </c>
      <c r="D412" s="1">
        <v>38.54889</v>
      </c>
      <c r="E412" s="1">
        <v>-106.39139</v>
      </c>
      <c r="F412" s="3">
        <v>2</v>
      </c>
      <c r="G412" s="9" t="s">
        <v>2026</v>
      </c>
      <c r="H412" s="13">
        <v>24.319431999999999</v>
      </c>
      <c r="I412" s="14">
        <v>19.972422999999999</v>
      </c>
      <c r="J412" s="12">
        <v>0</v>
      </c>
      <c r="K412" s="12">
        <v>0</v>
      </c>
      <c r="L412" s="12">
        <v>0</v>
      </c>
      <c r="M412" s="1">
        <v>0</v>
      </c>
      <c r="N412" s="1">
        <v>0</v>
      </c>
      <c r="O412" s="12">
        <v>0.401142</v>
      </c>
      <c r="P412" s="1">
        <v>0.28783599999999998</v>
      </c>
      <c r="Q412" s="1">
        <v>0</v>
      </c>
      <c r="R412" s="1">
        <v>0</v>
      </c>
      <c r="S412" s="1">
        <f t="shared" si="182"/>
        <v>0</v>
      </c>
      <c r="T412" s="1">
        <f t="shared" si="183"/>
        <v>0</v>
      </c>
      <c r="U412" s="1">
        <f t="shared" si="184"/>
        <v>0</v>
      </c>
      <c r="V412" s="1">
        <f t="shared" si="169"/>
        <v>0</v>
      </c>
      <c r="W412" s="1">
        <f t="shared" si="185"/>
        <v>0</v>
      </c>
      <c r="X412" s="1">
        <f t="shared" si="186"/>
        <v>0</v>
      </c>
      <c r="Y412" s="1">
        <f t="shared" si="187"/>
        <v>1</v>
      </c>
      <c r="Z412" s="1">
        <f t="shared" si="170"/>
        <v>0</v>
      </c>
      <c r="AA412" s="1">
        <f t="shared" si="188"/>
        <v>0</v>
      </c>
      <c r="AB412" s="1">
        <f t="shared" si="180"/>
        <v>1</v>
      </c>
      <c r="AC412" s="1"/>
    </row>
    <row r="413" spans="1:29" ht="12.95" customHeight="1">
      <c r="A413" s="2">
        <v>10320</v>
      </c>
      <c r="B413" s="1" t="s">
        <v>93</v>
      </c>
      <c r="C413" s="1" t="s">
        <v>94</v>
      </c>
      <c r="D413" s="1">
        <v>38.517069999999997</v>
      </c>
      <c r="E413" s="1">
        <v>-106.78618</v>
      </c>
      <c r="F413" s="3">
        <v>1</v>
      </c>
      <c r="G413" s="9" t="s">
        <v>2026</v>
      </c>
      <c r="H413" s="13">
        <v>1014.695376</v>
      </c>
      <c r="I413" s="14">
        <v>14.466381</v>
      </c>
      <c r="J413" s="12">
        <v>0</v>
      </c>
      <c r="K413" s="12">
        <v>1.1375</v>
      </c>
      <c r="L413" s="12">
        <v>7.4999999999999997E-2</v>
      </c>
      <c r="M413" s="1">
        <v>0</v>
      </c>
      <c r="N413" s="1">
        <v>22</v>
      </c>
      <c r="O413" s="12">
        <v>0.74160199999999998</v>
      </c>
      <c r="P413" s="1">
        <v>0</v>
      </c>
      <c r="Q413" s="1">
        <v>0</v>
      </c>
      <c r="R413" s="1">
        <v>0</v>
      </c>
      <c r="S413" s="1">
        <f t="shared" si="182"/>
        <v>0</v>
      </c>
      <c r="T413" s="1">
        <f t="shared" si="183"/>
        <v>1</v>
      </c>
      <c r="U413" s="1">
        <f t="shared" si="184"/>
        <v>1</v>
      </c>
      <c r="V413" s="1">
        <f t="shared" si="169"/>
        <v>0</v>
      </c>
      <c r="W413" s="1">
        <f t="shared" si="185"/>
        <v>1</v>
      </c>
      <c r="X413" s="1">
        <f t="shared" si="186"/>
        <v>1</v>
      </c>
      <c r="Y413" s="1">
        <f t="shared" si="187"/>
        <v>0</v>
      </c>
      <c r="Z413" s="1">
        <f t="shared" si="170"/>
        <v>0</v>
      </c>
      <c r="AA413" s="1">
        <f t="shared" si="188"/>
        <v>0</v>
      </c>
      <c r="AB413" s="1">
        <f t="shared" si="180"/>
        <v>4</v>
      </c>
      <c r="AC413" s="1"/>
    </row>
    <row r="414" spans="1:29" ht="12.95" customHeight="1">
      <c r="A414" s="2">
        <v>10322</v>
      </c>
      <c r="B414" s="1" t="s">
        <v>93</v>
      </c>
      <c r="C414" s="1" t="s">
        <v>95</v>
      </c>
      <c r="D414" s="1">
        <v>38.437249999999999</v>
      </c>
      <c r="E414" s="1">
        <v>-106.7625</v>
      </c>
      <c r="F414" s="3">
        <v>1</v>
      </c>
      <c r="G414" s="9" t="s">
        <v>2024</v>
      </c>
      <c r="H414" s="13">
        <v>973.32609400000001</v>
      </c>
      <c r="I414" s="14">
        <v>28.969975000000002</v>
      </c>
      <c r="J414" s="12">
        <v>0</v>
      </c>
      <c r="K414" s="12">
        <v>0.94640000000000002</v>
      </c>
      <c r="L414" s="12">
        <v>7.6500000000000012E-2</v>
      </c>
      <c r="M414" s="1">
        <v>0</v>
      </c>
      <c r="N414" s="1">
        <v>19</v>
      </c>
      <c r="O414" s="12">
        <v>1.6561349999999999</v>
      </c>
      <c r="P414" s="1">
        <v>0</v>
      </c>
      <c r="Q414" s="1">
        <v>0</v>
      </c>
      <c r="R414" s="1">
        <v>0</v>
      </c>
      <c r="S414" s="1">
        <f>IF(J414&gt;5,1,0)</f>
        <v>0</v>
      </c>
      <c r="T414" s="1">
        <f>IF(K414&gt;2,1,0)</f>
        <v>0</v>
      </c>
      <c r="U414" s="1">
        <f>IF(L414&gt;0.05,1,0)</f>
        <v>1</v>
      </c>
      <c r="V414" s="1">
        <f t="shared" si="169"/>
        <v>0</v>
      </c>
      <c r="W414" s="1">
        <f>IF(N414&gt;10,1,0)</f>
        <v>1</v>
      </c>
      <c r="X414" s="1">
        <f>IF(O414&gt;2,1,0)</f>
        <v>0</v>
      </c>
      <c r="Y414" s="1">
        <f>IF(P414&gt;0.05,1,0)</f>
        <v>0</v>
      </c>
      <c r="Z414" s="1">
        <f t="shared" si="170"/>
        <v>0</v>
      </c>
      <c r="AA414" s="1">
        <f>IF(R414&gt;2,1,0)</f>
        <v>0</v>
      </c>
      <c r="AB414" s="1">
        <f t="shared" si="180"/>
        <v>2</v>
      </c>
      <c r="AC414" s="1"/>
    </row>
    <row r="415" spans="1:29" ht="12.95" customHeight="1">
      <c r="A415" s="2">
        <v>10323</v>
      </c>
      <c r="B415" s="1" t="s">
        <v>93</v>
      </c>
      <c r="C415" s="1" t="s">
        <v>96</v>
      </c>
      <c r="D415" s="1">
        <v>38.325282999999999</v>
      </c>
      <c r="E415" s="1">
        <v>-106.76961</v>
      </c>
      <c r="F415" s="3">
        <v>1</v>
      </c>
      <c r="G415" s="9" t="s">
        <v>2026</v>
      </c>
      <c r="H415" s="13">
        <v>840.25319200000001</v>
      </c>
      <c r="I415" s="14">
        <v>28.048448</v>
      </c>
      <c r="J415" s="12">
        <v>0</v>
      </c>
      <c r="K415" s="12">
        <v>1.0373999999999999</v>
      </c>
      <c r="L415" s="12">
        <v>8.8800000000000004E-2</v>
      </c>
      <c r="M415" s="1">
        <v>0</v>
      </c>
      <c r="N415" s="1">
        <v>5</v>
      </c>
      <c r="O415" s="12">
        <v>1.0289379999999999</v>
      </c>
      <c r="P415" s="1">
        <v>0</v>
      </c>
      <c r="Q415" s="1">
        <v>0</v>
      </c>
      <c r="R415" s="1">
        <v>0</v>
      </c>
      <c r="S415" s="1">
        <f t="shared" ref="S415:S424" si="189">IF(J415&gt;0,1,0)</f>
        <v>0</v>
      </c>
      <c r="T415" s="1">
        <f t="shared" ref="T415:T424" si="190">IF(K415&gt;0,1,0)</f>
        <v>1</v>
      </c>
      <c r="U415" s="1">
        <f t="shared" ref="U415:U424" si="191">IF(L415&gt;0,1,0)</f>
        <v>1</v>
      </c>
      <c r="V415" s="1">
        <f t="shared" si="169"/>
        <v>0</v>
      </c>
      <c r="W415" s="1">
        <f t="shared" ref="W415:W424" si="192">IF(N415&gt;1,1,0)</f>
        <v>1</v>
      </c>
      <c r="X415" s="1">
        <f t="shared" ref="X415:X424" si="193">IF(O415&gt;0.6,1,0)</f>
        <v>1</v>
      </c>
      <c r="Y415" s="1">
        <f t="shared" ref="Y415:Y424" si="194">IF(P415&gt;0.03,1,0)</f>
        <v>0</v>
      </c>
      <c r="Z415" s="1">
        <f t="shared" si="170"/>
        <v>0</v>
      </c>
      <c r="AA415" s="1">
        <f t="shared" ref="AA415:AA424" si="195">IF(R415&gt;0,1,0)</f>
        <v>0</v>
      </c>
      <c r="AB415" s="1">
        <f t="shared" si="180"/>
        <v>4</v>
      </c>
      <c r="AC415" s="1"/>
    </row>
    <row r="416" spans="1:29" ht="12.95" customHeight="1">
      <c r="A416" s="2">
        <v>10324</v>
      </c>
      <c r="B416" s="1" t="s">
        <v>93</v>
      </c>
      <c r="C416" s="1" t="s">
        <v>97</v>
      </c>
      <c r="D416" s="1">
        <v>38.223889999999997</v>
      </c>
      <c r="E416" s="1">
        <v>-106.743961</v>
      </c>
      <c r="F416" s="3">
        <v>1</v>
      </c>
      <c r="G416" s="9" t="s">
        <v>2026</v>
      </c>
      <c r="H416" s="13">
        <v>420.388306</v>
      </c>
      <c r="I416" s="14">
        <v>28.013152000000002</v>
      </c>
      <c r="J416" s="12">
        <v>0</v>
      </c>
      <c r="K416" s="12">
        <v>0.60829999999999995</v>
      </c>
      <c r="L416" s="12">
        <v>9.1999999999999998E-3</v>
      </c>
      <c r="M416" s="1">
        <v>0</v>
      </c>
      <c r="N416" s="1">
        <v>9</v>
      </c>
      <c r="O416" s="12">
        <v>0.88602700000000001</v>
      </c>
      <c r="P416" s="1">
        <v>0</v>
      </c>
      <c r="Q416" s="1">
        <v>0</v>
      </c>
      <c r="R416" s="1">
        <v>0</v>
      </c>
      <c r="S416" s="1">
        <f t="shared" si="189"/>
        <v>0</v>
      </c>
      <c r="T416" s="1">
        <f t="shared" si="190"/>
        <v>1</v>
      </c>
      <c r="U416" s="1">
        <f t="shared" si="191"/>
        <v>1</v>
      </c>
      <c r="V416" s="1">
        <f t="shared" si="169"/>
        <v>0</v>
      </c>
      <c r="W416" s="1">
        <f t="shared" si="192"/>
        <v>1</v>
      </c>
      <c r="X416" s="1">
        <f t="shared" si="193"/>
        <v>1</v>
      </c>
      <c r="Y416" s="1">
        <f t="shared" si="194"/>
        <v>0</v>
      </c>
      <c r="Z416" s="1">
        <f t="shared" si="170"/>
        <v>0</v>
      </c>
      <c r="AA416" s="1">
        <f t="shared" si="195"/>
        <v>0</v>
      </c>
      <c r="AB416" s="1">
        <f t="shared" si="180"/>
        <v>4</v>
      </c>
      <c r="AC416" s="1"/>
    </row>
    <row r="417" spans="1:29" ht="12.95" customHeight="1">
      <c r="A417" s="2">
        <v>10325</v>
      </c>
      <c r="B417" s="1" t="s">
        <v>93</v>
      </c>
      <c r="C417" s="1" t="s">
        <v>98</v>
      </c>
      <c r="D417" s="1">
        <v>38.180219999999998</v>
      </c>
      <c r="E417" s="1">
        <v>-106.75196</v>
      </c>
      <c r="F417" s="3">
        <v>1</v>
      </c>
      <c r="G417" s="9" t="s">
        <v>2026</v>
      </c>
      <c r="H417" s="13">
        <v>242.02487199999999</v>
      </c>
      <c r="I417" s="14">
        <v>16.625858999999998</v>
      </c>
      <c r="J417" s="12">
        <v>0</v>
      </c>
      <c r="K417" s="12">
        <v>0.44660000000000005</v>
      </c>
      <c r="L417" s="12">
        <v>7.1000000000000004E-3</v>
      </c>
      <c r="M417" s="1">
        <v>0</v>
      </c>
      <c r="N417" s="1">
        <v>4</v>
      </c>
      <c r="O417" s="12">
        <v>1.3203450000000001</v>
      </c>
      <c r="P417" s="1">
        <v>0</v>
      </c>
      <c r="Q417" s="1">
        <v>0</v>
      </c>
      <c r="R417" s="1">
        <v>0</v>
      </c>
      <c r="S417" s="1">
        <f t="shared" si="189"/>
        <v>0</v>
      </c>
      <c r="T417" s="1">
        <f t="shared" si="190"/>
        <v>1</v>
      </c>
      <c r="U417" s="1">
        <f t="shared" si="191"/>
        <v>1</v>
      </c>
      <c r="V417" s="1">
        <f t="shared" ref="V417:V480" si="196">IF(M417&gt;0,1,0)</f>
        <v>0</v>
      </c>
      <c r="W417" s="1">
        <f t="shared" si="192"/>
        <v>1</v>
      </c>
      <c r="X417" s="1">
        <f t="shared" si="193"/>
        <v>1</v>
      </c>
      <c r="Y417" s="1">
        <f t="shared" si="194"/>
        <v>0</v>
      </c>
      <c r="Z417" s="1">
        <f t="shared" ref="Z417:Z480" si="197">IF(Q417&gt;0,1,0)</f>
        <v>0</v>
      </c>
      <c r="AA417" s="1">
        <f t="shared" si="195"/>
        <v>0</v>
      </c>
      <c r="AB417" s="1">
        <f t="shared" si="180"/>
        <v>4</v>
      </c>
      <c r="AC417" s="1"/>
    </row>
    <row r="418" spans="1:29" ht="12.95" customHeight="1">
      <c r="A418" s="2">
        <v>10329</v>
      </c>
      <c r="B418" s="1" t="s">
        <v>99</v>
      </c>
      <c r="C418" s="1" t="s">
        <v>100</v>
      </c>
      <c r="D418" s="1">
        <v>38.023888999999997</v>
      </c>
      <c r="E418" s="1">
        <v>-106.841944</v>
      </c>
      <c r="F418" s="3">
        <v>2</v>
      </c>
      <c r="G418" s="9" t="s">
        <v>2026</v>
      </c>
      <c r="H418" s="13">
        <v>14.725740999999999</v>
      </c>
      <c r="I418" s="14">
        <v>8.1819059999999997</v>
      </c>
      <c r="J418" s="12">
        <v>0</v>
      </c>
      <c r="K418" s="12">
        <v>0</v>
      </c>
      <c r="L418" s="12">
        <v>0</v>
      </c>
      <c r="M418" s="1">
        <v>0</v>
      </c>
      <c r="N418" s="1">
        <v>0</v>
      </c>
      <c r="O418" s="12">
        <v>1.3822000000000001</v>
      </c>
      <c r="P418" s="1">
        <v>0</v>
      </c>
      <c r="Q418" s="1">
        <v>0</v>
      </c>
      <c r="R418" s="1">
        <v>0</v>
      </c>
      <c r="S418" s="1">
        <f t="shared" si="189"/>
        <v>0</v>
      </c>
      <c r="T418" s="1">
        <f t="shared" si="190"/>
        <v>0</v>
      </c>
      <c r="U418" s="1">
        <f t="shared" si="191"/>
        <v>0</v>
      </c>
      <c r="V418" s="1">
        <f t="shared" si="196"/>
        <v>0</v>
      </c>
      <c r="W418" s="1">
        <f t="shared" si="192"/>
        <v>0</v>
      </c>
      <c r="X418" s="1">
        <f t="shared" si="193"/>
        <v>1</v>
      </c>
      <c r="Y418" s="1">
        <f t="shared" si="194"/>
        <v>0</v>
      </c>
      <c r="Z418" s="1">
        <f t="shared" si="197"/>
        <v>0</v>
      </c>
      <c r="AA418" s="1">
        <f t="shared" si="195"/>
        <v>0</v>
      </c>
      <c r="AB418" s="1">
        <f t="shared" si="180"/>
        <v>1</v>
      </c>
      <c r="AC418" s="1"/>
    </row>
    <row r="419" spans="1:29" ht="12.95" customHeight="1">
      <c r="A419" s="2">
        <v>10334</v>
      </c>
      <c r="B419" s="1" t="s">
        <v>101</v>
      </c>
      <c r="C419" s="1" t="s">
        <v>102</v>
      </c>
      <c r="D419" s="1">
        <v>38.638582999999997</v>
      </c>
      <c r="E419" s="1">
        <v>-106.469083</v>
      </c>
      <c r="F419" s="3">
        <v>2</v>
      </c>
      <c r="G419" s="9" t="s">
        <v>2026</v>
      </c>
      <c r="H419" s="13">
        <v>44.484887000000001</v>
      </c>
      <c r="I419" s="14">
        <v>31.948408000000001</v>
      </c>
      <c r="J419" s="12">
        <v>0</v>
      </c>
      <c r="K419" s="12">
        <v>0</v>
      </c>
      <c r="L419" s="12">
        <v>0</v>
      </c>
      <c r="M419" s="1">
        <v>0</v>
      </c>
      <c r="N419" s="1">
        <v>0</v>
      </c>
      <c r="O419" s="12">
        <v>1.9917389999999999</v>
      </c>
      <c r="P419" s="1">
        <v>0.134877</v>
      </c>
      <c r="Q419" s="1">
        <v>0</v>
      </c>
      <c r="R419" s="1">
        <v>0</v>
      </c>
      <c r="S419" s="1">
        <f t="shared" si="189"/>
        <v>0</v>
      </c>
      <c r="T419" s="1">
        <f t="shared" si="190"/>
        <v>0</v>
      </c>
      <c r="U419" s="1">
        <f t="shared" si="191"/>
        <v>0</v>
      </c>
      <c r="V419" s="1">
        <f t="shared" si="196"/>
        <v>0</v>
      </c>
      <c r="W419" s="1">
        <f t="shared" si="192"/>
        <v>0</v>
      </c>
      <c r="X419" s="1">
        <f t="shared" si="193"/>
        <v>1</v>
      </c>
      <c r="Y419" s="1">
        <f t="shared" si="194"/>
        <v>1</v>
      </c>
      <c r="Z419" s="1">
        <f t="shared" si="197"/>
        <v>0</v>
      </c>
      <c r="AA419" s="1">
        <f t="shared" si="195"/>
        <v>0</v>
      </c>
      <c r="AB419" s="1">
        <f t="shared" si="180"/>
        <v>2</v>
      </c>
      <c r="AC419" s="1"/>
    </row>
    <row r="420" spans="1:29" ht="12.95" customHeight="1">
      <c r="A420" s="2">
        <v>10335</v>
      </c>
      <c r="B420" s="1" t="s">
        <v>103</v>
      </c>
      <c r="C420" s="1" t="s">
        <v>104</v>
      </c>
      <c r="D420" s="1">
        <v>38.560420000000001</v>
      </c>
      <c r="E420" s="1">
        <v>-106.63565</v>
      </c>
      <c r="F420" s="3">
        <v>2</v>
      </c>
      <c r="G420" s="9" t="s">
        <v>2026</v>
      </c>
      <c r="H420" s="13">
        <v>273.02055799999999</v>
      </c>
      <c r="I420" s="14">
        <v>28.553902000000001</v>
      </c>
      <c r="J420" s="12">
        <v>0</v>
      </c>
      <c r="K420" s="12">
        <v>0.37609999999999999</v>
      </c>
      <c r="L420" s="12">
        <v>4.1200000000000001E-2</v>
      </c>
      <c r="M420" s="1">
        <v>0</v>
      </c>
      <c r="N420" s="1">
        <v>25</v>
      </c>
      <c r="O420" s="12">
        <v>1.4203220000000001</v>
      </c>
      <c r="P420" s="1">
        <v>4.3952999999999999E-2</v>
      </c>
      <c r="Q420" s="1">
        <v>0</v>
      </c>
      <c r="R420" s="1">
        <v>0</v>
      </c>
      <c r="S420" s="1">
        <f t="shared" si="189"/>
        <v>0</v>
      </c>
      <c r="T420" s="1">
        <f t="shared" si="190"/>
        <v>1</v>
      </c>
      <c r="U420" s="1">
        <f t="shared" si="191"/>
        <v>1</v>
      </c>
      <c r="V420" s="1">
        <f t="shared" si="196"/>
        <v>0</v>
      </c>
      <c r="W420" s="1">
        <f t="shared" si="192"/>
        <v>1</v>
      </c>
      <c r="X420" s="1">
        <f t="shared" si="193"/>
        <v>1</v>
      </c>
      <c r="Y420" s="1">
        <f t="shared" si="194"/>
        <v>1</v>
      </c>
      <c r="Z420" s="1">
        <f t="shared" si="197"/>
        <v>0</v>
      </c>
      <c r="AA420" s="1">
        <f t="shared" si="195"/>
        <v>0</v>
      </c>
      <c r="AB420" s="1">
        <f t="shared" si="180"/>
        <v>5</v>
      </c>
      <c r="AC420" s="1"/>
    </row>
    <row r="421" spans="1:29" ht="12.95" customHeight="1">
      <c r="A421" s="2">
        <v>10336</v>
      </c>
      <c r="B421" s="1" t="s">
        <v>105</v>
      </c>
      <c r="C421" s="1" t="s">
        <v>106</v>
      </c>
      <c r="D421" s="1">
        <v>38.581940000000003</v>
      </c>
      <c r="E421" s="1">
        <v>-106.608333</v>
      </c>
      <c r="F421" s="3">
        <v>2</v>
      </c>
      <c r="G421" s="9" t="s">
        <v>2026</v>
      </c>
      <c r="H421" s="13">
        <v>76.762623000000005</v>
      </c>
      <c r="I421" s="14">
        <v>20.63936</v>
      </c>
      <c r="J421" s="12">
        <v>0</v>
      </c>
      <c r="K421" s="12">
        <v>0</v>
      </c>
      <c r="L421" s="12">
        <v>0</v>
      </c>
      <c r="M421" s="1">
        <v>0</v>
      </c>
      <c r="N421" s="1">
        <v>2</v>
      </c>
      <c r="O421" s="12">
        <v>1.0991599999999999</v>
      </c>
      <c r="P421" s="1">
        <v>1.3027E-2</v>
      </c>
      <c r="Q421" s="1">
        <v>0</v>
      </c>
      <c r="R421" s="1">
        <v>0</v>
      </c>
      <c r="S421" s="1">
        <f t="shared" si="189"/>
        <v>0</v>
      </c>
      <c r="T421" s="1">
        <f t="shared" si="190"/>
        <v>0</v>
      </c>
      <c r="U421" s="1">
        <f t="shared" si="191"/>
        <v>0</v>
      </c>
      <c r="V421" s="1">
        <f t="shared" si="196"/>
        <v>0</v>
      </c>
      <c r="W421" s="1">
        <f t="shared" si="192"/>
        <v>1</v>
      </c>
      <c r="X421" s="1">
        <f t="shared" si="193"/>
        <v>1</v>
      </c>
      <c r="Y421" s="1">
        <f t="shared" si="194"/>
        <v>0</v>
      </c>
      <c r="Z421" s="1">
        <f t="shared" si="197"/>
        <v>0</v>
      </c>
      <c r="AA421" s="1">
        <f t="shared" si="195"/>
        <v>0</v>
      </c>
      <c r="AB421" s="1">
        <f t="shared" si="180"/>
        <v>2</v>
      </c>
      <c r="AC421" s="1"/>
    </row>
    <row r="422" spans="1:29" ht="12.95" customHeight="1">
      <c r="A422" s="2">
        <v>10350</v>
      </c>
      <c r="B422" s="1" t="s">
        <v>107</v>
      </c>
      <c r="C422" s="1" t="s">
        <v>108</v>
      </c>
      <c r="D422" s="1">
        <v>38.384549999999997</v>
      </c>
      <c r="E422" s="1">
        <v>-106.67328000000001</v>
      </c>
      <c r="F422" s="3">
        <v>1</v>
      </c>
      <c r="G422" s="9" t="s">
        <v>2026</v>
      </c>
      <c r="H422" s="13">
        <v>135.25124700000001</v>
      </c>
      <c r="I422" s="14">
        <v>34.514133999999999</v>
      </c>
      <c r="J422" s="12">
        <v>0</v>
      </c>
      <c r="K422" s="12">
        <v>0.43920000000000003</v>
      </c>
      <c r="L422" s="12">
        <v>0</v>
      </c>
      <c r="M422" s="1">
        <v>0</v>
      </c>
      <c r="N422" s="1">
        <v>9</v>
      </c>
      <c r="O422" s="12">
        <v>1.1942410000000001</v>
      </c>
      <c r="P422" s="1">
        <v>0</v>
      </c>
      <c r="Q422" s="1">
        <v>0</v>
      </c>
      <c r="R422" s="1">
        <v>0</v>
      </c>
      <c r="S422" s="1">
        <f t="shared" si="189"/>
        <v>0</v>
      </c>
      <c r="T422" s="1">
        <f t="shared" si="190"/>
        <v>1</v>
      </c>
      <c r="U422" s="1">
        <f t="shared" si="191"/>
        <v>0</v>
      </c>
      <c r="V422" s="1">
        <f t="shared" si="196"/>
        <v>0</v>
      </c>
      <c r="W422" s="1">
        <f t="shared" si="192"/>
        <v>1</v>
      </c>
      <c r="X422" s="1">
        <f t="shared" si="193"/>
        <v>1</v>
      </c>
      <c r="Y422" s="1">
        <f t="shared" si="194"/>
        <v>0</v>
      </c>
      <c r="Z422" s="1">
        <f t="shared" si="197"/>
        <v>0</v>
      </c>
      <c r="AA422" s="1">
        <f t="shared" si="195"/>
        <v>0</v>
      </c>
      <c r="AB422" s="40">
        <f t="shared" si="180"/>
        <v>3</v>
      </c>
      <c r="AC422" s="1" t="s">
        <v>2207</v>
      </c>
    </row>
    <row r="423" spans="1:29" ht="12.95" customHeight="1">
      <c r="A423" s="2">
        <v>10390</v>
      </c>
      <c r="B423" s="1" t="s">
        <v>109</v>
      </c>
      <c r="C423" s="1" t="s">
        <v>110</v>
      </c>
      <c r="D423" s="1">
        <v>38.369999999999997</v>
      </c>
      <c r="E423" s="1">
        <v>-106.35</v>
      </c>
      <c r="F423" s="3">
        <v>2</v>
      </c>
      <c r="G423" s="9" t="s">
        <v>2026</v>
      </c>
      <c r="H423" s="13">
        <v>80.341386999999997</v>
      </c>
      <c r="I423" s="14">
        <v>30.569595</v>
      </c>
      <c r="J423" s="12">
        <v>0</v>
      </c>
      <c r="K423" s="12">
        <v>0</v>
      </c>
      <c r="L423" s="12">
        <v>0</v>
      </c>
      <c r="M423" s="1">
        <v>0</v>
      </c>
      <c r="N423" s="1">
        <v>3</v>
      </c>
      <c r="O423" s="12">
        <v>1.0596380000000001</v>
      </c>
      <c r="P423" s="1">
        <v>2.4893999999999999E-2</v>
      </c>
      <c r="Q423" s="1">
        <v>0</v>
      </c>
      <c r="R423" s="1">
        <v>0</v>
      </c>
      <c r="S423" s="1">
        <f t="shared" si="189"/>
        <v>0</v>
      </c>
      <c r="T423" s="1">
        <f t="shared" si="190"/>
        <v>0</v>
      </c>
      <c r="U423" s="1">
        <f t="shared" si="191"/>
        <v>0</v>
      </c>
      <c r="V423" s="1">
        <f t="shared" si="196"/>
        <v>0</v>
      </c>
      <c r="W423" s="1">
        <f t="shared" si="192"/>
        <v>1</v>
      </c>
      <c r="X423" s="1">
        <f t="shared" si="193"/>
        <v>1</v>
      </c>
      <c r="Y423" s="1">
        <f t="shared" si="194"/>
        <v>0</v>
      </c>
      <c r="Z423" s="1">
        <f t="shared" si="197"/>
        <v>0</v>
      </c>
      <c r="AA423" s="1">
        <f t="shared" si="195"/>
        <v>0</v>
      </c>
      <c r="AB423" s="1">
        <f t="shared" si="180"/>
        <v>2</v>
      </c>
      <c r="AC423" s="1"/>
    </row>
    <row r="424" spans="1:29" ht="12.95" customHeight="1">
      <c r="A424" s="2">
        <v>10392</v>
      </c>
      <c r="B424" s="1" t="s">
        <v>111</v>
      </c>
      <c r="C424" s="1" t="s">
        <v>112</v>
      </c>
      <c r="D424" s="1">
        <v>38.376109999999997</v>
      </c>
      <c r="E424" s="1">
        <v>-106.35944000000001</v>
      </c>
      <c r="F424" s="3">
        <v>2</v>
      </c>
      <c r="G424" s="9" t="s">
        <v>2026</v>
      </c>
      <c r="H424" s="13">
        <v>23.844987</v>
      </c>
      <c r="I424" s="14">
        <v>13.749463</v>
      </c>
      <c r="J424" s="12">
        <v>0</v>
      </c>
      <c r="K424" s="12">
        <v>0</v>
      </c>
      <c r="L424" s="12">
        <v>1.89E-2</v>
      </c>
      <c r="M424" s="1">
        <v>0</v>
      </c>
      <c r="N424" s="1">
        <v>0</v>
      </c>
      <c r="O424" s="12">
        <v>1.2331350000000001</v>
      </c>
      <c r="P424" s="1">
        <v>4.1938000000000003E-2</v>
      </c>
      <c r="Q424" s="1">
        <v>0</v>
      </c>
      <c r="R424" s="1">
        <v>0</v>
      </c>
      <c r="S424" s="1">
        <f t="shared" si="189"/>
        <v>0</v>
      </c>
      <c r="T424" s="1">
        <f t="shared" si="190"/>
        <v>0</v>
      </c>
      <c r="U424" s="1">
        <f t="shared" si="191"/>
        <v>1</v>
      </c>
      <c r="V424" s="1">
        <f t="shared" si="196"/>
        <v>0</v>
      </c>
      <c r="W424" s="1">
        <f t="shared" si="192"/>
        <v>0</v>
      </c>
      <c r="X424" s="1">
        <f t="shared" si="193"/>
        <v>1</v>
      </c>
      <c r="Y424" s="1">
        <f t="shared" si="194"/>
        <v>1</v>
      </c>
      <c r="Z424" s="1">
        <f t="shared" si="197"/>
        <v>0</v>
      </c>
      <c r="AA424" s="1">
        <f t="shared" si="195"/>
        <v>0</v>
      </c>
      <c r="AB424" s="1">
        <f t="shared" si="180"/>
        <v>3</v>
      </c>
      <c r="AC424" s="1"/>
    </row>
    <row r="425" spans="1:29" ht="12.95" customHeight="1">
      <c r="A425" s="2">
        <v>10400</v>
      </c>
      <c r="B425" s="1" t="s">
        <v>113</v>
      </c>
      <c r="C425" s="1" t="s">
        <v>114</v>
      </c>
      <c r="D425" s="1">
        <v>38.783647999999999</v>
      </c>
      <c r="E425" s="1">
        <v>-107.835032</v>
      </c>
      <c r="F425" s="3">
        <v>1</v>
      </c>
      <c r="G425" s="9" t="s">
        <v>2024</v>
      </c>
      <c r="H425" s="13">
        <v>2510.4998249999999</v>
      </c>
      <c r="I425" s="14">
        <v>26.679039</v>
      </c>
      <c r="J425" s="12">
        <v>0.10020000000000001</v>
      </c>
      <c r="K425" s="12">
        <v>5.8845000000000001</v>
      </c>
      <c r="L425" s="12">
        <v>0.32840000000000003</v>
      </c>
      <c r="M425" s="1">
        <v>0</v>
      </c>
      <c r="N425" s="1">
        <v>49</v>
      </c>
      <c r="O425" s="12">
        <v>2.0962480000000001</v>
      </c>
      <c r="P425" s="1">
        <v>2.3102999999999999E-2</v>
      </c>
      <c r="Q425" s="1">
        <v>0</v>
      </c>
      <c r="R425" s="1">
        <v>0</v>
      </c>
      <c r="S425" s="1">
        <f>IF(J425&gt;5,1,0)</f>
        <v>0</v>
      </c>
      <c r="T425" s="1">
        <f>IF(K425&gt;2,1,0)</f>
        <v>1</v>
      </c>
      <c r="U425" s="1">
        <f>IF(L425&gt;0.05,1,0)</f>
        <v>1</v>
      </c>
      <c r="V425" s="1">
        <f t="shared" si="196"/>
        <v>0</v>
      </c>
      <c r="W425" s="1">
        <f>IF(N425&gt;10,1,0)</f>
        <v>1</v>
      </c>
      <c r="X425" s="1">
        <f>IF(O425&gt;2,1,0)</f>
        <v>1</v>
      </c>
      <c r="Y425" s="1">
        <f>IF(P425&gt;0.05,1,0)</f>
        <v>0</v>
      </c>
      <c r="Z425" s="1">
        <f t="shared" si="197"/>
        <v>0</v>
      </c>
      <c r="AA425" s="1">
        <f>IF(R425&gt;2,1,0)</f>
        <v>0</v>
      </c>
      <c r="AB425" s="1">
        <f t="shared" si="180"/>
        <v>4</v>
      </c>
      <c r="AC425" s="1"/>
    </row>
    <row r="426" spans="1:29" ht="12.95" customHeight="1">
      <c r="A426" s="2">
        <v>10403</v>
      </c>
      <c r="B426" s="1" t="s">
        <v>115</v>
      </c>
      <c r="C426" s="1" t="s">
        <v>116</v>
      </c>
      <c r="D426" s="1">
        <v>38.791899999999998</v>
      </c>
      <c r="E426" s="1">
        <v>-107.726</v>
      </c>
      <c r="F426" s="3">
        <v>1</v>
      </c>
      <c r="G426" s="9" t="s">
        <v>2024</v>
      </c>
      <c r="H426" s="13">
        <v>2214.5531580000002</v>
      </c>
      <c r="I426" s="14">
        <v>36.970542999999999</v>
      </c>
      <c r="J426" s="12">
        <v>6.25E-2</v>
      </c>
      <c r="K426" s="12">
        <v>3.8379999999999996</v>
      </c>
      <c r="L426" s="12">
        <v>0.30299999999999999</v>
      </c>
      <c r="M426" s="1">
        <v>2</v>
      </c>
      <c r="N426" s="1">
        <v>62</v>
      </c>
      <c r="O426" s="12">
        <v>3.274152</v>
      </c>
      <c r="P426" s="1">
        <v>2.6190000000000001E-2</v>
      </c>
      <c r="Q426" s="1">
        <v>0</v>
      </c>
      <c r="R426" s="1">
        <v>0</v>
      </c>
      <c r="S426" s="1">
        <f>IF(J426&gt;5,1,0)</f>
        <v>0</v>
      </c>
      <c r="T426" s="1">
        <f>IF(K426&gt;2,1,0)</f>
        <v>1</v>
      </c>
      <c r="U426" s="1">
        <f>IF(L426&gt;0.05,1,0)</f>
        <v>1</v>
      </c>
      <c r="V426" s="1">
        <f t="shared" si="196"/>
        <v>1</v>
      </c>
      <c r="W426" s="1">
        <f>IF(N426&gt;10,1,0)</f>
        <v>1</v>
      </c>
      <c r="X426" s="1">
        <f>IF(O426&gt;2,1,0)</f>
        <v>1</v>
      </c>
      <c r="Y426" s="1">
        <f>IF(P426&gt;0.05,1,0)</f>
        <v>0</v>
      </c>
      <c r="Z426" s="1">
        <f t="shared" si="197"/>
        <v>0</v>
      </c>
      <c r="AA426" s="1">
        <f>IF(R426&gt;2,1,0)</f>
        <v>0</v>
      </c>
      <c r="AB426" s="1">
        <f t="shared" si="180"/>
        <v>5</v>
      </c>
      <c r="AC426" s="1"/>
    </row>
    <row r="427" spans="1:29" ht="12.95" customHeight="1">
      <c r="A427" s="2">
        <v>10415</v>
      </c>
      <c r="B427" s="1" t="s">
        <v>121</v>
      </c>
      <c r="C427" s="1" t="s">
        <v>122</v>
      </c>
      <c r="D427" s="1">
        <v>38.88111</v>
      </c>
      <c r="E427" s="1">
        <v>-107.78583</v>
      </c>
      <c r="F427" s="3">
        <v>1</v>
      </c>
      <c r="G427" s="9" t="s">
        <v>2024</v>
      </c>
      <c r="H427" s="13">
        <v>144.08345499999999</v>
      </c>
      <c r="I427" s="14">
        <v>17.992253999999999</v>
      </c>
      <c r="J427" s="12">
        <v>1.1900000000000001E-2</v>
      </c>
      <c r="K427" s="12">
        <v>2.4801000000000002</v>
      </c>
      <c r="L427" s="12">
        <v>0</v>
      </c>
      <c r="M427" s="1">
        <v>0</v>
      </c>
      <c r="N427" s="1">
        <v>28</v>
      </c>
      <c r="O427" s="12">
        <v>1.0802860000000001</v>
      </c>
      <c r="P427" s="1">
        <v>0</v>
      </c>
      <c r="Q427" s="1">
        <v>1</v>
      </c>
      <c r="R427" s="1">
        <v>0</v>
      </c>
      <c r="S427" s="1">
        <f>IF(J427&gt;5,1,0)</f>
        <v>0</v>
      </c>
      <c r="T427" s="1">
        <f>IF(K427&gt;2,1,0)</f>
        <v>1</v>
      </c>
      <c r="U427" s="1">
        <f>IF(L427&gt;0.05,1,0)</f>
        <v>0</v>
      </c>
      <c r="V427" s="1">
        <f t="shared" si="196"/>
        <v>0</v>
      </c>
      <c r="W427" s="1">
        <f>IF(N427&gt;10,1,0)</f>
        <v>1</v>
      </c>
      <c r="X427" s="1">
        <f>IF(O427&gt;2,1,0)</f>
        <v>0</v>
      </c>
      <c r="Y427" s="1">
        <f>IF(P427&gt;0.05,1,0)</f>
        <v>0</v>
      </c>
      <c r="Z427" s="1">
        <f t="shared" si="197"/>
        <v>1</v>
      </c>
      <c r="AA427" s="1">
        <f>IF(R427&gt;2,1,0)</f>
        <v>0</v>
      </c>
      <c r="AB427" s="40">
        <f t="shared" si="180"/>
        <v>3</v>
      </c>
      <c r="AC427" s="1" t="s">
        <v>2207</v>
      </c>
    </row>
    <row r="428" spans="1:29" ht="12.95" customHeight="1">
      <c r="A428" s="2">
        <v>10463</v>
      </c>
      <c r="B428" s="1" t="s">
        <v>123</v>
      </c>
      <c r="C428" s="1" t="s">
        <v>124</v>
      </c>
      <c r="D428" s="1">
        <v>38.863059999999997</v>
      </c>
      <c r="E428" s="1">
        <v>-107.62166999999999</v>
      </c>
      <c r="F428" s="3">
        <v>1</v>
      </c>
      <c r="G428" s="9" t="s">
        <v>2024</v>
      </c>
      <c r="H428" s="13">
        <v>43.591256999999999</v>
      </c>
      <c r="I428" s="14">
        <v>6.7601880000000003</v>
      </c>
      <c r="J428" s="12">
        <v>0</v>
      </c>
      <c r="K428" s="12">
        <v>2.2031000000000001</v>
      </c>
      <c r="L428" s="12">
        <v>8.0599999999999991E-2</v>
      </c>
      <c r="M428" s="1">
        <v>0</v>
      </c>
      <c r="N428" s="1">
        <v>11</v>
      </c>
      <c r="O428" s="12">
        <v>0.233566</v>
      </c>
      <c r="P428" s="1">
        <v>0</v>
      </c>
      <c r="Q428" s="1">
        <v>0</v>
      </c>
      <c r="R428" s="1">
        <v>0</v>
      </c>
      <c r="S428" s="1">
        <f>IF(J428&gt;5,1,0)</f>
        <v>0</v>
      </c>
      <c r="T428" s="1">
        <f>IF(K428&gt;2,1,0)</f>
        <v>1</v>
      </c>
      <c r="U428" s="1">
        <f>IF(L428&gt;0.05,1,0)</f>
        <v>1</v>
      </c>
      <c r="V428" s="1">
        <f t="shared" si="196"/>
        <v>0</v>
      </c>
      <c r="W428" s="1">
        <f>IF(N428&gt;10,1,0)</f>
        <v>1</v>
      </c>
      <c r="X428" s="1">
        <f>IF(O428&gt;2,1,0)</f>
        <v>0</v>
      </c>
      <c r="Y428" s="1">
        <f>IF(P428&gt;0.05,1,0)</f>
        <v>0</v>
      </c>
      <c r="Z428" s="1">
        <f t="shared" si="197"/>
        <v>0</v>
      </c>
      <c r="AA428" s="1">
        <f>IF(R428&gt;2,1,0)</f>
        <v>0</v>
      </c>
      <c r="AB428" s="1">
        <f t="shared" si="180"/>
        <v>3</v>
      </c>
      <c r="AC428" s="1"/>
    </row>
    <row r="429" spans="1:29" ht="12.95" customHeight="1">
      <c r="A429" s="2">
        <v>10471</v>
      </c>
      <c r="B429" s="1" t="s">
        <v>14</v>
      </c>
      <c r="C429" s="1" t="s">
        <v>125</v>
      </c>
      <c r="D429" s="1">
        <v>38.926490000000001</v>
      </c>
      <c r="E429" s="1">
        <v>-107.33907000000001</v>
      </c>
      <c r="F429" s="3">
        <v>1</v>
      </c>
      <c r="G429" s="9" t="s">
        <v>2026</v>
      </c>
      <c r="H429" s="13">
        <v>262.415548</v>
      </c>
      <c r="I429" s="14">
        <v>8.5631190000000004</v>
      </c>
      <c r="J429" s="12">
        <v>0</v>
      </c>
      <c r="K429" s="12">
        <v>6.5799999999999997E-2</v>
      </c>
      <c r="L429" s="12">
        <v>0</v>
      </c>
      <c r="M429" s="1">
        <v>0</v>
      </c>
      <c r="N429" s="1">
        <v>4</v>
      </c>
      <c r="O429" s="12">
        <v>1.0107090000000001</v>
      </c>
      <c r="P429" s="1">
        <v>0</v>
      </c>
      <c r="Q429" s="1">
        <v>0</v>
      </c>
      <c r="R429" s="1">
        <v>0</v>
      </c>
      <c r="S429" s="1">
        <f t="shared" ref="S429:U431" si="198">IF(J429&gt;0,1,0)</f>
        <v>0</v>
      </c>
      <c r="T429" s="1">
        <f t="shared" si="198"/>
        <v>1</v>
      </c>
      <c r="U429" s="1">
        <f t="shared" si="198"/>
        <v>0</v>
      </c>
      <c r="V429" s="1">
        <f t="shared" si="196"/>
        <v>0</v>
      </c>
      <c r="W429" s="1">
        <f>IF(N429&gt;1,1,0)</f>
        <v>1</v>
      </c>
      <c r="X429" s="1">
        <f>IF(O429&gt;0.6,1,0)</f>
        <v>1</v>
      </c>
      <c r="Y429" s="1">
        <f>IF(P429&gt;0.03,1,0)</f>
        <v>0</v>
      </c>
      <c r="Z429" s="1">
        <f t="shared" si="197"/>
        <v>0</v>
      </c>
      <c r="AA429" s="1">
        <f>IF(R429&gt;0,1,0)</f>
        <v>0</v>
      </c>
      <c r="AB429" s="1">
        <f t="shared" si="180"/>
        <v>3</v>
      </c>
      <c r="AC429" s="1"/>
    </row>
    <row r="430" spans="1:29" ht="12.95" customHeight="1">
      <c r="A430" s="2">
        <v>10485</v>
      </c>
      <c r="B430" s="1" t="s">
        <v>126</v>
      </c>
      <c r="C430" s="1" t="s">
        <v>127</v>
      </c>
      <c r="D430" s="1">
        <v>38.956670000000003</v>
      </c>
      <c r="E430" s="1">
        <v>-107.26667</v>
      </c>
      <c r="F430" s="3">
        <v>1</v>
      </c>
      <c r="G430" s="9" t="s">
        <v>2026</v>
      </c>
      <c r="H430" s="13">
        <v>228.403412</v>
      </c>
      <c r="I430" s="14">
        <v>19.979044999999999</v>
      </c>
      <c r="J430" s="12">
        <v>0</v>
      </c>
      <c r="K430" s="12">
        <v>0</v>
      </c>
      <c r="L430" s="12">
        <v>8.2400000000000001E-2</v>
      </c>
      <c r="M430" s="1">
        <v>0</v>
      </c>
      <c r="N430" s="1">
        <v>0</v>
      </c>
      <c r="O430" s="12">
        <v>5.0070000000000002E-3</v>
      </c>
      <c r="P430" s="1">
        <v>0.25393700000000002</v>
      </c>
      <c r="Q430" s="1">
        <v>0</v>
      </c>
      <c r="R430" s="1">
        <v>0</v>
      </c>
      <c r="S430" s="1">
        <f t="shared" si="198"/>
        <v>0</v>
      </c>
      <c r="T430" s="1">
        <f t="shared" si="198"/>
        <v>0</v>
      </c>
      <c r="U430" s="1">
        <f t="shared" si="198"/>
        <v>1</v>
      </c>
      <c r="V430" s="1">
        <f t="shared" si="196"/>
        <v>0</v>
      </c>
      <c r="W430" s="1">
        <f>IF(N430&gt;1,1,0)</f>
        <v>0</v>
      </c>
      <c r="X430" s="1">
        <f>IF(O430&gt;0.6,1,0)</f>
        <v>0</v>
      </c>
      <c r="Y430" s="1">
        <f>IF(P430&gt;0.03,1,0)</f>
        <v>1</v>
      </c>
      <c r="Z430" s="1">
        <f t="shared" si="197"/>
        <v>0</v>
      </c>
      <c r="AA430" s="1">
        <f>IF(R430&gt;0,1,0)</f>
        <v>0</v>
      </c>
      <c r="AB430" s="1">
        <f t="shared" si="180"/>
        <v>2</v>
      </c>
      <c r="AC430" s="1"/>
    </row>
    <row r="431" spans="1:29" ht="12.95" customHeight="1">
      <c r="A431" s="2">
        <v>10496</v>
      </c>
      <c r="B431" s="1" t="s">
        <v>128</v>
      </c>
      <c r="C431" s="1" t="s">
        <v>129</v>
      </c>
      <c r="D431" s="1">
        <v>39.146856999999997</v>
      </c>
      <c r="E431" s="1">
        <v>-107.43833100000001</v>
      </c>
      <c r="F431" s="3">
        <v>1</v>
      </c>
      <c r="G431" s="9" t="s">
        <v>2026</v>
      </c>
      <c r="H431" s="13">
        <v>98.941327999999999</v>
      </c>
      <c r="I431" s="14">
        <v>25.935037000000001</v>
      </c>
      <c r="J431" s="12">
        <v>0</v>
      </c>
      <c r="K431" s="12">
        <v>0</v>
      </c>
      <c r="L431" s="12">
        <v>0</v>
      </c>
      <c r="M431" s="1">
        <v>0</v>
      </c>
      <c r="N431" s="1">
        <v>4</v>
      </c>
      <c r="O431" s="12">
        <v>0.21853400000000001</v>
      </c>
      <c r="P431" s="1">
        <v>0</v>
      </c>
      <c r="Q431" s="1">
        <v>3</v>
      </c>
      <c r="R431" s="1">
        <v>0</v>
      </c>
      <c r="S431" s="1">
        <f t="shared" si="198"/>
        <v>0</v>
      </c>
      <c r="T431" s="1">
        <f t="shared" si="198"/>
        <v>0</v>
      </c>
      <c r="U431" s="1">
        <f t="shared" si="198"/>
        <v>0</v>
      </c>
      <c r="V431" s="1">
        <f t="shared" si="196"/>
        <v>0</v>
      </c>
      <c r="W431" s="1">
        <f>IF(N431&gt;1,1,0)</f>
        <v>1</v>
      </c>
      <c r="X431" s="1">
        <f>IF(O431&gt;0.6,1,0)</f>
        <v>0</v>
      </c>
      <c r="Y431" s="1">
        <f>IF(P431&gt;0.03,1,0)</f>
        <v>0</v>
      </c>
      <c r="Z431" s="1">
        <f t="shared" si="197"/>
        <v>1</v>
      </c>
      <c r="AA431" s="1">
        <f>IF(R431&gt;0,1,0)</f>
        <v>0</v>
      </c>
      <c r="AB431" s="1">
        <f t="shared" si="180"/>
        <v>2</v>
      </c>
      <c r="AC431" s="1"/>
    </row>
    <row r="432" spans="1:29" ht="12.95" customHeight="1">
      <c r="A432" s="2">
        <v>10551</v>
      </c>
      <c r="B432" s="1" t="s">
        <v>130</v>
      </c>
      <c r="C432" s="1" t="s">
        <v>131</v>
      </c>
      <c r="D432" s="1">
        <v>38.717799999999997</v>
      </c>
      <c r="E432" s="1">
        <v>-108.26861</v>
      </c>
      <c r="F432" s="3">
        <v>3</v>
      </c>
      <c r="G432" s="9" t="s">
        <v>2024</v>
      </c>
      <c r="H432" s="13">
        <v>529.36933599999998</v>
      </c>
      <c r="I432" s="14">
        <v>26.348054000000001</v>
      </c>
      <c r="J432" s="12">
        <v>2.7900000000000001E-2</v>
      </c>
      <c r="K432" s="12">
        <v>0.6704</v>
      </c>
      <c r="L432" s="12">
        <v>2.2000000000000001E-3</v>
      </c>
      <c r="M432" s="1">
        <v>0</v>
      </c>
      <c r="N432" s="1">
        <v>8</v>
      </c>
      <c r="O432" s="12">
        <v>1.0159119999999999</v>
      </c>
      <c r="P432" s="1">
        <v>0</v>
      </c>
      <c r="Q432" s="1">
        <v>0</v>
      </c>
      <c r="R432" s="1">
        <v>0</v>
      </c>
      <c r="S432" s="1">
        <f t="shared" ref="S432:S439" si="199">IF(J432&gt;5,1,0)</f>
        <v>0</v>
      </c>
      <c r="T432" s="1">
        <f t="shared" ref="T432:T439" si="200">IF(K432&gt;2,1,0)</f>
        <v>0</v>
      </c>
      <c r="U432" s="1">
        <f t="shared" ref="U432:U439" si="201">IF(L432&gt;0.05,1,0)</f>
        <v>0</v>
      </c>
      <c r="V432" s="1">
        <f t="shared" si="196"/>
        <v>0</v>
      </c>
      <c r="W432" s="1">
        <f t="shared" ref="W432:W439" si="202">IF(N432&gt;10,1,0)</f>
        <v>0</v>
      </c>
      <c r="X432" s="1">
        <f t="shared" ref="X432:X439" si="203">IF(O432&gt;2,1,0)</f>
        <v>0</v>
      </c>
      <c r="Y432" s="1">
        <f t="shared" ref="Y432:Y439" si="204">IF(P432&gt;0.05,1,0)</f>
        <v>0</v>
      </c>
      <c r="Z432" s="1">
        <f t="shared" si="197"/>
        <v>0</v>
      </c>
      <c r="AA432" s="1">
        <f t="shared" ref="AA432:AA439" si="205">IF(R432&gt;2,1,0)</f>
        <v>0</v>
      </c>
      <c r="AB432" s="1">
        <f t="shared" si="180"/>
        <v>0</v>
      </c>
      <c r="AC432" s="1"/>
    </row>
    <row r="433" spans="1:29" ht="12.95" customHeight="1">
      <c r="A433" s="2">
        <v>10558</v>
      </c>
      <c r="B433" s="1" t="s">
        <v>132</v>
      </c>
      <c r="C433" s="1" t="s">
        <v>133</v>
      </c>
      <c r="D433" s="1">
        <v>38.636890000000001</v>
      </c>
      <c r="E433" s="1">
        <v>-108.42722000000001</v>
      </c>
      <c r="F433" s="3">
        <v>1</v>
      </c>
      <c r="G433" s="9" t="s">
        <v>2024</v>
      </c>
      <c r="H433" s="13">
        <v>94.975812000000005</v>
      </c>
      <c r="I433" s="14">
        <v>19.585719999999998</v>
      </c>
      <c r="J433" s="12">
        <v>0</v>
      </c>
      <c r="K433" s="12">
        <v>0.99690000000000001</v>
      </c>
      <c r="L433" s="12">
        <v>0</v>
      </c>
      <c r="M433" s="1">
        <v>0</v>
      </c>
      <c r="N433" s="1">
        <v>11</v>
      </c>
      <c r="O433" s="12">
        <v>4.6499999999999996E-3</v>
      </c>
      <c r="P433" s="1">
        <v>0</v>
      </c>
      <c r="Q433" s="1">
        <v>0</v>
      </c>
      <c r="R433" s="1">
        <v>0</v>
      </c>
      <c r="S433" s="1">
        <f t="shared" si="199"/>
        <v>0</v>
      </c>
      <c r="T433" s="1">
        <f t="shared" si="200"/>
        <v>0</v>
      </c>
      <c r="U433" s="1">
        <f t="shared" si="201"/>
        <v>0</v>
      </c>
      <c r="V433" s="1">
        <f t="shared" si="196"/>
        <v>0</v>
      </c>
      <c r="W433" s="1">
        <f t="shared" si="202"/>
        <v>1</v>
      </c>
      <c r="X433" s="1">
        <f t="shared" si="203"/>
        <v>0</v>
      </c>
      <c r="Y433" s="1">
        <f t="shared" si="204"/>
        <v>0</v>
      </c>
      <c r="Z433" s="1">
        <f t="shared" si="197"/>
        <v>0</v>
      </c>
      <c r="AA433" s="1">
        <f t="shared" si="205"/>
        <v>0</v>
      </c>
      <c r="AB433" s="1">
        <f t="shared" si="180"/>
        <v>1</v>
      </c>
      <c r="AC433" s="1" t="s">
        <v>2207</v>
      </c>
    </row>
    <row r="434" spans="1:29" ht="12.95" customHeight="1">
      <c r="A434" s="2">
        <v>10559</v>
      </c>
      <c r="B434" s="1" t="s">
        <v>134</v>
      </c>
      <c r="C434" s="1" t="s">
        <v>135</v>
      </c>
      <c r="D434" s="1">
        <v>38.581180000000003</v>
      </c>
      <c r="E434" s="1">
        <v>-108.40588</v>
      </c>
      <c r="F434" s="3">
        <v>1</v>
      </c>
      <c r="G434" s="9" t="s">
        <v>2024</v>
      </c>
      <c r="H434" s="13">
        <v>87.091436999999999</v>
      </c>
      <c r="I434" s="14">
        <v>15.061351</v>
      </c>
      <c r="J434" s="12">
        <v>0</v>
      </c>
      <c r="K434" s="12">
        <v>8.6800000000000002E-2</v>
      </c>
      <c r="L434" s="12">
        <v>5.1999999999999998E-3</v>
      </c>
      <c r="M434" s="1">
        <v>0</v>
      </c>
      <c r="N434" s="1">
        <v>0</v>
      </c>
      <c r="O434" s="12">
        <v>0.25869799999999998</v>
      </c>
      <c r="P434" s="1">
        <v>0</v>
      </c>
      <c r="Q434" s="1">
        <v>0</v>
      </c>
      <c r="R434" s="1">
        <v>0</v>
      </c>
      <c r="S434" s="1">
        <f t="shared" si="199"/>
        <v>0</v>
      </c>
      <c r="T434" s="1">
        <f t="shared" si="200"/>
        <v>0</v>
      </c>
      <c r="U434" s="1">
        <f t="shared" si="201"/>
        <v>0</v>
      </c>
      <c r="V434" s="1">
        <f t="shared" si="196"/>
        <v>0</v>
      </c>
      <c r="W434" s="1">
        <f t="shared" si="202"/>
        <v>0</v>
      </c>
      <c r="X434" s="1">
        <f t="shared" si="203"/>
        <v>0</v>
      </c>
      <c r="Y434" s="1">
        <f t="shared" si="204"/>
        <v>0</v>
      </c>
      <c r="Z434" s="1">
        <f t="shared" si="197"/>
        <v>0</v>
      </c>
      <c r="AA434" s="1">
        <f t="shared" si="205"/>
        <v>0</v>
      </c>
      <c r="AB434" s="1">
        <f t="shared" si="180"/>
        <v>0</v>
      </c>
      <c r="AC434" s="1"/>
    </row>
    <row r="435" spans="1:29" ht="12.95" customHeight="1">
      <c r="A435" s="2">
        <v>10567</v>
      </c>
      <c r="B435" s="1" t="s">
        <v>136</v>
      </c>
      <c r="C435" s="1" t="s">
        <v>114</v>
      </c>
      <c r="D435" s="1">
        <v>38.63447</v>
      </c>
      <c r="E435" s="1">
        <v>-108.19540000000001</v>
      </c>
      <c r="F435" s="3">
        <v>1</v>
      </c>
      <c r="G435" s="9" t="s">
        <v>2024</v>
      </c>
      <c r="H435" s="13">
        <v>147.49205699999999</v>
      </c>
      <c r="I435" s="14">
        <v>12.436339</v>
      </c>
      <c r="J435" s="12">
        <v>0</v>
      </c>
      <c r="K435" s="12">
        <v>0.3881</v>
      </c>
      <c r="L435" s="12">
        <v>0.161</v>
      </c>
      <c r="M435" s="1">
        <v>0</v>
      </c>
      <c r="N435" s="1">
        <v>0</v>
      </c>
      <c r="O435" s="12">
        <v>0.61643199999999998</v>
      </c>
      <c r="P435" s="1">
        <v>0</v>
      </c>
      <c r="Q435" s="1">
        <v>0</v>
      </c>
      <c r="R435" s="1">
        <v>0</v>
      </c>
      <c r="S435" s="1">
        <f t="shared" si="199"/>
        <v>0</v>
      </c>
      <c r="T435" s="1">
        <f t="shared" si="200"/>
        <v>0</v>
      </c>
      <c r="U435" s="1">
        <f t="shared" si="201"/>
        <v>1</v>
      </c>
      <c r="V435" s="1">
        <f t="shared" si="196"/>
        <v>0</v>
      </c>
      <c r="W435" s="1">
        <f t="shared" si="202"/>
        <v>0</v>
      </c>
      <c r="X435" s="1">
        <f t="shared" si="203"/>
        <v>0</v>
      </c>
      <c r="Y435" s="1">
        <f t="shared" si="204"/>
        <v>0</v>
      </c>
      <c r="Z435" s="1">
        <f t="shared" si="197"/>
        <v>0</v>
      </c>
      <c r="AA435" s="1">
        <f t="shared" si="205"/>
        <v>0</v>
      </c>
      <c r="AB435" s="1">
        <f t="shared" si="180"/>
        <v>1</v>
      </c>
      <c r="AC435" s="1"/>
    </row>
    <row r="436" spans="1:29" ht="12.95" customHeight="1">
      <c r="A436" s="2">
        <v>10570</v>
      </c>
      <c r="B436" s="1" t="s">
        <v>137</v>
      </c>
      <c r="C436" s="1" t="s">
        <v>138</v>
      </c>
      <c r="D436" s="1">
        <v>38.961210000000001</v>
      </c>
      <c r="E436" s="1">
        <v>-108.22965000000001</v>
      </c>
      <c r="F436" s="3">
        <v>1</v>
      </c>
      <c r="G436" s="9" t="s">
        <v>2024</v>
      </c>
      <c r="H436" s="13">
        <v>144.76469399999999</v>
      </c>
      <c r="I436" s="14">
        <v>25.986241</v>
      </c>
      <c r="J436" s="12">
        <v>0</v>
      </c>
      <c r="K436" s="12">
        <v>0</v>
      </c>
      <c r="L436" s="12">
        <v>5.7799999999999997E-2</v>
      </c>
      <c r="M436" s="1">
        <v>0</v>
      </c>
      <c r="N436" s="1">
        <v>4</v>
      </c>
      <c r="O436" s="12">
        <v>7.1493000000000001E-2</v>
      </c>
      <c r="P436" s="1">
        <v>0</v>
      </c>
      <c r="Q436" s="1">
        <v>0</v>
      </c>
      <c r="R436" s="1">
        <v>0</v>
      </c>
      <c r="S436" s="1">
        <f t="shared" si="199"/>
        <v>0</v>
      </c>
      <c r="T436" s="1">
        <f t="shared" si="200"/>
        <v>0</v>
      </c>
      <c r="U436" s="1">
        <f t="shared" si="201"/>
        <v>1</v>
      </c>
      <c r="V436" s="1">
        <f t="shared" si="196"/>
        <v>0</v>
      </c>
      <c r="W436" s="1">
        <f t="shared" si="202"/>
        <v>0</v>
      </c>
      <c r="X436" s="1">
        <f t="shared" si="203"/>
        <v>0</v>
      </c>
      <c r="Y436" s="1">
        <f t="shared" si="204"/>
        <v>0</v>
      </c>
      <c r="Z436" s="1">
        <f t="shared" si="197"/>
        <v>0</v>
      </c>
      <c r="AA436" s="1">
        <f t="shared" si="205"/>
        <v>0</v>
      </c>
      <c r="AB436" s="1">
        <f t="shared" si="180"/>
        <v>1</v>
      </c>
      <c r="AC436" s="1" t="s">
        <v>2207</v>
      </c>
    </row>
    <row r="437" spans="1:29" ht="12.95" customHeight="1">
      <c r="A437" s="2">
        <v>10575</v>
      </c>
      <c r="B437" s="1" t="s">
        <v>137</v>
      </c>
      <c r="C437" s="1" t="s">
        <v>139</v>
      </c>
      <c r="D437" s="1">
        <v>38.963099999999997</v>
      </c>
      <c r="E437" s="1">
        <v>-108.227</v>
      </c>
      <c r="F437" s="3">
        <v>1</v>
      </c>
      <c r="G437" s="9" t="s">
        <v>2024</v>
      </c>
      <c r="H437" s="13">
        <v>144.63326799999999</v>
      </c>
      <c r="I437" s="14">
        <v>28.095770000000002</v>
      </c>
      <c r="J437" s="12">
        <v>0</v>
      </c>
      <c r="K437" s="12">
        <v>0</v>
      </c>
      <c r="L437" s="12">
        <v>5.7799999999999997E-2</v>
      </c>
      <c r="M437" s="1">
        <v>0</v>
      </c>
      <c r="N437" s="1">
        <v>4</v>
      </c>
      <c r="O437" s="12">
        <v>6.0865000000000002E-2</v>
      </c>
      <c r="P437" s="1">
        <v>0</v>
      </c>
      <c r="Q437" s="1">
        <v>0</v>
      </c>
      <c r="R437" s="1">
        <v>0</v>
      </c>
      <c r="S437" s="1">
        <f t="shared" si="199"/>
        <v>0</v>
      </c>
      <c r="T437" s="1">
        <f t="shared" si="200"/>
        <v>0</v>
      </c>
      <c r="U437" s="1">
        <f t="shared" si="201"/>
        <v>1</v>
      </c>
      <c r="V437" s="1">
        <f t="shared" si="196"/>
        <v>0</v>
      </c>
      <c r="W437" s="1">
        <f t="shared" si="202"/>
        <v>0</v>
      </c>
      <c r="X437" s="1">
        <f t="shared" si="203"/>
        <v>0</v>
      </c>
      <c r="Y437" s="1">
        <f t="shared" si="204"/>
        <v>0</v>
      </c>
      <c r="Z437" s="1">
        <f t="shared" si="197"/>
        <v>0</v>
      </c>
      <c r="AA437" s="1">
        <f t="shared" si="205"/>
        <v>0</v>
      </c>
      <c r="AB437" s="1">
        <f t="shared" si="180"/>
        <v>1</v>
      </c>
      <c r="AC437" s="1"/>
    </row>
    <row r="438" spans="1:29" ht="12.95" customHeight="1">
      <c r="A438" s="2">
        <v>10586</v>
      </c>
      <c r="B438" s="1" t="s">
        <v>140</v>
      </c>
      <c r="C438" s="1" t="s">
        <v>141</v>
      </c>
      <c r="D438" s="1">
        <v>38.969915999999998</v>
      </c>
      <c r="E438" s="1">
        <v>-107.87875</v>
      </c>
      <c r="F438" s="3">
        <v>1</v>
      </c>
      <c r="G438" s="9" t="s">
        <v>2024</v>
      </c>
      <c r="H438" s="13">
        <v>17.15175</v>
      </c>
      <c r="I438" s="14">
        <v>9.1441839999999992</v>
      </c>
      <c r="J438" s="12">
        <v>0</v>
      </c>
      <c r="K438" s="12">
        <v>0</v>
      </c>
      <c r="L438" s="12">
        <v>0</v>
      </c>
      <c r="M438" s="1">
        <v>1</v>
      </c>
      <c r="N438" s="1">
        <v>1</v>
      </c>
      <c r="O438" s="12">
        <v>1.2417640000000001</v>
      </c>
      <c r="P438" s="1">
        <v>0</v>
      </c>
      <c r="Q438" s="1">
        <v>6</v>
      </c>
      <c r="R438" s="1">
        <v>0</v>
      </c>
      <c r="S438" s="1">
        <f t="shared" si="199"/>
        <v>0</v>
      </c>
      <c r="T438" s="1">
        <f t="shared" si="200"/>
        <v>0</v>
      </c>
      <c r="U438" s="1">
        <f t="shared" si="201"/>
        <v>0</v>
      </c>
      <c r="V438" s="1">
        <f t="shared" si="196"/>
        <v>1</v>
      </c>
      <c r="W438" s="1">
        <f t="shared" si="202"/>
        <v>0</v>
      </c>
      <c r="X438" s="1">
        <f t="shared" si="203"/>
        <v>0</v>
      </c>
      <c r="Y438" s="1">
        <f t="shared" si="204"/>
        <v>0</v>
      </c>
      <c r="Z438" s="1">
        <f t="shared" si="197"/>
        <v>1</v>
      </c>
      <c r="AA438" s="1">
        <f t="shared" si="205"/>
        <v>0</v>
      </c>
      <c r="AB438" s="1">
        <f t="shared" si="180"/>
        <v>2</v>
      </c>
      <c r="AC438" s="1"/>
    </row>
    <row r="439" spans="1:29" ht="12.95" customHeight="1">
      <c r="A439" s="2">
        <v>10589</v>
      </c>
      <c r="B439" s="1" t="s">
        <v>142</v>
      </c>
      <c r="C439" s="1" t="s">
        <v>143</v>
      </c>
      <c r="D439" s="1">
        <v>38.857267999999998</v>
      </c>
      <c r="E439" s="1">
        <v>-107.994715</v>
      </c>
      <c r="F439" s="3">
        <v>1</v>
      </c>
      <c r="G439" s="9" t="s">
        <v>2024</v>
      </c>
      <c r="H439" s="13">
        <v>58.048650000000002</v>
      </c>
      <c r="I439" s="14">
        <v>14.109702</v>
      </c>
      <c r="J439" s="12">
        <v>0.39069999999999999</v>
      </c>
      <c r="K439" s="12">
        <v>1.9286999999999999</v>
      </c>
      <c r="L439" s="12">
        <v>0</v>
      </c>
      <c r="M439" s="1">
        <v>0</v>
      </c>
      <c r="N439" s="1">
        <v>4</v>
      </c>
      <c r="O439" s="12">
        <v>1.1849419999999999</v>
      </c>
      <c r="P439" s="1">
        <v>0</v>
      </c>
      <c r="Q439" s="1">
        <v>8</v>
      </c>
      <c r="R439" s="1">
        <v>0</v>
      </c>
      <c r="S439" s="1">
        <f t="shared" si="199"/>
        <v>0</v>
      </c>
      <c r="T439" s="1">
        <f t="shared" si="200"/>
        <v>0</v>
      </c>
      <c r="U439" s="1">
        <f t="shared" si="201"/>
        <v>0</v>
      </c>
      <c r="V439" s="1">
        <f t="shared" si="196"/>
        <v>0</v>
      </c>
      <c r="W439" s="1">
        <f t="shared" si="202"/>
        <v>0</v>
      </c>
      <c r="X439" s="1">
        <f t="shared" si="203"/>
        <v>0</v>
      </c>
      <c r="Y439" s="1">
        <f t="shared" si="204"/>
        <v>0</v>
      </c>
      <c r="Z439" s="1">
        <f t="shared" si="197"/>
        <v>1</v>
      </c>
      <c r="AA439" s="1">
        <f t="shared" si="205"/>
        <v>0</v>
      </c>
      <c r="AB439" s="1">
        <f t="shared" si="180"/>
        <v>1</v>
      </c>
      <c r="AC439" s="1"/>
    </row>
    <row r="440" spans="1:29" ht="12.95" customHeight="1">
      <c r="A440" s="2">
        <v>10609</v>
      </c>
      <c r="B440" s="1" t="s">
        <v>144</v>
      </c>
      <c r="C440" s="1" t="s">
        <v>145</v>
      </c>
      <c r="D440" s="1">
        <v>37.989719999999998</v>
      </c>
      <c r="E440" s="1">
        <v>-107.64749999999999</v>
      </c>
      <c r="F440" s="3">
        <v>2</v>
      </c>
      <c r="G440" s="9" t="s">
        <v>2026</v>
      </c>
      <c r="H440" s="13">
        <v>30.020779000000001</v>
      </c>
      <c r="I440" s="14">
        <v>14.983320000000001</v>
      </c>
      <c r="J440" s="12">
        <v>0</v>
      </c>
      <c r="K440" s="12">
        <v>0</v>
      </c>
      <c r="L440" s="12">
        <v>0.16489999999999999</v>
      </c>
      <c r="M440" s="1">
        <v>0</v>
      </c>
      <c r="N440" s="1">
        <v>0</v>
      </c>
      <c r="O440" s="12">
        <v>0.81139300000000003</v>
      </c>
      <c r="P440" s="1">
        <v>4.4968849999999998</v>
      </c>
      <c r="Q440" s="1">
        <v>0</v>
      </c>
      <c r="R440" s="1">
        <v>0</v>
      </c>
      <c r="S440" s="1">
        <f t="shared" ref="S440:U442" si="206">IF(J440&gt;0,1,0)</f>
        <v>0</v>
      </c>
      <c r="T440" s="1">
        <f t="shared" si="206"/>
        <v>0</v>
      </c>
      <c r="U440" s="1">
        <f t="shared" si="206"/>
        <v>1</v>
      </c>
      <c r="V440" s="1">
        <f t="shared" si="196"/>
        <v>0</v>
      </c>
      <c r="W440" s="1">
        <f>IF(N440&gt;1,1,0)</f>
        <v>0</v>
      </c>
      <c r="X440" s="1">
        <f>IF(O440&gt;0.6,1,0)</f>
        <v>1</v>
      </c>
      <c r="Y440" s="1">
        <f>IF(P440&gt;0.03,1,0)</f>
        <v>1</v>
      </c>
      <c r="Z440" s="1">
        <f t="shared" si="197"/>
        <v>0</v>
      </c>
      <c r="AA440" s="1">
        <f>IF(R440&gt;0,1,0)</f>
        <v>0</v>
      </c>
      <c r="AB440" s="1">
        <f t="shared" si="180"/>
        <v>3</v>
      </c>
      <c r="AC440" s="1"/>
    </row>
    <row r="441" spans="1:29" ht="12.95" customHeight="1">
      <c r="A441" s="2">
        <v>10610</v>
      </c>
      <c r="B441" s="1" t="s">
        <v>144</v>
      </c>
      <c r="C441" s="1" t="s">
        <v>149</v>
      </c>
      <c r="D441" s="1">
        <v>38.020000000000003</v>
      </c>
      <c r="E441" s="1">
        <v>-107.675</v>
      </c>
      <c r="F441" s="3">
        <v>2</v>
      </c>
      <c r="G441" s="9" t="s">
        <v>2026</v>
      </c>
      <c r="H441" s="13">
        <v>179.962818</v>
      </c>
      <c r="I441" s="14">
        <v>38.719490999999998</v>
      </c>
      <c r="J441" s="12">
        <v>0</v>
      </c>
      <c r="K441" s="12">
        <v>0</v>
      </c>
      <c r="L441" s="12">
        <v>0.25299999999999995</v>
      </c>
      <c r="M441" s="1">
        <v>0</v>
      </c>
      <c r="N441" s="1">
        <v>3</v>
      </c>
      <c r="O441" s="12">
        <v>0.82159499999999996</v>
      </c>
      <c r="P441" s="1">
        <v>1.689238</v>
      </c>
      <c r="Q441" s="1">
        <v>0</v>
      </c>
      <c r="R441" s="1">
        <v>0</v>
      </c>
      <c r="S441" s="1">
        <f t="shared" si="206"/>
        <v>0</v>
      </c>
      <c r="T441" s="1">
        <f t="shared" si="206"/>
        <v>0</v>
      </c>
      <c r="U441" s="1">
        <f t="shared" si="206"/>
        <v>1</v>
      </c>
      <c r="V441" s="1">
        <f t="shared" si="196"/>
        <v>0</v>
      </c>
      <c r="W441" s="1">
        <f>IF(N441&gt;1,1,0)</f>
        <v>1</v>
      </c>
      <c r="X441" s="1">
        <f>IF(O441&gt;0.6,1,0)</f>
        <v>1</v>
      </c>
      <c r="Y441" s="1">
        <f>IF(P441&gt;0.03,1,0)</f>
        <v>1</v>
      </c>
      <c r="Z441" s="1">
        <f t="shared" si="197"/>
        <v>0</v>
      </c>
      <c r="AA441" s="1">
        <f>IF(R441&gt;0,1,0)</f>
        <v>0</v>
      </c>
      <c r="AB441" s="1">
        <f t="shared" si="180"/>
        <v>4</v>
      </c>
      <c r="AC441" s="1"/>
    </row>
    <row r="442" spans="1:29" ht="12.95" customHeight="1">
      <c r="A442" s="2">
        <v>10618</v>
      </c>
      <c r="B442" s="1" t="s">
        <v>150</v>
      </c>
      <c r="C442" s="1" t="s">
        <v>151</v>
      </c>
      <c r="D442" s="1">
        <v>38.357909999999997</v>
      </c>
      <c r="E442" s="1">
        <v>-108.04695</v>
      </c>
      <c r="F442" s="3">
        <v>1</v>
      </c>
      <c r="G442" s="9" t="s">
        <v>2026</v>
      </c>
      <c r="H442" s="13">
        <v>39.770049</v>
      </c>
      <c r="I442" s="14">
        <v>11.546203</v>
      </c>
      <c r="J442" s="12">
        <v>0</v>
      </c>
      <c r="K442" s="12">
        <v>0</v>
      </c>
      <c r="L442" s="12">
        <v>2.0400000000000001E-2</v>
      </c>
      <c r="M442" s="1">
        <v>0</v>
      </c>
      <c r="N442" s="1">
        <v>1</v>
      </c>
      <c r="O442" s="12">
        <v>1.1940839999999999</v>
      </c>
      <c r="P442" s="1">
        <v>0</v>
      </c>
      <c r="Q442" s="1">
        <v>0</v>
      </c>
      <c r="R442" s="1">
        <v>0</v>
      </c>
      <c r="S442" s="1">
        <f t="shared" si="206"/>
        <v>0</v>
      </c>
      <c r="T442" s="1">
        <f t="shared" si="206"/>
        <v>0</v>
      </c>
      <c r="U442" s="1">
        <f t="shared" si="206"/>
        <v>1</v>
      </c>
      <c r="V442" s="1">
        <f t="shared" si="196"/>
        <v>0</v>
      </c>
      <c r="W442" s="1">
        <f>IF(N442&gt;1,1,0)</f>
        <v>0</v>
      </c>
      <c r="X442" s="1">
        <f>IF(O442&gt;0.6,1,0)</f>
        <v>1</v>
      </c>
      <c r="Y442" s="1">
        <f>IF(P442&gt;0.03,1,0)</f>
        <v>0</v>
      </c>
      <c r="Z442" s="1">
        <f t="shared" si="197"/>
        <v>0</v>
      </c>
      <c r="AA442" s="1">
        <f>IF(R442&gt;0,1,0)</f>
        <v>0</v>
      </c>
      <c r="AB442" s="1">
        <f t="shared" si="180"/>
        <v>2</v>
      </c>
      <c r="AC442" s="1"/>
    </row>
    <row r="443" spans="1:29" ht="12.95" customHeight="1">
      <c r="A443" s="2">
        <v>10624</v>
      </c>
      <c r="B443" s="1" t="s">
        <v>152</v>
      </c>
      <c r="C443" s="1" t="s">
        <v>153</v>
      </c>
      <c r="D443" s="1">
        <v>38.485416000000001</v>
      </c>
      <c r="E443" s="1">
        <v>-107.74935000000001</v>
      </c>
      <c r="F443" s="3">
        <v>1</v>
      </c>
      <c r="G443" s="9" t="s">
        <v>2024</v>
      </c>
      <c r="H443" s="13">
        <v>103.94010400000001</v>
      </c>
      <c r="I443" s="14">
        <v>29.003786999999999</v>
      </c>
      <c r="J443" s="12">
        <v>1.47E-2</v>
      </c>
      <c r="K443" s="12">
        <v>8.2180999999999997</v>
      </c>
      <c r="L443" s="12">
        <v>1.1828999999999998</v>
      </c>
      <c r="M443" s="1">
        <v>0</v>
      </c>
      <c r="N443" s="1">
        <v>15</v>
      </c>
      <c r="O443" s="12">
        <v>2.321653</v>
      </c>
      <c r="P443" s="1">
        <v>0</v>
      </c>
      <c r="Q443" s="1">
        <v>0</v>
      </c>
      <c r="R443" s="1">
        <v>0</v>
      </c>
      <c r="S443" s="1">
        <f>IF(J443&gt;5,1,0)</f>
        <v>0</v>
      </c>
      <c r="T443" s="1">
        <f>IF(K443&gt;2,1,0)</f>
        <v>1</v>
      </c>
      <c r="U443" s="1">
        <f>IF(L443&gt;0.05,1,0)</f>
        <v>1</v>
      </c>
      <c r="V443" s="1">
        <f t="shared" si="196"/>
        <v>0</v>
      </c>
      <c r="W443" s="1">
        <f>IF(N443&gt;10,1,0)</f>
        <v>1</v>
      </c>
      <c r="X443" s="1">
        <f>IF(O443&gt;2,1,0)</f>
        <v>1</v>
      </c>
      <c r="Y443" s="1">
        <f>IF(P443&gt;0.05,1,0)</f>
        <v>0</v>
      </c>
      <c r="Z443" s="1">
        <f t="shared" si="197"/>
        <v>0</v>
      </c>
      <c r="AA443" s="1">
        <f>IF(R443&gt;2,1,0)</f>
        <v>0</v>
      </c>
      <c r="AB443" s="1">
        <f t="shared" si="180"/>
        <v>4</v>
      </c>
      <c r="AC443" s="1"/>
    </row>
    <row r="444" spans="1:29" ht="12.95" customHeight="1">
      <c r="A444" s="2">
        <v>10632</v>
      </c>
      <c r="B444" s="1" t="s">
        <v>154</v>
      </c>
      <c r="C444" s="1" t="s">
        <v>155</v>
      </c>
      <c r="D444" s="1">
        <v>38.425280000000001</v>
      </c>
      <c r="E444" s="1">
        <v>-107.93389000000001</v>
      </c>
      <c r="F444" s="3">
        <v>1</v>
      </c>
      <c r="G444" s="9" t="s">
        <v>2024</v>
      </c>
      <c r="H444" s="13">
        <v>127.33935</v>
      </c>
      <c r="I444" s="14">
        <v>11.576574000000001</v>
      </c>
      <c r="J444" s="12">
        <v>0</v>
      </c>
      <c r="K444" s="12">
        <v>0.92370000000000008</v>
      </c>
      <c r="L444" s="12">
        <v>1.34E-2</v>
      </c>
      <c r="M444" s="1">
        <v>0</v>
      </c>
      <c r="N444" s="1">
        <v>10</v>
      </c>
      <c r="O444" s="12">
        <v>3.3406910000000001</v>
      </c>
      <c r="P444" s="1">
        <v>0</v>
      </c>
      <c r="Q444" s="1">
        <v>0</v>
      </c>
      <c r="R444" s="1">
        <v>0</v>
      </c>
      <c r="S444" s="1">
        <f>IF(J444&gt;5,1,0)</f>
        <v>0</v>
      </c>
      <c r="T444" s="1">
        <f>IF(K444&gt;2,1,0)</f>
        <v>0</v>
      </c>
      <c r="U444" s="1">
        <f>IF(L444&gt;0.05,1,0)</f>
        <v>0</v>
      </c>
      <c r="V444" s="1">
        <f t="shared" si="196"/>
        <v>0</v>
      </c>
      <c r="W444" s="1">
        <f>IF(N444&gt;10,1,0)</f>
        <v>0</v>
      </c>
      <c r="X444" s="1">
        <f>IF(O444&gt;2,1,0)</f>
        <v>1</v>
      </c>
      <c r="Y444" s="1">
        <f>IF(P444&gt;0.05,1,0)</f>
        <v>0</v>
      </c>
      <c r="Z444" s="1">
        <f t="shared" si="197"/>
        <v>0</v>
      </c>
      <c r="AA444" s="1">
        <f>IF(R444&gt;2,1,0)</f>
        <v>0</v>
      </c>
      <c r="AB444" s="1">
        <f t="shared" si="180"/>
        <v>1</v>
      </c>
      <c r="AC444" s="1"/>
    </row>
    <row r="445" spans="1:29" ht="12.95" customHeight="1">
      <c r="A445" s="2">
        <v>10633</v>
      </c>
      <c r="B445" s="1" t="s">
        <v>154</v>
      </c>
      <c r="C445" s="1" t="s">
        <v>156</v>
      </c>
      <c r="D445" s="1">
        <v>38.42183</v>
      </c>
      <c r="E445" s="1">
        <v>-107.93367000000001</v>
      </c>
      <c r="F445" s="3">
        <v>1</v>
      </c>
      <c r="G445" s="9" t="s">
        <v>2024</v>
      </c>
      <c r="H445" s="13">
        <v>122.995105</v>
      </c>
      <c r="I445" s="14">
        <v>8.1349260000000001</v>
      </c>
      <c r="J445" s="12">
        <v>0</v>
      </c>
      <c r="K445" s="12">
        <v>0.73899999999999999</v>
      </c>
      <c r="L445" s="12">
        <v>1.3200000000000002E-2</v>
      </c>
      <c r="M445" s="1">
        <v>0</v>
      </c>
      <c r="N445" s="1">
        <v>10</v>
      </c>
      <c r="O445" s="12">
        <v>3.2905769999999999</v>
      </c>
      <c r="P445" s="1">
        <v>0</v>
      </c>
      <c r="Q445" s="1">
        <v>0</v>
      </c>
      <c r="R445" s="1">
        <v>0</v>
      </c>
      <c r="S445" s="1">
        <f>IF(J445&gt;5,1,0)</f>
        <v>0</v>
      </c>
      <c r="T445" s="1">
        <f>IF(K445&gt;2,1,0)</f>
        <v>0</v>
      </c>
      <c r="U445" s="1">
        <f>IF(L445&gt;0.05,1,0)</f>
        <v>0</v>
      </c>
      <c r="V445" s="1">
        <f t="shared" si="196"/>
        <v>0</v>
      </c>
      <c r="W445" s="1">
        <f>IF(N445&gt;10,1,0)</f>
        <v>0</v>
      </c>
      <c r="X445" s="1">
        <f>IF(O445&gt;2,1,0)</f>
        <v>1</v>
      </c>
      <c r="Y445" s="1">
        <f>IF(P445&gt;0.05,1,0)</f>
        <v>0</v>
      </c>
      <c r="Z445" s="1">
        <f t="shared" si="197"/>
        <v>0</v>
      </c>
      <c r="AA445" s="1">
        <f>IF(R445&gt;2,1,0)</f>
        <v>0</v>
      </c>
      <c r="AB445" s="1">
        <f t="shared" si="180"/>
        <v>1</v>
      </c>
      <c r="AC445" s="1"/>
    </row>
    <row r="446" spans="1:29" ht="12.95" customHeight="1">
      <c r="A446" s="2">
        <v>10634</v>
      </c>
      <c r="B446" s="1" t="s">
        <v>154</v>
      </c>
      <c r="C446" s="1" t="s">
        <v>157</v>
      </c>
      <c r="D446" s="1">
        <v>38.392299999999999</v>
      </c>
      <c r="E446" s="1">
        <v>-107.94519</v>
      </c>
      <c r="F446" s="3">
        <v>1</v>
      </c>
      <c r="G446" s="9" t="s">
        <v>2024</v>
      </c>
      <c r="H446" s="13">
        <v>108.99275900000001</v>
      </c>
      <c r="I446" s="14">
        <v>9.7659719999999997</v>
      </c>
      <c r="J446" s="12">
        <v>0</v>
      </c>
      <c r="K446" s="12">
        <v>0.24940000000000001</v>
      </c>
      <c r="L446" s="12">
        <v>1.3200000000000002E-2</v>
      </c>
      <c r="M446" s="1">
        <v>0</v>
      </c>
      <c r="N446" s="1">
        <v>1</v>
      </c>
      <c r="O446" s="12">
        <v>1.0466</v>
      </c>
      <c r="P446" s="1">
        <v>0</v>
      </c>
      <c r="Q446" s="1">
        <v>0</v>
      </c>
      <c r="R446" s="1">
        <v>0</v>
      </c>
      <c r="S446" s="1">
        <f>IF(J446&gt;5,1,0)</f>
        <v>0</v>
      </c>
      <c r="T446" s="1">
        <f>IF(K446&gt;2,1,0)</f>
        <v>0</v>
      </c>
      <c r="U446" s="1">
        <f>IF(L446&gt;0.05,1,0)</f>
        <v>0</v>
      </c>
      <c r="V446" s="1">
        <f t="shared" si="196"/>
        <v>0</v>
      </c>
      <c r="W446" s="1">
        <f>IF(N446&gt;10,1,0)</f>
        <v>0</v>
      </c>
      <c r="X446" s="1">
        <f>IF(O446&gt;2,1,0)</f>
        <v>0</v>
      </c>
      <c r="Y446" s="1">
        <f>IF(P446&gt;0.05,1,0)</f>
        <v>0</v>
      </c>
      <c r="Z446" s="1">
        <f t="shared" si="197"/>
        <v>0</v>
      </c>
      <c r="AA446" s="1">
        <f>IF(R446&gt;2,1,0)</f>
        <v>0</v>
      </c>
      <c r="AB446" s="1">
        <f t="shared" si="180"/>
        <v>0</v>
      </c>
      <c r="AC446" s="1"/>
    </row>
    <row r="447" spans="1:29" ht="12.95" customHeight="1">
      <c r="A447" s="2">
        <v>10649</v>
      </c>
      <c r="B447" s="1" t="s">
        <v>14</v>
      </c>
      <c r="C447" s="1" t="s">
        <v>158</v>
      </c>
      <c r="D447" s="1">
        <v>38.101016000000001</v>
      </c>
      <c r="E447" s="1">
        <v>-107.738764</v>
      </c>
      <c r="F447" s="3">
        <v>1</v>
      </c>
      <c r="G447" s="9" t="s">
        <v>2026</v>
      </c>
      <c r="H447" s="13">
        <v>16.850697</v>
      </c>
      <c r="I447" s="14">
        <v>8.6194690000000005</v>
      </c>
      <c r="J447" s="12">
        <v>0</v>
      </c>
      <c r="K447" s="12">
        <v>0</v>
      </c>
      <c r="L447" s="12">
        <v>1.6E-2</v>
      </c>
      <c r="M447" s="1">
        <v>0</v>
      </c>
      <c r="N447" s="1">
        <v>5</v>
      </c>
      <c r="O447" s="12">
        <v>3.0345550000000001</v>
      </c>
      <c r="P447" s="1">
        <v>0</v>
      </c>
      <c r="Q447" s="1">
        <v>0</v>
      </c>
      <c r="R447" s="1">
        <v>0</v>
      </c>
      <c r="S447" s="1">
        <f t="shared" ref="S447:U448" si="207">IF(J447&gt;0,1,0)</f>
        <v>0</v>
      </c>
      <c r="T447" s="1">
        <f t="shared" si="207"/>
        <v>0</v>
      </c>
      <c r="U447" s="1">
        <f t="shared" si="207"/>
        <v>1</v>
      </c>
      <c r="V447" s="1">
        <f t="shared" si="196"/>
        <v>0</v>
      </c>
      <c r="W447" s="1">
        <f>IF(N447&gt;1,1,0)</f>
        <v>1</v>
      </c>
      <c r="X447" s="1">
        <f>IF(O447&gt;0.6,1,0)</f>
        <v>1</v>
      </c>
      <c r="Y447" s="1">
        <f>IF(P447&gt;0.03,1,0)</f>
        <v>0</v>
      </c>
      <c r="Z447" s="1">
        <f t="shared" si="197"/>
        <v>0</v>
      </c>
      <c r="AA447" s="1">
        <f>IF(R447&gt;0,1,0)</f>
        <v>0</v>
      </c>
      <c r="AB447" s="1">
        <f t="shared" si="180"/>
        <v>3</v>
      </c>
      <c r="AC447" s="1"/>
    </row>
    <row r="448" spans="1:29" ht="12.95" customHeight="1">
      <c r="A448" s="2">
        <v>10666</v>
      </c>
      <c r="B448" s="1" t="s">
        <v>159</v>
      </c>
      <c r="C448" s="1" t="s">
        <v>160</v>
      </c>
      <c r="D448" s="1">
        <v>38.294840000000001</v>
      </c>
      <c r="E448" s="1">
        <v>-107.70198000000001</v>
      </c>
      <c r="F448" s="3">
        <v>1</v>
      </c>
      <c r="G448" s="9" t="s">
        <v>2026</v>
      </c>
      <c r="H448" s="13">
        <v>6.557277</v>
      </c>
      <c r="I448" s="14">
        <v>6.2154879999999997</v>
      </c>
      <c r="J448" s="12">
        <v>0</v>
      </c>
      <c r="K448" s="12">
        <v>0</v>
      </c>
      <c r="L448" s="12">
        <v>0</v>
      </c>
      <c r="M448" s="1">
        <v>0</v>
      </c>
      <c r="N448" s="1">
        <v>7</v>
      </c>
      <c r="O448" s="12">
        <v>0.41794599999999998</v>
      </c>
      <c r="P448" s="1">
        <v>0</v>
      </c>
      <c r="Q448" s="1">
        <v>0</v>
      </c>
      <c r="R448" s="1">
        <v>0</v>
      </c>
      <c r="S448" s="1">
        <f t="shared" si="207"/>
        <v>0</v>
      </c>
      <c r="T448" s="1">
        <f t="shared" si="207"/>
        <v>0</v>
      </c>
      <c r="U448" s="1">
        <f t="shared" si="207"/>
        <v>0</v>
      </c>
      <c r="V448" s="1">
        <f t="shared" si="196"/>
        <v>0</v>
      </c>
      <c r="W448" s="1">
        <f>IF(N448&gt;1,1,0)</f>
        <v>1</v>
      </c>
      <c r="X448" s="1">
        <f>IF(O448&gt;0.6,1,0)</f>
        <v>0</v>
      </c>
      <c r="Y448" s="1">
        <f>IF(P448&gt;0.03,1,0)</f>
        <v>0</v>
      </c>
      <c r="Z448" s="1">
        <f t="shared" si="197"/>
        <v>0</v>
      </c>
      <c r="AA448" s="1">
        <f>IF(R448&gt;0,1,0)</f>
        <v>0</v>
      </c>
      <c r="AB448" s="1">
        <f t="shared" si="180"/>
        <v>1</v>
      </c>
      <c r="AC448" s="1" t="s">
        <v>2207</v>
      </c>
    </row>
    <row r="449" spans="1:29" ht="12.95" customHeight="1">
      <c r="A449" s="2">
        <v>10672</v>
      </c>
      <c r="B449" s="1" t="s">
        <v>164</v>
      </c>
      <c r="C449" s="1" t="s">
        <v>165</v>
      </c>
      <c r="D449" s="1">
        <v>38.23413</v>
      </c>
      <c r="E449" s="1">
        <v>-107.69408</v>
      </c>
      <c r="F449" s="3">
        <v>1</v>
      </c>
      <c r="G449" s="9" t="s">
        <v>2024</v>
      </c>
      <c r="H449" s="13">
        <v>14.358393</v>
      </c>
      <c r="I449" s="14">
        <v>8.7758479999999999</v>
      </c>
      <c r="J449" s="12">
        <v>0</v>
      </c>
      <c r="K449" s="12">
        <v>0</v>
      </c>
      <c r="L449" s="12">
        <v>0</v>
      </c>
      <c r="M449" s="1">
        <v>0</v>
      </c>
      <c r="N449" s="1">
        <v>0</v>
      </c>
      <c r="O449" s="12">
        <v>0.85444399999999998</v>
      </c>
      <c r="P449" s="1">
        <v>0</v>
      </c>
      <c r="Q449" s="1">
        <v>1</v>
      </c>
      <c r="R449" s="1">
        <v>0</v>
      </c>
      <c r="S449" s="1">
        <f>IF(J449&gt;5,1,0)</f>
        <v>0</v>
      </c>
      <c r="T449" s="1">
        <f>IF(K449&gt;2,1,0)</f>
        <v>0</v>
      </c>
      <c r="U449" s="1">
        <f>IF(L449&gt;0.05,1,0)</f>
        <v>0</v>
      </c>
      <c r="V449" s="1">
        <f t="shared" si="196"/>
        <v>0</v>
      </c>
      <c r="W449" s="1">
        <f>IF(N449&gt;10,1,0)</f>
        <v>0</v>
      </c>
      <c r="X449" s="1">
        <f>IF(O449&gt;2,1,0)</f>
        <v>0</v>
      </c>
      <c r="Y449" s="1">
        <f>IF(P449&gt;0.05,1,0)</f>
        <v>0</v>
      </c>
      <c r="Z449" s="1">
        <f t="shared" si="197"/>
        <v>1</v>
      </c>
      <c r="AA449" s="1">
        <f>IF(R449&gt;2,1,0)</f>
        <v>0</v>
      </c>
      <c r="AB449" s="1">
        <f t="shared" si="180"/>
        <v>1</v>
      </c>
      <c r="AC449" s="1"/>
    </row>
    <row r="450" spans="1:29" ht="12.95" customHeight="1">
      <c r="A450" s="2">
        <v>10690</v>
      </c>
      <c r="B450" s="1" t="s">
        <v>169</v>
      </c>
      <c r="C450" s="1" t="s">
        <v>170</v>
      </c>
      <c r="D450" s="1">
        <v>37.975279999999998</v>
      </c>
      <c r="E450" s="1">
        <v>-107.72221999999999</v>
      </c>
      <c r="F450" s="3">
        <v>2</v>
      </c>
      <c r="G450" s="9" t="s">
        <v>2026</v>
      </c>
      <c r="H450" s="13">
        <v>33.406143</v>
      </c>
      <c r="I450" s="14">
        <v>28.251331</v>
      </c>
      <c r="J450" s="12">
        <v>0</v>
      </c>
      <c r="K450" s="12">
        <v>0</v>
      </c>
      <c r="L450" s="12">
        <v>0</v>
      </c>
      <c r="M450" s="1">
        <v>2</v>
      </c>
      <c r="N450" s="1">
        <v>1</v>
      </c>
      <c r="O450" s="12">
        <v>1.1081570000000001</v>
      </c>
      <c r="P450" s="1">
        <v>0.77829999999999999</v>
      </c>
      <c r="Q450" s="1">
        <v>0</v>
      </c>
      <c r="R450" s="1">
        <v>0</v>
      </c>
      <c r="S450" s="1">
        <f t="shared" ref="S450:U451" si="208">IF(J450&gt;0,1,0)</f>
        <v>0</v>
      </c>
      <c r="T450" s="1">
        <f t="shared" si="208"/>
        <v>0</v>
      </c>
      <c r="U450" s="1">
        <f t="shared" si="208"/>
        <v>0</v>
      </c>
      <c r="V450" s="1">
        <f t="shared" si="196"/>
        <v>1</v>
      </c>
      <c r="W450" s="1">
        <f>IF(N450&gt;1,1,0)</f>
        <v>0</v>
      </c>
      <c r="X450" s="1">
        <f>IF(O450&gt;0.6,1,0)</f>
        <v>1</v>
      </c>
      <c r="Y450" s="1">
        <f>IF(P450&gt;0.03,1,0)</f>
        <v>1</v>
      </c>
      <c r="Z450" s="1">
        <f t="shared" si="197"/>
        <v>0</v>
      </c>
      <c r="AA450" s="1">
        <f>IF(R450&gt;0,1,0)</f>
        <v>0</v>
      </c>
      <c r="AB450" s="1">
        <f t="shared" ref="AB450:AB513" si="209">SUM(S450:AA450)</f>
        <v>3</v>
      </c>
      <c r="AC450" s="1"/>
    </row>
    <row r="451" spans="1:29" ht="12.95" customHeight="1">
      <c r="A451" s="2">
        <v>10695</v>
      </c>
      <c r="B451" s="1" t="s">
        <v>171</v>
      </c>
      <c r="C451" s="1" t="s">
        <v>94</v>
      </c>
      <c r="D451" s="1">
        <v>37.971670000000003</v>
      </c>
      <c r="E451" s="1">
        <v>-107.72833</v>
      </c>
      <c r="F451" s="3">
        <v>2</v>
      </c>
      <c r="G451" s="9" t="s">
        <v>2026</v>
      </c>
      <c r="H451" s="13">
        <v>20.716431</v>
      </c>
      <c r="I451" s="14">
        <v>17.449059999999999</v>
      </c>
      <c r="J451" s="12">
        <v>0</v>
      </c>
      <c r="K451" s="12">
        <v>0</v>
      </c>
      <c r="L451" s="12">
        <v>0</v>
      </c>
      <c r="M451" s="1">
        <v>2</v>
      </c>
      <c r="N451" s="1">
        <v>1</v>
      </c>
      <c r="O451" s="12">
        <v>1.366133</v>
      </c>
      <c r="P451" s="1">
        <v>1.0136879999999999</v>
      </c>
      <c r="Q451" s="1">
        <v>0</v>
      </c>
      <c r="R451" s="1">
        <v>0</v>
      </c>
      <c r="S451" s="1">
        <f t="shared" si="208"/>
        <v>0</v>
      </c>
      <c r="T451" s="1">
        <f t="shared" si="208"/>
        <v>0</v>
      </c>
      <c r="U451" s="1">
        <f t="shared" si="208"/>
        <v>0</v>
      </c>
      <c r="V451" s="1">
        <f t="shared" si="196"/>
        <v>1</v>
      </c>
      <c r="W451" s="1">
        <f>IF(N451&gt;1,1,0)</f>
        <v>0</v>
      </c>
      <c r="X451" s="1">
        <f>IF(O451&gt;0.6,1,0)</f>
        <v>1</v>
      </c>
      <c r="Y451" s="1">
        <f>IF(P451&gt;0.03,1,0)</f>
        <v>1</v>
      </c>
      <c r="Z451" s="1">
        <f t="shared" si="197"/>
        <v>0</v>
      </c>
      <c r="AA451" s="1">
        <f>IF(R451&gt;0,1,0)</f>
        <v>0</v>
      </c>
      <c r="AB451" s="1">
        <f t="shared" si="209"/>
        <v>3</v>
      </c>
      <c r="AC451" s="1"/>
    </row>
    <row r="452" spans="1:29" ht="12.95" customHeight="1">
      <c r="A452" s="2">
        <v>10700</v>
      </c>
      <c r="B452" s="1" t="s">
        <v>172</v>
      </c>
      <c r="C452" s="1" t="s">
        <v>173</v>
      </c>
      <c r="D452" s="1">
        <v>38.371099999999998</v>
      </c>
      <c r="E452" s="1">
        <v>-108.80200000000001</v>
      </c>
      <c r="F452" s="3">
        <v>3</v>
      </c>
      <c r="G452" s="9" t="s">
        <v>2024</v>
      </c>
      <c r="H452" s="13">
        <v>5606.0948920000001</v>
      </c>
      <c r="I452" s="14">
        <v>29.168626</v>
      </c>
      <c r="J452" s="12">
        <v>0.47400000000000003</v>
      </c>
      <c r="K452" s="12">
        <v>1.2944</v>
      </c>
      <c r="L452" s="12">
        <v>7.959999999999999E-2</v>
      </c>
      <c r="M452" s="1">
        <v>0</v>
      </c>
      <c r="N452" s="1">
        <v>0</v>
      </c>
      <c r="O452" s="12">
        <v>1.8056639999999999</v>
      </c>
      <c r="P452" s="1">
        <v>1.32E-2</v>
      </c>
      <c r="Q452" s="1">
        <v>1</v>
      </c>
      <c r="R452" s="1">
        <v>0</v>
      </c>
      <c r="S452" s="1">
        <f>IF(J452&gt;5,1,0)</f>
        <v>0</v>
      </c>
      <c r="T452" s="1">
        <f>IF(K452&gt;2,1,0)</f>
        <v>0</v>
      </c>
      <c r="U452" s="1">
        <f>IF(L452&gt;0.05,1,0)</f>
        <v>1</v>
      </c>
      <c r="V452" s="1">
        <f t="shared" si="196"/>
        <v>0</v>
      </c>
      <c r="W452" s="1">
        <f>IF(N452&gt;10,1,0)</f>
        <v>0</v>
      </c>
      <c r="X452" s="1">
        <f>IF(O452&gt;2,1,0)</f>
        <v>0</v>
      </c>
      <c r="Y452" s="1">
        <f>IF(P452&gt;0.05,1,0)</f>
        <v>0</v>
      </c>
      <c r="Z452" s="1">
        <f t="shared" si="197"/>
        <v>1</v>
      </c>
      <c r="AA452" s="1">
        <f>IF(R452&gt;2,1,0)</f>
        <v>0</v>
      </c>
      <c r="AB452" s="1">
        <f t="shared" si="209"/>
        <v>2</v>
      </c>
      <c r="AC452" s="1" t="s">
        <v>2207</v>
      </c>
    </row>
    <row r="453" spans="1:29" ht="12.95" customHeight="1">
      <c r="A453" s="2">
        <v>10742</v>
      </c>
      <c r="B453" s="1" t="s">
        <v>174</v>
      </c>
      <c r="C453" s="1" t="s">
        <v>175</v>
      </c>
      <c r="D453" s="1">
        <v>37.590820000000001</v>
      </c>
      <c r="E453" s="1">
        <v>-108.21032</v>
      </c>
      <c r="F453" s="3">
        <v>2</v>
      </c>
      <c r="G453" s="9" t="s">
        <v>2026</v>
      </c>
      <c r="H453" s="13">
        <v>7.054087</v>
      </c>
      <c r="I453" s="14">
        <v>6.7407969999999997</v>
      </c>
      <c r="J453" s="12">
        <v>0</v>
      </c>
      <c r="K453" s="12">
        <v>0</v>
      </c>
      <c r="L453" s="12">
        <v>0</v>
      </c>
      <c r="M453" s="1">
        <v>0</v>
      </c>
      <c r="N453" s="1">
        <v>0</v>
      </c>
      <c r="O453" s="12">
        <v>2.7522000000000001E-2</v>
      </c>
      <c r="P453" s="1">
        <v>0</v>
      </c>
      <c r="Q453" s="1">
        <v>0</v>
      </c>
      <c r="R453" s="1">
        <v>0</v>
      </c>
      <c r="S453" s="1">
        <f t="shared" ref="S453:U455" si="210">IF(J453&gt;0,1,0)</f>
        <v>0</v>
      </c>
      <c r="T453" s="1">
        <f t="shared" si="210"/>
        <v>0</v>
      </c>
      <c r="U453" s="1">
        <f t="shared" si="210"/>
        <v>0</v>
      </c>
      <c r="V453" s="1">
        <f t="shared" si="196"/>
        <v>0</v>
      </c>
      <c r="W453" s="1">
        <f>IF(N453&gt;1,1,0)</f>
        <v>0</v>
      </c>
      <c r="X453" s="1">
        <f>IF(O453&gt;0.6,1,0)</f>
        <v>0</v>
      </c>
      <c r="Y453" s="1">
        <f>IF(P453&gt;0.03,1,0)</f>
        <v>0</v>
      </c>
      <c r="Z453" s="1">
        <f t="shared" si="197"/>
        <v>0</v>
      </c>
      <c r="AA453" s="1">
        <f>IF(R453&gt;0,1,0)</f>
        <v>0</v>
      </c>
      <c r="AB453" s="1">
        <f t="shared" si="209"/>
        <v>0</v>
      </c>
      <c r="AC453" s="1"/>
    </row>
    <row r="454" spans="1:29" ht="12.95" customHeight="1">
      <c r="A454" s="2">
        <v>10769</v>
      </c>
      <c r="B454" s="1" t="s">
        <v>178</v>
      </c>
      <c r="C454" s="1" t="s">
        <v>179</v>
      </c>
      <c r="D454" s="1">
        <v>37.746299999999998</v>
      </c>
      <c r="E454" s="1">
        <v>-108.2362</v>
      </c>
      <c r="F454" s="3">
        <v>2</v>
      </c>
      <c r="G454" s="9" t="s">
        <v>2026</v>
      </c>
      <c r="H454" s="13">
        <v>91.827674999999999</v>
      </c>
      <c r="I454" s="14">
        <v>17.942886000000001</v>
      </c>
      <c r="J454" s="12">
        <v>0</v>
      </c>
      <c r="K454" s="12">
        <v>5.8799999999999998E-2</v>
      </c>
      <c r="L454" s="12">
        <v>0</v>
      </c>
      <c r="M454" s="1">
        <v>0</v>
      </c>
      <c r="N454" s="1">
        <v>6</v>
      </c>
      <c r="O454" s="12">
        <v>0.75124299999999999</v>
      </c>
      <c r="P454" s="1">
        <v>0</v>
      </c>
      <c r="Q454" s="1">
        <v>0</v>
      </c>
      <c r="R454" s="1">
        <v>0</v>
      </c>
      <c r="S454" s="1">
        <f t="shared" si="210"/>
        <v>0</v>
      </c>
      <c r="T454" s="1">
        <f t="shared" si="210"/>
        <v>1</v>
      </c>
      <c r="U454" s="1">
        <f t="shared" si="210"/>
        <v>0</v>
      </c>
      <c r="V454" s="1">
        <f t="shared" si="196"/>
        <v>0</v>
      </c>
      <c r="W454" s="1">
        <f>IF(N454&gt;1,1,0)</f>
        <v>1</v>
      </c>
      <c r="X454" s="1">
        <f>IF(O454&gt;0.6,1,0)</f>
        <v>1</v>
      </c>
      <c r="Y454" s="1">
        <f>IF(P454&gt;0.03,1,0)</f>
        <v>0</v>
      </c>
      <c r="Z454" s="1">
        <f t="shared" si="197"/>
        <v>0</v>
      </c>
      <c r="AA454" s="1">
        <f>IF(R454&gt;0,1,0)</f>
        <v>0</v>
      </c>
      <c r="AB454" s="1">
        <f t="shared" si="209"/>
        <v>3</v>
      </c>
      <c r="AC454" s="1"/>
    </row>
    <row r="455" spans="1:29" ht="12.95" customHeight="1">
      <c r="A455" s="2">
        <v>10770</v>
      </c>
      <c r="B455" s="1" t="s">
        <v>180</v>
      </c>
      <c r="C455" s="1" t="s">
        <v>181</v>
      </c>
      <c r="D455" s="1">
        <v>37.590133000000002</v>
      </c>
      <c r="E455" s="1">
        <v>-108.35720000000001</v>
      </c>
      <c r="F455" s="3">
        <v>1</v>
      </c>
      <c r="G455" s="9" t="s">
        <v>2026</v>
      </c>
      <c r="H455" s="13">
        <v>437.917058</v>
      </c>
      <c r="I455" s="14">
        <v>12.528813</v>
      </c>
      <c r="J455" s="12">
        <v>0</v>
      </c>
      <c r="K455" s="12">
        <v>0.60829999999999995</v>
      </c>
      <c r="L455" s="12">
        <v>1.2000000000000001E-3</v>
      </c>
      <c r="M455" s="1">
        <v>0</v>
      </c>
      <c r="N455" s="1">
        <v>4</v>
      </c>
      <c r="O455" s="12">
        <v>1.5274840000000001</v>
      </c>
      <c r="P455" s="1">
        <v>4.1104000000000002E-2</v>
      </c>
      <c r="Q455" s="1">
        <v>0</v>
      </c>
      <c r="R455" s="1">
        <v>0</v>
      </c>
      <c r="S455" s="1">
        <f t="shared" si="210"/>
        <v>0</v>
      </c>
      <c r="T455" s="1">
        <f t="shared" si="210"/>
        <v>1</v>
      </c>
      <c r="U455" s="1">
        <f t="shared" si="210"/>
        <v>1</v>
      </c>
      <c r="V455" s="1">
        <f t="shared" si="196"/>
        <v>0</v>
      </c>
      <c r="W455" s="1">
        <f>IF(N455&gt;1,1,0)</f>
        <v>1</v>
      </c>
      <c r="X455" s="1">
        <f>IF(O455&gt;0.6,1,0)</f>
        <v>1</v>
      </c>
      <c r="Y455" s="1">
        <f>IF(P455&gt;0.03,1,0)</f>
        <v>1</v>
      </c>
      <c r="Z455" s="1">
        <f t="shared" si="197"/>
        <v>0</v>
      </c>
      <c r="AA455" s="1">
        <f>IF(R455&gt;0,1,0)</f>
        <v>0</v>
      </c>
      <c r="AB455" s="1">
        <f t="shared" si="209"/>
        <v>5</v>
      </c>
      <c r="AC455" s="1"/>
    </row>
    <row r="456" spans="1:29" ht="12.95" customHeight="1">
      <c r="A456" s="2">
        <v>10800</v>
      </c>
      <c r="B456" s="1" t="s">
        <v>4</v>
      </c>
      <c r="C456" s="1" t="s">
        <v>94</v>
      </c>
      <c r="D456" s="1">
        <v>38.380749999999999</v>
      </c>
      <c r="E456" s="1">
        <v>-108.802217</v>
      </c>
      <c r="F456" s="3">
        <v>3</v>
      </c>
      <c r="G456" s="9" t="s">
        <v>2024</v>
      </c>
      <c r="H456" s="13">
        <v>4025.944058</v>
      </c>
      <c r="I456" s="14">
        <v>23.946055000000001</v>
      </c>
      <c r="J456" s="12">
        <v>7.690000000000001E-2</v>
      </c>
      <c r="K456" s="12">
        <v>3.6968000000000001</v>
      </c>
      <c r="L456" s="12">
        <v>0.2195</v>
      </c>
      <c r="M456" s="1">
        <v>0</v>
      </c>
      <c r="N456" s="1">
        <v>0</v>
      </c>
      <c r="O456" s="12">
        <v>4.6008019999999998</v>
      </c>
      <c r="P456" s="1">
        <v>2.0368000000000001E-2</v>
      </c>
      <c r="Q456" s="1">
        <v>0</v>
      </c>
      <c r="R456" s="1">
        <v>0</v>
      </c>
      <c r="S456" s="1">
        <f>IF(J456&gt;5,1,0)</f>
        <v>0</v>
      </c>
      <c r="T456" s="1">
        <f>IF(K456&gt;2,1,0)</f>
        <v>1</v>
      </c>
      <c r="U456" s="1">
        <f>IF(L456&gt;0.05,1,0)</f>
        <v>1</v>
      </c>
      <c r="V456" s="1">
        <f t="shared" si="196"/>
        <v>0</v>
      </c>
      <c r="W456" s="1">
        <f>IF(N456&gt;10,1,0)</f>
        <v>0</v>
      </c>
      <c r="X456" s="1">
        <f>IF(O456&gt;2,1,0)</f>
        <v>1</v>
      </c>
      <c r="Y456" s="1">
        <f>IF(P456&gt;0.05,1,0)</f>
        <v>0</v>
      </c>
      <c r="Z456" s="1">
        <f t="shared" si="197"/>
        <v>0</v>
      </c>
      <c r="AA456" s="1">
        <f>IF(R456&gt;2,1,0)</f>
        <v>0</v>
      </c>
      <c r="AB456" s="1">
        <f t="shared" si="209"/>
        <v>3</v>
      </c>
      <c r="AC456" s="1"/>
    </row>
    <row r="457" spans="1:29" ht="12.95" customHeight="1">
      <c r="A457" s="2">
        <v>10805</v>
      </c>
      <c r="B457" s="1" t="s">
        <v>4</v>
      </c>
      <c r="C457" s="1" t="s">
        <v>187</v>
      </c>
      <c r="D457" s="1">
        <v>38.125999999999998</v>
      </c>
      <c r="E457" s="1">
        <v>-108.20766</v>
      </c>
      <c r="F457" s="3">
        <v>1</v>
      </c>
      <c r="G457" s="9" t="s">
        <v>2024</v>
      </c>
      <c r="H457" s="13">
        <v>1115.1980639999999</v>
      </c>
      <c r="I457" s="14">
        <v>17.668925999999999</v>
      </c>
      <c r="J457" s="12">
        <v>0</v>
      </c>
      <c r="K457" s="12">
        <v>0.14180000000000001</v>
      </c>
      <c r="L457" s="12">
        <v>0.24859999999999999</v>
      </c>
      <c r="M457" s="1">
        <v>0</v>
      </c>
      <c r="N457" s="1">
        <v>4</v>
      </c>
      <c r="O457" s="12">
        <v>1.200018</v>
      </c>
      <c r="P457" s="1">
        <v>7.3529999999999998E-2</v>
      </c>
      <c r="Q457" s="1">
        <v>0</v>
      </c>
      <c r="R457" s="1">
        <v>0</v>
      </c>
      <c r="S457" s="1">
        <f>IF(J457&gt;5,1,0)</f>
        <v>0</v>
      </c>
      <c r="T457" s="1">
        <f>IF(K457&gt;2,1,0)</f>
        <v>0</v>
      </c>
      <c r="U457" s="1">
        <f>IF(L457&gt;0.05,1,0)</f>
        <v>1</v>
      </c>
      <c r="V457" s="1">
        <f t="shared" si="196"/>
        <v>0</v>
      </c>
      <c r="W457" s="1">
        <f>IF(N457&gt;10,1,0)</f>
        <v>0</v>
      </c>
      <c r="X457" s="1">
        <f>IF(O457&gt;2,1,0)</f>
        <v>0</v>
      </c>
      <c r="Y457" s="1">
        <f>IF(P457&gt;0.05,1,0)</f>
        <v>1</v>
      </c>
      <c r="Z457" s="1">
        <f t="shared" si="197"/>
        <v>0</v>
      </c>
      <c r="AA457" s="1">
        <f>IF(R457&gt;2,1,0)</f>
        <v>0</v>
      </c>
      <c r="AB457" s="1">
        <f t="shared" si="209"/>
        <v>2</v>
      </c>
      <c r="AC457" s="1" t="s">
        <v>2207</v>
      </c>
    </row>
    <row r="458" spans="1:29" ht="12.95" customHeight="1">
      <c r="A458" s="2">
        <v>10814</v>
      </c>
      <c r="B458" s="1" t="s">
        <v>4</v>
      </c>
      <c r="C458" s="1" t="s">
        <v>188</v>
      </c>
      <c r="D458" s="1">
        <v>37.948210000000003</v>
      </c>
      <c r="E458" s="1">
        <v>-107.87707</v>
      </c>
      <c r="F458" s="3">
        <v>2</v>
      </c>
      <c r="G458" s="9" t="s">
        <v>2026</v>
      </c>
      <c r="H458" s="13">
        <v>107.38979999999999</v>
      </c>
      <c r="I458" s="14">
        <v>25.223687999999999</v>
      </c>
      <c r="J458" s="12">
        <v>0</v>
      </c>
      <c r="K458" s="12">
        <v>0.1416</v>
      </c>
      <c r="L458" s="12">
        <v>1.0232999999999999</v>
      </c>
      <c r="M458" s="1">
        <v>3</v>
      </c>
      <c r="N458" s="1">
        <v>27</v>
      </c>
      <c r="O458" s="12">
        <v>2.7087340000000002</v>
      </c>
      <c r="P458" s="1">
        <v>0.29798000000000002</v>
      </c>
      <c r="Q458" s="1">
        <v>0</v>
      </c>
      <c r="R458" s="1">
        <v>0</v>
      </c>
      <c r="S458" s="1">
        <f t="shared" ref="S458:U462" si="211">IF(J458&gt;0,1,0)</f>
        <v>0</v>
      </c>
      <c r="T458" s="1">
        <f t="shared" si="211"/>
        <v>1</v>
      </c>
      <c r="U458" s="1">
        <f t="shared" si="211"/>
        <v>1</v>
      </c>
      <c r="V458" s="1">
        <f t="shared" si="196"/>
        <v>1</v>
      </c>
      <c r="W458" s="1">
        <f>IF(N458&gt;1,1,0)</f>
        <v>1</v>
      </c>
      <c r="X458" s="1">
        <f>IF(O458&gt;0.6,1,0)</f>
        <v>1</v>
      </c>
      <c r="Y458" s="1">
        <f>IF(P458&gt;0.03,1,0)</f>
        <v>1</v>
      </c>
      <c r="Z458" s="1">
        <f t="shared" si="197"/>
        <v>0</v>
      </c>
      <c r="AA458" s="1">
        <f>IF(R458&gt;0,1,0)</f>
        <v>0</v>
      </c>
      <c r="AB458" s="1">
        <f t="shared" si="209"/>
        <v>6</v>
      </c>
      <c r="AC458" s="1"/>
    </row>
    <row r="459" spans="1:29" ht="12.95" customHeight="1">
      <c r="A459" s="2">
        <v>10815</v>
      </c>
      <c r="B459" s="1" t="s">
        <v>4</v>
      </c>
      <c r="C459" s="1" t="s">
        <v>189</v>
      </c>
      <c r="D459" s="1">
        <v>37.949719999999999</v>
      </c>
      <c r="E459" s="1">
        <v>-107.86861</v>
      </c>
      <c r="F459" s="3">
        <v>2</v>
      </c>
      <c r="G459" s="9" t="s">
        <v>2026</v>
      </c>
      <c r="H459" s="13">
        <v>109.90187400000001</v>
      </c>
      <c r="I459" s="14">
        <v>30.793057000000001</v>
      </c>
      <c r="J459" s="12">
        <v>0</v>
      </c>
      <c r="K459" s="12">
        <v>0.1384</v>
      </c>
      <c r="L459" s="12">
        <v>0.88119999999999998</v>
      </c>
      <c r="M459" s="1">
        <v>2</v>
      </c>
      <c r="N459" s="1">
        <v>29</v>
      </c>
      <c r="O459" s="12">
        <v>2.1876410000000002</v>
      </c>
      <c r="P459" s="1">
        <v>0.29116900000000001</v>
      </c>
      <c r="Q459" s="1">
        <v>0</v>
      </c>
      <c r="R459" s="1">
        <v>0</v>
      </c>
      <c r="S459" s="1">
        <f t="shared" si="211"/>
        <v>0</v>
      </c>
      <c r="T459" s="1">
        <f t="shared" si="211"/>
        <v>1</v>
      </c>
      <c r="U459" s="1">
        <f t="shared" si="211"/>
        <v>1</v>
      </c>
      <c r="V459" s="1">
        <f t="shared" si="196"/>
        <v>1</v>
      </c>
      <c r="W459" s="1">
        <f>IF(N459&gt;1,1,0)</f>
        <v>1</v>
      </c>
      <c r="X459" s="1">
        <f>IF(O459&gt;0.6,1,0)</f>
        <v>1</v>
      </c>
      <c r="Y459" s="1">
        <f>IF(P459&gt;0.03,1,0)</f>
        <v>1</v>
      </c>
      <c r="Z459" s="1">
        <f t="shared" si="197"/>
        <v>0</v>
      </c>
      <c r="AA459" s="1">
        <f>IF(R459&gt;0,1,0)</f>
        <v>0</v>
      </c>
      <c r="AB459" s="1">
        <f t="shared" si="209"/>
        <v>6</v>
      </c>
      <c r="AC459" s="1"/>
    </row>
    <row r="460" spans="1:29" ht="12.95" customHeight="1">
      <c r="A460" s="2">
        <v>10817</v>
      </c>
      <c r="B460" s="1" t="s">
        <v>192</v>
      </c>
      <c r="C460" s="1" t="s">
        <v>193</v>
      </c>
      <c r="D460" s="1">
        <v>37.940845000000003</v>
      </c>
      <c r="E460" s="1">
        <v>-107.97614299999999</v>
      </c>
      <c r="F460" s="3">
        <v>2</v>
      </c>
      <c r="G460" s="9" t="s">
        <v>2026</v>
      </c>
      <c r="H460" s="13">
        <v>42.694206000000001</v>
      </c>
      <c r="I460" s="14">
        <v>25.857603999999998</v>
      </c>
      <c r="J460" s="12">
        <v>0</v>
      </c>
      <c r="K460" s="12">
        <v>0</v>
      </c>
      <c r="L460" s="12">
        <v>0</v>
      </c>
      <c r="M460" s="1">
        <v>0</v>
      </c>
      <c r="N460" s="1">
        <v>7</v>
      </c>
      <c r="O460" s="12">
        <v>1.6238809999999999</v>
      </c>
      <c r="P460" s="1">
        <v>4.6844999999999998E-2</v>
      </c>
      <c r="Q460" s="1">
        <v>0</v>
      </c>
      <c r="R460" s="1">
        <v>0</v>
      </c>
      <c r="S460" s="1">
        <f t="shared" si="211"/>
        <v>0</v>
      </c>
      <c r="T460" s="1">
        <f t="shared" si="211"/>
        <v>0</v>
      </c>
      <c r="U460" s="1">
        <f t="shared" si="211"/>
        <v>0</v>
      </c>
      <c r="V460" s="1">
        <f t="shared" si="196"/>
        <v>0</v>
      </c>
      <c r="W460" s="1">
        <f>IF(N460&gt;1,1,0)</f>
        <v>1</v>
      </c>
      <c r="X460" s="1">
        <f>IF(O460&gt;0.6,1,0)</f>
        <v>1</v>
      </c>
      <c r="Y460" s="1">
        <f>IF(P460&gt;0.03,1,0)</f>
        <v>1</v>
      </c>
      <c r="Z460" s="1">
        <f t="shared" si="197"/>
        <v>0</v>
      </c>
      <c r="AA460" s="1">
        <f>IF(R460&gt;0,1,0)</f>
        <v>0</v>
      </c>
      <c r="AB460" s="1">
        <f t="shared" si="209"/>
        <v>3</v>
      </c>
      <c r="AC460" s="1"/>
    </row>
    <row r="461" spans="1:29" ht="12.95" customHeight="1">
      <c r="A461" s="2">
        <v>10818</v>
      </c>
      <c r="B461" s="1" t="s">
        <v>4</v>
      </c>
      <c r="C461" s="1" t="s">
        <v>194</v>
      </c>
      <c r="D461" s="1">
        <v>37.931109999999997</v>
      </c>
      <c r="E461" s="1">
        <v>-107.77889</v>
      </c>
      <c r="F461" s="3">
        <v>2</v>
      </c>
      <c r="G461" s="9" t="s">
        <v>2026</v>
      </c>
      <c r="H461" s="13">
        <v>24.229724999999998</v>
      </c>
      <c r="I461" s="14">
        <v>19.089286000000001</v>
      </c>
      <c r="J461" s="12">
        <v>0</v>
      </c>
      <c r="K461" s="12">
        <v>0</v>
      </c>
      <c r="L461" s="12">
        <v>0</v>
      </c>
      <c r="M461" s="1">
        <v>0</v>
      </c>
      <c r="N461" s="1">
        <v>1</v>
      </c>
      <c r="O461" s="12">
        <v>0.99081200000000003</v>
      </c>
      <c r="P461" s="1">
        <v>0.453988</v>
      </c>
      <c r="Q461" s="1">
        <v>0</v>
      </c>
      <c r="R461" s="1">
        <v>0</v>
      </c>
      <c r="S461" s="1">
        <f t="shared" si="211"/>
        <v>0</v>
      </c>
      <c r="T461" s="1">
        <f t="shared" si="211"/>
        <v>0</v>
      </c>
      <c r="U461" s="1">
        <f t="shared" si="211"/>
        <v>0</v>
      </c>
      <c r="V461" s="1">
        <f t="shared" si="196"/>
        <v>0</v>
      </c>
      <c r="W461" s="1">
        <f>IF(N461&gt;1,1,0)</f>
        <v>0</v>
      </c>
      <c r="X461" s="1">
        <f>IF(O461&gt;0.6,1,0)</f>
        <v>1</v>
      </c>
      <c r="Y461" s="1">
        <f>IF(P461&gt;0.03,1,0)</f>
        <v>1</v>
      </c>
      <c r="Z461" s="1">
        <f t="shared" si="197"/>
        <v>0</v>
      </c>
      <c r="AA461" s="1">
        <f>IF(R461&gt;0,1,0)</f>
        <v>0</v>
      </c>
      <c r="AB461" s="1">
        <f t="shared" si="209"/>
        <v>2</v>
      </c>
      <c r="AC461" s="1"/>
    </row>
    <row r="462" spans="1:29" ht="12.95" customHeight="1">
      <c r="A462" s="2">
        <v>10825</v>
      </c>
      <c r="B462" s="1" t="s">
        <v>195</v>
      </c>
      <c r="C462" s="1" t="s">
        <v>196</v>
      </c>
      <c r="D462" s="1">
        <v>38.035333000000001</v>
      </c>
      <c r="E462" s="1">
        <v>-108.04046700000001</v>
      </c>
      <c r="F462" s="3">
        <v>1</v>
      </c>
      <c r="G462" s="9" t="s">
        <v>2026</v>
      </c>
      <c r="H462" s="13">
        <v>160.64202800000001</v>
      </c>
      <c r="I462" s="14">
        <v>34.482346999999997</v>
      </c>
      <c r="J462" s="12">
        <v>0</v>
      </c>
      <c r="K462" s="12">
        <v>0.27339999999999998</v>
      </c>
      <c r="L462" s="12">
        <v>0.11040000000000001</v>
      </c>
      <c r="M462" s="1">
        <v>0</v>
      </c>
      <c r="N462" s="1">
        <v>2</v>
      </c>
      <c r="O462" s="12">
        <v>1.1479299999999999</v>
      </c>
      <c r="P462" s="1">
        <v>0</v>
      </c>
      <c r="Q462" s="1">
        <v>0</v>
      </c>
      <c r="R462" s="1">
        <v>0</v>
      </c>
      <c r="S462" s="1">
        <f t="shared" si="211"/>
        <v>0</v>
      </c>
      <c r="T462" s="1">
        <f t="shared" si="211"/>
        <v>1</v>
      </c>
      <c r="U462" s="1">
        <f t="shared" si="211"/>
        <v>1</v>
      </c>
      <c r="V462" s="1">
        <f t="shared" si="196"/>
        <v>0</v>
      </c>
      <c r="W462" s="1">
        <f>IF(N462&gt;1,1,0)</f>
        <v>1</v>
      </c>
      <c r="X462" s="1">
        <f>IF(O462&gt;0.6,1,0)</f>
        <v>1</v>
      </c>
      <c r="Y462" s="1">
        <f>IF(P462&gt;0.03,1,0)</f>
        <v>0</v>
      </c>
      <c r="Z462" s="1">
        <f t="shared" si="197"/>
        <v>0</v>
      </c>
      <c r="AA462" s="1">
        <f>IF(R462&gt;0,1,0)</f>
        <v>0</v>
      </c>
      <c r="AB462" s="1">
        <f t="shared" si="209"/>
        <v>4</v>
      </c>
      <c r="AC462" s="1"/>
    </row>
    <row r="463" spans="1:29" ht="12.95" customHeight="1">
      <c r="A463" s="2">
        <v>10831</v>
      </c>
      <c r="B463" s="1" t="s">
        <v>197</v>
      </c>
      <c r="C463" s="1" t="s">
        <v>198</v>
      </c>
      <c r="D463" s="1">
        <v>38.217500000000001</v>
      </c>
      <c r="E463" s="1">
        <v>-108.545</v>
      </c>
      <c r="F463" s="3">
        <v>1</v>
      </c>
      <c r="G463" s="9" t="s">
        <v>2024</v>
      </c>
      <c r="H463" s="13">
        <v>778.99975800000004</v>
      </c>
      <c r="I463" s="14">
        <v>20.595669000000001</v>
      </c>
      <c r="J463" s="12">
        <v>0.21129999999999999</v>
      </c>
      <c r="K463" s="12">
        <v>10.9963</v>
      </c>
      <c r="L463" s="12">
        <v>0.26289999999999997</v>
      </c>
      <c r="M463" s="1">
        <v>0</v>
      </c>
      <c r="N463" s="1">
        <v>4</v>
      </c>
      <c r="O463" s="12">
        <v>2.5059269999999998</v>
      </c>
      <c r="P463" s="1">
        <v>0</v>
      </c>
      <c r="Q463" s="1">
        <v>0</v>
      </c>
      <c r="R463" s="1">
        <v>0</v>
      </c>
      <c r="S463" s="1">
        <f t="shared" ref="S463:S469" si="212">IF(J463&gt;5,1,0)</f>
        <v>0</v>
      </c>
      <c r="T463" s="1">
        <f t="shared" ref="T463:T469" si="213">IF(K463&gt;2,1,0)</f>
        <v>1</v>
      </c>
      <c r="U463" s="1">
        <f t="shared" ref="U463:U469" si="214">IF(L463&gt;0.05,1,0)</f>
        <v>1</v>
      </c>
      <c r="V463" s="1">
        <f t="shared" si="196"/>
        <v>0</v>
      </c>
      <c r="W463" s="1">
        <f t="shared" ref="W463:W469" si="215">IF(N463&gt;10,1,0)</f>
        <v>0</v>
      </c>
      <c r="X463" s="1">
        <f t="shared" ref="X463:X469" si="216">IF(O463&gt;2,1,0)</f>
        <v>1</v>
      </c>
      <c r="Y463" s="1">
        <f t="shared" ref="Y463:Y469" si="217">IF(P463&gt;0.05,1,0)</f>
        <v>0</v>
      </c>
      <c r="Z463" s="1">
        <f t="shared" si="197"/>
        <v>0</v>
      </c>
      <c r="AA463" s="1">
        <f t="shared" ref="AA463:AA469" si="218">IF(R463&gt;2,1,0)</f>
        <v>0</v>
      </c>
      <c r="AB463" s="1">
        <f t="shared" si="209"/>
        <v>3</v>
      </c>
      <c r="AC463" s="1"/>
    </row>
    <row r="464" spans="1:29" ht="12.95" customHeight="1">
      <c r="A464" s="2">
        <v>10834</v>
      </c>
      <c r="B464" s="1" t="s">
        <v>197</v>
      </c>
      <c r="C464" s="1" t="s">
        <v>199</v>
      </c>
      <c r="D464" s="1">
        <v>38.159120000000001</v>
      </c>
      <c r="E464" s="1">
        <v>-108.40304999999999</v>
      </c>
      <c r="F464" s="3">
        <v>1</v>
      </c>
      <c r="G464" s="9" t="s">
        <v>2024</v>
      </c>
      <c r="H464" s="13">
        <v>378.877228</v>
      </c>
      <c r="I464" s="14">
        <v>21.209163</v>
      </c>
      <c r="J464" s="12">
        <v>7.9100000000000004E-2</v>
      </c>
      <c r="K464" s="12">
        <v>5.7046999999999999</v>
      </c>
      <c r="L464" s="12">
        <v>0.13070000000000001</v>
      </c>
      <c r="M464" s="1">
        <v>0</v>
      </c>
      <c r="N464" s="1">
        <v>1</v>
      </c>
      <c r="O464" s="12">
        <v>0.20108500000000001</v>
      </c>
      <c r="P464" s="1">
        <v>0</v>
      </c>
      <c r="Q464" s="1">
        <v>0</v>
      </c>
      <c r="R464" s="1">
        <v>0</v>
      </c>
      <c r="S464" s="1">
        <f t="shared" si="212"/>
        <v>0</v>
      </c>
      <c r="T464" s="1">
        <f t="shared" si="213"/>
        <v>1</v>
      </c>
      <c r="U464" s="1">
        <f t="shared" si="214"/>
        <v>1</v>
      </c>
      <c r="V464" s="1">
        <f t="shared" si="196"/>
        <v>0</v>
      </c>
      <c r="W464" s="1">
        <f t="shared" si="215"/>
        <v>0</v>
      </c>
      <c r="X464" s="1">
        <f t="shared" si="216"/>
        <v>0</v>
      </c>
      <c r="Y464" s="1">
        <f t="shared" si="217"/>
        <v>0</v>
      </c>
      <c r="Z464" s="1">
        <f t="shared" si="197"/>
        <v>0</v>
      </c>
      <c r="AA464" s="1">
        <f t="shared" si="218"/>
        <v>0</v>
      </c>
      <c r="AB464" s="1">
        <f t="shared" si="209"/>
        <v>2</v>
      </c>
      <c r="AC464" s="1" t="s">
        <v>2207</v>
      </c>
    </row>
    <row r="465" spans="1:29" ht="12.95" customHeight="1">
      <c r="A465" s="2">
        <v>10840</v>
      </c>
      <c r="B465" s="1" t="s">
        <v>200</v>
      </c>
      <c r="C465" s="1" t="s">
        <v>114</v>
      </c>
      <c r="D465" s="1">
        <v>38.358383000000003</v>
      </c>
      <c r="E465" s="1">
        <v>-108.710583</v>
      </c>
      <c r="F465" s="3">
        <v>3</v>
      </c>
      <c r="G465" s="9" t="s">
        <v>2024</v>
      </c>
      <c r="H465" s="13">
        <v>393.671176</v>
      </c>
      <c r="I465" s="14">
        <v>26.139765000000001</v>
      </c>
      <c r="J465" s="12">
        <v>0</v>
      </c>
      <c r="K465" s="12">
        <v>0.77660000000000007</v>
      </c>
      <c r="L465" s="12">
        <v>1.1900000000000001E-2</v>
      </c>
      <c r="M465" s="1">
        <v>0</v>
      </c>
      <c r="N465" s="1">
        <v>0</v>
      </c>
      <c r="O465" s="12">
        <v>1.3728579999999999</v>
      </c>
      <c r="P465" s="1">
        <v>0</v>
      </c>
      <c r="Q465" s="1">
        <v>0</v>
      </c>
      <c r="R465" s="1">
        <v>0</v>
      </c>
      <c r="S465" s="1">
        <f t="shared" si="212"/>
        <v>0</v>
      </c>
      <c r="T465" s="1">
        <f t="shared" si="213"/>
        <v>0</v>
      </c>
      <c r="U465" s="1">
        <f t="shared" si="214"/>
        <v>0</v>
      </c>
      <c r="V465" s="1">
        <f t="shared" si="196"/>
        <v>0</v>
      </c>
      <c r="W465" s="1">
        <f t="shared" si="215"/>
        <v>0</v>
      </c>
      <c r="X465" s="1">
        <f t="shared" si="216"/>
        <v>0</v>
      </c>
      <c r="Y465" s="1">
        <f t="shared" si="217"/>
        <v>0</v>
      </c>
      <c r="Z465" s="1">
        <f t="shared" si="197"/>
        <v>0</v>
      </c>
      <c r="AA465" s="1">
        <f t="shared" si="218"/>
        <v>0</v>
      </c>
      <c r="AB465" s="1">
        <f t="shared" si="209"/>
        <v>0</v>
      </c>
      <c r="AC465" s="1"/>
    </row>
    <row r="466" spans="1:29" ht="12.95" customHeight="1">
      <c r="A466" s="2">
        <v>10844</v>
      </c>
      <c r="B466" s="1" t="s">
        <v>201</v>
      </c>
      <c r="C466" s="1" t="s">
        <v>202</v>
      </c>
      <c r="D466" s="1">
        <v>38.206192000000001</v>
      </c>
      <c r="E466" s="1">
        <v>-108.617327</v>
      </c>
      <c r="F466" s="3">
        <v>1</v>
      </c>
      <c r="G466" s="9" t="s">
        <v>2024</v>
      </c>
      <c r="H466" s="13">
        <v>425.02724999999998</v>
      </c>
      <c r="I466" s="14">
        <v>19.255140000000001</v>
      </c>
      <c r="J466" s="12">
        <v>0.26569999999999999</v>
      </c>
      <c r="K466" s="12">
        <v>1.69</v>
      </c>
      <c r="L466" s="12">
        <v>0.10859999999999999</v>
      </c>
      <c r="M466" s="1">
        <v>0</v>
      </c>
      <c r="N466" s="1">
        <v>1</v>
      </c>
      <c r="O466" s="12">
        <v>1.639459</v>
      </c>
      <c r="P466" s="1">
        <v>0</v>
      </c>
      <c r="Q466" s="1">
        <v>3</v>
      </c>
      <c r="R466" s="1">
        <v>0</v>
      </c>
      <c r="S466" s="1">
        <f t="shared" si="212"/>
        <v>0</v>
      </c>
      <c r="T466" s="1">
        <f t="shared" si="213"/>
        <v>0</v>
      </c>
      <c r="U466" s="1">
        <f t="shared" si="214"/>
        <v>1</v>
      </c>
      <c r="V466" s="1">
        <f t="shared" si="196"/>
        <v>0</v>
      </c>
      <c r="W466" s="1">
        <f t="shared" si="215"/>
        <v>0</v>
      </c>
      <c r="X466" s="1">
        <f t="shared" si="216"/>
        <v>0</v>
      </c>
      <c r="Y466" s="1">
        <f t="shared" si="217"/>
        <v>0</v>
      </c>
      <c r="Z466" s="1">
        <f t="shared" si="197"/>
        <v>1</v>
      </c>
      <c r="AA466" s="1">
        <f t="shared" si="218"/>
        <v>0</v>
      </c>
      <c r="AB466" s="1">
        <f t="shared" si="209"/>
        <v>2</v>
      </c>
      <c r="AC466" s="1"/>
    </row>
    <row r="467" spans="1:29" ht="12.95" customHeight="1">
      <c r="A467" s="2">
        <v>10845</v>
      </c>
      <c r="B467" s="1" t="s">
        <v>203</v>
      </c>
      <c r="C467" s="1" t="s">
        <v>133</v>
      </c>
      <c r="D467" s="1">
        <v>38.271419999999999</v>
      </c>
      <c r="E467" s="1">
        <v>-108.39391000000001</v>
      </c>
      <c r="F467" s="3">
        <v>1</v>
      </c>
      <c r="G467" s="9" t="s">
        <v>2024</v>
      </c>
      <c r="H467" s="13">
        <v>125.16182499999999</v>
      </c>
      <c r="I467" s="14">
        <v>28.018229999999999</v>
      </c>
      <c r="J467" s="12">
        <v>0.13949999999999999</v>
      </c>
      <c r="K467" s="12">
        <v>5.1143000000000001</v>
      </c>
      <c r="L467" s="12">
        <v>0.26030000000000003</v>
      </c>
      <c r="M467" s="1">
        <v>0</v>
      </c>
      <c r="N467" s="1">
        <v>7</v>
      </c>
      <c r="O467" s="12">
        <v>1.0218050000000001</v>
      </c>
      <c r="P467" s="1">
        <v>0</v>
      </c>
      <c r="Q467" s="1">
        <v>1</v>
      </c>
      <c r="R467" s="1">
        <v>0</v>
      </c>
      <c r="S467" s="1">
        <f t="shared" si="212"/>
        <v>0</v>
      </c>
      <c r="T467" s="1">
        <f t="shared" si="213"/>
        <v>1</v>
      </c>
      <c r="U467" s="1">
        <f t="shared" si="214"/>
        <v>1</v>
      </c>
      <c r="V467" s="1">
        <f t="shared" si="196"/>
        <v>0</v>
      </c>
      <c r="W467" s="1">
        <f t="shared" si="215"/>
        <v>0</v>
      </c>
      <c r="X467" s="1">
        <f t="shared" si="216"/>
        <v>0</v>
      </c>
      <c r="Y467" s="1">
        <f t="shared" si="217"/>
        <v>0</v>
      </c>
      <c r="Z467" s="1">
        <f t="shared" si="197"/>
        <v>1</v>
      </c>
      <c r="AA467" s="1">
        <f t="shared" si="218"/>
        <v>0</v>
      </c>
      <c r="AB467" s="1">
        <f t="shared" si="209"/>
        <v>3</v>
      </c>
      <c r="AC467" s="1"/>
    </row>
    <row r="468" spans="1:29" ht="12.95" customHeight="1">
      <c r="A468" s="2">
        <v>10847</v>
      </c>
      <c r="B468" s="1" t="s">
        <v>204</v>
      </c>
      <c r="C468" s="1" t="s">
        <v>205</v>
      </c>
      <c r="D468" s="1">
        <v>38.192700000000002</v>
      </c>
      <c r="E468" s="1">
        <v>-108.37805</v>
      </c>
      <c r="F468" s="3">
        <v>1</v>
      </c>
      <c r="G468" s="9" t="s">
        <v>2024</v>
      </c>
      <c r="H468" s="13">
        <v>119.300055</v>
      </c>
      <c r="I468" s="14">
        <v>13.121494999999999</v>
      </c>
      <c r="J468" s="12">
        <v>0.24970000000000001</v>
      </c>
      <c r="K468" s="12">
        <v>28.413800000000002</v>
      </c>
      <c r="L468" s="12">
        <v>0.41639999999999999</v>
      </c>
      <c r="M468" s="1">
        <v>0</v>
      </c>
      <c r="N468" s="1">
        <v>14</v>
      </c>
      <c r="O468" s="12">
        <v>3.0809299999999999</v>
      </c>
      <c r="P468" s="1">
        <v>0</v>
      </c>
      <c r="Q468" s="1">
        <v>0</v>
      </c>
      <c r="R468" s="1">
        <v>0</v>
      </c>
      <c r="S468" s="1">
        <f t="shared" si="212"/>
        <v>0</v>
      </c>
      <c r="T468" s="1">
        <f t="shared" si="213"/>
        <v>1</v>
      </c>
      <c r="U468" s="1">
        <f t="shared" si="214"/>
        <v>1</v>
      </c>
      <c r="V468" s="1">
        <f t="shared" si="196"/>
        <v>0</v>
      </c>
      <c r="W468" s="1">
        <f t="shared" si="215"/>
        <v>1</v>
      </c>
      <c r="X468" s="1">
        <f t="shared" si="216"/>
        <v>1</v>
      </c>
      <c r="Y468" s="1">
        <f t="shared" si="217"/>
        <v>0</v>
      </c>
      <c r="Z468" s="1">
        <f t="shared" si="197"/>
        <v>0</v>
      </c>
      <c r="AA468" s="1">
        <f t="shared" si="218"/>
        <v>0</v>
      </c>
      <c r="AB468" s="1">
        <f t="shared" si="209"/>
        <v>4</v>
      </c>
      <c r="AC468" s="1"/>
    </row>
    <row r="469" spans="1:29" ht="12.95" customHeight="1">
      <c r="A469" s="2">
        <v>10855</v>
      </c>
      <c r="B469" s="1" t="s">
        <v>65</v>
      </c>
      <c r="C469" s="1" t="s">
        <v>206</v>
      </c>
      <c r="D469" s="1">
        <v>38.106217000000001</v>
      </c>
      <c r="E469" s="1">
        <v>-108.18728299999999</v>
      </c>
      <c r="F469" s="3">
        <v>1</v>
      </c>
      <c r="G469" s="9" t="s">
        <v>2024</v>
      </c>
      <c r="H469" s="13">
        <v>199.93353300000001</v>
      </c>
      <c r="I469" s="14">
        <v>9.0013059999999996</v>
      </c>
      <c r="J469" s="12">
        <v>0</v>
      </c>
      <c r="K469" s="12">
        <v>8.0999999999999989E-2</v>
      </c>
      <c r="L469" s="12">
        <v>0</v>
      </c>
      <c r="M469" s="1">
        <v>0</v>
      </c>
      <c r="N469" s="1">
        <v>0</v>
      </c>
      <c r="O469" s="12">
        <v>7.0773000000000003E-2</v>
      </c>
      <c r="P469" s="1">
        <v>0</v>
      </c>
      <c r="Q469" s="1">
        <v>0</v>
      </c>
      <c r="R469" s="1">
        <v>0</v>
      </c>
      <c r="S469" s="1">
        <f t="shared" si="212"/>
        <v>0</v>
      </c>
      <c r="T469" s="1">
        <f t="shared" si="213"/>
        <v>0</v>
      </c>
      <c r="U469" s="1">
        <f t="shared" si="214"/>
        <v>0</v>
      </c>
      <c r="V469" s="1">
        <f t="shared" si="196"/>
        <v>0</v>
      </c>
      <c r="W469" s="1">
        <f t="shared" si="215"/>
        <v>0</v>
      </c>
      <c r="X469" s="1">
        <f t="shared" si="216"/>
        <v>0</v>
      </c>
      <c r="Y469" s="1">
        <f t="shared" si="217"/>
        <v>0</v>
      </c>
      <c r="Z469" s="1">
        <f t="shared" si="197"/>
        <v>0</v>
      </c>
      <c r="AA469" s="1">
        <f t="shared" si="218"/>
        <v>0</v>
      </c>
      <c r="AB469" s="1">
        <f t="shared" si="209"/>
        <v>0</v>
      </c>
      <c r="AC469" s="1"/>
    </row>
    <row r="470" spans="1:29" ht="12.95" customHeight="1">
      <c r="A470" s="2">
        <v>10858</v>
      </c>
      <c r="B470" s="1" t="s">
        <v>207</v>
      </c>
      <c r="C470" s="1" t="s">
        <v>208</v>
      </c>
      <c r="D470" s="1">
        <v>37.937361000000003</v>
      </c>
      <c r="E470" s="1">
        <v>-108.037746</v>
      </c>
      <c r="F470" s="3">
        <v>2</v>
      </c>
      <c r="G470" s="9" t="s">
        <v>2026</v>
      </c>
      <c r="H470" s="13">
        <v>60.072209999999998</v>
      </c>
      <c r="I470" s="14">
        <v>23.502936999999999</v>
      </c>
      <c r="J470" s="12">
        <v>0</v>
      </c>
      <c r="K470" s="12">
        <v>0</v>
      </c>
      <c r="L470" s="12">
        <v>0</v>
      </c>
      <c r="M470" s="1">
        <v>0</v>
      </c>
      <c r="N470" s="1">
        <v>4</v>
      </c>
      <c r="O470" s="12">
        <v>1.1387339999999999</v>
      </c>
      <c r="P470" s="1">
        <v>0</v>
      </c>
      <c r="Q470" s="1">
        <v>0</v>
      </c>
      <c r="R470" s="1">
        <v>0</v>
      </c>
      <c r="S470" s="1">
        <f>IF(J470&gt;0,1,0)</f>
        <v>0</v>
      </c>
      <c r="T470" s="1">
        <f>IF(K470&gt;0,1,0)</f>
        <v>0</v>
      </c>
      <c r="U470" s="1">
        <f>IF(L470&gt;0,1,0)</f>
        <v>0</v>
      </c>
      <c r="V470" s="1">
        <f t="shared" si="196"/>
        <v>0</v>
      </c>
      <c r="W470" s="1">
        <f>IF(N470&gt;1,1,0)</f>
        <v>1</v>
      </c>
      <c r="X470" s="1">
        <f>IF(O470&gt;0.6,1,0)</f>
        <v>1</v>
      </c>
      <c r="Y470" s="1">
        <f>IF(P470&gt;0.03,1,0)</f>
        <v>0</v>
      </c>
      <c r="Z470" s="1">
        <f t="shared" si="197"/>
        <v>0</v>
      </c>
      <c r="AA470" s="1">
        <f>IF(R470&gt;0,1,0)</f>
        <v>0</v>
      </c>
      <c r="AB470" s="1">
        <f t="shared" si="209"/>
        <v>2</v>
      </c>
      <c r="AC470" s="1"/>
    </row>
    <row r="471" spans="1:29" ht="12.95" customHeight="1">
      <c r="A471" s="2">
        <v>10860</v>
      </c>
      <c r="B471" s="1" t="s">
        <v>209</v>
      </c>
      <c r="C471" s="1" t="s">
        <v>210</v>
      </c>
      <c r="D471" s="1">
        <v>38.126167000000002</v>
      </c>
      <c r="E471" s="1">
        <v>-108.207667</v>
      </c>
      <c r="F471" s="3">
        <v>1</v>
      </c>
      <c r="G471" s="9" t="s">
        <v>2024</v>
      </c>
      <c r="H471" s="13">
        <v>121.884028</v>
      </c>
      <c r="I471" s="14">
        <v>10.865593000000001</v>
      </c>
      <c r="J471" s="12">
        <v>0</v>
      </c>
      <c r="K471" s="12">
        <v>0.50649999999999995</v>
      </c>
      <c r="L471" s="12">
        <v>6.9999999999999999E-4</v>
      </c>
      <c r="M471" s="1">
        <v>0</v>
      </c>
      <c r="N471" s="1">
        <v>1</v>
      </c>
      <c r="O471" s="12">
        <v>0.24093100000000001</v>
      </c>
      <c r="P471" s="1">
        <v>0</v>
      </c>
      <c r="Q471" s="1">
        <v>0</v>
      </c>
      <c r="R471" s="1">
        <v>0</v>
      </c>
      <c r="S471" s="1">
        <f>IF(J471&gt;5,1,0)</f>
        <v>0</v>
      </c>
      <c r="T471" s="1">
        <f>IF(K471&gt;2,1,0)</f>
        <v>0</v>
      </c>
      <c r="U471" s="1">
        <f>IF(L471&gt;0.05,1,0)</f>
        <v>0</v>
      </c>
      <c r="V471" s="1">
        <f t="shared" si="196"/>
        <v>0</v>
      </c>
      <c r="W471" s="1">
        <f>IF(N471&gt;10,1,0)</f>
        <v>0</v>
      </c>
      <c r="X471" s="1">
        <f>IF(O471&gt;2,1,0)</f>
        <v>0</v>
      </c>
      <c r="Y471" s="1">
        <f>IF(P471&gt;0.05,1,0)</f>
        <v>0</v>
      </c>
      <c r="Z471" s="1">
        <f t="shared" si="197"/>
        <v>0</v>
      </c>
      <c r="AA471" s="1">
        <f>IF(R471&gt;2,1,0)</f>
        <v>0</v>
      </c>
      <c r="AB471" s="1">
        <f t="shared" si="209"/>
        <v>0</v>
      </c>
      <c r="AC471" s="1"/>
    </row>
    <row r="472" spans="1:29" ht="12.95" customHeight="1">
      <c r="A472" s="2">
        <v>10871</v>
      </c>
      <c r="B472" s="1" t="s">
        <v>214</v>
      </c>
      <c r="C472" s="1" t="s">
        <v>94</v>
      </c>
      <c r="D472" s="1">
        <v>37.940182999999998</v>
      </c>
      <c r="E472" s="1">
        <v>-107.89881699999999</v>
      </c>
      <c r="F472" s="3">
        <v>2</v>
      </c>
      <c r="G472" s="9" t="s">
        <v>2026</v>
      </c>
      <c r="H472" s="13">
        <v>150.19671299999999</v>
      </c>
      <c r="I472" s="14">
        <v>16.426054000000001</v>
      </c>
      <c r="J472" s="12">
        <v>0</v>
      </c>
      <c r="K472" s="12">
        <v>0</v>
      </c>
      <c r="L472" s="12">
        <v>5.8100000000000006E-2</v>
      </c>
      <c r="M472" s="1">
        <v>2</v>
      </c>
      <c r="N472" s="1">
        <v>13</v>
      </c>
      <c r="O472" s="12">
        <v>2.2699199999999999</v>
      </c>
      <c r="P472" s="1">
        <v>0.31292300000000001</v>
      </c>
      <c r="Q472" s="1">
        <v>0</v>
      </c>
      <c r="R472" s="1">
        <v>0</v>
      </c>
      <c r="S472" s="1">
        <f t="shared" ref="S472:U473" si="219">IF(J472&gt;0,1,0)</f>
        <v>0</v>
      </c>
      <c r="T472" s="1">
        <f t="shared" si="219"/>
        <v>0</v>
      </c>
      <c r="U472" s="1">
        <f t="shared" si="219"/>
        <v>1</v>
      </c>
      <c r="V472" s="1">
        <f t="shared" si="196"/>
        <v>1</v>
      </c>
      <c r="W472" s="1">
        <f>IF(N472&gt;1,1,0)</f>
        <v>1</v>
      </c>
      <c r="X472" s="1">
        <f>IF(O472&gt;0.6,1,0)</f>
        <v>1</v>
      </c>
      <c r="Y472" s="1">
        <f>IF(P472&gt;0.03,1,0)</f>
        <v>1</v>
      </c>
      <c r="Z472" s="1">
        <f t="shared" si="197"/>
        <v>0</v>
      </c>
      <c r="AA472" s="1">
        <f>IF(R472&gt;0,1,0)</f>
        <v>0</v>
      </c>
      <c r="AB472" s="1">
        <f t="shared" si="209"/>
        <v>5</v>
      </c>
      <c r="AC472" s="1"/>
    </row>
    <row r="473" spans="1:29" ht="12.95" customHeight="1">
      <c r="A473" s="2">
        <v>10875</v>
      </c>
      <c r="B473" s="1" t="s">
        <v>217</v>
      </c>
      <c r="C473" s="1" t="s">
        <v>218</v>
      </c>
      <c r="D473" s="1">
        <v>37.85866</v>
      </c>
      <c r="E473" s="1">
        <v>-107.8661</v>
      </c>
      <c r="F473" s="3">
        <v>2</v>
      </c>
      <c r="G473" s="9" t="s">
        <v>2026</v>
      </c>
      <c r="H473" s="13">
        <v>36.993907999999998</v>
      </c>
      <c r="I473" s="14">
        <v>21.034298</v>
      </c>
      <c r="J473" s="12">
        <v>0</v>
      </c>
      <c r="K473" s="12">
        <v>0</v>
      </c>
      <c r="L473" s="12">
        <v>0</v>
      </c>
      <c r="M473" s="1">
        <v>0</v>
      </c>
      <c r="N473" s="1">
        <v>2</v>
      </c>
      <c r="O473" s="12">
        <v>0.83608499999999997</v>
      </c>
      <c r="P473" s="1">
        <v>0.70281800000000005</v>
      </c>
      <c r="Q473" s="1">
        <v>0</v>
      </c>
      <c r="R473" s="1">
        <v>0</v>
      </c>
      <c r="S473" s="1">
        <f t="shared" si="219"/>
        <v>0</v>
      </c>
      <c r="T473" s="1">
        <f t="shared" si="219"/>
        <v>0</v>
      </c>
      <c r="U473" s="1">
        <f t="shared" si="219"/>
        <v>0</v>
      </c>
      <c r="V473" s="1">
        <f t="shared" si="196"/>
        <v>0</v>
      </c>
      <c r="W473" s="1">
        <f>IF(N473&gt;1,1,0)</f>
        <v>1</v>
      </c>
      <c r="X473" s="1">
        <f>IF(O473&gt;0.6,1,0)</f>
        <v>1</v>
      </c>
      <c r="Y473" s="1">
        <f>IF(P473&gt;0.03,1,0)</f>
        <v>1</v>
      </c>
      <c r="Z473" s="1">
        <f t="shared" si="197"/>
        <v>0</v>
      </c>
      <c r="AA473" s="1">
        <f>IF(R473&gt;0,1,0)</f>
        <v>0</v>
      </c>
      <c r="AB473" s="1">
        <f t="shared" si="209"/>
        <v>3</v>
      </c>
      <c r="AC473" s="1"/>
    </row>
    <row r="474" spans="1:29" ht="12.95" customHeight="1">
      <c r="A474" s="2">
        <v>10906</v>
      </c>
      <c r="B474" s="1" t="s">
        <v>222</v>
      </c>
      <c r="C474" s="1" t="s">
        <v>223</v>
      </c>
      <c r="D474" s="1">
        <v>38.320520000000002</v>
      </c>
      <c r="E474" s="1">
        <v>-108.97699</v>
      </c>
      <c r="F474" s="3">
        <v>1</v>
      </c>
      <c r="G474" s="9" t="s">
        <v>2024</v>
      </c>
      <c r="H474" s="13">
        <v>262.755312</v>
      </c>
      <c r="I474" s="14">
        <v>29.700026000000001</v>
      </c>
      <c r="J474" s="12">
        <v>8.6E-3</v>
      </c>
      <c r="K474" s="12">
        <v>1.8359000000000001</v>
      </c>
      <c r="L474" s="12">
        <v>0.14559999999999998</v>
      </c>
      <c r="M474" s="1">
        <v>0</v>
      </c>
      <c r="N474" s="1">
        <v>5</v>
      </c>
      <c r="O474" s="12">
        <v>1.561123</v>
      </c>
      <c r="P474" s="1">
        <v>0</v>
      </c>
      <c r="Q474" s="1">
        <v>0</v>
      </c>
      <c r="R474" s="1">
        <v>0</v>
      </c>
      <c r="S474" s="1">
        <f t="shared" ref="S474:S497" si="220">IF(J474&gt;5,1,0)</f>
        <v>0</v>
      </c>
      <c r="T474" s="1">
        <f t="shared" ref="T474:T497" si="221">IF(K474&gt;2,1,0)</f>
        <v>0</v>
      </c>
      <c r="U474" s="1">
        <f t="shared" ref="U474:U497" si="222">IF(L474&gt;0.05,1,0)</f>
        <v>1</v>
      </c>
      <c r="V474" s="1">
        <f t="shared" si="196"/>
        <v>0</v>
      </c>
      <c r="W474" s="1">
        <f t="shared" ref="W474:W497" si="223">IF(N474&gt;10,1,0)</f>
        <v>0</v>
      </c>
      <c r="X474" s="1">
        <f t="shared" ref="X474:X497" si="224">IF(O474&gt;2,1,0)</f>
        <v>0</v>
      </c>
      <c r="Y474" s="1">
        <f t="shared" ref="Y474:Y497" si="225">IF(P474&gt;0.05,1,0)</f>
        <v>0</v>
      </c>
      <c r="Z474" s="1">
        <f t="shared" si="197"/>
        <v>0</v>
      </c>
      <c r="AA474" s="1">
        <f t="shared" ref="AA474:AA497" si="226">IF(R474&gt;2,1,0)</f>
        <v>0</v>
      </c>
      <c r="AB474" s="1">
        <f t="shared" si="209"/>
        <v>1</v>
      </c>
      <c r="AC474" s="1" t="s">
        <v>2207</v>
      </c>
    </row>
    <row r="475" spans="1:29" ht="12.95" customHeight="1">
      <c r="A475" s="2">
        <v>10908</v>
      </c>
      <c r="B475" s="1" t="s">
        <v>172</v>
      </c>
      <c r="C475" s="1" t="s">
        <v>224</v>
      </c>
      <c r="D475" s="1">
        <v>37.649166000000001</v>
      </c>
      <c r="E475" s="1">
        <v>-108.736216</v>
      </c>
      <c r="F475" s="3">
        <v>1</v>
      </c>
      <c r="G475" s="9" t="s">
        <v>2024</v>
      </c>
      <c r="H475" s="13">
        <v>2262.5494010000002</v>
      </c>
      <c r="I475" s="14">
        <v>29.172317</v>
      </c>
      <c r="J475" s="12">
        <v>0.55030000000000001</v>
      </c>
      <c r="K475" s="12">
        <v>1.0878000000000001</v>
      </c>
      <c r="L475" s="12">
        <v>7.5700000000000003E-2</v>
      </c>
      <c r="M475" s="1">
        <v>0</v>
      </c>
      <c r="N475" s="1">
        <v>2</v>
      </c>
      <c r="O475" s="12">
        <v>1.328606</v>
      </c>
      <c r="P475" s="1">
        <v>3.2705999999999999E-2</v>
      </c>
      <c r="Q475" s="1">
        <v>0</v>
      </c>
      <c r="R475" s="1">
        <v>0</v>
      </c>
      <c r="S475" s="1">
        <f t="shared" si="220"/>
        <v>0</v>
      </c>
      <c r="T475" s="1">
        <f t="shared" si="221"/>
        <v>0</v>
      </c>
      <c r="U475" s="1">
        <f t="shared" si="222"/>
        <v>1</v>
      </c>
      <c r="V475" s="1">
        <f t="shared" si="196"/>
        <v>0</v>
      </c>
      <c r="W475" s="1">
        <f t="shared" si="223"/>
        <v>0</v>
      </c>
      <c r="X475" s="1">
        <f t="shared" si="224"/>
        <v>0</v>
      </c>
      <c r="Y475" s="1">
        <f t="shared" si="225"/>
        <v>0</v>
      </c>
      <c r="Z475" s="1">
        <f t="shared" si="197"/>
        <v>0</v>
      </c>
      <c r="AA475" s="1">
        <f t="shared" si="226"/>
        <v>0</v>
      </c>
      <c r="AB475" s="1">
        <f t="shared" si="209"/>
        <v>1</v>
      </c>
      <c r="AC475" s="1"/>
    </row>
    <row r="476" spans="1:29" ht="12.95" customHeight="1">
      <c r="A476" s="2">
        <v>10916</v>
      </c>
      <c r="B476" s="1" t="s">
        <v>227</v>
      </c>
      <c r="C476" s="1" t="s">
        <v>228</v>
      </c>
      <c r="D476" s="1">
        <v>38.438405000000003</v>
      </c>
      <c r="E476" s="1">
        <v>-108.83777499999999</v>
      </c>
      <c r="F476" s="3">
        <v>3</v>
      </c>
      <c r="G476" s="9" t="s">
        <v>2024</v>
      </c>
      <c r="H476" s="13">
        <v>265.31723699999998</v>
      </c>
      <c r="I476" s="14">
        <v>28.806336999999999</v>
      </c>
      <c r="J476" s="12">
        <v>5.7999999999999996E-3</v>
      </c>
      <c r="K476" s="12">
        <v>0.3246</v>
      </c>
      <c r="L476" s="12">
        <v>3.1000000000000003E-3</v>
      </c>
      <c r="M476" s="1">
        <v>0</v>
      </c>
      <c r="N476" s="1">
        <v>2</v>
      </c>
      <c r="O476" s="12">
        <v>3.0517029999999998</v>
      </c>
      <c r="P476" s="1">
        <v>0</v>
      </c>
      <c r="Q476" s="1">
        <v>0</v>
      </c>
      <c r="R476" s="1">
        <v>0</v>
      </c>
      <c r="S476" s="1">
        <f t="shared" si="220"/>
        <v>0</v>
      </c>
      <c r="T476" s="1">
        <f t="shared" si="221"/>
        <v>0</v>
      </c>
      <c r="U476" s="1">
        <f t="shared" si="222"/>
        <v>0</v>
      </c>
      <c r="V476" s="1">
        <f t="shared" si="196"/>
        <v>0</v>
      </c>
      <c r="W476" s="1">
        <f t="shared" si="223"/>
        <v>0</v>
      </c>
      <c r="X476" s="1">
        <f t="shared" si="224"/>
        <v>1</v>
      </c>
      <c r="Y476" s="1">
        <f t="shared" si="225"/>
        <v>0</v>
      </c>
      <c r="Z476" s="1">
        <f t="shared" si="197"/>
        <v>0</v>
      </c>
      <c r="AA476" s="1">
        <f t="shared" si="226"/>
        <v>0</v>
      </c>
      <c r="AB476" s="1">
        <f t="shared" si="209"/>
        <v>1</v>
      </c>
      <c r="AC476" s="1"/>
    </row>
    <row r="477" spans="1:29" ht="12.95" customHeight="1">
      <c r="A477" s="2">
        <v>10917</v>
      </c>
      <c r="B477" s="1" t="s">
        <v>229</v>
      </c>
      <c r="C477" s="1" t="s">
        <v>230</v>
      </c>
      <c r="D477" s="1">
        <v>38.503189999999996</v>
      </c>
      <c r="E477" s="1">
        <v>-108.79037</v>
      </c>
      <c r="F477" s="3">
        <v>1</v>
      </c>
      <c r="G477" s="9" t="s">
        <v>2024</v>
      </c>
      <c r="H477" s="13">
        <v>71.181398999999999</v>
      </c>
      <c r="I477" s="14">
        <v>8.3747030000000002</v>
      </c>
      <c r="J477" s="12">
        <v>0</v>
      </c>
      <c r="K477" s="12">
        <v>0.3831</v>
      </c>
      <c r="L477" s="12">
        <v>0</v>
      </c>
      <c r="M477" s="1">
        <v>0</v>
      </c>
      <c r="N477" s="1">
        <v>0</v>
      </c>
      <c r="O477" s="12">
        <v>1.7387049999999999</v>
      </c>
      <c r="P477" s="1">
        <v>0</v>
      </c>
      <c r="Q477" s="1">
        <v>0</v>
      </c>
      <c r="R477" s="1">
        <v>0</v>
      </c>
      <c r="S477" s="1">
        <f t="shared" si="220"/>
        <v>0</v>
      </c>
      <c r="T477" s="1">
        <f t="shared" si="221"/>
        <v>0</v>
      </c>
      <c r="U477" s="1">
        <f t="shared" si="222"/>
        <v>0</v>
      </c>
      <c r="V477" s="1">
        <f t="shared" si="196"/>
        <v>0</v>
      </c>
      <c r="W477" s="1">
        <f t="shared" si="223"/>
        <v>0</v>
      </c>
      <c r="X477" s="1">
        <f t="shared" si="224"/>
        <v>0</v>
      </c>
      <c r="Y477" s="1">
        <f t="shared" si="225"/>
        <v>0</v>
      </c>
      <c r="Z477" s="1">
        <f t="shared" si="197"/>
        <v>0</v>
      </c>
      <c r="AA477" s="1">
        <f t="shared" si="226"/>
        <v>0</v>
      </c>
      <c r="AB477" s="1">
        <f t="shared" si="209"/>
        <v>0</v>
      </c>
      <c r="AC477" s="1"/>
    </row>
    <row r="478" spans="1:29" ht="12.95" customHeight="1">
      <c r="A478" s="2">
        <v>10922</v>
      </c>
      <c r="B478" s="1" t="s">
        <v>231</v>
      </c>
      <c r="C478" s="1" t="s">
        <v>114</v>
      </c>
      <c r="D478" s="1">
        <v>38.723700000000001</v>
      </c>
      <c r="E478" s="1">
        <v>-108.9097</v>
      </c>
      <c r="F478" s="3">
        <v>1</v>
      </c>
      <c r="G478" s="9" t="s">
        <v>2024</v>
      </c>
      <c r="H478" s="13">
        <v>40.451259</v>
      </c>
      <c r="I478" s="14">
        <v>13.584291</v>
      </c>
      <c r="J478" s="12">
        <v>0</v>
      </c>
      <c r="K478" s="12">
        <v>0.83210000000000006</v>
      </c>
      <c r="L478" s="12">
        <v>0</v>
      </c>
      <c r="M478" s="1">
        <v>0</v>
      </c>
      <c r="N478" s="1">
        <v>0</v>
      </c>
      <c r="O478" s="12">
        <v>0.27302199999999999</v>
      </c>
      <c r="P478" s="1">
        <v>0</v>
      </c>
      <c r="Q478" s="1">
        <v>0</v>
      </c>
      <c r="R478" s="1">
        <v>0</v>
      </c>
      <c r="S478" s="1">
        <f t="shared" si="220"/>
        <v>0</v>
      </c>
      <c r="T478" s="1">
        <f t="shared" si="221"/>
        <v>0</v>
      </c>
      <c r="U478" s="1">
        <f t="shared" si="222"/>
        <v>0</v>
      </c>
      <c r="V478" s="1">
        <f t="shared" si="196"/>
        <v>0</v>
      </c>
      <c r="W478" s="1">
        <f t="shared" si="223"/>
        <v>0</v>
      </c>
      <c r="X478" s="1">
        <f t="shared" si="224"/>
        <v>0</v>
      </c>
      <c r="Y478" s="1">
        <f t="shared" si="225"/>
        <v>0</v>
      </c>
      <c r="Z478" s="1">
        <f t="shared" si="197"/>
        <v>0</v>
      </c>
      <c r="AA478" s="1">
        <f t="shared" si="226"/>
        <v>0</v>
      </c>
      <c r="AB478" s="1">
        <f t="shared" si="209"/>
        <v>0</v>
      </c>
      <c r="AC478" s="1"/>
    </row>
    <row r="479" spans="1:29" ht="12.95" customHeight="1">
      <c r="A479" s="2">
        <v>10980</v>
      </c>
      <c r="B479" s="1" t="s">
        <v>232</v>
      </c>
      <c r="C479" s="1" t="s">
        <v>233</v>
      </c>
      <c r="D479" s="1">
        <v>38.441789999999997</v>
      </c>
      <c r="E479" s="1">
        <v>-108.87737</v>
      </c>
      <c r="F479" s="3">
        <v>3</v>
      </c>
      <c r="G479" s="9" t="s">
        <v>2024</v>
      </c>
      <c r="H479" s="13">
        <v>219.034245</v>
      </c>
      <c r="I479" s="14">
        <v>18.850819000000001</v>
      </c>
      <c r="J479" s="12">
        <v>0</v>
      </c>
      <c r="K479" s="12">
        <v>0.15079999999999999</v>
      </c>
      <c r="L479" s="12">
        <v>0</v>
      </c>
      <c r="M479" s="1">
        <v>0</v>
      </c>
      <c r="N479" s="1">
        <v>1</v>
      </c>
      <c r="O479" s="12">
        <v>0.45333600000000002</v>
      </c>
      <c r="P479" s="1">
        <v>0</v>
      </c>
      <c r="Q479" s="1">
        <v>0</v>
      </c>
      <c r="R479" s="1">
        <v>0</v>
      </c>
      <c r="S479" s="1">
        <f t="shared" si="220"/>
        <v>0</v>
      </c>
      <c r="T479" s="1">
        <f t="shared" si="221"/>
        <v>0</v>
      </c>
      <c r="U479" s="1">
        <f t="shared" si="222"/>
        <v>0</v>
      </c>
      <c r="V479" s="1">
        <f t="shared" si="196"/>
        <v>0</v>
      </c>
      <c r="W479" s="1">
        <f t="shared" si="223"/>
        <v>0</v>
      </c>
      <c r="X479" s="1">
        <f t="shared" si="224"/>
        <v>0</v>
      </c>
      <c r="Y479" s="1">
        <f t="shared" si="225"/>
        <v>0</v>
      </c>
      <c r="Z479" s="1">
        <f t="shared" si="197"/>
        <v>0</v>
      </c>
      <c r="AA479" s="1">
        <f t="shared" si="226"/>
        <v>0</v>
      </c>
      <c r="AB479" s="1">
        <f t="shared" si="209"/>
        <v>0</v>
      </c>
      <c r="AC479" s="1"/>
    </row>
    <row r="480" spans="1:29" ht="12.95" customHeight="1">
      <c r="A480" s="2">
        <v>10981</v>
      </c>
      <c r="B480" s="1" t="s">
        <v>234</v>
      </c>
      <c r="C480" s="1" t="s">
        <v>235</v>
      </c>
      <c r="D480" s="1">
        <v>38.386766000000001</v>
      </c>
      <c r="E480" s="1">
        <v>-108.75778699999999</v>
      </c>
      <c r="F480" s="3">
        <v>3</v>
      </c>
      <c r="G480" s="9" t="s">
        <v>2024</v>
      </c>
      <c r="H480" s="13">
        <v>87.960611</v>
      </c>
      <c r="I480" s="14">
        <v>18.080427</v>
      </c>
      <c r="J480" s="12">
        <v>0</v>
      </c>
      <c r="K480" s="12">
        <v>7.4700000000000003E-2</v>
      </c>
      <c r="L480" s="12">
        <v>6.0999999999999995E-3</v>
      </c>
      <c r="M480" s="1">
        <v>0</v>
      </c>
      <c r="N480" s="1">
        <v>0</v>
      </c>
      <c r="O480" s="12">
        <v>2.8971390000000001</v>
      </c>
      <c r="P480" s="1">
        <v>0</v>
      </c>
      <c r="Q480" s="1">
        <v>0</v>
      </c>
      <c r="R480" s="1">
        <v>0</v>
      </c>
      <c r="S480" s="1">
        <f t="shared" si="220"/>
        <v>0</v>
      </c>
      <c r="T480" s="1">
        <f t="shared" si="221"/>
        <v>0</v>
      </c>
      <c r="U480" s="1">
        <f t="shared" si="222"/>
        <v>0</v>
      </c>
      <c r="V480" s="1">
        <f t="shared" si="196"/>
        <v>0</v>
      </c>
      <c r="W480" s="1">
        <f t="shared" si="223"/>
        <v>0</v>
      </c>
      <c r="X480" s="1">
        <f t="shared" si="224"/>
        <v>1</v>
      </c>
      <c r="Y480" s="1">
        <f t="shared" si="225"/>
        <v>0</v>
      </c>
      <c r="Z480" s="1">
        <f t="shared" si="197"/>
        <v>0</v>
      </c>
      <c r="AA480" s="1">
        <f t="shared" si="226"/>
        <v>0</v>
      </c>
      <c r="AB480" s="1">
        <f t="shared" si="209"/>
        <v>1</v>
      </c>
      <c r="AC480" s="1"/>
    </row>
    <row r="481" spans="1:29" ht="12.95" customHeight="1">
      <c r="A481" s="2">
        <v>11140</v>
      </c>
      <c r="B481" s="1" t="s">
        <v>238</v>
      </c>
      <c r="C481" s="1" t="s">
        <v>239</v>
      </c>
      <c r="D481" s="1">
        <v>39.569940000000003</v>
      </c>
      <c r="E481" s="1">
        <v>-108.10939999999999</v>
      </c>
      <c r="F481" s="3">
        <v>1</v>
      </c>
      <c r="G481" s="9" t="s">
        <v>2024</v>
      </c>
      <c r="H481" s="13">
        <v>363.94745999999998</v>
      </c>
      <c r="I481" s="14">
        <v>47.644714</v>
      </c>
      <c r="J481" s="12">
        <v>0</v>
      </c>
      <c r="K481" s="12">
        <v>0.79749999999999999</v>
      </c>
      <c r="L481" s="12">
        <v>4.1299999999999996E-2</v>
      </c>
      <c r="M481" s="1">
        <v>0</v>
      </c>
      <c r="N481" s="1">
        <v>27</v>
      </c>
      <c r="O481" s="12">
        <v>1.4575309999999999</v>
      </c>
      <c r="P481" s="1">
        <v>0</v>
      </c>
      <c r="Q481" s="1">
        <v>695</v>
      </c>
      <c r="R481" s="1">
        <v>0</v>
      </c>
      <c r="S481" s="1">
        <f t="shared" si="220"/>
        <v>0</v>
      </c>
      <c r="T481" s="1">
        <f t="shared" si="221"/>
        <v>0</v>
      </c>
      <c r="U481" s="1">
        <f t="shared" si="222"/>
        <v>0</v>
      </c>
      <c r="V481" s="1">
        <f t="shared" ref="V481:V544" si="227">IF(M481&gt;0,1,0)</f>
        <v>0</v>
      </c>
      <c r="W481" s="1">
        <f t="shared" si="223"/>
        <v>1</v>
      </c>
      <c r="X481" s="1">
        <f t="shared" si="224"/>
        <v>0</v>
      </c>
      <c r="Y481" s="1">
        <f t="shared" si="225"/>
        <v>0</v>
      </c>
      <c r="Z481" s="1">
        <f t="shared" ref="Z481:Z544" si="228">IF(Q481&gt;0,1,0)</f>
        <v>1</v>
      </c>
      <c r="AA481" s="1">
        <f t="shared" si="226"/>
        <v>0</v>
      </c>
      <c r="AB481" s="1">
        <f t="shared" si="209"/>
        <v>2</v>
      </c>
      <c r="AC481" s="1"/>
    </row>
    <row r="482" spans="1:29" ht="12.95" customHeight="1">
      <c r="A482" s="2">
        <v>11175</v>
      </c>
      <c r="B482" s="1" t="s">
        <v>248</v>
      </c>
      <c r="C482" s="1" t="s">
        <v>249</v>
      </c>
      <c r="D482" s="1">
        <v>39.658259999999999</v>
      </c>
      <c r="E482" s="1">
        <v>-107.78014</v>
      </c>
      <c r="F482" s="3">
        <v>1</v>
      </c>
      <c r="G482" s="9" t="s">
        <v>2024</v>
      </c>
      <c r="H482" s="13">
        <v>109.60757</v>
      </c>
      <c r="I482" s="14">
        <v>18.351127999999999</v>
      </c>
      <c r="J482" s="12">
        <v>1.8100000000000002E-2</v>
      </c>
      <c r="K482" s="12">
        <v>0.69550000000000001</v>
      </c>
      <c r="L482" s="12">
        <v>0</v>
      </c>
      <c r="M482" s="1">
        <v>0</v>
      </c>
      <c r="N482" s="1">
        <v>8</v>
      </c>
      <c r="O482" s="12">
        <v>0.86607999999999996</v>
      </c>
      <c r="P482" s="1">
        <v>0</v>
      </c>
      <c r="Q482" s="1">
        <v>0</v>
      </c>
      <c r="R482" s="1">
        <v>0</v>
      </c>
      <c r="S482" s="1">
        <f t="shared" si="220"/>
        <v>0</v>
      </c>
      <c r="T482" s="1">
        <f t="shared" si="221"/>
        <v>0</v>
      </c>
      <c r="U482" s="1">
        <f t="shared" si="222"/>
        <v>0</v>
      </c>
      <c r="V482" s="1">
        <f t="shared" si="227"/>
        <v>0</v>
      </c>
      <c r="W482" s="1">
        <f t="shared" si="223"/>
        <v>0</v>
      </c>
      <c r="X482" s="1">
        <f t="shared" si="224"/>
        <v>0</v>
      </c>
      <c r="Y482" s="1">
        <f t="shared" si="225"/>
        <v>0</v>
      </c>
      <c r="Z482" s="1">
        <f t="shared" si="228"/>
        <v>0</v>
      </c>
      <c r="AA482" s="1">
        <f t="shared" si="226"/>
        <v>0</v>
      </c>
      <c r="AB482" s="1">
        <f t="shared" si="209"/>
        <v>0</v>
      </c>
      <c r="AC482" s="1"/>
    </row>
    <row r="483" spans="1:29" ht="12.95" customHeight="1">
      <c r="A483" s="2">
        <v>11187</v>
      </c>
      <c r="B483" s="1" t="s">
        <v>250</v>
      </c>
      <c r="C483" s="1" t="s">
        <v>251</v>
      </c>
      <c r="D483" s="1">
        <v>39.435380000000002</v>
      </c>
      <c r="E483" s="1">
        <v>-107.5783</v>
      </c>
      <c r="F483" s="3">
        <v>1</v>
      </c>
      <c r="G483" s="9" t="s">
        <v>2024</v>
      </c>
      <c r="H483" s="13">
        <v>108.589906</v>
      </c>
      <c r="I483" s="14">
        <v>18.858951999999999</v>
      </c>
      <c r="J483" s="12">
        <v>0</v>
      </c>
      <c r="K483" s="12">
        <v>0.16</v>
      </c>
      <c r="L483" s="12">
        <v>0</v>
      </c>
      <c r="M483" s="1">
        <v>0</v>
      </c>
      <c r="N483" s="1">
        <v>5</v>
      </c>
      <c r="O483" s="12">
        <v>2.200135</v>
      </c>
      <c r="P483" s="1">
        <v>0</v>
      </c>
      <c r="Q483" s="1">
        <v>10</v>
      </c>
      <c r="R483" s="1">
        <v>0</v>
      </c>
      <c r="S483" s="1">
        <f t="shared" si="220"/>
        <v>0</v>
      </c>
      <c r="T483" s="1">
        <f t="shared" si="221"/>
        <v>0</v>
      </c>
      <c r="U483" s="1">
        <f t="shared" si="222"/>
        <v>0</v>
      </c>
      <c r="V483" s="1">
        <f t="shared" si="227"/>
        <v>0</v>
      </c>
      <c r="W483" s="1">
        <f t="shared" si="223"/>
        <v>0</v>
      </c>
      <c r="X483" s="1">
        <f t="shared" si="224"/>
        <v>1</v>
      </c>
      <c r="Y483" s="1">
        <f t="shared" si="225"/>
        <v>0</v>
      </c>
      <c r="Z483" s="1">
        <f t="shared" si="228"/>
        <v>1</v>
      </c>
      <c r="AA483" s="1">
        <f t="shared" si="226"/>
        <v>0</v>
      </c>
      <c r="AB483" s="1">
        <f t="shared" si="209"/>
        <v>2</v>
      </c>
      <c r="AC483" s="1"/>
    </row>
    <row r="484" spans="1:29" ht="12.95" customHeight="1">
      <c r="A484" s="2">
        <v>11189</v>
      </c>
      <c r="B484" s="1" t="s">
        <v>167</v>
      </c>
      <c r="C484" s="1" t="s">
        <v>252</v>
      </c>
      <c r="D484" s="1">
        <v>39.560333</v>
      </c>
      <c r="E484" s="1">
        <v>-107.54049999999999</v>
      </c>
      <c r="F484" s="3">
        <v>1</v>
      </c>
      <c r="G484" s="9" t="s">
        <v>2024</v>
      </c>
      <c r="H484" s="13">
        <v>38.919722999999998</v>
      </c>
      <c r="I484" s="14">
        <v>11.223176</v>
      </c>
      <c r="J484" s="12">
        <v>0.13639999999999999</v>
      </c>
      <c r="K484" s="12">
        <v>9.8846000000000007</v>
      </c>
      <c r="L484" s="12">
        <v>0.19649999999999998</v>
      </c>
      <c r="M484" s="1">
        <v>0</v>
      </c>
      <c r="N484" s="1">
        <v>2</v>
      </c>
      <c r="O484" s="12">
        <v>1.3938889999999999</v>
      </c>
      <c r="P484" s="1">
        <v>0</v>
      </c>
      <c r="Q484" s="1">
        <v>0</v>
      </c>
      <c r="R484" s="1">
        <v>0</v>
      </c>
      <c r="S484" s="1">
        <f t="shared" si="220"/>
        <v>0</v>
      </c>
      <c r="T484" s="1">
        <f t="shared" si="221"/>
        <v>1</v>
      </c>
      <c r="U484" s="1">
        <f t="shared" si="222"/>
        <v>1</v>
      </c>
      <c r="V484" s="1">
        <f t="shared" si="227"/>
        <v>0</v>
      </c>
      <c r="W484" s="1">
        <f t="shared" si="223"/>
        <v>0</v>
      </c>
      <c r="X484" s="1">
        <f t="shared" si="224"/>
        <v>0</v>
      </c>
      <c r="Y484" s="1">
        <f t="shared" si="225"/>
        <v>0</v>
      </c>
      <c r="Z484" s="1">
        <f t="shared" si="228"/>
        <v>0</v>
      </c>
      <c r="AA484" s="1">
        <f t="shared" si="226"/>
        <v>0</v>
      </c>
      <c r="AB484" s="1">
        <f t="shared" si="209"/>
        <v>2</v>
      </c>
      <c r="AC484" s="1"/>
    </row>
    <row r="485" spans="1:29" ht="12.95" customHeight="1">
      <c r="A485" s="2">
        <v>11193</v>
      </c>
      <c r="B485" s="1" t="s">
        <v>258</v>
      </c>
      <c r="C485" s="1" t="s">
        <v>259</v>
      </c>
      <c r="D485" s="1">
        <v>39.532899999999998</v>
      </c>
      <c r="E485" s="1">
        <v>-107.5532</v>
      </c>
      <c r="F485" s="3">
        <v>1</v>
      </c>
      <c r="G485" s="9" t="s">
        <v>2024</v>
      </c>
      <c r="H485" s="13">
        <v>110.25856899999999</v>
      </c>
      <c r="I485" s="14">
        <v>15.982329</v>
      </c>
      <c r="J485" s="12">
        <v>0</v>
      </c>
      <c r="K485" s="12">
        <v>3.8927000000000005</v>
      </c>
      <c r="L485" s="12">
        <v>6.7699999999999996E-2</v>
      </c>
      <c r="M485" s="1">
        <v>0</v>
      </c>
      <c r="N485" s="1">
        <v>19</v>
      </c>
      <c r="O485" s="12">
        <v>1.573976</v>
      </c>
      <c r="P485" s="1">
        <v>0</v>
      </c>
      <c r="Q485" s="1">
        <v>97</v>
      </c>
      <c r="R485" s="1">
        <v>0</v>
      </c>
      <c r="S485" s="1">
        <f t="shared" si="220"/>
        <v>0</v>
      </c>
      <c r="T485" s="1">
        <f t="shared" si="221"/>
        <v>1</v>
      </c>
      <c r="U485" s="1">
        <f t="shared" si="222"/>
        <v>1</v>
      </c>
      <c r="V485" s="1">
        <f t="shared" si="227"/>
        <v>0</v>
      </c>
      <c r="W485" s="1">
        <f t="shared" si="223"/>
        <v>1</v>
      </c>
      <c r="X485" s="1">
        <f t="shared" si="224"/>
        <v>0</v>
      </c>
      <c r="Y485" s="1">
        <f t="shared" si="225"/>
        <v>0</v>
      </c>
      <c r="Z485" s="1">
        <f t="shared" si="228"/>
        <v>1</v>
      </c>
      <c r="AA485" s="1">
        <f t="shared" si="226"/>
        <v>0</v>
      </c>
      <c r="AB485" s="1">
        <f t="shared" si="209"/>
        <v>4</v>
      </c>
      <c r="AC485" s="1"/>
    </row>
    <row r="486" spans="1:29" ht="12.95" customHeight="1">
      <c r="A486" s="2">
        <v>11205</v>
      </c>
      <c r="B486" s="1" t="s">
        <v>260</v>
      </c>
      <c r="C486" s="1" t="s">
        <v>261</v>
      </c>
      <c r="D486" s="1">
        <v>39.504170000000002</v>
      </c>
      <c r="E486" s="1">
        <v>-108.39133</v>
      </c>
      <c r="F486" s="3">
        <v>1</v>
      </c>
      <c r="G486" s="9" t="s">
        <v>2024</v>
      </c>
      <c r="H486" s="13">
        <v>377.25369799999999</v>
      </c>
      <c r="I486" s="14">
        <v>43.846887000000002</v>
      </c>
      <c r="J486" s="12">
        <v>0</v>
      </c>
      <c r="K486" s="12">
        <v>3.1350000000000002</v>
      </c>
      <c r="L486" s="12">
        <v>3.0099999999999998E-2</v>
      </c>
      <c r="M486" s="1">
        <v>0</v>
      </c>
      <c r="N486" s="1">
        <v>22</v>
      </c>
      <c r="O486" s="12">
        <v>0.51618200000000003</v>
      </c>
      <c r="P486" s="1">
        <v>0</v>
      </c>
      <c r="Q486" s="1">
        <v>28</v>
      </c>
      <c r="R486" s="1">
        <v>0</v>
      </c>
      <c r="S486" s="1">
        <f t="shared" si="220"/>
        <v>0</v>
      </c>
      <c r="T486" s="1">
        <f t="shared" si="221"/>
        <v>1</v>
      </c>
      <c r="U486" s="1">
        <f t="shared" si="222"/>
        <v>0</v>
      </c>
      <c r="V486" s="1">
        <f t="shared" si="227"/>
        <v>0</v>
      </c>
      <c r="W486" s="1">
        <f t="shared" si="223"/>
        <v>1</v>
      </c>
      <c r="X486" s="1">
        <f t="shared" si="224"/>
        <v>0</v>
      </c>
      <c r="Y486" s="1">
        <f t="shared" si="225"/>
        <v>0</v>
      </c>
      <c r="Z486" s="1">
        <f t="shared" si="228"/>
        <v>1</v>
      </c>
      <c r="AA486" s="1">
        <f t="shared" si="226"/>
        <v>0</v>
      </c>
      <c r="AB486" s="1">
        <f t="shared" si="209"/>
        <v>3</v>
      </c>
      <c r="AC486" s="1"/>
    </row>
    <row r="487" spans="1:29" ht="12.95" customHeight="1">
      <c r="A487" s="2">
        <v>11206</v>
      </c>
      <c r="B487" s="1" t="s">
        <v>262</v>
      </c>
      <c r="C487" s="1" t="s">
        <v>263</v>
      </c>
      <c r="D487" s="1">
        <v>39.566490000000002</v>
      </c>
      <c r="E487" s="1">
        <v>-108.5017</v>
      </c>
      <c r="F487" s="3">
        <v>1</v>
      </c>
      <c r="G487" s="9" t="s">
        <v>2024</v>
      </c>
      <c r="H487" s="13">
        <v>58.382463999999999</v>
      </c>
      <c r="I487" s="14">
        <v>14.686446999999999</v>
      </c>
      <c r="J487" s="12">
        <v>0</v>
      </c>
      <c r="K487" s="12">
        <v>4.1633000000000004</v>
      </c>
      <c r="L487" s="12">
        <v>0</v>
      </c>
      <c r="M487" s="1">
        <v>0</v>
      </c>
      <c r="N487" s="1">
        <v>4</v>
      </c>
      <c r="O487" s="12">
        <v>1.8907389999999999</v>
      </c>
      <c r="P487" s="1">
        <v>0</v>
      </c>
      <c r="Q487" s="1">
        <v>0</v>
      </c>
      <c r="R487" s="1">
        <v>0</v>
      </c>
      <c r="S487" s="1">
        <f t="shared" si="220"/>
        <v>0</v>
      </c>
      <c r="T487" s="1">
        <f t="shared" si="221"/>
        <v>1</v>
      </c>
      <c r="U487" s="1">
        <f t="shared" si="222"/>
        <v>0</v>
      </c>
      <c r="V487" s="1">
        <f t="shared" si="227"/>
        <v>0</v>
      </c>
      <c r="W487" s="1">
        <f t="shared" si="223"/>
        <v>0</v>
      </c>
      <c r="X487" s="1">
        <f t="shared" si="224"/>
        <v>0</v>
      </c>
      <c r="Y487" s="1">
        <f t="shared" si="225"/>
        <v>0</v>
      </c>
      <c r="Z487" s="1">
        <f t="shared" si="228"/>
        <v>0</v>
      </c>
      <c r="AA487" s="1">
        <f t="shared" si="226"/>
        <v>0</v>
      </c>
      <c r="AB487" s="1">
        <f t="shared" si="209"/>
        <v>1</v>
      </c>
      <c r="AC487" s="1" t="s">
        <v>2207</v>
      </c>
    </row>
    <row r="488" spans="1:29" ht="12.95" customHeight="1">
      <c r="A488" s="2">
        <v>11207</v>
      </c>
      <c r="B488" s="1" t="s">
        <v>264</v>
      </c>
      <c r="C488" s="1" t="s">
        <v>265</v>
      </c>
      <c r="D488" s="1">
        <v>39.378639999999997</v>
      </c>
      <c r="E488" s="1">
        <v>-108.34331</v>
      </c>
      <c r="F488" s="3">
        <v>1</v>
      </c>
      <c r="G488" s="9" t="s">
        <v>2024</v>
      </c>
      <c r="H488" s="13">
        <v>237.88906900000001</v>
      </c>
      <c r="I488" s="14">
        <v>35.351033000000001</v>
      </c>
      <c r="J488" s="12">
        <v>0</v>
      </c>
      <c r="K488" s="12">
        <v>2.9070999999999998</v>
      </c>
      <c r="L488" s="12">
        <v>0</v>
      </c>
      <c r="M488" s="1">
        <v>0</v>
      </c>
      <c r="N488" s="1">
        <v>12</v>
      </c>
      <c r="O488" s="12">
        <v>0.72218599999999999</v>
      </c>
      <c r="P488" s="1">
        <v>0</v>
      </c>
      <c r="Q488" s="1">
        <v>8</v>
      </c>
      <c r="R488" s="1">
        <v>0</v>
      </c>
      <c r="S488" s="1">
        <f t="shared" si="220"/>
        <v>0</v>
      </c>
      <c r="T488" s="1">
        <f t="shared" si="221"/>
        <v>1</v>
      </c>
      <c r="U488" s="1">
        <f t="shared" si="222"/>
        <v>0</v>
      </c>
      <c r="V488" s="1">
        <f t="shared" si="227"/>
        <v>0</v>
      </c>
      <c r="W488" s="1">
        <f t="shared" si="223"/>
        <v>1</v>
      </c>
      <c r="X488" s="1">
        <f t="shared" si="224"/>
        <v>0</v>
      </c>
      <c r="Y488" s="1">
        <f t="shared" si="225"/>
        <v>0</v>
      </c>
      <c r="Z488" s="1">
        <f t="shared" si="228"/>
        <v>1</v>
      </c>
      <c r="AA488" s="1">
        <f t="shared" si="226"/>
        <v>0</v>
      </c>
      <c r="AB488" s="1">
        <f t="shared" si="209"/>
        <v>3</v>
      </c>
      <c r="AC488" s="1"/>
    </row>
    <row r="489" spans="1:29" ht="12.95" customHeight="1">
      <c r="A489" s="2">
        <v>11208</v>
      </c>
      <c r="B489" s="1" t="s">
        <v>260</v>
      </c>
      <c r="C489" s="1" t="s">
        <v>266</v>
      </c>
      <c r="D489" s="1">
        <v>39.509619999999998</v>
      </c>
      <c r="E489" s="1">
        <v>-108.52482000000001</v>
      </c>
      <c r="F489" s="3">
        <v>1</v>
      </c>
      <c r="G489" s="9" t="s">
        <v>2024</v>
      </c>
      <c r="H489" s="13">
        <v>89.525435999999999</v>
      </c>
      <c r="I489" s="14">
        <v>25.301673999999998</v>
      </c>
      <c r="J489" s="12">
        <v>0</v>
      </c>
      <c r="K489" s="12">
        <v>2.0028000000000001</v>
      </c>
      <c r="L489" s="12">
        <v>0</v>
      </c>
      <c r="M489" s="1">
        <v>0</v>
      </c>
      <c r="N489" s="1">
        <v>4</v>
      </c>
      <c r="O489" s="12">
        <v>0.992927</v>
      </c>
      <c r="P489" s="1">
        <v>0</v>
      </c>
      <c r="Q489" s="1">
        <v>23</v>
      </c>
      <c r="R489" s="1">
        <v>0</v>
      </c>
      <c r="S489" s="1">
        <f t="shared" si="220"/>
        <v>0</v>
      </c>
      <c r="T489" s="1">
        <f t="shared" si="221"/>
        <v>1</v>
      </c>
      <c r="U489" s="1">
        <f t="shared" si="222"/>
        <v>0</v>
      </c>
      <c r="V489" s="1">
        <f t="shared" si="227"/>
        <v>0</v>
      </c>
      <c r="W489" s="1">
        <f t="shared" si="223"/>
        <v>0</v>
      </c>
      <c r="X489" s="1">
        <f t="shared" si="224"/>
        <v>0</v>
      </c>
      <c r="Y489" s="1">
        <f t="shared" si="225"/>
        <v>0</v>
      </c>
      <c r="Z489" s="1">
        <f t="shared" si="228"/>
        <v>1</v>
      </c>
      <c r="AA489" s="1">
        <f t="shared" si="226"/>
        <v>0</v>
      </c>
      <c r="AB489" s="1">
        <f t="shared" si="209"/>
        <v>2</v>
      </c>
      <c r="AC489" s="1" t="s">
        <v>2207</v>
      </c>
    </row>
    <row r="490" spans="1:29" ht="12.95" customHeight="1">
      <c r="A490" s="2">
        <v>11217</v>
      </c>
      <c r="B490" s="1" t="s">
        <v>267</v>
      </c>
      <c r="C490" s="1" t="s">
        <v>268</v>
      </c>
      <c r="D490" s="1">
        <v>39.548139999999997</v>
      </c>
      <c r="E490" s="1">
        <v>-108.33103</v>
      </c>
      <c r="F490" s="3">
        <v>1</v>
      </c>
      <c r="G490" s="9" t="s">
        <v>2024</v>
      </c>
      <c r="H490" s="13">
        <v>206.645297</v>
      </c>
      <c r="I490" s="14">
        <v>29.864262</v>
      </c>
      <c r="J490" s="12">
        <v>0</v>
      </c>
      <c r="K490" s="12">
        <v>1.4233</v>
      </c>
      <c r="L490" s="12">
        <v>3.9599999999999996E-2</v>
      </c>
      <c r="M490" s="1">
        <v>0</v>
      </c>
      <c r="N490" s="1">
        <v>5</v>
      </c>
      <c r="O490" s="12">
        <v>0.82153100000000001</v>
      </c>
      <c r="P490" s="1">
        <v>0</v>
      </c>
      <c r="Q490" s="1">
        <v>208</v>
      </c>
      <c r="R490" s="1">
        <v>0</v>
      </c>
      <c r="S490" s="1">
        <f t="shared" si="220"/>
        <v>0</v>
      </c>
      <c r="T490" s="1">
        <f t="shared" si="221"/>
        <v>0</v>
      </c>
      <c r="U490" s="1">
        <f t="shared" si="222"/>
        <v>0</v>
      </c>
      <c r="V490" s="1">
        <f t="shared" si="227"/>
        <v>0</v>
      </c>
      <c r="W490" s="1">
        <f t="shared" si="223"/>
        <v>0</v>
      </c>
      <c r="X490" s="1">
        <f t="shared" si="224"/>
        <v>0</v>
      </c>
      <c r="Y490" s="1">
        <f t="shared" si="225"/>
        <v>0</v>
      </c>
      <c r="Z490" s="1">
        <f t="shared" si="228"/>
        <v>1</v>
      </c>
      <c r="AA490" s="1">
        <f t="shared" si="226"/>
        <v>0</v>
      </c>
      <c r="AB490" s="1">
        <f t="shared" si="209"/>
        <v>1</v>
      </c>
      <c r="AC490" s="1"/>
    </row>
    <row r="491" spans="1:29" ht="12.95" customHeight="1">
      <c r="A491" s="2">
        <v>11250</v>
      </c>
      <c r="B491" s="1" t="s">
        <v>269</v>
      </c>
      <c r="C491" s="1" t="s">
        <v>270</v>
      </c>
      <c r="D491" s="1">
        <v>39.27223</v>
      </c>
      <c r="E491" s="1">
        <v>-107.85088</v>
      </c>
      <c r="F491" s="3">
        <v>1</v>
      </c>
      <c r="G491" s="9" t="s">
        <v>2024</v>
      </c>
      <c r="H491" s="13">
        <v>369.30157100000002</v>
      </c>
      <c r="I491" s="14">
        <v>26.123000000000001</v>
      </c>
      <c r="J491" s="12">
        <v>0</v>
      </c>
      <c r="K491" s="12">
        <v>1.4067000000000001</v>
      </c>
      <c r="L491" s="12">
        <v>9.7199999999999995E-2</v>
      </c>
      <c r="M491" s="1">
        <v>0</v>
      </c>
      <c r="N491" s="1">
        <v>11</v>
      </c>
      <c r="O491" s="12">
        <v>0.61182400000000003</v>
      </c>
      <c r="P491" s="1">
        <v>0</v>
      </c>
      <c r="Q491" s="1">
        <v>87</v>
      </c>
      <c r="R491" s="1">
        <v>0</v>
      </c>
      <c r="S491" s="1">
        <f t="shared" si="220"/>
        <v>0</v>
      </c>
      <c r="T491" s="1">
        <f t="shared" si="221"/>
        <v>0</v>
      </c>
      <c r="U491" s="1">
        <f t="shared" si="222"/>
        <v>1</v>
      </c>
      <c r="V491" s="1">
        <f t="shared" si="227"/>
        <v>0</v>
      </c>
      <c r="W491" s="1">
        <f t="shared" si="223"/>
        <v>1</v>
      </c>
      <c r="X491" s="1">
        <f t="shared" si="224"/>
        <v>0</v>
      </c>
      <c r="Y491" s="1">
        <f t="shared" si="225"/>
        <v>0</v>
      </c>
      <c r="Z491" s="1">
        <f t="shared" si="228"/>
        <v>1</v>
      </c>
      <c r="AA491" s="1">
        <f t="shared" si="226"/>
        <v>0</v>
      </c>
      <c r="AB491" s="1">
        <f t="shared" si="209"/>
        <v>3</v>
      </c>
      <c r="AC491" s="1"/>
    </row>
    <row r="492" spans="1:29" ht="12.95" customHeight="1">
      <c r="A492" s="2">
        <v>11325</v>
      </c>
      <c r="B492" s="1" t="s">
        <v>271</v>
      </c>
      <c r="C492" s="1" t="s">
        <v>272</v>
      </c>
      <c r="D492" s="1">
        <v>40.299419999999998</v>
      </c>
      <c r="E492" s="1">
        <v>-107.78485999999999</v>
      </c>
      <c r="F492" s="3">
        <v>1</v>
      </c>
      <c r="G492" s="9" t="s">
        <v>2024</v>
      </c>
      <c r="H492" s="13">
        <v>106.178732</v>
      </c>
      <c r="I492" s="14">
        <v>13.423800999999999</v>
      </c>
      <c r="J492" s="12">
        <v>1.7000000000000001E-2</v>
      </c>
      <c r="K492" s="12">
        <v>4.9976000000000003</v>
      </c>
      <c r="L492" s="12">
        <v>0.61280000000000001</v>
      </c>
      <c r="M492" s="1">
        <v>1</v>
      </c>
      <c r="N492" s="1">
        <v>6</v>
      </c>
      <c r="O492" s="12">
        <v>2.4037899999999999</v>
      </c>
      <c r="P492" s="1">
        <v>0</v>
      </c>
      <c r="Q492" s="1">
        <v>1</v>
      </c>
      <c r="R492" s="1">
        <v>0</v>
      </c>
      <c r="S492" s="1">
        <f t="shared" si="220"/>
        <v>0</v>
      </c>
      <c r="T492" s="1">
        <f t="shared" si="221"/>
        <v>1</v>
      </c>
      <c r="U492" s="1">
        <f t="shared" si="222"/>
        <v>1</v>
      </c>
      <c r="V492" s="1">
        <f t="shared" si="227"/>
        <v>1</v>
      </c>
      <c r="W492" s="1">
        <f t="shared" si="223"/>
        <v>0</v>
      </c>
      <c r="X492" s="1">
        <f t="shared" si="224"/>
        <v>1</v>
      </c>
      <c r="Y492" s="1">
        <f t="shared" si="225"/>
        <v>0</v>
      </c>
      <c r="Z492" s="1">
        <f t="shared" si="228"/>
        <v>1</v>
      </c>
      <c r="AA492" s="1">
        <f t="shared" si="226"/>
        <v>0</v>
      </c>
      <c r="AB492" s="1">
        <f t="shared" si="209"/>
        <v>5</v>
      </c>
      <c r="AC492" s="1"/>
    </row>
    <row r="493" spans="1:29" ht="12.95" customHeight="1">
      <c r="A493" s="2">
        <v>11341</v>
      </c>
      <c r="B493" s="1" t="s">
        <v>273</v>
      </c>
      <c r="C493" s="1" t="s">
        <v>274</v>
      </c>
      <c r="D493" s="1">
        <v>40.314332999999998</v>
      </c>
      <c r="E493" s="1">
        <v>-107.7975</v>
      </c>
      <c r="F493" s="3">
        <v>1</v>
      </c>
      <c r="G493" s="9" t="s">
        <v>2024</v>
      </c>
      <c r="H493" s="13">
        <v>71.253780000000006</v>
      </c>
      <c r="I493" s="14">
        <v>13.65624</v>
      </c>
      <c r="J493" s="12">
        <v>0.30070000000000002</v>
      </c>
      <c r="K493" s="12">
        <v>1.6359999999999999</v>
      </c>
      <c r="L493" s="12">
        <v>0.3019</v>
      </c>
      <c r="M493" s="1">
        <v>3</v>
      </c>
      <c r="N493" s="1">
        <v>2</v>
      </c>
      <c r="O493" s="12">
        <v>2.8359329999999998</v>
      </c>
      <c r="P493" s="1">
        <v>0</v>
      </c>
      <c r="Q493" s="1">
        <v>0</v>
      </c>
      <c r="R493" s="1">
        <v>0</v>
      </c>
      <c r="S493" s="1">
        <f t="shared" si="220"/>
        <v>0</v>
      </c>
      <c r="T493" s="1">
        <f t="shared" si="221"/>
        <v>0</v>
      </c>
      <c r="U493" s="1">
        <f t="shared" si="222"/>
        <v>1</v>
      </c>
      <c r="V493" s="1">
        <f t="shared" si="227"/>
        <v>1</v>
      </c>
      <c r="W493" s="1">
        <f t="shared" si="223"/>
        <v>0</v>
      </c>
      <c r="X493" s="1">
        <f t="shared" si="224"/>
        <v>1</v>
      </c>
      <c r="Y493" s="1">
        <f t="shared" si="225"/>
        <v>0</v>
      </c>
      <c r="Z493" s="1">
        <f t="shared" si="228"/>
        <v>0</v>
      </c>
      <c r="AA493" s="1">
        <f t="shared" si="226"/>
        <v>0</v>
      </c>
      <c r="AB493" s="1">
        <f t="shared" si="209"/>
        <v>3</v>
      </c>
      <c r="AC493" s="1"/>
    </row>
    <row r="494" spans="1:29" ht="12.95" customHeight="1">
      <c r="A494" s="2">
        <v>11345</v>
      </c>
      <c r="B494" s="1" t="s">
        <v>277</v>
      </c>
      <c r="C494" s="1" t="s">
        <v>278</v>
      </c>
      <c r="D494" s="1">
        <v>40.334699999999998</v>
      </c>
      <c r="E494" s="1">
        <v>-107.6888</v>
      </c>
      <c r="F494" s="3">
        <v>1</v>
      </c>
      <c r="G494" s="9" t="s">
        <v>2024</v>
      </c>
      <c r="H494" s="13">
        <v>67.319857999999996</v>
      </c>
      <c r="I494" s="14">
        <v>16.385746000000001</v>
      </c>
      <c r="J494" s="12">
        <v>6.7283999999999997</v>
      </c>
      <c r="K494" s="12">
        <v>9.224400000000001</v>
      </c>
      <c r="L494" s="12">
        <v>0.39570000000000005</v>
      </c>
      <c r="M494" s="1">
        <v>2</v>
      </c>
      <c r="N494" s="1">
        <v>0</v>
      </c>
      <c r="O494" s="12">
        <v>3.6119789999999998</v>
      </c>
      <c r="P494" s="1">
        <v>0</v>
      </c>
      <c r="Q494" s="1">
        <v>37</v>
      </c>
      <c r="R494" s="1">
        <v>0</v>
      </c>
      <c r="S494" s="1">
        <f t="shared" si="220"/>
        <v>1</v>
      </c>
      <c r="T494" s="1">
        <f t="shared" si="221"/>
        <v>1</v>
      </c>
      <c r="U494" s="1">
        <f t="shared" si="222"/>
        <v>1</v>
      </c>
      <c r="V494" s="1">
        <f t="shared" si="227"/>
        <v>1</v>
      </c>
      <c r="W494" s="1">
        <f t="shared" si="223"/>
        <v>0</v>
      </c>
      <c r="X494" s="1">
        <f t="shared" si="224"/>
        <v>1</v>
      </c>
      <c r="Y494" s="1">
        <f t="shared" si="225"/>
        <v>0</v>
      </c>
      <c r="Z494" s="1">
        <f t="shared" si="228"/>
        <v>1</v>
      </c>
      <c r="AA494" s="1">
        <f t="shared" si="226"/>
        <v>0</v>
      </c>
      <c r="AB494" s="1">
        <f t="shared" si="209"/>
        <v>6</v>
      </c>
      <c r="AC494" s="1"/>
    </row>
    <row r="495" spans="1:29" ht="12.95" customHeight="1">
      <c r="A495" s="2">
        <v>11368</v>
      </c>
      <c r="B495" s="1" t="s">
        <v>279</v>
      </c>
      <c r="C495" s="1" t="s">
        <v>280</v>
      </c>
      <c r="D495" s="1">
        <v>40.449399999999997</v>
      </c>
      <c r="E495" s="1">
        <v>-107.9796</v>
      </c>
      <c r="F495" s="3">
        <v>1</v>
      </c>
      <c r="G495" s="9" t="s">
        <v>2024</v>
      </c>
      <c r="H495" s="13">
        <v>68.513938999999993</v>
      </c>
      <c r="I495" s="14">
        <v>11.451720999999999</v>
      </c>
      <c r="J495" s="12">
        <v>0</v>
      </c>
      <c r="K495" s="12">
        <v>1.7323999999999999</v>
      </c>
      <c r="L495" s="12">
        <v>0</v>
      </c>
      <c r="M495" s="1">
        <v>0</v>
      </c>
      <c r="N495" s="1">
        <v>0</v>
      </c>
      <c r="O495" s="12">
        <v>1.7781359999999999</v>
      </c>
      <c r="P495" s="1">
        <v>0</v>
      </c>
      <c r="Q495" s="1">
        <v>0</v>
      </c>
      <c r="R495" s="1">
        <v>0</v>
      </c>
      <c r="S495" s="1">
        <f t="shared" si="220"/>
        <v>0</v>
      </c>
      <c r="T495" s="1">
        <f t="shared" si="221"/>
        <v>0</v>
      </c>
      <c r="U495" s="1">
        <f t="shared" si="222"/>
        <v>0</v>
      </c>
      <c r="V495" s="1">
        <f t="shared" si="227"/>
        <v>0</v>
      </c>
      <c r="W495" s="1">
        <f t="shared" si="223"/>
        <v>0</v>
      </c>
      <c r="X495" s="1">
        <f t="shared" si="224"/>
        <v>0</v>
      </c>
      <c r="Y495" s="1">
        <f t="shared" si="225"/>
        <v>0</v>
      </c>
      <c r="Z495" s="1">
        <f t="shared" si="228"/>
        <v>0</v>
      </c>
      <c r="AA495" s="1">
        <f t="shared" si="226"/>
        <v>0</v>
      </c>
      <c r="AB495" s="1">
        <f t="shared" si="209"/>
        <v>0</v>
      </c>
      <c r="AC495" s="1"/>
    </row>
    <row r="496" spans="1:29" ht="12.95" customHeight="1">
      <c r="A496" s="2">
        <v>11375</v>
      </c>
      <c r="B496" s="1" t="s">
        <v>286</v>
      </c>
      <c r="C496" s="1" t="s">
        <v>94</v>
      </c>
      <c r="D496" s="1">
        <v>40.480167000000002</v>
      </c>
      <c r="E496" s="1">
        <v>-107.61372</v>
      </c>
      <c r="F496" s="3">
        <v>1</v>
      </c>
      <c r="G496" s="9" t="s">
        <v>2024</v>
      </c>
      <c r="H496" s="13">
        <v>28.236277999999999</v>
      </c>
      <c r="I496" s="14">
        <v>14.06156</v>
      </c>
      <c r="J496" s="12">
        <v>0.4909</v>
      </c>
      <c r="K496" s="12">
        <v>3.9720999999999997</v>
      </c>
      <c r="L496" s="12">
        <v>3.2803</v>
      </c>
      <c r="M496" s="1">
        <v>5</v>
      </c>
      <c r="N496" s="1">
        <v>0</v>
      </c>
      <c r="O496" s="12">
        <v>2.3042799999999999</v>
      </c>
      <c r="P496" s="1">
        <v>0</v>
      </c>
      <c r="Q496" s="1">
        <v>5</v>
      </c>
      <c r="R496" s="1">
        <v>0</v>
      </c>
      <c r="S496" s="1">
        <f t="shared" si="220"/>
        <v>0</v>
      </c>
      <c r="T496" s="1">
        <f t="shared" si="221"/>
        <v>1</v>
      </c>
      <c r="U496" s="1">
        <f t="shared" si="222"/>
        <v>1</v>
      </c>
      <c r="V496" s="1">
        <f t="shared" si="227"/>
        <v>1</v>
      </c>
      <c r="W496" s="1">
        <f t="shared" si="223"/>
        <v>0</v>
      </c>
      <c r="X496" s="1">
        <f t="shared" si="224"/>
        <v>1</v>
      </c>
      <c r="Y496" s="1">
        <f t="shared" si="225"/>
        <v>0</v>
      </c>
      <c r="Z496" s="1">
        <f t="shared" si="228"/>
        <v>1</v>
      </c>
      <c r="AA496" s="1">
        <f t="shared" si="226"/>
        <v>0</v>
      </c>
      <c r="AB496" s="1">
        <f t="shared" si="209"/>
        <v>5</v>
      </c>
      <c r="AC496" s="1"/>
    </row>
    <row r="497" spans="1:29" ht="12.95" customHeight="1">
      <c r="A497" s="2">
        <v>11387</v>
      </c>
      <c r="B497" s="1" t="s">
        <v>287</v>
      </c>
      <c r="C497" s="1" t="s">
        <v>288</v>
      </c>
      <c r="D497" s="1">
        <v>40.622280000000003</v>
      </c>
      <c r="E497" s="1">
        <v>-107.46696</v>
      </c>
      <c r="F497" s="3">
        <v>1</v>
      </c>
      <c r="G497" s="9" t="s">
        <v>2024</v>
      </c>
      <c r="H497" s="13">
        <v>467.63752399999998</v>
      </c>
      <c r="I497" s="14">
        <v>26.569333</v>
      </c>
      <c r="J497" s="12">
        <v>2.1194000000000002</v>
      </c>
      <c r="K497" s="12">
        <v>4.4939999999999998</v>
      </c>
      <c r="L497" s="12">
        <v>0.14860000000000001</v>
      </c>
      <c r="M497" s="1">
        <v>0</v>
      </c>
      <c r="N497" s="1">
        <v>2</v>
      </c>
      <c r="O497" s="12">
        <v>1.315615</v>
      </c>
      <c r="P497" s="1">
        <v>0</v>
      </c>
      <c r="Q497" s="1">
        <v>29</v>
      </c>
      <c r="R497" s="1">
        <v>0</v>
      </c>
      <c r="S497" s="1">
        <f t="shared" si="220"/>
        <v>0</v>
      </c>
      <c r="T497" s="1">
        <f t="shared" si="221"/>
        <v>1</v>
      </c>
      <c r="U497" s="1">
        <f t="shared" si="222"/>
        <v>1</v>
      </c>
      <c r="V497" s="1">
        <f t="shared" si="227"/>
        <v>0</v>
      </c>
      <c r="W497" s="1">
        <f t="shared" si="223"/>
        <v>0</v>
      </c>
      <c r="X497" s="1">
        <f t="shared" si="224"/>
        <v>0</v>
      </c>
      <c r="Y497" s="1">
        <f t="shared" si="225"/>
        <v>0</v>
      </c>
      <c r="Z497" s="1">
        <f t="shared" si="228"/>
        <v>1</v>
      </c>
      <c r="AA497" s="1">
        <f t="shared" si="226"/>
        <v>0</v>
      </c>
      <c r="AB497" s="1">
        <f t="shared" si="209"/>
        <v>3</v>
      </c>
      <c r="AC497" s="1"/>
    </row>
    <row r="498" spans="1:29" ht="12.95" customHeight="1">
      <c r="A498" s="2">
        <v>11404</v>
      </c>
      <c r="B498" s="1" t="s">
        <v>289</v>
      </c>
      <c r="C498" s="1" t="s">
        <v>290</v>
      </c>
      <c r="D498" s="1">
        <v>40.990167</v>
      </c>
      <c r="E498" s="1">
        <v>-107.044</v>
      </c>
      <c r="F498" s="3">
        <v>1</v>
      </c>
      <c r="G498" s="9" t="s">
        <v>2026</v>
      </c>
      <c r="H498" s="13">
        <v>298.18647399999998</v>
      </c>
      <c r="I498" s="14">
        <v>26.099373</v>
      </c>
      <c r="J498" s="12">
        <v>0</v>
      </c>
      <c r="K498" s="12">
        <v>1.2356</v>
      </c>
      <c r="L498" s="12">
        <v>0</v>
      </c>
      <c r="M498" s="1">
        <v>0</v>
      </c>
      <c r="N498" s="1">
        <v>4</v>
      </c>
      <c r="O498" s="12">
        <v>0.515482</v>
      </c>
      <c r="P498" s="1">
        <v>1.6768000000000002E-2</v>
      </c>
      <c r="Q498" s="1">
        <v>0</v>
      </c>
      <c r="R498" s="1">
        <v>0</v>
      </c>
      <c r="S498" s="1">
        <f t="shared" ref="S498:U502" si="229">IF(J498&gt;0,1,0)</f>
        <v>0</v>
      </c>
      <c r="T498" s="1">
        <f t="shared" si="229"/>
        <v>1</v>
      </c>
      <c r="U498" s="1">
        <f t="shared" si="229"/>
        <v>0</v>
      </c>
      <c r="V498" s="1">
        <f t="shared" si="227"/>
        <v>0</v>
      </c>
      <c r="W498" s="1">
        <f>IF(N498&gt;1,1,0)</f>
        <v>1</v>
      </c>
      <c r="X498" s="1">
        <f>IF(O498&gt;0.6,1,0)</f>
        <v>0</v>
      </c>
      <c r="Y498" s="1">
        <f>IF(P498&gt;0.03,1,0)</f>
        <v>0</v>
      </c>
      <c r="Z498" s="1">
        <f t="shared" si="228"/>
        <v>0</v>
      </c>
      <c r="AA498" s="1">
        <f>IF(R498&gt;0,1,0)</f>
        <v>0</v>
      </c>
      <c r="AB498" s="1">
        <f t="shared" si="209"/>
        <v>2</v>
      </c>
      <c r="AC498" s="1"/>
    </row>
    <row r="499" spans="1:29" ht="12.95" customHeight="1">
      <c r="A499" s="2">
        <v>11406</v>
      </c>
      <c r="B499" s="1" t="s">
        <v>291</v>
      </c>
      <c r="C499" s="1" t="s">
        <v>292</v>
      </c>
      <c r="D499" s="1">
        <v>40.989666999999997</v>
      </c>
      <c r="E499" s="1">
        <v>-107.05166699999999</v>
      </c>
      <c r="F499" s="3">
        <v>1</v>
      </c>
      <c r="G499" s="9" t="s">
        <v>2026</v>
      </c>
      <c r="H499" s="13">
        <v>115.113524</v>
      </c>
      <c r="I499" s="14">
        <v>16.532568999999999</v>
      </c>
      <c r="J499" s="12">
        <v>0</v>
      </c>
      <c r="K499" s="12">
        <v>2.5998000000000001</v>
      </c>
      <c r="L499" s="12">
        <v>0</v>
      </c>
      <c r="M499" s="1">
        <v>0</v>
      </c>
      <c r="N499" s="1">
        <v>2</v>
      </c>
      <c r="O499" s="12">
        <v>0.83648</v>
      </c>
      <c r="P499" s="1">
        <v>0</v>
      </c>
      <c r="Q499" s="1">
        <v>0</v>
      </c>
      <c r="R499" s="1">
        <v>0</v>
      </c>
      <c r="S499" s="1">
        <f t="shared" si="229"/>
        <v>0</v>
      </c>
      <c r="T499" s="1">
        <f t="shared" si="229"/>
        <v>1</v>
      </c>
      <c r="U499" s="1">
        <f t="shared" si="229"/>
        <v>0</v>
      </c>
      <c r="V499" s="1">
        <f t="shared" si="227"/>
        <v>0</v>
      </c>
      <c r="W499" s="1">
        <f>IF(N499&gt;1,1,0)</f>
        <v>1</v>
      </c>
      <c r="X499" s="1">
        <f>IF(O499&gt;0.6,1,0)</f>
        <v>1</v>
      </c>
      <c r="Y499" s="1">
        <f>IF(P499&gt;0.03,1,0)</f>
        <v>0</v>
      </c>
      <c r="Z499" s="1">
        <f t="shared" si="228"/>
        <v>0</v>
      </c>
      <c r="AA499" s="1">
        <f>IF(R499&gt;0,1,0)</f>
        <v>0</v>
      </c>
      <c r="AB499" s="1">
        <f t="shared" si="209"/>
        <v>3</v>
      </c>
      <c r="AC499" s="1"/>
    </row>
    <row r="500" spans="1:29" ht="12.95" customHeight="1">
      <c r="A500" s="2">
        <v>11408</v>
      </c>
      <c r="B500" s="1" t="s">
        <v>293</v>
      </c>
      <c r="C500" s="1" t="s">
        <v>294</v>
      </c>
      <c r="D500" s="1">
        <v>40.997</v>
      </c>
      <c r="E500" s="1">
        <v>-107.15083300000001</v>
      </c>
      <c r="F500" s="3">
        <v>1</v>
      </c>
      <c r="G500" s="9" t="s">
        <v>2026</v>
      </c>
      <c r="H500" s="13">
        <v>651.82396900000003</v>
      </c>
      <c r="I500" s="14">
        <v>37.452136000000003</v>
      </c>
      <c r="J500" s="12">
        <v>0</v>
      </c>
      <c r="K500" s="12">
        <v>2.6617999999999999</v>
      </c>
      <c r="L500" s="12">
        <v>0</v>
      </c>
      <c r="M500" s="1">
        <v>0</v>
      </c>
      <c r="N500" s="1">
        <v>5</v>
      </c>
      <c r="O500" s="12">
        <v>1.2185060000000001</v>
      </c>
      <c r="P500" s="1">
        <v>7.6709999999999999E-3</v>
      </c>
      <c r="Q500" s="1">
        <v>0</v>
      </c>
      <c r="R500" s="1">
        <v>0</v>
      </c>
      <c r="S500" s="1">
        <f t="shared" si="229"/>
        <v>0</v>
      </c>
      <c r="T500" s="1">
        <f t="shared" si="229"/>
        <v>1</v>
      </c>
      <c r="U500" s="1">
        <f t="shared" si="229"/>
        <v>0</v>
      </c>
      <c r="V500" s="1">
        <f t="shared" si="227"/>
        <v>0</v>
      </c>
      <c r="W500" s="1">
        <f>IF(N500&gt;1,1,0)</f>
        <v>1</v>
      </c>
      <c r="X500" s="1">
        <f>IF(O500&gt;0.6,1,0)</f>
        <v>1</v>
      </c>
      <c r="Y500" s="1">
        <f>IF(P500&gt;0.03,1,0)</f>
        <v>0</v>
      </c>
      <c r="Z500" s="1">
        <f t="shared" si="228"/>
        <v>0</v>
      </c>
      <c r="AA500" s="1">
        <f>IF(R500&gt;0,1,0)</f>
        <v>0</v>
      </c>
      <c r="AB500" s="40">
        <f t="shared" si="209"/>
        <v>3</v>
      </c>
      <c r="AC500" s="1" t="s">
        <v>2207</v>
      </c>
    </row>
    <row r="501" spans="1:29" ht="12.95" customHeight="1">
      <c r="A501" s="2">
        <v>11410</v>
      </c>
      <c r="B501" s="1" t="s">
        <v>293</v>
      </c>
      <c r="C501" s="1" t="s">
        <v>295</v>
      </c>
      <c r="D501" s="1">
        <v>41.001899999999999</v>
      </c>
      <c r="E501" s="1">
        <v>-107.25369999999999</v>
      </c>
      <c r="F501" s="3">
        <v>1</v>
      </c>
      <c r="G501" s="9" t="s">
        <v>2026</v>
      </c>
      <c r="H501" s="13">
        <v>1035.933708</v>
      </c>
      <c r="I501" s="14">
        <v>48.848182000000001</v>
      </c>
      <c r="J501" s="12">
        <v>0</v>
      </c>
      <c r="K501" s="12">
        <v>2.6758000000000002</v>
      </c>
      <c r="L501" s="12">
        <v>1.9799999999999998E-2</v>
      </c>
      <c r="M501" s="1">
        <v>0</v>
      </c>
      <c r="N501" s="1">
        <v>15</v>
      </c>
      <c r="O501" s="12">
        <v>1.111936</v>
      </c>
      <c r="P501" s="1">
        <v>5.7920000000000003E-3</v>
      </c>
      <c r="Q501" s="1">
        <v>2</v>
      </c>
      <c r="R501" s="1">
        <v>0</v>
      </c>
      <c r="S501" s="1">
        <f t="shared" si="229"/>
        <v>0</v>
      </c>
      <c r="T501" s="1">
        <f t="shared" si="229"/>
        <v>1</v>
      </c>
      <c r="U501" s="1">
        <f t="shared" si="229"/>
        <v>1</v>
      </c>
      <c r="V501" s="1">
        <f t="shared" si="227"/>
        <v>0</v>
      </c>
      <c r="W501" s="1">
        <f>IF(N501&gt;1,1,0)</f>
        <v>1</v>
      </c>
      <c r="X501" s="1">
        <f>IF(O501&gt;0.6,1,0)</f>
        <v>1</v>
      </c>
      <c r="Y501" s="1">
        <f>IF(P501&gt;0.03,1,0)</f>
        <v>0</v>
      </c>
      <c r="Z501" s="1">
        <f t="shared" si="228"/>
        <v>1</v>
      </c>
      <c r="AA501" s="1">
        <f>IF(R501&gt;0,1,0)</f>
        <v>0</v>
      </c>
      <c r="AB501" s="1">
        <f t="shared" si="209"/>
        <v>5</v>
      </c>
      <c r="AC501" s="1"/>
    </row>
    <row r="502" spans="1:29" ht="12.95" customHeight="1">
      <c r="A502" s="2">
        <v>11412</v>
      </c>
      <c r="B502" s="1" t="s">
        <v>293</v>
      </c>
      <c r="C502" s="1" t="s">
        <v>296</v>
      </c>
      <c r="D502" s="1">
        <v>41.002000000000002</v>
      </c>
      <c r="E502" s="1">
        <v>-107.359167</v>
      </c>
      <c r="F502" s="3">
        <v>1</v>
      </c>
      <c r="G502" s="9" t="s">
        <v>2026</v>
      </c>
      <c r="H502" s="13">
        <v>1136.236508</v>
      </c>
      <c r="I502" s="14">
        <v>30.994008000000001</v>
      </c>
      <c r="J502" s="12">
        <v>0</v>
      </c>
      <c r="K502" s="12">
        <v>3.0228000000000002</v>
      </c>
      <c r="L502" s="12">
        <v>2.4800000000000003E-2</v>
      </c>
      <c r="M502" s="1">
        <v>0</v>
      </c>
      <c r="N502" s="1">
        <v>10</v>
      </c>
      <c r="O502" s="12">
        <v>1.4774780000000001</v>
      </c>
      <c r="P502" s="1">
        <v>4.4000000000000003E-3</v>
      </c>
      <c r="Q502" s="1">
        <v>34</v>
      </c>
      <c r="R502" s="1">
        <v>0</v>
      </c>
      <c r="S502" s="1">
        <f t="shared" si="229"/>
        <v>0</v>
      </c>
      <c r="T502" s="1">
        <f t="shared" si="229"/>
        <v>1</v>
      </c>
      <c r="U502" s="1">
        <f t="shared" si="229"/>
        <v>1</v>
      </c>
      <c r="V502" s="1">
        <f t="shared" si="227"/>
        <v>0</v>
      </c>
      <c r="W502" s="1">
        <f>IF(N502&gt;1,1,0)</f>
        <v>1</v>
      </c>
      <c r="X502" s="1">
        <f>IF(O502&gt;0.6,1,0)</f>
        <v>1</v>
      </c>
      <c r="Y502" s="1">
        <f>IF(P502&gt;0.03,1,0)</f>
        <v>0</v>
      </c>
      <c r="Z502" s="1">
        <f t="shared" si="228"/>
        <v>1</v>
      </c>
      <c r="AA502" s="1">
        <f>IF(R502&gt;0,1,0)</f>
        <v>0</v>
      </c>
      <c r="AB502" s="1">
        <f t="shared" si="209"/>
        <v>5</v>
      </c>
      <c r="AC502" s="1"/>
    </row>
    <row r="503" spans="1:29" ht="12.95" customHeight="1">
      <c r="A503" s="2">
        <v>11416</v>
      </c>
      <c r="B503" s="1" t="s">
        <v>293</v>
      </c>
      <c r="C503" s="1" t="s">
        <v>297</v>
      </c>
      <c r="D503" s="1">
        <v>40.993667000000002</v>
      </c>
      <c r="E503" s="1">
        <v>-107.774</v>
      </c>
      <c r="F503" s="3">
        <v>1</v>
      </c>
      <c r="G503" s="9" t="s">
        <v>2024</v>
      </c>
      <c r="H503" s="13">
        <v>6072.6117620000005</v>
      </c>
      <c r="I503" s="14">
        <v>34.254173000000002</v>
      </c>
      <c r="J503" s="12">
        <v>9.7000000000000003E-3</v>
      </c>
      <c r="K503" s="12">
        <v>2.1421000000000001</v>
      </c>
      <c r="L503" s="12">
        <v>3.4099999999999998E-2</v>
      </c>
      <c r="M503" s="1">
        <v>0</v>
      </c>
      <c r="N503" s="1">
        <v>9</v>
      </c>
      <c r="O503" s="12">
        <v>1.4511339999999999</v>
      </c>
      <c r="P503" s="1">
        <v>8.2299999999999995E-4</v>
      </c>
      <c r="Q503" s="1">
        <v>5</v>
      </c>
      <c r="R503" s="1">
        <v>0</v>
      </c>
      <c r="S503" s="1">
        <f>IF(J503&gt;5,1,0)</f>
        <v>0</v>
      </c>
      <c r="T503" s="1">
        <f>IF(K503&gt;2,1,0)</f>
        <v>1</v>
      </c>
      <c r="U503" s="1">
        <f>IF(L503&gt;0.05,1,0)</f>
        <v>0</v>
      </c>
      <c r="V503" s="1">
        <f t="shared" si="227"/>
        <v>0</v>
      </c>
      <c r="W503" s="1">
        <f>IF(N503&gt;10,1,0)</f>
        <v>0</v>
      </c>
      <c r="X503" s="1">
        <f>IF(O503&gt;2,1,0)</f>
        <v>0</v>
      </c>
      <c r="Y503" s="1">
        <f>IF(P503&gt;0.05,1,0)</f>
        <v>0</v>
      </c>
      <c r="Z503" s="1">
        <f t="shared" si="228"/>
        <v>1</v>
      </c>
      <c r="AA503" s="1">
        <f>IF(R503&gt;2,1,0)</f>
        <v>0</v>
      </c>
      <c r="AB503" s="1">
        <f t="shared" si="209"/>
        <v>2</v>
      </c>
      <c r="AC503" s="1"/>
    </row>
    <row r="504" spans="1:29" ht="12.95" customHeight="1">
      <c r="A504" s="2">
        <v>11446</v>
      </c>
      <c r="B504" s="1" t="s">
        <v>298</v>
      </c>
      <c r="C504" s="1" t="s">
        <v>299</v>
      </c>
      <c r="D504" s="1">
        <v>40.982500000000002</v>
      </c>
      <c r="E504" s="1">
        <v>-107.38283300000001</v>
      </c>
      <c r="F504" s="3">
        <v>1</v>
      </c>
      <c r="G504" s="9" t="s">
        <v>2026</v>
      </c>
      <c r="H504" s="13">
        <v>387.60542800000002</v>
      </c>
      <c r="I504" s="14">
        <v>23.898446</v>
      </c>
      <c r="J504" s="12">
        <v>0</v>
      </c>
      <c r="K504" s="12">
        <v>1.8937999999999999</v>
      </c>
      <c r="L504" s="12">
        <v>2.8299999999999999E-2</v>
      </c>
      <c r="M504" s="1">
        <v>0</v>
      </c>
      <c r="N504" s="1">
        <v>7</v>
      </c>
      <c r="O504" s="12">
        <v>0.68171000000000004</v>
      </c>
      <c r="P504" s="1">
        <v>0</v>
      </c>
      <c r="Q504" s="1">
        <v>1</v>
      </c>
      <c r="R504" s="1">
        <v>0</v>
      </c>
      <c r="S504" s="1">
        <f t="shared" ref="S504:U506" si="230">IF(J504&gt;0,1,0)</f>
        <v>0</v>
      </c>
      <c r="T504" s="1">
        <f t="shared" si="230"/>
        <v>1</v>
      </c>
      <c r="U504" s="1">
        <f t="shared" si="230"/>
        <v>1</v>
      </c>
      <c r="V504" s="1">
        <f t="shared" si="227"/>
        <v>0</v>
      </c>
      <c r="W504" s="1">
        <f>IF(N504&gt;1,1,0)</f>
        <v>1</v>
      </c>
      <c r="X504" s="1">
        <f>IF(O504&gt;0.6,1,0)</f>
        <v>1</v>
      </c>
      <c r="Y504" s="1">
        <f>IF(P504&gt;0.03,1,0)</f>
        <v>0</v>
      </c>
      <c r="Z504" s="1">
        <f t="shared" si="228"/>
        <v>1</v>
      </c>
      <c r="AA504" s="1">
        <f>IF(R504&gt;0,1,0)</f>
        <v>0</v>
      </c>
      <c r="AB504" s="1">
        <f t="shared" si="209"/>
        <v>5</v>
      </c>
      <c r="AC504" s="1"/>
    </row>
    <row r="505" spans="1:29" ht="12.95" customHeight="1">
      <c r="A505" s="2">
        <v>11462</v>
      </c>
      <c r="B505" s="1" t="s">
        <v>300</v>
      </c>
      <c r="C505" s="1" t="s">
        <v>301</v>
      </c>
      <c r="D505" s="1">
        <v>40.877099999999999</v>
      </c>
      <c r="E505" s="1">
        <v>-107.08710000000001</v>
      </c>
      <c r="F505" s="3">
        <v>2</v>
      </c>
      <c r="G505" s="9" t="s">
        <v>2026</v>
      </c>
      <c r="H505" s="13">
        <v>11.698136</v>
      </c>
      <c r="I505" s="14">
        <v>11.697319999999999</v>
      </c>
      <c r="J505" s="12">
        <v>0</v>
      </c>
      <c r="K505" s="12">
        <v>0</v>
      </c>
      <c r="L505" s="12">
        <v>0</v>
      </c>
      <c r="M505" s="1">
        <v>0</v>
      </c>
      <c r="N505" s="1">
        <v>0</v>
      </c>
      <c r="O505" s="12">
        <v>0</v>
      </c>
      <c r="P505" s="1">
        <v>0</v>
      </c>
      <c r="Q505" s="1">
        <v>0</v>
      </c>
      <c r="R505" s="1">
        <v>0</v>
      </c>
      <c r="S505" s="1">
        <f t="shared" si="230"/>
        <v>0</v>
      </c>
      <c r="T505" s="1">
        <f t="shared" si="230"/>
        <v>0</v>
      </c>
      <c r="U505" s="1">
        <f t="shared" si="230"/>
        <v>0</v>
      </c>
      <c r="V505" s="1">
        <f t="shared" si="227"/>
        <v>0</v>
      </c>
      <c r="W505" s="1">
        <f>IF(N505&gt;1,1,0)</f>
        <v>0</v>
      </c>
      <c r="X505" s="1">
        <f>IF(O505&gt;0.6,1,0)</f>
        <v>0</v>
      </c>
      <c r="Y505" s="1">
        <f>IF(P505&gt;0.03,1,0)</f>
        <v>0</v>
      </c>
      <c r="Z505" s="1">
        <f t="shared" si="228"/>
        <v>0</v>
      </c>
      <c r="AA505" s="1">
        <f>IF(R505&gt;0,1,0)</f>
        <v>0</v>
      </c>
      <c r="AB505" s="1">
        <f t="shared" si="209"/>
        <v>0</v>
      </c>
      <c r="AC505" s="1"/>
    </row>
    <row r="506" spans="1:29" ht="12.95" customHeight="1">
      <c r="A506" s="2">
        <v>11463</v>
      </c>
      <c r="B506" s="1" t="s">
        <v>300</v>
      </c>
      <c r="C506" s="1" t="s">
        <v>302</v>
      </c>
      <c r="D506" s="1">
        <v>40.864100000000001</v>
      </c>
      <c r="E506" s="1">
        <v>-107.06740000000001</v>
      </c>
      <c r="F506" s="3">
        <v>2</v>
      </c>
      <c r="G506" s="9" t="s">
        <v>2026</v>
      </c>
      <c r="H506" s="13">
        <v>3.2387199999999998</v>
      </c>
      <c r="I506" s="14">
        <v>3.238721</v>
      </c>
      <c r="J506" s="12">
        <v>0</v>
      </c>
      <c r="K506" s="12">
        <v>0</v>
      </c>
      <c r="L506" s="12">
        <v>0</v>
      </c>
      <c r="M506" s="1">
        <v>0</v>
      </c>
      <c r="N506" s="1">
        <v>0</v>
      </c>
      <c r="O506" s="12">
        <v>0</v>
      </c>
      <c r="P506" s="1">
        <v>0</v>
      </c>
      <c r="Q506" s="1">
        <v>0</v>
      </c>
      <c r="R506" s="1">
        <v>0</v>
      </c>
      <c r="S506" s="1">
        <f t="shared" si="230"/>
        <v>0</v>
      </c>
      <c r="T506" s="1">
        <f t="shared" si="230"/>
        <v>0</v>
      </c>
      <c r="U506" s="1">
        <f t="shared" si="230"/>
        <v>0</v>
      </c>
      <c r="V506" s="1">
        <f t="shared" si="227"/>
        <v>0</v>
      </c>
      <c r="W506" s="1">
        <f>IF(N506&gt;1,1,0)</f>
        <v>0</v>
      </c>
      <c r="X506" s="1">
        <f>IF(O506&gt;0.6,1,0)</f>
        <v>0</v>
      </c>
      <c r="Y506" s="1">
        <f>IF(P506&gt;0.03,1,0)</f>
        <v>0</v>
      </c>
      <c r="Z506" s="1">
        <f t="shared" si="228"/>
        <v>0</v>
      </c>
      <c r="AA506" s="1">
        <f>IF(R506&gt;0,1,0)</f>
        <v>0</v>
      </c>
      <c r="AB506" s="1">
        <f t="shared" si="209"/>
        <v>0</v>
      </c>
      <c r="AC506" s="1"/>
    </row>
    <row r="507" spans="1:29" ht="12.95" customHeight="1">
      <c r="A507" s="2">
        <v>11480</v>
      </c>
      <c r="B507" s="1" t="s">
        <v>303</v>
      </c>
      <c r="C507" s="1" t="s">
        <v>304</v>
      </c>
      <c r="D507" s="1">
        <v>40.919249999999998</v>
      </c>
      <c r="E507" s="1">
        <v>-108.78046999999999</v>
      </c>
      <c r="F507" s="3">
        <v>1</v>
      </c>
      <c r="G507" s="9" t="s">
        <v>2024</v>
      </c>
      <c r="H507" s="13">
        <v>47.062745</v>
      </c>
      <c r="I507" s="14">
        <v>10.124478</v>
      </c>
      <c r="J507" s="12">
        <v>0</v>
      </c>
      <c r="K507" s="12">
        <v>1.0461</v>
      </c>
      <c r="L507" s="12">
        <v>0</v>
      </c>
      <c r="M507" s="1">
        <v>0</v>
      </c>
      <c r="N507" s="1">
        <v>26</v>
      </c>
      <c r="O507" s="12">
        <v>1.2437180000000001</v>
      </c>
      <c r="P507" s="1">
        <v>0</v>
      </c>
      <c r="Q507" s="1">
        <v>1</v>
      </c>
      <c r="R507" s="1">
        <v>0</v>
      </c>
      <c r="S507" s="1">
        <f>IF(J507&gt;5,1,0)</f>
        <v>0</v>
      </c>
      <c r="T507" s="1">
        <f>IF(K507&gt;2,1,0)</f>
        <v>0</v>
      </c>
      <c r="U507" s="1">
        <f>IF(L507&gt;0.05,1,0)</f>
        <v>0</v>
      </c>
      <c r="V507" s="1">
        <f t="shared" si="227"/>
        <v>0</v>
      </c>
      <c r="W507" s="1">
        <f>IF(N507&gt;10,1,0)</f>
        <v>1</v>
      </c>
      <c r="X507" s="1">
        <f>IF(O507&gt;2,1,0)</f>
        <v>0</v>
      </c>
      <c r="Y507" s="1">
        <f>IF(P507&gt;0.05,1,0)</f>
        <v>0</v>
      </c>
      <c r="Z507" s="1">
        <f t="shared" si="228"/>
        <v>1</v>
      </c>
      <c r="AA507" s="1">
        <f>IF(R507&gt;2,1,0)</f>
        <v>0</v>
      </c>
      <c r="AB507" s="1">
        <f t="shared" si="209"/>
        <v>2</v>
      </c>
      <c r="AC507" s="1"/>
    </row>
    <row r="508" spans="1:29" ht="12.95" customHeight="1">
      <c r="A508" s="2">
        <v>11485</v>
      </c>
      <c r="B508" s="1" t="s">
        <v>305</v>
      </c>
      <c r="C508" s="1" t="s">
        <v>306</v>
      </c>
      <c r="D508" s="1">
        <v>40.719650000000001</v>
      </c>
      <c r="E508" s="1">
        <v>-108.7518</v>
      </c>
      <c r="F508" s="3">
        <v>1</v>
      </c>
      <c r="G508" s="9" t="s">
        <v>2024</v>
      </c>
      <c r="H508" s="13">
        <v>2384.8070990000001</v>
      </c>
      <c r="I508" s="14">
        <v>39.385517</v>
      </c>
      <c r="J508" s="12">
        <v>0</v>
      </c>
      <c r="K508" s="12">
        <v>0.12390000000000001</v>
      </c>
      <c r="L508" s="12">
        <v>3.6699999999999997E-2</v>
      </c>
      <c r="M508" s="1">
        <v>0</v>
      </c>
      <c r="N508" s="1">
        <v>1</v>
      </c>
      <c r="O508" s="12">
        <v>0.55587900000000001</v>
      </c>
      <c r="P508" s="1">
        <v>0</v>
      </c>
      <c r="Q508" s="1">
        <v>0</v>
      </c>
      <c r="R508" s="1">
        <v>0</v>
      </c>
      <c r="S508" s="1">
        <f>IF(J508&gt;5,1,0)</f>
        <v>0</v>
      </c>
      <c r="T508" s="1">
        <f>IF(K508&gt;2,1,0)</f>
        <v>0</v>
      </c>
      <c r="U508" s="1">
        <f>IF(L508&gt;0.05,1,0)</f>
        <v>0</v>
      </c>
      <c r="V508" s="1">
        <f t="shared" si="227"/>
        <v>0</v>
      </c>
      <c r="W508" s="1">
        <f>IF(N508&gt;10,1,0)</f>
        <v>0</v>
      </c>
      <c r="X508" s="1">
        <f>IF(O508&gt;2,1,0)</f>
        <v>0</v>
      </c>
      <c r="Y508" s="1">
        <f>IF(P508&gt;0.05,1,0)</f>
        <v>0</v>
      </c>
      <c r="Z508" s="1">
        <f t="shared" si="228"/>
        <v>0</v>
      </c>
      <c r="AA508" s="1">
        <f>IF(R508&gt;2,1,0)</f>
        <v>0</v>
      </c>
      <c r="AB508" s="1">
        <f t="shared" si="209"/>
        <v>0</v>
      </c>
      <c r="AC508" s="1"/>
    </row>
    <row r="509" spans="1:29" ht="12.95" customHeight="1">
      <c r="A509" s="2">
        <v>11531</v>
      </c>
      <c r="B509" s="1" t="s">
        <v>231</v>
      </c>
      <c r="C509" s="1" t="s">
        <v>309</v>
      </c>
      <c r="D509" s="1">
        <v>40.036610000000003</v>
      </c>
      <c r="E509" s="1">
        <v>-107.51058</v>
      </c>
      <c r="F509" s="3">
        <v>1</v>
      </c>
      <c r="G509" s="9" t="s">
        <v>2026</v>
      </c>
      <c r="H509" s="13">
        <v>52.933380999999997</v>
      </c>
      <c r="I509" s="14">
        <v>9.5225089999999994</v>
      </c>
      <c r="J509" s="12">
        <v>0</v>
      </c>
      <c r="K509" s="12">
        <v>0.11210000000000001</v>
      </c>
      <c r="L509" s="12">
        <v>0</v>
      </c>
      <c r="M509" s="1">
        <v>0</v>
      </c>
      <c r="N509" s="1">
        <v>6</v>
      </c>
      <c r="O509" s="12">
        <v>0.93368200000000001</v>
      </c>
      <c r="P509" s="1">
        <v>0</v>
      </c>
      <c r="Q509" s="1">
        <v>0</v>
      </c>
      <c r="R509" s="1">
        <v>0</v>
      </c>
      <c r="S509" s="1">
        <f t="shared" ref="S509:U512" si="231">IF(J509&gt;0,1,0)</f>
        <v>0</v>
      </c>
      <c r="T509" s="1">
        <f t="shared" si="231"/>
        <v>1</v>
      </c>
      <c r="U509" s="1">
        <f t="shared" si="231"/>
        <v>0</v>
      </c>
      <c r="V509" s="1">
        <f t="shared" si="227"/>
        <v>0</v>
      </c>
      <c r="W509" s="1">
        <f>IF(N509&gt;1,1,0)</f>
        <v>1</v>
      </c>
      <c r="X509" s="1">
        <f>IF(O509&gt;0.6,1,0)</f>
        <v>1</v>
      </c>
      <c r="Y509" s="1">
        <f>IF(P509&gt;0.03,1,0)</f>
        <v>0</v>
      </c>
      <c r="Z509" s="1">
        <f t="shared" si="228"/>
        <v>0</v>
      </c>
      <c r="AA509" s="1">
        <f>IF(R509&gt;0,1,0)</f>
        <v>0</v>
      </c>
      <c r="AB509" s="1">
        <f t="shared" si="209"/>
        <v>3</v>
      </c>
      <c r="AC509" s="1"/>
    </row>
    <row r="510" spans="1:29" ht="12.95" customHeight="1">
      <c r="A510" s="2">
        <v>11532</v>
      </c>
      <c r="B510" s="1" t="s">
        <v>310</v>
      </c>
      <c r="C510" s="1" t="s">
        <v>311</v>
      </c>
      <c r="D510" s="1">
        <v>39.974666999999997</v>
      </c>
      <c r="E510" s="1">
        <v>-107.624833</v>
      </c>
      <c r="F510" s="3">
        <v>1</v>
      </c>
      <c r="G510" s="9" t="s">
        <v>2026</v>
      </c>
      <c r="H510" s="13">
        <v>458.58468800000003</v>
      </c>
      <c r="I510" s="14">
        <v>18.36243</v>
      </c>
      <c r="J510" s="12">
        <v>0</v>
      </c>
      <c r="K510" s="12">
        <v>1.1325999999999998</v>
      </c>
      <c r="L510" s="12">
        <v>2.4000000000000002E-3</v>
      </c>
      <c r="M510" s="1">
        <v>0</v>
      </c>
      <c r="N510" s="1">
        <v>20</v>
      </c>
      <c r="O510" s="12">
        <v>0.675404</v>
      </c>
      <c r="P510" s="1">
        <v>0</v>
      </c>
      <c r="Q510" s="1">
        <v>0</v>
      </c>
      <c r="R510" s="1">
        <v>0</v>
      </c>
      <c r="S510" s="1">
        <f t="shared" si="231"/>
        <v>0</v>
      </c>
      <c r="T510" s="1">
        <f t="shared" si="231"/>
        <v>1</v>
      </c>
      <c r="U510" s="1">
        <f t="shared" si="231"/>
        <v>1</v>
      </c>
      <c r="V510" s="1">
        <f t="shared" si="227"/>
        <v>0</v>
      </c>
      <c r="W510" s="1">
        <f>IF(N510&gt;1,1,0)</f>
        <v>1</v>
      </c>
      <c r="X510" s="1">
        <f>IF(O510&gt;0.6,1,0)</f>
        <v>1</v>
      </c>
      <c r="Y510" s="1">
        <f>IF(P510&gt;0.03,1,0)</f>
        <v>0</v>
      </c>
      <c r="Z510" s="1">
        <f t="shared" si="228"/>
        <v>0</v>
      </c>
      <c r="AA510" s="1">
        <f>IF(R510&gt;0,1,0)</f>
        <v>0</v>
      </c>
      <c r="AB510" s="1">
        <f t="shared" si="209"/>
        <v>4</v>
      </c>
      <c r="AC510" s="1"/>
    </row>
    <row r="511" spans="1:29" ht="12.95" customHeight="1">
      <c r="A511" s="2">
        <v>11533</v>
      </c>
      <c r="B511" s="1" t="s">
        <v>312</v>
      </c>
      <c r="C511" s="1" t="s">
        <v>313</v>
      </c>
      <c r="D511" s="1">
        <v>40.038800000000002</v>
      </c>
      <c r="E511" s="1">
        <v>-107.4877</v>
      </c>
      <c r="F511" s="3">
        <v>1</v>
      </c>
      <c r="G511" s="9" t="s">
        <v>2026</v>
      </c>
      <c r="H511" s="13">
        <v>155.497558</v>
      </c>
      <c r="I511" s="14">
        <v>16.051548</v>
      </c>
      <c r="J511" s="12">
        <v>0</v>
      </c>
      <c r="K511" s="12">
        <v>0.36809999999999998</v>
      </c>
      <c r="L511" s="12">
        <v>0</v>
      </c>
      <c r="M511" s="1">
        <v>0</v>
      </c>
      <c r="N511" s="1">
        <v>17</v>
      </c>
      <c r="O511" s="12">
        <v>0.97812699999999997</v>
      </c>
      <c r="P511" s="1">
        <v>0</v>
      </c>
      <c r="Q511" s="1">
        <v>0</v>
      </c>
      <c r="R511" s="1">
        <v>0</v>
      </c>
      <c r="S511" s="1">
        <f t="shared" si="231"/>
        <v>0</v>
      </c>
      <c r="T511" s="1">
        <f t="shared" si="231"/>
        <v>1</v>
      </c>
      <c r="U511" s="1">
        <f t="shared" si="231"/>
        <v>0</v>
      </c>
      <c r="V511" s="1">
        <f t="shared" si="227"/>
        <v>0</v>
      </c>
      <c r="W511" s="1">
        <f>IF(N511&gt;1,1,0)</f>
        <v>1</v>
      </c>
      <c r="X511" s="1">
        <f>IF(O511&gt;0.6,1,0)</f>
        <v>1</v>
      </c>
      <c r="Y511" s="1">
        <f>IF(P511&gt;0.03,1,0)</f>
        <v>0</v>
      </c>
      <c r="Z511" s="1">
        <f t="shared" si="228"/>
        <v>0</v>
      </c>
      <c r="AA511" s="1">
        <f>IF(R511&gt;0,1,0)</f>
        <v>0</v>
      </c>
      <c r="AB511" s="1">
        <f t="shared" si="209"/>
        <v>3</v>
      </c>
      <c r="AC511" s="1"/>
    </row>
    <row r="512" spans="1:29" ht="12.95" customHeight="1">
      <c r="A512" s="2">
        <v>11535</v>
      </c>
      <c r="B512" s="1" t="s">
        <v>314</v>
      </c>
      <c r="C512" s="1" t="s">
        <v>315</v>
      </c>
      <c r="D512" s="1">
        <v>40.050600000000003</v>
      </c>
      <c r="E512" s="1">
        <v>-107.4687</v>
      </c>
      <c r="F512" s="3">
        <v>1</v>
      </c>
      <c r="G512" s="9" t="s">
        <v>2026</v>
      </c>
      <c r="H512" s="13">
        <v>56.370480999999998</v>
      </c>
      <c r="I512" s="14">
        <v>21.641531000000001</v>
      </c>
      <c r="J512" s="12">
        <v>0</v>
      </c>
      <c r="K512" s="12">
        <v>0.52529999999999999</v>
      </c>
      <c r="L512" s="12">
        <v>4.8000000000000004E-3</v>
      </c>
      <c r="M512" s="1">
        <v>0</v>
      </c>
      <c r="N512" s="1">
        <v>0</v>
      </c>
      <c r="O512" s="12">
        <v>0.41471799999999998</v>
      </c>
      <c r="P512" s="1">
        <v>0</v>
      </c>
      <c r="Q512" s="1">
        <v>0</v>
      </c>
      <c r="R512" s="1">
        <v>0</v>
      </c>
      <c r="S512" s="1">
        <f t="shared" si="231"/>
        <v>0</v>
      </c>
      <c r="T512" s="1">
        <f t="shared" si="231"/>
        <v>1</v>
      </c>
      <c r="U512" s="1">
        <f t="shared" si="231"/>
        <v>1</v>
      </c>
      <c r="V512" s="1">
        <f t="shared" si="227"/>
        <v>0</v>
      </c>
      <c r="W512" s="1">
        <f>IF(N512&gt;1,1,0)</f>
        <v>0</v>
      </c>
      <c r="X512" s="1">
        <f>IF(O512&gt;0.6,1,0)</f>
        <v>0</v>
      </c>
      <c r="Y512" s="1">
        <f>IF(P512&gt;0.03,1,0)</f>
        <v>0</v>
      </c>
      <c r="Z512" s="1">
        <f t="shared" si="228"/>
        <v>0</v>
      </c>
      <c r="AA512" s="1">
        <f>IF(R512&gt;0,1,0)</f>
        <v>0</v>
      </c>
      <c r="AB512" s="1">
        <f t="shared" si="209"/>
        <v>2</v>
      </c>
      <c r="AC512" s="1" t="s">
        <v>2207</v>
      </c>
    </row>
    <row r="513" spans="1:29" ht="12.95" customHeight="1">
      <c r="A513" s="2">
        <v>11601</v>
      </c>
      <c r="B513" s="1" t="s">
        <v>316</v>
      </c>
      <c r="C513" s="1" t="s">
        <v>317</v>
      </c>
      <c r="D513" s="1">
        <v>39.964309999999998</v>
      </c>
      <c r="E513" s="1">
        <v>-108.26821</v>
      </c>
      <c r="F513" s="3">
        <v>1</v>
      </c>
      <c r="G513" s="9" t="s">
        <v>2024</v>
      </c>
      <c r="H513" s="13">
        <v>1361.4958469999999</v>
      </c>
      <c r="I513" s="14">
        <v>24.663702000000001</v>
      </c>
      <c r="J513" s="12">
        <v>1.1000000000000001E-3</v>
      </c>
      <c r="K513" s="12">
        <v>2.7539000000000002</v>
      </c>
      <c r="L513" s="12">
        <v>0.10090000000000002</v>
      </c>
      <c r="M513" s="1">
        <v>0</v>
      </c>
      <c r="N513" s="1">
        <v>9</v>
      </c>
      <c r="O513" s="12">
        <v>0.71529500000000001</v>
      </c>
      <c r="P513" s="1">
        <v>0</v>
      </c>
      <c r="Q513" s="1">
        <v>45</v>
      </c>
      <c r="R513" s="1">
        <v>0</v>
      </c>
      <c r="S513" s="1">
        <f t="shared" ref="S513:S521" si="232">IF(J513&gt;5,1,0)</f>
        <v>0</v>
      </c>
      <c r="T513" s="1">
        <f t="shared" ref="T513:T521" si="233">IF(K513&gt;2,1,0)</f>
        <v>1</v>
      </c>
      <c r="U513" s="1">
        <f t="shared" ref="U513:U521" si="234">IF(L513&gt;0.05,1,0)</f>
        <v>1</v>
      </c>
      <c r="V513" s="1">
        <f t="shared" si="227"/>
        <v>0</v>
      </c>
      <c r="W513" s="1">
        <f t="shared" ref="W513:W521" si="235">IF(N513&gt;10,1,0)</f>
        <v>0</v>
      </c>
      <c r="X513" s="1">
        <f t="shared" ref="X513:X521" si="236">IF(O513&gt;2,1,0)</f>
        <v>0</v>
      </c>
      <c r="Y513" s="1">
        <f t="shared" ref="Y513:Y521" si="237">IF(P513&gt;0.05,1,0)</f>
        <v>0</v>
      </c>
      <c r="Z513" s="1">
        <f t="shared" si="228"/>
        <v>1</v>
      </c>
      <c r="AA513" s="1">
        <f t="shared" ref="AA513:AA521" si="238">IF(R513&gt;2,1,0)</f>
        <v>0</v>
      </c>
      <c r="AB513" s="1">
        <f t="shared" si="209"/>
        <v>3</v>
      </c>
      <c r="AC513" s="1"/>
    </row>
    <row r="514" spans="1:29" ht="12.95" customHeight="1">
      <c r="A514" s="2">
        <v>11625</v>
      </c>
      <c r="B514" s="1" t="s">
        <v>318</v>
      </c>
      <c r="C514" s="1" t="s">
        <v>319</v>
      </c>
      <c r="D514" s="1">
        <v>39.858199999999997</v>
      </c>
      <c r="E514" s="1">
        <v>-108.3099</v>
      </c>
      <c r="F514" s="3">
        <v>1</v>
      </c>
      <c r="G514" s="9" t="s">
        <v>2024</v>
      </c>
      <c r="H514" s="13">
        <v>262.29273000000001</v>
      </c>
      <c r="I514" s="14">
        <v>29.997630999999998</v>
      </c>
      <c r="J514" s="12">
        <v>0</v>
      </c>
      <c r="K514" s="12">
        <v>1.3334000000000001</v>
      </c>
      <c r="L514" s="12">
        <v>2.06E-2</v>
      </c>
      <c r="M514" s="1">
        <v>0</v>
      </c>
      <c r="N514" s="1">
        <v>15</v>
      </c>
      <c r="O514" s="12">
        <v>1.7155400000000001</v>
      </c>
      <c r="P514" s="1">
        <v>0</v>
      </c>
      <c r="Q514" s="1">
        <v>110</v>
      </c>
      <c r="R514" s="1">
        <v>0</v>
      </c>
      <c r="S514" s="1">
        <f t="shared" si="232"/>
        <v>0</v>
      </c>
      <c r="T514" s="1">
        <f t="shared" si="233"/>
        <v>0</v>
      </c>
      <c r="U514" s="1">
        <f t="shared" si="234"/>
        <v>0</v>
      </c>
      <c r="V514" s="1">
        <f t="shared" si="227"/>
        <v>0</v>
      </c>
      <c r="W514" s="1">
        <f t="shared" si="235"/>
        <v>1</v>
      </c>
      <c r="X514" s="1">
        <f t="shared" si="236"/>
        <v>0</v>
      </c>
      <c r="Y514" s="1">
        <f t="shared" si="237"/>
        <v>0</v>
      </c>
      <c r="Z514" s="1">
        <f t="shared" si="228"/>
        <v>1</v>
      </c>
      <c r="AA514" s="1">
        <f t="shared" si="238"/>
        <v>0</v>
      </c>
      <c r="AB514" s="1">
        <f t="shared" ref="AB514:AB577" si="239">SUM(S514:AA514)</f>
        <v>2</v>
      </c>
      <c r="AC514" s="1"/>
    </row>
    <row r="515" spans="1:29" ht="12.95" customHeight="1">
      <c r="A515" s="2">
        <v>11640</v>
      </c>
      <c r="B515" s="1" t="s">
        <v>320</v>
      </c>
      <c r="C515" s="1" t="s">
        <v>114</v>
      </c>
      <c r="D515" s="1">
        <v>39.818899999999999</v>
      </c>
      <c r="E515" s="1">
        <v>-108.2469</v>
      </c>
      <c r="F515" s="3">
        <v>1</v>
      </c>
      <c r="G515" s="9" t="s">
        <v>2024</v>
      </c>
      <c r="H515" s="13">
        <v>20.916547999999999</v>
      </c>
      <c r="I515" s="14">
        <v>6.867667</v>
      </c>
      <c r="J515" s="12">
        <v>0</v>
      </c>
      <c r="K515" s="12">
        <v>0.2969</v>
      </c>
      <c r="L515" s="12">
        <v>1.72E-2</v>
      </c>
      <c r="M515" s="1">
        <v>0</v>
      </c>
      <c r="N515" s="1">
        <v>0</v>
      </c>
      <c r="O515" s="12">
        <v>2.7936380000000001</v>
      </c>
      <c r="P515" s="1">
        <v>0</v>
      </c>
      <c r="Q515" s="1">
        <v>0</v>
      </c>
      <c r="R515" s="1">
        <v>0</v>
      </c>
      <c r="S515" s="1">
        <f t="shared" si="232"/>
        <v>0</v>
      </c>
      <c r="T515" s="1">
        <f t="shared" si="233"/>
        <v>0</v>
      </c>
      <c r="U515" s="1">
        <f t="shared" si="234"/>
        <v>0</v>
      </c>
      <c r="V515" s="1">
        <f t="shared" si="227"/>
        <v>0</v>
      </c>
      <c r="W515" s="1">
        <f t="shared" si="235"/>
        <v>0</v>
      </c>
      <c r="X515" s="1">
        <f t="shared" si="236"/>
        <v>1</v>
      </c>
      <c r="Y515" s="1">
        <f t="shared" si="237"/>
        <v>0</v>
      </c>
      <c r="Z515" s="1">
        <f t="shared" si="228"/>
        <v>0</v>
      </c>
      <c r="AA515" s="1">
        <f t="shared" si="238"/>
        <v>0</v>
      </c>
      <c r="AB515" s="1">
        <f t="shared" si="239"/>
        <v>1</v>
      </c>
      <c r="AC515" s="1"/>
    </row>
    <row r="516" spans="1:29" ht="12.95" customHeight="1">
      <c r="A516" s="2">
        <v>11702</v>
      </c>
      <c r="B516" s="1" t="s">
        <v>321</v>
      </c>
      <c r="C516" s="1" t="s">
        <v>322</v>
      </c>
      <c r="D516" s="1">
        <v>40.090400000000002</v>
      </c>
      <c r="E516" s="1">
        <v>-108.7868</v>
      </c>
      <c r="F516" s="3">
        <v>1</v>
      </c>
      <c r="G516" s="9" t="s">
        <v>2024</v>
      </c>
      <c r="H516" s="13">
        <v>8404.3699579999993</v>
      </c>
      <c r="I516" s="14">
        <v>56.239894</v>
      </c>
      <c r="J516" s="12">
        <v>3.9599999999999996E-2</v>
      </c>
      <c r="K516" s="12">
        <v>2.8235000000000001</v>
      </c>
      <c r="L516" s="12">
        <v>0.16599999999999998</v>
      </c>
      <c r="M516" s="1">
        <v>1</v>
      </c>
      <c r="N516" s="1">
        <v>11</v>
      </c>
      <c r="O516" s="12">
        <v>4.0954389999999998</v>
      </c>
      <c r="P516" s="1">
        <v>1.428E-3</v>
      </c>
      <c r="Q516" s="1">
        <v>475</v>
      </c>
      <c r="R516" s="1">
        <v>0</v>
      </c>
      <c r="S516" s="1">
        <f t="shared" si="232"/>
        <v>0</v>
      </c>
      <c r="T516" s="1">
        <f t="shared" si="233"/>
        <v>1</v>
      </c>
      <c r="U516" s="1">
        <f t="shared" si="234"/>
        <v>1</v>
      </c>
      <c r="V516" s="1">
        <f t="shared" si="227"/>
        <v>1</v>
      </c>
      <c r="W516" s="1">
        <f t="shared" si="235"/>
        <v>1</v>
      </c>
      <c r="X516" s="1">
        <f t="shared" si="236"/>
        <v>1</v>
      </c>
      <c r="Y516" s="1">
        <f t="shared" si="237"/>
        <v>0</v>
      </c>
      <c r="Z516" s="1">
        <f t="shared" si="228"/>
        <v>1</v>
      </c>
      <c r="AA516" s="1">
        <f t="shared" si="238"/>
        <v>0</v>
      </c>
      <c r="AB516" s="1">
        <f t="shared" si="239"/>
        <v>6</v>
      </c>
      <c r="AC516" s="1"/>
    </row>
    <row r="517" spans="1:29" ht="12.95" customHeight="1">
      <c r="A517" s="2">
        <v>11720</v>
      </c>
      <c r="B517" s="1" t="s">
        <v>323</v>
      </c>
      <c r="C517" s="1" t="s">
        <v>324</v>
      </c>
      <c r="D517" s="1">
        <v>39.69726</v>
      </c>
      <c r="E517" s="1">
        <v>-108.79628</v>
      </c>
      <c r="F517" s="3">
        <v>1</v>
      </c>
      <c r="G517" s="9" t="s">
        <v>2024</v>
      </c>
      <c r="H517" s="13">
        <v>56.350028000000002</v>
      </c>
      <c r="I517" s="14">
        <v>21.831151999999999</v>
      </c>
      <c r="J517" s="12">
        <v>0</v>
      </c>
      <c r="K517" s="12">
        <v>1.3321000000000001</v>
      </c>
      <c r="L517" s="12">
        <v>0.1661</v>
      </c>
      <c r="M517" s="1">
        <v>0</v>
      </c>
      <c r="N517" s="1">
        <v>2</v>
      </c>
      <c r="O517" s="12">
        <v>1.068228</v>
      </c>
      <c r="P517" s="1">
        <v>0</v>
      </c>
      <c r="Q517" s="1">
        <v>40</v>
      </c>
      <c r="R517" s="1">
        <v>0</v>
      </c>
      <c r="S517" s="1">
        <f t="shared" si="232"/>
        <v>0</v>
      </c>
      <c r="T517" s="1">
        <f t="shared" si="233"/>
        <v>0</v>
      </c>
      <c r="U517" s="1">
        <f t="shared" si="234"/>
        <v>1</v>
      </c>
      <c r="V517" s="1">
        <f t="shared" si="227"/>
        <v>0</v>
      </c>
      <c r="W517" s="1">
        <f t="shared" si="235"/>
        <v>0</v>
      </c>
      <c r="X517" s="1">
        <f t="shared" si="236"/>
        <v>0</v>
      </c>
      <c r="Y517" s="1">
        <f t="shared" si="237"/>
        <v>0</v>
      </c>
      <c r="Z517" s="1">
        <f t="shared" si="228"/>
        <v>1</v>
      </c>
      <c r="AA517" s="1">
        <f t="shared" si="238"/>
        <v>0</v>
      </c>
      <c r="AB517" s="1">
        <f t="shared" si="239"/>
        <v>2</v>
      </c>
      <c r="AC517" s="1"/>
    </row>
    <row r="518" spans="1:29" ht="12.95" customHeight="1">
      <c r="A518" s="2">
        <v>11722</v>
      </c>
      <c r="B518" s="1" t="s">
        <v>325</v>
      </c>
      <c r="C518" s="1" t="s">
        <v>326</v>
      </c>
      <c r="D518" s="1">
        <v>39.784889999999997</v>
      </c>
      <c r="E518" s="1">
        <v>-108.61694</v>
      </c>
      <c r="F518" s="3">
        <v>1</v>
      </c>
      <c r="G518" s="9" t="s">
        <v>2024</v>
      </c>
      <c r="H518" s="13">
        <v>120.534064</v>
      </c>
      <c r="I518" s="14">
        <v>29.814153999999998</v>
      </c>
      <c r="J518" s="12">
        <v>0</v>
      </c>
      <c r="K518" s="12">
        <v>0.39279999999999998</v>
      </c>
      <c r="L518" s="12">
        <v>0</v>
      </c>
      <c r="M518" s="1">
        <v>0</v>
      </c>
      <c r="N518" s="1">
        <v>3</v>
      </c>
      <c r="O518" s="12">
        <v>0.88553099999999996</v>
      </c>
      <c r="P518" s="1">
        <v>0</v>
      </c>
      <c r="Q518" s="1">
        <v>22</v>
      </c>
      <c r="R518" s="1">
        <v>0</v>
      </c>
      <c r="S518" s="1">
        <f t="shared" si="232"/>
        <v>0</v>
      </c>
      <c r="T518" s="1">
        <f t="shared" si="233"/>
        <v>0</v>
      </c>
      <c r="U518" s="1">
        <f t="shared" si="234"/>
        <v>0</v>
      </c>
      <c r="V518" s="1">
        <f t="shared" si="227"/>
        <v>0</v>
      </c>
      <c r="W518" s="1">
        <f t="shared" si="235"/>
        <v>0</v>
      </c>
      <c r="X518" s="1">
        <f t="shared" si="236"/>
        <v>0</v>
      </c>
      <c r="Y518" s="1">
        <f t="shared" si="237"/>
        <v>0</v>
      </c>
      <c r="Z518" s="1">
        <f t="shared" si="228"/>
        <v>1</v>
      </c>
      <c r="AA518" s="1">
        <f t="shared" si="238"/>
        <v>0</v>
      </c>
      <c r="AB518" s="1">
        <f t="shared" si="239"/>
        <v>1</v>
      </c>
      <c r="AC518" s="1"/>
    </row>
    <row r="519" spans="1:29" ht="12.95" customHeight="1">
      <c r="A519" s="2">
        <v>11726</v>
      </c>
      <c r="B519" s="1" t="s">
        <v>327</v>
      </c>
      <c r="C519" s="1" t="s">
        <v>328</v>
      </c>
      <c r="D519" s="1">
        <v>39.774679999999996</v>
      </c>
      <c r="E519" s="1">
        <v>-108.64246</v>
      </c>
      <c r="F519" s="3">
        <v>1</v>
      </c>
      <c r="G519" s="9" t="s">
        <v>2024</v>
      </c>
      <c r="H519" s="13">
        <v>134.69605000000001</v>
      </c>
      <c r="I519" s="14">
        <v>16.713598000000001</v>
      </c>
      <c r="J519" s="12">
        <v>0</v>
      </c>
      <c r="K519" s="12">
        <v>0.42630000000000001</v>
      </c>
      <c r="L519" s="12">
        <v>0</v>
      </c>
      <c r="M519" s="1">
        <v>0</v>
      </c>
      <c r="N519" s="1">
        <v>0</v>
      </c>
      <c r="O519" s="12">
        <v>0.69391499999999995</v>
      </c>
      <c r="P519" s="1">
        <v>0</v>
      </c>
      <c r="Q519" s="1">
        <v>16</v>
      </c>
      <c r="R519" s="1">
        <v>0</v>
      </c>
      <c r="S519" s="1">
        <f t="shared" si="232"/>
        <v>0</v>
      </c>
      <c r="T519" s="1">
        <f t="shared" si="233"/>
        <v>0</v>
      </c>
      <c r="U519" s="1">
        <f t="shared" si="234"/>
        <v>0</v>
      </c>
      <c r="V519" s="1">
        <f t="shared" si="227"/>
        <v>0</v>
      </c>
      <c r="W519" s="1">
        <f t="shared" si="235"/>
        <v>0</v>
      </c>
      <c r="X519" s="1">
        <f t="shared" si="236"/>
        <v>0</v>
      </c>
      <c r="Y519" s="1">
        <f t="shared" si="237"/>
        <v>0</v>
      </c>
      <c r="Z519" s="1">
        <f t="shared" si="228"/>
        <v>1</v>
      </c>
      <c r="AA519" s="1">
        <f t="shared" si="238"/>
        <v>0</v>
      </c>
      <c r="AB519" s="1">
        <f t="shared" si="239"/>
        <v>1</v>
      </c>
      <c r="AC519" s="1"/>
    </row>
    <row r="520" spans="1:29" ht="12.95" customHeight="1">
      <c r="A520" s="2">
        <v>11728</v>
      </c>
      <c r="B520" s="1" t="s">
        <v>329</v>
      </c>
      <c r="C520" s="1" t="s">
        <v>330</v>
      </c>
      <c r="D520" s="1">
        <v>39.980980000000002</v>
      </c>
      <c r="E520" s="1">
        <v>-108.38500999999999</v>
      </c>
      <c r="F520" s="3">
        <v>1</v>
      </c>
      <c r="G520" s="9" t="s">
        <v>2024</v>
      </c>
      <c r="H520" s="13">
        <v>141.04580899999999</v>
      </c>
      <c r="I520" s="14">
        <v>19.370345</v>
      </c>
      <c r="J520" s="12">
        <v>0</v>
      </c>
      <c r="K520" s="12">
        <v>0.14419999999999999</v>
      </c>
      <c r="L520" s="12">
        <v>0</v>
      </c>
      <c r="M520" s="1">
        <v>0</v>
      </c>
      <c r="N520" s="1">
        <v>1</v>
      </c>
      <c r="O520" s="12">
        <v>0.507494</v>
      </c>
      <c r="P520" s="1">
        <v>0</v>
      </c>
      <c r="Q520" s="1">
        <v>8</v>
      </c>
      <c r="R520" s="1">
        <v>0</v>
      </c>
      <c r="S520" s="1">
        <f t="shared" si="232"/>
        <v>0</v>
      </c>
      <c r="T520" s="1">
        <f t="shared" si="233"/>
        <v>0</v>
      </c>
      <c r="U520" s="1">
        <f t="shared" si="234"/>
        <v>0</v>
      </c>
      <c r="V520" s="1">
        <f t="shared" si="227"/>
        <v>0</v>
      </c>
      <c r="W520" s="1">
        <f t="shared" si="235"/>
        <v>0</v>
      </c>
      <c r="X520" s="1">
        <f t="shared" si="236"/>
        <v>0</v>
      </c>
      <c r="Y520" s="1">
        <f t="shared" si="237"/>
        <v>0</v>
      </c>
      <c r="Z520" s="1">
        <f t="shared" si="228"/>
        <v>1</v>
      </c>
      <c r="AA520" s="1">
        <f t="shared" si="238"/>
        <v>0</v>
      </c>
      <c r="AB520" s="1">
        <f t="shared" si="239"/>
        <v>1</v>
      </c>
      <c r="AC520" s="1"/>
    </row>
    <row r="521" spans="1:29" ht="12.95" customHeight="1">
      <c r="A521" s="2">
        <v>11732</v>
      </c>
      <c r="B521" s="1" t="s">
        <v>331</v>
      </c>
      <c r="C521" s="1" t="s">
        <v>332</v>
      </c>
      <c r="D521" s="1">
        <v>40.168199999999999</v>
      </c>
      <c r="E521" s="1">
        <v>-108.4006</v>
      </c>
      <c r="F521" s="3">
        <v>1</v>
      </c>
      <c r="G521" s="9" t="s">
        <v>2024</v>
      </c>
      <c r="H521" s="13">
        <v>678.57889599999999</v>
      </c>
      <c r="I521" s="14">
        <v>25.589679</v>
      </c>
      <c r="J521" s="12">
        <v>0</v>
      </c>
      <c r="K521" s="12">
        <v>0.3589</v>
      </c>
      <c r="L521" s="12">
        <v>1.9E-2</v>
      </c>
      <c r="M521" s="1">
        <v>0</v>
      </c>
      <c r="N521" s="1">
        <v>0</v>
      </c>
      <c r="O521" s="12">
        <v>1.1257980000000001</v>
      </c>
      <c r="P521" s="1">
        <v>0</v>
      </c>
      <c r="Q521" s="1">
        <v>0</v>
      </c>
      <c r="R521" s="1">
        <v>0</v>
      </c>
      <c r="S521" s="1">
        <f t="shared" si="232"/>
        <v>0</v>
      </c>
      <c r="T521" s="1">
        <f t="shared" si="233"/>
        <v>0</v>
      </c>
      <c r="U521" s="1">
        <f t="shared" si="234"/>
        <v>0</v>
      </c>
      <c r="V521" s="1">
        <f t="shared" si="227"/>
        <v>0</v>
      </c>
      <c r="W521" s="1">
        <f t="shared" si="235"/>
        <v>0</v>
      </c>
      <c r="X521" s="1">
        <f t="shared" si="236"/>
        <v>0</v>
      </c>
      <c r="Y521" s="1">
        <f t="shared" si="237"/>
        <v>0</v>
      </c>
      <c r="Z521" s="1">
        <f t="shared" si="228"/>
        <v>0</v>
      </c>
      <c r="AA521" s="1">
        <f t="shared" si="238"/>
        <v>0</v>
      </c>
      <c r="AB521" s="1">
        <f t="shared" si="239"/>
        <v>0</v>
      </c>
      <c r="AC521" s="1"/>
    </row>
    <row r="522" spans="1:29" ht="12.95" customHeight="1">
      <c r="A522" s="2">
        <v>11765</v>
      </c>
      <c r="B522" s="1" t="s">
        <v>337</v>
      </c>
      <c r="C522" s="1" t="s">
        <v>338</v>
      </c>
      <c r="D522" s="1">
        <v>39.876820000000002</v>
      </c>
      <c r="E522" s="1">
        <v>-107.76486</v>
      </c>
      <c r="F522" s="3">
        <v>2</v>
      </c>
      <c r="G522" s="9" t="s">
        <v>2026</v>
      </c>
      <c r="H522" s="13">
        <v>65.580985999999996</v>
      </c>
      <c r="I522" s="14">
        <v>23.354001</v>
      </c>
      <c r="J522" s="12">
        <v>0</v>
      </c>
      <c r="K522" s="12">
        <v>9.1899999999999996E-2</v>
      </c>
      <c r="L522" s="12">
        <v>0</v>
      </c>
      <c r="M522" s="1">
        <v>0</v>
      </c>
      <c r="N522" s="1">
        <v>0</v>
      </c>
      <c r="O522" s="12">
        <v>6.3479999999999995E-2</v>
      </c>
      <c r="P522" s="1">
        <v>0</v>
      </c>
      <c r="Q522" s="1">
        <v>0</v>
      </c>
      <c r="R522" s="1">
        <v>0</v>
      </c>
      <c r="S522" s="1">
        <f t="shared" ref="S522:U523" si="240">IF(J522&gt;0,1,0)</f>
        <v>0</v>
      </c>
      <c r="T522" s="1">
        <f t="shared" si="240"/>
        <v>1</v>
      </c>
      <c r="U522" s="1">
        <f t="shared" si="240"/>
        <v>0</v>
      </c>
      <c r="V522" s="1">
        <f t="shared" si="227"/>
        <v>0</v>
      </c>
      <c r="W522" s="1">
        <f>IF(N522&gt;1,1,0)</f>
        <v>0</v>
      </c>
      <c r="X522" s="1">
        <f>IF(O522&gt;0.6,1,0)</f>
        <v>0</v>
      </c>
      <c r="Y522" s="1">
        <f>IF(P522&gt;0.03,1,0)</f>
        <v>0</v>
      </c>
      <c r="Z522" s="1">
        <f t="shared" si="228"/>
        <v>0</v>
      </c>
      <c r="AA522" s="1">
        <f>IF(R522&gt;0,1,0)</f>
        <v>0</v>
      </c>
      <c r="AB522" s="1">
        <f t="shared" si="239"/>
        <v>1</v>
      </c>
      <c r="AC522" s="1" t="s">
        <v>2207</v>
      </c>
    </row>
    <row r="523" spans="1:29" ht="12.95" customHeight="1">
      <c r="A523" s="2">
        <v>11770</v>
      </c>
      <c r="B523" s="1" t="s">
        <v>310</v>
      </c>
      <c r="C523" s="1" t="s">
        <v>339</v>
      </c>
      <c r="D523" s="1">
        <v>39.974139999999998</v>
      </c>
      <c r="E523" s="1">
        <v>-107.62887000000001</v>
      </c>
      <c r="F523" s="3">
        <v>1</v>
      </c>
      <c r="G523" s="9" t="s">
        <v>2026</v>
      </c>
      <c r="H523" s="13">
        <v>461.70152200000001</v>
      </c>
      <c r="I523" s="14">
        <v>19.138776</v>
      </c>
      <c r="J523" s="12">
        <v>0</v>
      </c>
      <c r="K523" s="12">
        <v>1.2007999999999999</v>
      </c>
      <c r="L523" s="12">
        <v>4.9000000000000007E-3</v>
      </c>
      <c r="M523" s="1">
        <v>0</v>
      </c>
      <c r="N523" s="1">
        <v>23</v>
      </c>
      <c r="O523" s="12">
        <v>0.91812700000000003</v>
      </c>
      <c r="P523" s="1">
        <v>0</v>
      </c>
      <c r="Q523" s="1">
        <v>0</v>
      </c>
      <c r="R523" s="1">
        <v>0</v>
      </c>
      <c r="S523" s="1">
        <f t="shared" si="240"/>
        <v>0</v>
      </c>
      <c r="T523" s="1">
        <f t="shared" si="240"/>
        <v>1</v>
      </c>
      <c r="U523" s="1">
        <f t="shared" si="240"/>
        <v>1</v>
      </c>
      <c r="V523" s="1">
        <f t="shared" si="227"/>
        <v>0</v>
      </c>
      <c r="W523" s="1">
        <f>IF(N523&gt;1,1,0)</f>
        <v>1</v>
      </c>
      <c r="X523" s="1">
        <f>IF(O523&gt;0.6,1,0)</f>
        <v>1</v>
      </c>
      <c r="Y523" s="1">
        <f>IF(P523&gt;0.03,1,0)</f>
        <v>0</v>
      </c>
      <c r="Z523" s="1">
        <f t="shared" si="228"/>
        <v>0</v>
      </c>
      <c r="AA523" s="1">
        <f>IF(R523&gt;0,1,0)</f>
        <v>0</v>
      </c>
      <c r="AB523" s="1">
        <f t="shared" si="239"/>
        <v>4</v>
      </c>
      <c r="AC523" s="1"/>
    </row>
    <row r="524" spans="1:29" ht="12.95" customHeight="1">
      <c r="A524" s="2">
        <v>11874</v>
      </c>
      <c r="B524" s="1" t="s">
        <v>340</v>
      </c>
      <c r="C524" s="1" t="s">
        <v>341</v>
      </c>
      <c r="D524" s="1">
        <v>40.731000000000002</v>
      </c>
      <c r="E524" s="1">
        <v>-108.88200000000001</v>
      </c>
      <c r="F524" s="3">
        <v>1</v>
      </c>
      <c r="G524" s="9" t="s">
        <v>2024</v>
      </c>
      <c r="H524" s="13">
        <v>217.10647299999999</v>
      </c>
      <c r="I524" s="14">
        <v>24.496668</v>
      </c>
      <c r="J524" s="12">
        <v>0</v>
      </c>
      <c r="K524" s="12">
        <v>0.13470000000000001</v>
      </c>
      <c r="L524" s="12">
        <v>0</v>
      </c>
      <c r="M524" s="1">
        <v>0</v>
      </c>
      <c r="N524" s="1">
        <v>0</v>
      </c>
      <c r="O524" s="12">
        <v>0.26347799999999999</v>
      </c>
      <c r="P524" s="1">
        <v>0</v>
      </c>
      <c r="Q524" s="1">
        <v>0</v>
      </c>
      <c r="R524" s="1">
        <v>0</v>
      </c>
      <c r="S524" s="1">
        <f>IF(J524&gt;5,1,0)</f>
        <v>0</v>
      </c>
      <c r="T524" s="1">
        <f>IF(K524&gt;2,1,0)</f>
        <v>0</v>
      </c>
      <c r="U524" s="1">
        <f>IF(L524&gt;0.05,1,0)</f>
        <v>0</v>
      </c>
      <c r="V524" s="1">
        <f t="shared" si="227"/>
        <v>0</v>
      </c>
      <c r="W524" s="1">
        <f>IF(N524&gt;10,1,0)</f>
        <v>0</v>
      </c>
      <c r="X524" s="1">
        <f>IF(O524&gt;2,1,0)</f>
        <v>0</v>
      </c>
      <c r="Y524" s="1">
        <f>IF(P524&gt;0.05,1,0)</f>
        <v>0</v>
      </c>
      <c r="Z524" s="1">
        <f t="shared" si="228"/>
        <v>0</v>
      </c>
      <c r="AA524" s="1">
        <f>IF(R524&gt;2,1,0)</f>
        <v>0</v>
      </c>
      <c r="AB524" s="1">
        <f t="shared" si="239"/>
        <v>0</v>
      </c>
      <c r="AC524" s="1"/>
    </row>
    <row r="525" spans="1:29" ht="12.95" customHeight="1">
      <c r="A525" s="2">
        <v>12102</v>
      </c>
      <c r="B525" s="1" t="s">
        <v>345</v>
      </c>
      <c r="C525" s="1" t="s">
        <v>351</v>
      </c>
      <c r="D525" s="1">
        <v>40.108333000000002</v>
      </c>
      <c r="E525" s="1">
        <v>-106.00361100000001</v>
      </c>
      <c r="F525" s="3">
        <v>1</v>
      </c>
      <c r="G525" s="9" t="s">
        <v>2026</v>
      </c>
      <c r="H525" s="13">
        <v>2042.3239269999999</v>
      </c>
      <c r="I525" s="14">
        <v>47.094914000000003</v>
      </c>
      <c r="J525" s="12">
        <v>0</v>
      </c>
      <c r="K525" s="12">
        <v>1.1485000000000001</v>
      </c>
      <c r="L525" s="12">
        <v>0.54059999999999997</v>
      </c>
      <c r="M525" s="1">
        <v>3</v>
      </c>
      <c r="N525" s="1">
        <v>24</v>
      </c>
      <c r="O525" s="12">
        <v>2.179392</v>
      </c>
      <c r="P525" s="1">
        <v>4.8999999999999998E-4</v>
      </c>
      <c r="Q525" s="1">
        <v>2</v>
      </c>
      <c r="R525" s="1">
        <v>0</v>
      </c>
      <c r="S525" s="1">
        <f t="shared" ref="S525:S570" si="241">IF(J525&gt;0,1,0)</f>
        <v>0</v>
      </c>
      <c r="T525" s="1">
        <f t="shared" ref="T525:T570" si="242">IF(K525&gt;0,1,0)</f>
        <v>1</v>
      </c>
      <c r="U525" s="1">
        <f t="shared" ref="U525:U570" si="243">IF(L525&gt;0,1,0)</f>
        <v>1</v>
      </c>
      <c r="V525" s="1">
        <f t="shared" si="227"/>
        <v>1</v>
      </c>
      <c r="W525" s="1">
        <f t="shared" ref="W525:W570" si="244">IF(N525&gt;1,1,0)</f>
        <v>1</v>
      </c>
      <c r="X525" s="1">
        <f t="shared" ref="X525:X570" si="245">IF(O525&gt;0.6,1,0)</f>
        <v>1</v>
      </c>
      <c r="Y525" s="1">
        <f t="shared" ref="Y525:Y570" si="246">IF(P525&gt;0.03,1,0)</f>
        <v>0</v>
      </c>
      <c r="Z525" s="1">
        <f t="shared" si="228"/>
        <v>1</v>
      </c>
      <c r="AA525" s="1">
        <f t="shared" ref="AA525:AA570" si="247">IF(R525&gt;0,1,0)</f>
        <v>0</v>
      </c>
      <c r="AB525" s="1">
        <f t="shared" si="239"/>
        <v>6</v>
      </c>
      <c r="AC525" s="1"/>
    </row>
    <row r="526" spans="1:29" ht="12.95" customHeight="1">
      <c r="A526" s="2">
        <v>12115</v>
      </c>
      <c r="B526" s="1" t="s">
        <v>352</v>
      </c>
      <c r="C526" s="1" t="s">
        <v>353</v>
      </c>
      <c r="D526" s="1">
        <v>39.810966999999998</v>
      </c>
      <c r="E526" s="1">
        <v>-107.18415</v>
      </c>
      <c r="F526" s="3">
        <v>1</v>
      </c>
      <c r="G526" s="9" t="s">
        <v>2026</v>
      </c>
      <c r="H526" s="13">
        <v>119.671273</v>
      </c>
      <c r="I526" s="14">
        <v>32.934708999999998</v>
      </c>
      <c r="J526" s="12">
        <v>0</v>
      </c>
      <c r="K526" s="12">
        <v>1.8000000000000002E-2</v>
      </c>
      <c r="L526" s="12">
        <v>0</v>
      </c>
      <c r="M526" s="1">
        <v>0</v>
      </c>
      <c r="N526" s="1">
        <v>4</v>
      </c>
      <c r="O526" s="12">
        <v>3.0047999999999998E-2</v>
      </c>
      <c r="P526" s="1">
        <v>0</v>
      </c>
      <c r="Q526" s="1">
        <v>0</v>
      </c>
      <c r="R526" s="1">
        <v>0</v>
      </c>
      <c r="S526" s="1">
        <f t="shared" si="241"/>
        <v>0</v>
      </c>
      <c r="T526" s="1">
        <f t="shared" si="242"/>
        <v>1</v>
      </c>
      <c r="U526" s="1">
        <f t="shared" si="243"/>
        <v>0</v>
      </c>
      <c r="V526" s="1">
        <f t="shared" si="227"/>
        <v>0</v>
      </c>
      <c r="W526" s="1">
        <f t="shared" si="244"/>
        <v>1</v>
      </c>
      <c r="X526" s="1">
        <f t="shared" si="245"/>
        <v>0</v>
      </c>
      <c r="Y526" s="1">
        <f t="shared" si="246"/>
        <v>0</v>
      </c>
      <c r="Z526" s="1">
        <f t="shared" si="228"/>
        <v>0</v>
      </c>
      <c r="AA526" s="1">
        <f t="shared" si="247"/>
        <v>0</v>
      </c>
      <c r="AB526" s="1">
        <f t="shared" si="239"/>
        <v>2</v>
      </c>
      <c r="AC526" s="1"/>
    </row>
    <row r="527" spans="1:29" ht="12.95" customHeight="1">
      <c r="A527" s="2">
        <v>12116</v>
      </c>
      <c r="B527" s="1" t="s">
        <v>354</v>
      </c>
      <c r="C527" s="1" t="s">
        <v>355</v>
      </c>
      <c r="D527" s="1">
        <v>39.945366999999997</v>
      </c>
      <c r="E527" s="1">
        <v>-106.53375</v>
      </c>
      <c r="F527" s="3">
        <v>1</v>
      </c>
      <c r="G527" s="9" t="s">
        <v>2026</v>
      </c>
      <c r="H527" s="13">
        <v>143.704938</v>
      </c>
      <c r="I527" s="14">
        <v>24.611692999999999</v>
      </c>
      <c r="J527" s="12">
        <v>0</v>
      </c>
      <c r="K527" s="12">
        <v>1.3222</v>
      </c>
      <c r="L527" s="12">
        <v>0</v>
      </c>
      <c r="M527" s="1">
        <v>0</v>
      </c>
      <c r="N527" s="1">
        <v>21</v>
      </c>
      <c r="O527" s="12">
        <v>1.806943</v>
      </c>
      <c r="P527" s="1">
        <v>0</v>
      </c>
      <c r="Q527" s="1">
        <v>0</v>
      </c>
      <c r="R527" s="1">
        <v>0</v>
      </c>
      <c r="S527" s="1">
        <f t="shared" si="241"/>
        <v>0</v>
      </c>
      <c r="T527" s="1">
        <f t="shared" si="242"/>
        <v>1</v>
      </c>
      <c r="U527" s="1">
        <f t="shared" si="243"/>
        <v>0</v>
      </c>
      <c r="V527" s="1">
        <f t="shared" si="227"/>
        <v>0</v>
      </c>
      <c r="W527" s="1">
        <f t="shared" si="244"/>
        <v>1</v>
      </c>
      <c r="X527" s="1">
        <f t="shared" si="245"/>
        <v>1</v>
      </c>
      <c r="Y527" s="1">
        <f t="shared" si="246"/>
        <v>0</v>
      </c>
      <c r="Z527" s="1">
        <f t="shared" si="228"/>
        <v>0</v>
      </c>
      <c r="AA527" s="1">
        <f t="shared" si="247"/>
        <v>0</v>
      </c>
      <c r="AB527" s="1">
        <f t="shared" si="239"/>
        <v>3</v>
      </c>
      <c r="AC527" s="1"/>
    </row>
    <row r="528" spans="1:29" ht="12.95" customHeight="1">
      <c r="A528" s="2">
        <v>12118</v>
      </c>
      <c r="B528" s="1" t="s">
        <v>356</v>
      </c>
      <c r="C528" s="1" t="s">
        <v>114</v>
      </c>
      <c r="D528" s="1">
        <v>39.889800000000001</v>
      </c>
      <c r="E528" s="1">
        <v>-106.83242</v>
      </c>
      <c r="F528" s="3">
        <v>1</v>
      </c>
      <c r="G528" s="9" t="s">
        <v>2026</v>
      </c>
      <c r="H528" s="13">
        <v>98.413656000000003</v>
      </c>
      <c r="I528" s="14">
        <v>13.835157000000001</v>
      </c>
      <c r="J528" s="12">
        <v>0</v>
      </c>
      <c r="K528" s="12">
        <v>0.9749000000000001</v>
      </c>
      <c r="L528" s="12">
        <v>0</v>
      </c>
      <c r="M528" s="1">
        <v>0</v>
      </c>
      <c r="N528" s="1">
        <v>12</v>
      </c>
      <c r="O528" s="12">
        <v>1.319229</v>
      </c>
      <c r="P528" s="1">
        <v>0</v>
      </c>
      <c r="Q528" s="1">
        <v>0</v>
      </c>
      <c r="R528" s="1">
        <v>0</v>
      </c>
      <c r="S528" s="1">
        <f t="shared" si="241"/>
        <v>0</v>
      </c>
      <c r="T528" s="1">
        <f t="shared" si="242"/>
        <v>1</v>
      </c>
      <c r="U528" s="1">
        <f t="shared" si="243"/>
        <v>0</v>
      </c>
      <c r="V528" s="1">
        <f t="shared" si="227"/>
        <v>0</v>
      </c>
      <c r="W528" s="1">
        <f t="shared" si="244"/>
        <v>1</v>
      </c>
      <c r="X528" s="1">
        <f t="shared" si="245"/>
        <v>1</v>
      </c>
      <c r="Y528" s="1">
        <f t="shared" si="246"/>
        <v>0</v>
      </c>
      <c r="Z528" s="1">
        <f t="shared" si="228"/>
        <v>0</v>
      </c>
      <c r="AA528" s="1">
        <f t="shared" si="247"/>
        <v>0</v>
      </c>
      <c r="AB528" s="1">
        <f t="shared" si="239"/>
        <v>3</v>
      </c>
      <c r="AC528" s="1"/>
    </row>
    <row r="529" spans="1:29" ht="12.95" customHeight="1">
      <c r="A529" s="2">
        <v>12144</v>
      </c>
      <c r="B529" s="1" t="s">
        <v>357</v>
      </c>
      <c r="C529" s="1" t="s">
        <v>135</v>
      </c>
      <c r="D529" s="1">
        <v>40.158732999999998</v>
      </c>
      <c r="E529" s="1">
        <v>-106.2881</v>
      </c>
      <c r="F529" s="3">
        <v>1</v>
      </c>
      <c r="G529" s="9" t="s">
        <v>2026</v>
      </c>
      <c r="H529" s="13">
        <v>139.372883</v>
      </c>
      <c r="I529" s="14">
        <v>12.651904999999999</v>
      </c>
      <c r="J529" s="12">
        <v>0</v>
      </c>
      <c r="K529" s="12">
        <v>2.9260999999999999</v>
      </c>
      <c r="L529" s="12">
        <v>0</v>
      </c>
      <c r="M529" s="1">
        <v>0</v>
      </c>
      <c r="N529" s="1">
        <v>18</v>
      </c>
      <c r="O529" s="12">
        <v>2.8115329999999998</v>
      </c>
      <c r="P529" s="1">
        <v>0</v>
      </c>
      <c r="Q529" s="1">
        <v>0</v>
      </c>
      <c r="R529" s="1">
        <v>0</v>
      </c>
      <c r="S529" s="1">
        <f t="shared" si="241"/>
        <v>0</v>
      </c>
      <c r="T529" s="1">
        <f t="shared" si="242"/>
        <v>1</v>
      </c>
      <c r="U529" s="1">
        <f t="shared" si="243"/>
        <v>0</v>
      </c>
      <c r="V529" s="1">
        <f t="shared" si="227"/>
        <v>0</v>
      </c>
      <c r="W529" s="1">
        <f t="shared" si="244"/>
        <v>1</v>
      </c>
      <c r="X529" s="1">
        <f t="shared" si="245"/>
        <v>1</v>
      </c>
      <c r="Y529" s="1">
        <f t="shared" si="246"/>
        <v>0</v>
      </c>
      <c r="Z529" s="1">
        <f t="shared" si="228"/>
        <v>0</v>
      </c>
      <c r="AA529" s="1">
        <f t="shared" si="247"/>
        <v>0</v>
      </c>
      <c r="AB529" s="1">
        <f t="shared" si="239"/>
        <v>3</v>
      </c>
      <c r="AC529" s="1"/>
    </row>
    <row r="530" spans="1:29" ht="12.95" customHeight="1">
      <c r="A530" s="2">
        <v>12146</v>
      </c>
      <c r="B530" s="1" t="s">
        <v>358</v>
      </c>
      <c r="C530" s="1" t="s">
        <v>359</v>
      </c>
      <c r="D530" s="1">
        <v>40.193350000000002</v>
      </c>
      <c r="E530" s="1">
        <v>-106.41718299999999</v>
      </c>
      <c r="F530" s="3">
        <v>1</v>
      </c>
      <c r="G530" s="9" t="s">
        <v>2026</v>
      </c>
      <c r="H530" s="13">
        <v>383.43677400000001</v>
      </c>
      <c r="I530" s="14">
        <v>22.112316</v>
      </c>
      <c r="J530" s="12">
        <v>0</v>
      </c>
      <c r="K530" s="12">
        <v>2.4969000000000001</v>
      </c>
      <c r="L530" s="12">
        <v>0.20319999999999999</v>
      </c>
      <c r="M530" s="1">
        <v>0</v>
      </c>
      <c r="N530" s="1">
        <v>10</v>
      </c>
      <c r="O530" s="12">
        <v>1.7370749999999999</v>
      </c>
      <c r="P530" s="1">
        <v>0</v>
      </c>
      <c r="Q530" s="1">
        <v>0</v>
      </c>
      <c r="R530" s="1">
        <v>0</v>
      </c>
      <c r="S530" s="1">
        <f t="shared" si="241"/>
        <v>0</v>
      </c>
      <c r="T530" s="1">
        <f t="shared" si="242"/>
        <v>1</v>
      </c>
      <c r="U530" s="1">
        <f t="shared" si="243"/>
        <v>1</v>
      </c>
      <c r="V530" s="1">
        <f t="shared" si="227"/>
        <v>0</v>
      </c>
      <c r="W530" s="1">
        <f t="shared" si="244"/>
        <v>1</v>
      </c>
      <c r="X530" s="1">
        <f t="shared" si="245"/>
        <v>1</v>
      </c>
      <c r="Y530" s="1">
        <f t="shared" si="246"/>
        <v>0</v>
      </c>
      <c r="Z530" s="1">
        <f t="shared" si="228"/>
        <v>0</v>
      </c>
      <c r="AA530" s="1">
        <f t="shared" si="247"/>
        <v>0</v>
      </c>
      <c r="AB530" s="1">
        <f t="shared" si="239"/>
        <v>4</v>
      </c>
      <c r="AC530" s="1"/>
    </row>
    <row r="531" spans="1:29" ht="12.95" customHeight="1">
      <c r="A531" s="2">
        <v>12162</v>
      </c>
      <c r="B531" s="1" t="s">
        <v>360</v>
      </c>
      <c r="C531" s="1" t="s">
        <v>361</v>
      </c>
      <c r="D531" s="1">
        <v>39.991332999999997</v>
      </c>
      <c r="E531" s="1">
        <v>-105.8505</v>
      </c>
      <c r="F531" s="3">
        <v>1</v>
      </c>
      <c r="G531" s="9" t="s">
        <v>2026</v>
      </c>
      <c r="H531" s="13">
        <v>48.211570000000002</v>
      </c>
      <c r="I531" s="14">
        <v>10.295349</v>
      </c>
      <c r="J531" s="12">
        <v>0</v>
      </c>
      <c r="K531" s="12">
        <v>0.81769999999999998</v>
      </c>
      <c r="L531" s="12">
        <v>9.7099999999999992E-2</v>
      </c>
      <c r="M531" s="1">
        <v>1</v>
      </c>
      <c r="N531" s="1">
        <v>3</v>
      </c>
      <c r="O531" s="12">
        <v>1.908801</v>
      </c>
      <c r="P531" s="1">
        <v>0</v>
      </c>
      <c r="Q531" s="1">
        <v>0</v>
      </c>
      <c r="R531" s="1">
        <v>0</v>
      </c>
      <c r="S531" s="1">
        <f t="shared" si="241"/>
        <v>0</v>
      </c>
      <c r="T531" s="1">
        <f t="shared" si="242"/>
        <v>1</v>
      </c>
      <c r="U531" s="1">
        <f t="shared" si="243"/>
        <v>1</v>
      </c>
      <c r="V531" s="1">
        <f t="shared" si="227"/>
        <v>1</v>
      </c>
      <c r="W531" s="1">
        <f t="shared" si="244"/>
        <v>1</v>
      </c>
      <c r="X531" s="1">
        <f t="shared" si="245"/>
        <v>1</v>
      </c>
      <c r="Y531" s="1">
        <f t="shared" si="246"/>
        <v>0</v>
      </c>
      <c r="Z531" s="1">
        <f t="shared" si="228"/>
        <v>0</v>
      </c>
      <c r="AA531" s="1">
        <f t="shared" si="247"/>
        <v>0</v>
      </c>
      <c r="AB531" s="1">
        <f t="shared" si="239"/>
        <v>5</v>
      </c>
      <c r="AC531" s="1"/>
    </row>
    <row r="532" spans="1:29" ht="12.95" customHeight="1">
      <c r="A532" s="2">
        <v>12163</v>
      </c>
      <c r="B532" s="1" t="s">
        <v>362</v>
      </c>
      <c r="C532" s="1" t="s">
        <v>363</v>
      </c>
      <c r="D532" s="1">
        <v>39.91639</v>
      </c>
      <c r="E532" s="1">
        <v>-105.77611</v>
      </c>
      <c r="F532" s="3">
        <v>1</v>
      </c>
      <c r="G532" s="9" t="s">
        <v>2026</v>
      </c>
      <c r="H532" s="13">
        <v>76.979651000000004</v>
      </c>
      <c r="I532" s="14">
        <v>18.441858</v>
      </c>
      <c r="J532" s="12">
        <v>0</v>
      </c>
      <c r="K532" s="12">
        <v>3.9699999999999999E-2</v>
      </c>
      <c r="L532" s="12">
        <v>1.5559000000000001</v>
      </c>
      <c r="M532" s="1">
        <v>4</v>
      </c>
      <c r="N532" s="1">
        <v>8</v>
      </c>
      <c r="O532" s="12">
        <v>4.2677709999999998</v>
      </c>
      <c r="P532" s="1">
        <v>0</v>
      </c>
      <c r="Q532" s="1">
        <v>0</v>
      </c>
      <c r="R532" s="1">
        <v>0</v>
      </c>
      <c r="S532" s="1">
        <f t="shared" si="241"/>
        <v>0</v>
      </c>
      <c r="T532" s="1">
        <f t="shared" si="242"/>
        <v>1</v>
      </c>
      <c r="U532" s="1">
        <f t="shared" si="243"/>
        <v>1</v>
      </c>
      <c r="V532" s="1">
        <f t="shared" si="227"/>
        <v>1</v>
      </c>
      <c r="W532" s="1">
        <f t="shared" si="244"/>
        <v>1</v>
      </c>
      <c r="X532" s="1">
        <f t="shared" si="245"/>
        <v>1</v>
      </c>
      <c r="Y532" s="1">
        <f t="shared" si="246"/>
        <v>0</v>
      </c>
      <c r="Z532" s="1">
        <f t="shared" si="228"/>
        <v>0</v>
      </c>
      <c r="AA532" s="1">
        <f t="shared" si="247"/>
        <v>0</v>
      </c>
      <c r="AB532" s="1">
        <f t="shared" si="239"/>
        <v>5</v>
      </c>
      <c r="AC532" s="1"/>
    </row>
    <row r="533" spans="1:29" ht="12.95" customHeight="1">
      <c r="A533" s="2">
        <v>12164</v>
      </c>
      <c r="B533" s="1" t="s">
        <v>364</v>
      </c>
      <c r="C533" s="1" t="s">
        <v>365</v>
      </c>
      <c r="D533" s="1">
        <v>39.991332999999997</v>
      </c>
      <c r="E533" s="1">
        <v>-105.852</v>
      </c>
      <c r="F533" s="3">
        <v>1</v>
      </c>
      <c r="G533" s="9" t="s">
        <v>2026</v>
      </c>
      <c r="H533" s="13">
        <v>37.278495999999997</v>
      </c>
      <c r="I533" s="14">
        <v>11.179627999999999</v>
      </c>
      <c r="J533" s="12">
        <v>0</v>
      </c>
      <c r="K533" s="12">
        <v>0.57230000000000003</v>
      </c>
      <c r="L533" s="12">
        <v>0.24389999999999998</v>
      </c>
      <c r="M533" s="1">
        <v>0</v>
      </c>
      <c r="N533" s="1">
        <v>21</v>
      </c>
      <c r="O533" s="12">
        <v>2.6444800000000002</v>
      </c>
      <c r="P533" s="1">
        <v>0</v>
      </c>
      <c r="Q533" s="1">
        <v>0</v>
      </c>
      <c r="R533" s="1">
        <v>0</v>
      </c>
      <c r="S533" s="1">
        <f t="shared" si="241"/>
        <v>0</v>
      </c>
      <c r="T533" s="1">
        <f t="shared" si="242"/>
        <v>1</v>
      </c>
      <c r="U533" s="1">
        <f t="shared" si="243"/>
        <v>1</v>
      </c>
      <c r="V533" s="1">
        <f t="shared" si="227"/>
        <v>0</v>
      </c>
      <c r="W533" s="1">
        <f t="shared" si="244"/>
        <v>1</v>
      </c>
      <c r="X533" s="1">
        <f t="shared" si="245"/>
        <v>1</v>
      </c>
      <c r="Y533" s="1">
        <f t="shared" si="246"/>
        <v>0</v>
      </c>
      <c r="Z533" s="1">
        <f t="shared" si="228"/>
        <v>0</v>
      </c>
      <c r="AA533" s="1">
        <f t="shared" si="247"/>
        <v>0</v>
      </c>
      <c r="AB533" s="1">
        <f t="shared" si="239"/>
        <v>4</v>
      </c>
      <c r="AC533" s="1"/>
    </row>
    <row r="534" spans="1:29" ht="12.95" customHeight="1">
      <c r="A534" s="2">
        <v>12166</v>
      </c>
      <c r="B534" s="1" t="s">
        <v>362</v>
      </c>
      <c r="C534" s="1" t="s">
        <v>373</v>
      </c>
      <c r="D534" s="1">
        <v>40.092329999999997</v>
      </c>
      <c r="E534" s="1">
        <v>-105.9705</v>
      </c>
      <c r="F534" s="3">
        <v>1</v>
      </c>
      <c r="G534" s="9" t="s">
        <v>2026</v>
      </c>
      <c r="H534" s="13">
        <v>783.31381099999999</v>
      </c>
      <c r="I534" s="14">
        <v>31.305105999999999</v>
      </c>
      <c r="J534" s="12">
        <v>0</v>
      </c>
      <c r="K534" s="12">
        <v>1.0923</v>
      </c>
      <c r="L534" s="12">
        <v>0.98740000000000006</v>
      </c>
      <c r="M534" s="1">
        <v>5</v>
      </c>
      <c r="N534" s="1">
        <v>32</v>
      </c>
      <c r="O534" s="12">
        <v>4.0675429999999997</v>
      </c>
      <c r="P534" s="1">
        <v>0</v>
      </c>
      <c r="Q534" s="1">
        <v>4</v>
      </c>
      <c r="R534" s="1">
        <v>0</v>
      </c>
      <c r="S534" s="1">
        <f t="shared" si="241"/>
        <v>0</v>
      </c>
      <c r="T534" s="1">
        <f t="shared" si="242"/>
        <v>1</v>
      </c>
      <c r="U534" s="1">
        <f t="shared" si="243"/>
        <v>1</v>
      </c>
      <c r="V534" s="1">
        <f t="shared" si="227"/>
        <v>1</v>
      </c>
      <c r="W534" s="1">
        <f t="shared" si="244"/>
        <v>1</v>
      </c>
      <c r="X534" s="1">
        <f t="shared" si="245"/>
        <v>1</v>
      </c>
      <c r="Y534" s="1">
        <f t="shared" si="246"/>
        <v>0</v>
      </c>
      <c r="Z534" s="1">
        <f t="shared" si="228"/>
        <v>1</v>
      </c>
      <c r="AA534" s="1">
        <f t="shared" si="247"/>
        <v>0</v>
      </c>
      <c r="AB534" s="1">
        <f t="shared" si="239"/>
        <v>6</v>
      </c>
      <c r="AC534" s="1"/>
    </row>
    <row r="535" spans="1:29" ht="12.95" customHeight="1">
      <c r="A535" s="2">
        <v>12168</v>
      </c>
      <c r="B535" s="1" t="s">
        <v>376</v>
      </c>
      <c r="C535" s="1" t="s">
        <v>377</v>
      </c>
      <c r="D535" s="1">
        <v>39.99897</v>
      </c>
      <c r="E535" s="1">
        <v>-105.82758</v>
      </c>
      <c r="F535" s="3">
        <v>1</v>
      </c>
      <c r="G535" s="9" t="s">
        <v>2026</v>
      </c>
      <c r="H535" s="13">
        <v>170.52200099999999</v>
      </c>
      <c r="I535" s="14">
        <v>31.631232000000001</v>
      </c>
      <c r="J535" s="12">
        <v>0</v>
      </c>
      <c r="K535" s="12">
        <v>0.26340000000000002</v>
      </c>
      <c r="L535" s="12">
        <v>9.0800000000000006E-2</v>
      </c>
      <c r="M535" s="1">
        <v>0</v>
      </c>
      <c r="N535" s="1">
        <v>3</v>
      </c>
      <c r="O535" s="12">
        <v>2.3189739999999999</v>
      </c>
      <c r="P535" s="1">
        <v>0</v>
      </c>
      <c r="Q535" s="1">
        <v>0</v>
      </c>
      <c r="R535" s="1">
        <v>0</v>
      </c>
      <c r="S535" s="1">
        <f t="shared" si="241"/>
        <v>0</v>
      </c>
      <c r="T535" s="1">
        <f t="shared" si="242"/>
        <v>1</v>
      </c>
      <c r="U535" s="1">
        <f t="shared" si="243"/>
        <v>1</v>
      </c>
      <c r="V535" s="1">
        <f t="shared" si="227"/>
        <v>0</v>
      </c>
      <c r="W535" s="1">
        <f t="shared" si="244"/>
        <v>1</v>
      </c>
      <c r="X535" s="1">
        <f t="shared" si="245"/>
        <v>1</v>
      </c>
      <c r="Y535" s="1">
        <f t="shared" si="246"/>
        <v>0</v>
      </c>
      <c r="Z535" s="1">
        <f t="shared" si="228"/>
        <v>0</v>
      </c>
      <c r="AA535" s="1">
        <f t="shared" si="247"/>
        <v>0</v>
      </c>
      <c r="AB535" s="1">
        <f t="shared" si="239"/>
        <v>4</v>
      </c>
      <c r="AC535" s="1"/>
    </row>
    <row r="536" spans="1:29" ht="12.95" customHeight="1">
      <c r="A536" s="2">
        <v>12169</v>
      </c>
      <c r="B536" s="1" t="s">
        <v>378</v>
      </c>
      <c r="C536" s="1" t="s">
        <v>379</v>
      </c>
      <c r="D536" s="1">
        <v>40.056730000000002</v>
      </c>
      <c r="E536" s="1">
        <v>-106.64722</v>
      </c>
      <c r="F536" s="3">
        <v>2</v>
      </c>
      <c r="G536" s="9" t="s">
        <v>2026</v>
      </c>
      <c r="H536" s="13">
        <v>81.629982999999996</v>
      </c>
      <c r="I536" s="14">
        <v>23.39968</v>
      </c>
      <c r="J536" s="12">
        <v>0</v>
      </c>
      <c r="K536" s="12">
        <v>0</v>
      </c>
      <c r="L536" s="12">
        <v>4.4000000000000003E-3</v>
      </c>
      <c r="M536" s="1">
        <v>0</v>
      </c>
      <c r="N536" s="1">
        <v>2</v>
      </c>
      <c r="O536" s="12">
        <v>1.4869129999999999</v>
      </c>
      <c r="P536" s="1">
        <v>0</v>
      </c>
      <c r="Q536" s="1">
        <v>0</v>
      </c>
      <c r="R536" s="1">
        <v>0</v>
      </c>
      <c r="S536" s="1">
        <f t="shared" si="241"/>
        <v>0</v>
      </c>
      <c r="T536" s="1">
        <f t="shared" si="242"/>
        <v>0</v>
      </c>
      <c r="U536" s="1">
        <f t="shared" si="243"/>
        <v>1</v>
      </c>
      <c r="V536" s="1">
        <f t="shared" si="227"/>
        <v>0</v>
      </c>
      <c r="W536" s="1">
        <f t="shared" si="244"/>
        <v>1</v>
      </c>
      <c r="X536" s="1">
        <f t="shared" si="245"/>
        <v>1</v>
      </c>
      <c r="Y536" s="1">
        <f t="shared" si="246"/>
        <v>0</v>
      </c>
      <c r="Z536" s="1">
        <f t="shared" si="228"/>
        <v>0</v>
      </c>
      <c r="AA536" s="1">
        <f t="shared" si="247"/>
        <v>0</v>
      </c>
      <c r="AB536" s="1">
        <f t="shared" si="239"/>
        <v>3</v>
      </c>
      <c r="AC536" s="1"/>
    </row>
    <row r="537" spans="1:29" ht="12.95" customHeight="1">
      <c r="A537" s="2">
        <v>12172</v>
      </c>
      <c r="B537" s="1" t="s">
        <v>43</v>
      </c>
      <c r="C537" s="1" t="s">
        <v>380</v>
      </c>
      <c r="D537" s="1">
        <v>40.157667000000004</v>
      </c>
      <c r="E537" s="1">
        <v>-105.985</v>
      </c>
      <c r="F537" s="3">
        <v>1</v>
      </c>
      <c r="G537" s="9" t="s">
        <v>2026</v>
      </c>
      <c r="H537" s="13">
        <v>330.37843800000002</v>
      </c>
      <c r="I537" s="14">
        <v>29.643366</v>
      </c>
      <c r="J537" s="12">
        <v>0</v>
      </c>
      <c r="K537" s="12">
        <v>0.38539999999999996</v>
      </c>
      <c r="L537" s="12">
        <v>0.15670000000000001</v>
      </c>
      <c r="M537" s="1">
        <v>1</v>
      </c>
      <c r="N537" s="1">
        <v>15</v>
      </c>
      <c r="O537" s="12">
        <v>1.5653779999999999</v>
      </c>
      <c r="P537" s="1">
        <v>3.0270000000000002E-3</v>
      </c>
      <c r="Q537" s="1">
        <v>3</v>
      </c>
      <c r="R537" s="1">
        <v>0</v>
      </c>
      <c r="S537" s="1">
        <f t="shared" si="241"/>
        <v>0</v>
      </c>
      <c r="T537" s="1">
        <f t="shared" si="242"/>
        <v>1</v>
      </c>
      <c r="U537" s="1">
        <f t="shared" si="243"/>
        <v>1</v>
      </c>
      <c r="V537" s="1">
        <f t="shared" si="227"/>
        <v>1</v>
      </c>
      <c r="W537" s="1">
        <f t="shared" si="244"/>
        <v>1</v>
      </c>
      <c r="X537" s="1">
        <f t="shared" si="245"/>
        <v>1</v>
      </c>
      <c r="Y537" s="1">
        <f t="shared" si="246"/>
        <v>0</v>
      </c>
      <c r="Z537" s="1">
        <f t="shared" si="228"/>
        <v>1</v>
      </c>
      <c r="AA537" s="1">
        <f t="shared" si="247"/>
        <v>0</v>
      </c>
      <c r="AB537" s="1">
        <f t="shared" si="239"/>
        <v>6</v>
      </c>
      <c r="AC537" s="1"/>
    </row>
    <row r="538" spans="1:29" ht="12.95" customHeight="1">
      <c r="A538" s="2">
        <v>12178</v>
      </c>
      <c r="B538" s="1" t="s">
        <v>381</v>
      </c>
      <c r="C538" s="1" t="s">
        <v>382</v>
      </c>
      <c r="D538" s="1">
        <v>39.934660999999998</v>
      </c>
      <c r="E538" s="1">
        <v>-105.899884</v>
      </c>
      <c r="F538" s="3">
        <v>2</v>
      </c>
      <c r="G538" s="9" t="s">
        <v>2026</v>
      </c>
      <c r="H538" s="13">
        <v>5.5203239999999996</v>
      </c>
      <c r="I538" s="14">
        <v>5.5200240000000003</v>
      </c>
      <c r="J538" s="12">
        <v>0</v>
      </c>
      <c r="K538" s="12">
        <v>0</v>
      </c>
      <c r="L538" s="12">
        <v>0</v>
      </c>
      <c r="M538" s="1">
        <v>0</v>
      </c>
      <c r="N538" s="1">
        <v>0</v>
      </c>
      <c r="O538" s="12">
        <v>2.2187320000000001</v>
      </c>
      <c r="P538" s="1">
        <v>0</v>
      </c>
      <c r="Q538" s="1">
        <v>0</v>
      </c>
      <c r="R538" s="1">
        <v>0</v>
      </c>
      <c r="S538" s="1">
        <f t="shared" si="241"/>
        <v>0</v>
      </c>
      <c r="T538" s="1">
        <f t="shared" si="242"/>
        <v>0</v>
      </c>
      <c r="U538" s="1">
        <f t="shared" si="243"/>
        <v>0</v>
      </c>
      <c r="V538" s="1">
        <f t="shared" si="227"/>
        <v>0</v>
      </c>
      <c r="W538" s="1">
        <f t="shared" si="244"/>
        <v>0</v>
      </c>
      <c r="X538" s="1">
        <f t="shared" si="245"/>
        <v>1</v>
      </c>
      <c r="Y538" s="1">
        <f t="shared" si="246"/>
        <v>0</v>
      </c>
      <c r="Z538" s="1">
        <f t="shared" si="228"/>
        <v>0</v>
      </c>
      <c r="AA538" s="1">
        <f t="shared" si="247"/>
        <v>0</v>
      </c>
      <c r="AB538" s="1">
        <f t="shared" si="239"/>
        <v>1</v>
      </c>
      <c r="AC538" s="1"/>
    </row>
    <row r="539" spans="1:29" ht="12.95" customHeight="1">
      <c r="A539" s="2">
        <v>12180</v>
      </c>
      <c r="B539" s="1" t="s">
        <v>383</v>
      </c>
      <c r="C539" s="1" t="s">
        <v>384</v>
      </c>
      <c r="D539" s="1">
        <v>40.00582</v>
      </c>
      <c r="E539" s="1">
        <v>-105.81955000000001</v>
      </c>
      <c r="F539" s="3">
        <v>2</v>
      </c>
      <c r="G539" s="9" t="s">
        <v>2026</v>
      </c>
      <c r="H539" s="13">
        <v>36.636854</v>
      </c>
      <c r="I539" s="14">
        <v>11.246138</v>
      </c>
      <c r="J539" s="12">
        <v>0</v>
      </c>
      <c r="K539" s="12">
        <v>0</v>
      </c>
      <c r="L539" s="12">
        <v>0</v>
      </c>
      <c r="M539" s="1">
        <v>0</v>
      </c>
      <c r="N539" s="1">
        <v>0</v>
      </c>
      <c r="O539" s="12">
        <v>1.194205</v>
      </c>
      <c r="P539" s="1">
        <v>0</v>
      </c>
      <c r="Q539" s="1">
        <v>0</v>
      </c>
      <c r="R539" s="1">
        <v>0</v>
      </c>
      <c r="S539" s="1">
        <f t="shared" si="241"/>
        <v>0</v>
      </c>
      <c r="T539" s="1">
        <f t="shared" si="242"/>
        <v>0</v>
      </c>
      <c r="U539" s="1">
        <f t="shared" si="243"/>
        <v>0</v>
      </c>
      <c r="V539" s="1">
        <f t="shared" si="227"/>
        <v>0</v>
      </c>
      <c r="W539" s="1">
        <f t="shared" si="244"/>
        <v>0</v>
      </c>
      <c r="X539" s="1">
        <f t="shared" si="245"/>
        <v>1</v>
      </c>
      <c r="Y539" s="1">
        <f t="shared" si="246"/>
        <v>0</v>
      </c>
      <c r="Z539" s="1">
        <f t="shared" si="228"/>
        <v>0</v>
      </c>
      <c r="AA539" s="1">
        <f t="shared" si="247"/>
        <v>0</v>
      </c>
      <c r="AB539" s="1">
        <f t="shared" si="239"/>
        <v>1</v>
      </c>
      <c r="AC539" s="1"/>
    </row>
    <row r="540" spans="1:29" ht="12.95" customHeight="1">
      <c r="A540" s="2">
        <v>12182</v>
      </c>
      <c r="B540" s="1" t="s">
        <v>385</v>
      </c>
      <c r="C540" s="1" t="s">
        <v>386</v>
      </c>
      <c r="D540" s="1">
        <v>40.130800000000001</v>
      </c>
      <c r="E540" s="1">
        <v>-105.7675</v>
      </c>
      <c r="F540" s="3">
        <v>2</v>
      </c>
      <c r="G540" s="9" t="s">
        <v>2026</v>
      </c>
      <c r="H540" s="13">
        <v>15.682994000000001</v>
      </c>
      <c r="I540" s="14">
        <v>10.355221</v>
      </c>
      <c r="J540" s="12">
        <v>0</v>
      </c>
      <c r="K540" s="12">
        <v>0</v>
      </c>
      <c r="L540" s="12">
        <v>0</v>
      </c>
      <c r="M540" s="1">
        <v>0</v>
      </c>
      <c r="N540" s="1">
        <v>0</v>
      </c>
      <c r="O540" s="12">
        <v>0</v>
      </c>
      <c r="P540" s="1">
        <v>0</v>
      </c>
      <c r="Q540" s="1">
        <v>0</v>
      </c>
      <c r="R540" s="1">
        <v>0</v>
      </c>
      <c r="S540" s="1">
        <f t="shared" si="241"/>
        <v>0</v>
      </c>
      <c r="T540" s="1">
        <f t="shared" si="242"/>
        <v>0</v>
      </c>
      <c r="U540" s="1">
        <f t="shared" si="243"/>
        <v>0</v>
      </c>
      <c r="V540" s="1">
        <f t="shared" si="227"/>
        <v>0</v>
      </c>
      <c r="W540" s="1">
        <f t="shared" si="244"/>
        <v>0</v>
      </c>
      <c r="X540" s="1">
        <f t="shared" si="245"/>
        <v>0</v>
      </c>
      <c r="Y540" s="1">
        <f t="shared" si="246"/>
        <v>0</v>
      </c>
      <c r="Z540" s="1">
        <f t="shared" si="228"/>
        <v>0</v>
      </c>
      <c r="AA540" s="1">
        <f t="shared" si="247"/>
        <v>0</v>
      </c>
      <c r="AB540" s="1">
        <f t="shared" si="239"/>
        <v>0</v>
      </c>
      <c r="AC540" s="1"/>
    </row>
    <row r="541" spans="1:29" ht="12.95" customHeight="1">
      <c r="A541" s="2">
        <v>12186</v>
      </c>
      <c r="B541" s="1" t="s">
        <v>362</v>
      </c>
      <c r="C541" s="1" t="s">
        <v>394</v>
      </c>
      <c r="D541" s="1">
        <v>39.933548000000002</v>
      </c>
      <c r="E541" s="1">
        <v>-105.789861</v>
      </c>
      <c r="F541" s="3">
        <v>1</v>
      </c>
      <c r="G541" s="9" t="s">
        <v>2026</v>
      </c>
      <c r="H541" s="13">
        <v>153.906364</v>
      </c>
      <c r="I541" s="14">
        <v>19.041248</v>
      </c>
      <c r="J541" s="12">
        <v>0</v>
      </c>
      <c r="K541" s="12">
        <v>2.2200000000000001E-2</v>
      </c>
      <c r="L541" s="12">
        <v>1.3455999999999999</v>
      </c>
      <c r="M541" s="1">
        <v>3</v>
      </c>
      <c r="N541" s="1">
        <v>13</v>
      </c>
      <c r="O541" s="12">
        <v>4.1056790000000003</v>
      </c>
      <c r="P541" s="1">
        <v>0</v>
      </c>
      <c r="Q541" s="1">
        <v>0</v>
      </c>
      <c r="R541" s="1">
        <v>0</v>
      </c>
      <c r="S541" s="1">
        <f t="shared" si="241"/>
        <v>0</v>
      </c>
      <c r="T541" s="1">
        <f t="shared" si="242"/>
        <v>1</v>
      </c>
      <c r="U541" s="1">
        <f t="shared" si="243"/>
        <v>1</v>
      </c>
      <c r="V541" s="1">
        <f t="shared" si="227"/>
        <v>1</v>
      </c>
      <c r="W541" s="1">
        <f t="shared" si="244"/>
        <v>1</v>
      </c>
      <c r="X541" s="1">
        <f t="shared" si="245"/>
        <v>1</v>
      </c>
      <c r="Y541" s="1">
        <f t="shared" si="246"/>
        <v>0</v>
      </c>
      <c r="Z541" s="1">
        <f t="shared" si="228"/>
        <v>0</v>
      </c>
      <c r="AA541" s="1">
        <f t="shared" si="247"/>
        <v>0</v>
      </c>
      <c r="AB541" s="1">
        <f t="shared" si="239"/>
        <v>5</v>
      </c>
      <c r="AC541" s="1"/>
    </row>
    <row r="542" spans="1:29" ht="12.95" customHeight="1">
      <c r="A542" s="2">
        <v>12191</v>
      </c>
      <c r="B542" s="1" t="s">
        <v>362</v>
      </c>
      <c r="C542" s="1" t="s">
        <v>403</v>
      </c>
      <c r="D542" s="1">
        <v>39.990278000000004</v>
      </c>
      <c r="E542" s="1">
        <v>-105.829722</v>
      </c>
      <c r="F542" s="3">
        <v>1</v>
      </c>
      <c r="G542" s="9" t="s">
        <v>2026</v>
      </c>
      <c r="H542" s="13">
        <v>299.85014000000001</v>
      </c>
      <c r="I542" s="14">
        <v>10.338573999999999</v>
      </c>
      <c r="J542" s="12">
        <v>0</v>
      </c>
      <c r="K542" s="12">
        <v>0.3014</v>
      </c>
      <c r="L542" s="12">
        <v>1.4032</v>
      </c>
      <c r="M542" s="1">
        <v>3</v>
      </c>
      <c r="N542" s="1">
        <v>12</v>
      </c>
      <c r="O542" s="12">
        <v>4.6269559999999998</v>
      </c>
      <c r="P542" s="1">
        <v>0</v>
      </c>
      <c r="Q542" s="1">
        <v>0</v>
      </c>
      <c r="R542" s="1">
        <v>0</v>
      </c>
      <c r="S542" s="1">
        <f t="shared" si="241"/>
        <v>0</v>
      </c>
      <c r="T542" s="1">
        <f t="shared" si="242"/>
        <v>1</v>
      </c>
      <c r="U542" s="1">
        <f t="shared" si="243"/>
        <v>1</v>
      </c>
      <c r="V542" s="1">
        <f t="shared" si="227"/>
        <v>1</v>
      </c>
      <c r="W542" s="1">
        <f t="shared" si="244"/>
        <v>1</v>
      </c>
      <c r="X542" s="1">
        <f t="shared" si="245"/>
        <v>1</v>
      </c>
      <c r="Y542" s="1">
        <f t="shared" si="246"/>
        <v>0</v>
      </c>
      <c r="Z542" s="1">
        <f t="shared" si="228"/>
        <v>0</v>
      </c>
      <c r="AA542" s="1">
        <f t="shared" si="247"/>
        <v>0</v>
      </c>
      <c r="AB542" s="1">
        <f t="shared" si="239"/>
        <v>5</v>
      </c>
      <c r="AC542" s="1"/>
    </row>
    <row r="543" spans="1:29" ht="12.95" customHeight="1">
      <c r="A543" s="2">
        <v>12192</v>
      </c>
      <c r="B543" s="1" t="s">
        <v>362</v>
      </c>
      <c r="C543" s="1" t="s">
        <v>404</v>
      </c>
      <c r="D543" s="1">
        <v>39.951799999999999</v>
      </c>
      <c r="E543" s="1">
        <v>-105.8147</v>
      </c>
      <c r="F543" s="3">
        <v>1</v>
      </c>
      <c r="G543" s="9" t="s">
        <v>2026</v>
      </c>
      <c r="H543" s="13">
        <v>287.33774199999999</v>
      </c>
      <c r="I543" s="14">
        <v>27.57029</v>
      </c>
      <c r="J543" s="12">
        <v>0</v>
      </c>
      <c r="K543" s="12">
        <v>0.1237</v>
      </c>
      <c r="L543" s="12">
        <v>1.1487000000000001</v>
      </c>
      <c r="M543" s="1">
        <v>1</v>
      </c>
      <c r="N543" s="1">
        <v>33</v>
      </c>
      <c r="O543" s="12">
        <v>3.7064170000000001</v>
      </c>
      <c r="P543" s="1">
        <v>0</v>
      </c>
      <c r="Q543" s="1">
        <v>0</v>
      </c>
      <c r="R543" s="1">
        <v>0</v>
      </c>
      <c r="S543" s="1">
        <f t="shared" si="241"/>
        <v>0</v>
      </c>
      <c r="T543" s="1">
        <f t="shared" si="242"/>
        <v>1</v>
      </c>
      <c r="U543" s="1">
        <f t="shared" si="243"/>
        <v>1</v>
      </c>
      <c r="V543" s="1">
        <f t="shared" si="227"/>
        <v>1</v>
      </c>
      <c r="W543" s="1">
        <f t="shared" si="244"/>
        <v>1</v>
      </c>
      <c r="X543" s="1">
        <f t="shared" si="245"/>
        <v>1</v>
      </c>
      <c r="Y543" s="1">
        <f t="shared" si="246"/>
        <v>0</v>
      </c>
      <c r="Z543" s="1">
        <f t="shared" si="228"/>
        <v>0</v>
      </c>
      <c r="AA543" s="1">
        <f t="shared" si="247"/>
        <v>0</v>
      </c>
      <c r="AB543" s="1">
        <f t="shared" si="239"/>
        <v>5</v>
      </c>
      <c r="AC543" s="1"/>
    </row>
    <row r="544" spans="1:29" ht="12.95" customHeight="1">
      <c r="A544" s="2">
        <v>12194</v>
      </c>
      <c r="B544" s="1" t="s">
        <v>405</v>
      </c>
      <c r="C544" s="1" t="s">
        <v>406</v>
      </c>
      <c r="D544" s="1">
        <v>39.941833000000003</v>
      </c>
      <c r="E544" s="1">
        <v>-105.812833</v>
      </c>
      <c r="F544" s="3">
        <v>1</v>
      </c>
      <c r="G544" s="9" t="s">
        <v>2026</v>
      </c>
      <c r="H544" s="13">
        <v>23.489128999999998</v>
      </c>
      <c r="I544" s="14">
        <v>9.4401299999999999</v>
      </c>
      <c r="J544" s="12">
        <v>0</v>
      </c>
      <c r="K544" s="12">
        <v>5.7499999999999996E-2</v>
      </c>
      <c r="L544" s="12">
        <v>9.9599999999999994E-2</v>
      </c>
      <c r="M544" s="1">
        <v>0</v>
      </c>
      <c r="N544" s="1">
        <v>4</v>
      </c>
      <c r="O544" s="12">
        <v>3.3111039999999998</v>
      </c>
      <c r="P544" s="1">
        <v>0</v>
      </c>
      <c r="Q544" s="1">
        <v>0</v>
      </c>
      <c r="R544" s="1">
        <v>0</v>
      </c>
      <c r="S544" s="1">
        <f t="shared" si="241"/>
        <v>0</v>
      </c>
      <c r="T544" s="1">
        <f t="shared" si="242"/>
        <v>1</v>
      </c>
      <c r="U544" s="1">
        <f t="shared" si="243"/>
        <v>1</v>
      </c>
      <c r="V544" s="1">
        <f t="shared" si="227"/>
        <v>0</v>
      </c>
      <c r="W544" s="1">
        <f t="shared" si="244"/>
        <v>1</v>
      </c>
      <c r="X544" s="1">
        <f t="shared" si="245"/>
        <v>1</v>
      </c>
      <c r="Y544" s="1">
        <f t="shared" si="246"/>
        <v>0</v>
      </c>
      <c r="Z544" s="1">
        <f t="shared" si="228"/>
        <v>0</v>
      </c>
      <c r="AA544" s="1">
        <f t="shared" si="247"/>
        <v>0</v>
      </c>
      <c r="AB544" s="1">
        <f t="shared" si="239"/>
        <v>4</v>
      </c>
      <c r="AC544" s="1"/>
    </row>
    <row r="545" spans="1:29" ht="12.95" customHeight="1">
      <c r="A545" s="2">
        <v>12195</v>
      </c>
      <c r="B545" s="1" t="s">
        <v>362</v>
      </c>
      <c r="C545" s="1" t="s">
        <v>407</v>
      </c>
      <c r="D545" s="1">
        <v>39.927399999999999</v>
      </c>
      <c r="E545" s="1">
        <v>-105.7861</v>
      </c>
      <c r="F545" s="3">
        <v>1</v>
      </c>
      <c r="G545" s="9" t="s">
        <v>2026</v>
      </c>
      <c r="H545" s="13">
        <v>152.40686099999999</v>
      </c>
      <c r="I545" s="14">
        <v>22.538848000000002</v>
      </c>
      <c r="J545" s="12">
        <v>0</v>
      </c>
      <c r="K545" s="12">
        <v>2.24E-2</v>
      </c>
      <c r="L545" s="12">
        <v>1.2219</v>
      </c>
      <c r="M545" s="1">
        <v>5</v>
      </c>
      <c r="N545" s="1">
        <v>13</v>
      </c>
      <c r="O545" s="12">
        <v>4.6090099999999996</v>
      </c>
      <c r="P545" s="1">
        <v>0</v>
      </c>
      <c r="Q545" s="1">
        <v>0</v>
      </c>
      <c r="R545" s="1">
        <v>0</v>
      </c>
      <c r="S545" s="1">
        <f t="shared" si="241"/>
        <v>0</v>
      </c>
      <c r="T545" s="1">
        <f t="shared" si="242"/>
        <v>1</v>
      </c>
      <c r="U545" s="1">
        <f t="shared" si="243"/>
        <v>1</v>
      </c>
      <c r="V545" s="1">
        <f t="shared" ref="V545:V608" si="248">IF(M545&gt;0,1,0)</f>
        <v>1</v>
      </c>
      <c r="W545" s="1">
        <f t="shared" si="244"/>
        <v>1</v>
      </c>
      <c r="X545" s="1">
        <f t="shared" si="245"/>
        <v>1</v>
      </c>
      <c r="Y545" s="1">
        <f t="shared" si="246"/>
        <v>0</v>
      </c>
      <c r="Z545" s="1">
        <f t="shared" ref="Z545:Z608" si="249">IF(Q545&gt;0,1,0)</f>
        <v>0</v>
      </c>
      <c r="AA545" s="1">
        <f t="shared" si="247"/>
        <v>0</v>
      </c>
      <c r="AB545" s="1">
        <f t="shared" si="239"/>
        <v>5</v>
      </c>
      <c r="AC545" s="1"/>
    </row>
    <row r="546" spans="1:29" ht="12.95" customHeight="1">
      <c r="A546" s="2">
        <v>12196</v>
      </c>
      <c r="B546" s="1" t="s">
        <v>408</v>
      </c>
      <c r="C546" s="1" t="s">
        <v>409</v>
      </c>
      <c r="D546" s="1">
        <v>39.92</v>
      </c>
      <c r="E546" s="1">
        <v>-105.785167</v>
      </c>
      <c r="F546" s="3">
        <v>1</v>
      </c>
      <c r="G546" s="9" t="s">
        <v>2026</v>
      </c>
      <c r="H546" s="13">
        <v>72.253659999999996</v>
      </c>
      <c r="I546" s="14">
        <v>10.496810999999999</v>
      </c>
      <c r="J546" s="12">
        <v>0</v>
      </c>
      <c r="K546" s="12">
        <v>0</v>
      </c>
      <c r="L546" s="12">
        <v>0.59050000000000002</v>
      </c>
      <c r="M546" s="1">
        <v>2</v>
      </c>
      <c r="N546" s="1">
        <v>3</v>
      </c>
      <c r="O546" s="12">
        <v>4.3725259999999997</v>
      </c>
      <c r="P546" s="1">
        <v>0</v>
      </c>
      <c r="Q546" s="1">
        <v>0</v>
      </c>
      <c r="R546" s="1">
        <v>0</v>
      </c>
      <c r="S546" s="1">
        <f t="shared" si="241"/>
        <v>0</v>
      </c>
      <c r="T546" s="1">
        <f t="shared" si="242"/>
        <v>0</v>
      </c>
      <c r="U546" s="1">
        <f t="shared" si="243"/>
        <v>1</v>
      </c>
      <c r="V546" s="1">
        <f t="shared" si="248"/>
        <v>1</v>
      </c>
      <c r="W546" s="1">
        <f t="shared" si="244"/>
        <v>1</v>
      </c>
      <c r="X546" s="1">
        <f t="shared" si="245"/>
        <v>1</v>
      </c>
      <c r="Y546" s="1">
        <f t="shared" si="246"/>
        <v>0</v>
      </c>
      <c r="Z546" s="1">
        <f t="shared" si="249"/>
        <v>0</v>
      </c>
      <c r="AA546" s="1">
        <f t="shared" si="247"/>
        <v>0</v>
      </c>
      <c r="AB546" s="1">
        <f t="shared" si="239"/>
        <v>4</v>
      </c>
      <c r="AC546" s="1"/>
    </row>
    <row r="547" spans="1:29" ht="12.95" customHeight="1">
      <c r="A547" s="2">
        <v>12197</v>
      </c>
      <c r="B547" s="1" t="s">
        <v>362</v>
      </c>
      <c r="C547" s="1" t="s">
        <v>410</v>
      </c>
      <c r="D547" s="1">
        <v>39.892499999999998</v>
      </c>
      <c r="E547" s="1">
        <v>-105.7636</v>
      </c>
      <c r="F547" s="3">
        <v>1</v>
      </c>
      <c r="G547" s="9" t="s">
        <v>2026</v>
      </c>
      <c r="H547" s="13">
        <v>65.923467000000002</v>
      </c>
      <c r="I547" s="14">
        <v>23.509537000000002</v>
      </c>
      <c r="J547" s="12">
        <v>0</v>
      </c>
      <c r="K547" s="12">
        <v>0</v>
      </c>
      <c r="L547" s="12">
        <v>1.4814000000000001</v>
      </c>
      <c r="M547" s="1">
        <v>3</v>
      </c>
      <c r="N547" s="1">
        <v>6</v>
      </c>
      <c r="O547" s="12">
        <v>2.08853</v>
      </c>
      <c r="P547" s="1">
        <v>0</v>
      </c>
      <c r="Q547" s="1">
        <v>0</v>
      </c>
      <c r="R547" s="1">
        <v>0</v>
      </c>
      <c r="S547" s="1">
        <f t="shared" si="241"/>
        <v>0</v>
      </c>
      <c r="T547" s="1">
        <f t="shared" si="242"/>
        <v>0</v>
      </c>
      <c r="U547" s="1">
        <f t="shared" si="243"/>
        <v>1</v>
      </c>
      <c r="V547" s="1">
        <f t="shared" si="248"/>
        <v>1</v>
      </c>
      <c r="W547" s="1">
        <f t="shared" si="244"/>
        <v>1</v>
      </c>
      <c r="X547" s="1">
        <f t="shared" si="245"/>
        <v>1</v>
      </c>
      <c r="Y547" s="1">
        <f t="shared" si="246"/>
        <v>0</v>
      </c>
      <c r="Z547" s="1">
        <f t="shared" si="249"/>
        <v>0</v>
      </c>
      <c r="AA547" s="1">
        <f t="shared" si="247"/>
        <v>0</v>
      </c>
      <c r="AB547" s="1">
        <f t="shared" si="239"/>
        <v>4</v>
      </c>
      <c r="AC547" s="1"/>
    </row>
    <row r="548" spans="1:29" ht="12.95" customHeight="1">
      <c r="A548" s="2">
        <v>12199</v>
      </c>
      <c r="B548" s="1" t="s">
        <v>362</v>
      </c>
      <c r="C548" s="1" t="s">
        <v>411</v>
      </c>
      <c r="D548" s="1">
        <v>39.833669999999998</v>
      </c>
      <c r="E548" s="1">
        <v>-105.75700000000001</v>
      </c>
      <c r="F548" s="3">
        <v>2</v>
      </c>
      <c r="G548" s="9" t="s">
        <v>2026</v>
      </c>
      <c r="H548" s="13">
        <v>22.569896</v>
      </c>
      <c r="I548" s="14">
        <v>22.569897000000001</v>
      </c>
      <c r="J548" s="12">
        <v>0</v>
      </c>
      <c r="K548" s="12">
        <v>0</v>
      </c>
      <c r="L548" s="12">
        <v>1.5984000000000003</v>
      </c>
      <c r="M548" s="1">
        <v>0</v>
      </c>
      <c r="N548" s="1">
        <v>0</v>
      </c>
      <c r="O548" s="12">
        <v>0.61127399999999998</v>
      </c>
      <c r="P548" s="1">
        <v>0</v>
      </c>
      <c r="Q548" s="1">
        <v>0</v>
      </c>
      <c r="R548" s="1">
        <v>0</v>
      </c>
      <c r="S548" s="1">
        <f t="shared" si="241"/>
        <v>0</v>
      </c>
      <c r="T548" s="1">
        <f t="shared" si="242"/>
        <v>0</v>
      </c>
      <c r="U548" s="1">
        <f t="shared" si="243"/>
        <v>1</v>
      </c>
      <c r="V548" s="1">
        <f t="shared" si="248"/>
        <v>0</v>
      </c>
      <c r="W548" s="1">
        <f t="shared" si="244"/>
        <v>0</v>
      </c>
      <c r="X548" s="1">
        <f t="shared" si="245"/>
        <v>1</v>
      </c>
      <c r="Y548" s="1">
        <f t="shared" si="246"/>
        <v>0</v>
      </c>
      <c r="Z548" s="1">
        <f t="shared" si="249"/>
        <v>0</v>
      </c>
      <c r="AA548" s="1">
        <f t="shared" si="247"/>
        <v>0</v>
      </c>
      <c r="AB548" s="1">
        <f t="shared" si="239"/>
        <v>2</v>
      </c>
      <c r="AC548" s="1"/>
    </row>
    <row r="549" spans="1:29" ht="12.95" customHeight="1">
      <c r="A549" s="2">
        <v>12202</v>
      </c>
      <c r="B549" s="1" t="s">
        <v>414</v>
      </c>
      <c r="C549" s="1" t="s">
        <v>415</v>
      </c>
      <c r="D549" s="1">
        <v>40.050849999999997</v>
      </c>
      <c r="E549" s="1">
        <v>-106.58299</v>
      </c>
      <c r="F549" s="3">
        <v>2</v>
      </c>
      <c r="G549" s="9" t="s">
        <v>2026</v>
      </c>
      <c r="H549" s="13">
        <v>9.5952839999999995</v>
      </c>
      <c r="I549" s="14">
        <v>9.5952839999999995</v>
      </c>
      <c r="J549" s="12">
        <v>0</v>
      </c>
      <c r="K549" s="12">
        <v>0</v>
      </c>
      <c r="L549" s="12">
        <v>0.39299999999999996</v>
      </c>
      <c r="M549" s="1">
        <v>0</v>
      </c>
      <c r="N549" s="1">
        <v>0</v>
      </c>
      <c r="O549" s="12">
        <v>1.3519680000000001</v>
      </c>
      <c r="P549" s="1">
        <v>0</v>
      </c>
      <c r="Q549" s="1">
        <v>0</v>
      </c>
      <c r="R549" s="1">
        <v>0</v>
      </c>
      <c r="S549" s="1">
        <f t="shared" si="241"/>
        <v>0</v>
      </c>
      <c r="T549" s="1">
        <f t="shared" si="242"/>
        <v>0</v>
      </c>
      <c r="U549" s="1">
        <f t="shared" si="243"/>
        <v>1</v>
      </c>
      <c r="V549" s="1">
        <f t="shared" si="248"/>
        <v>0</v>
      </c>
      <c r="W549" s="1">
        <f t="shared" si="244"/>
        <v>0</v>
      </c>
      <c r="X549" s="1">
        <f t="shared" si="245"/>
        <v>1</v>
      </c>
      <c r="Y549" s="1">
        <f t="shared" si="246"/>
        <v>0</v>
      </c>
      <c r="Z549" s="1">
        <f t="shared" si="249"/>
        <v>0</v>
      </c>
      <c r="AA549" s="1">
        <f t="shared" si="247"/>
        <v>0</v>
      </c>
      <c r="AB549" s="1">
        <f t="shared" si="239"/>
        <v>2</v>
      </c>
      <c r="AC549" s="1"/>
    </row>
    <row r="550" spans="1:29" ht="12.95" customHeight="1">
      <c r="A550" s="2">
        <v>12205</v>
      </c>
      <c r="B550" s="1" t="s">
        <v>416</v>
      </c>
      <c r="C550" s="1" t="s">
        <v>417</v>
      </c>
      <c r="D550" s="1">
        <v>39.796550000000003</v>
      </c>
      <c r="E550" s="1">
        <v>-106.02525</v>
      </c>
      <c r="F550" s="3">
        <v>2</v>
      </c>
      <c r="G550" s="9" t="s">
        <v>2026</v>
      </c>
      <c r="H550" s="13">
        <v>91.274388000000002</v>
      </c>
      <c r="I550" s="14">
        <v>19.392384</v>
      </c>
      <c r="J550" s="12">
        <v>0</v>
      </c>
      <c r="K550" s="12">
        <v>0</v>
      </c>
      <c r="L550" s="12">
        <v>0</v>
      </c>
      <c r="M550" s="1">
        <v>0</v>
      </c>
      <c r="N550" s="1">
        <v>0</v>
      </c>
      <c r="O550" s="12">
        <v>0.53893800000000003</v>
      </c>
      <c r="P550" s="1">
        <v>7.6691999999999996E-2</v>
      </c>
      <c r="Q550" s="1">
        <v>0</v>
      </c>
      <c r="R550" s="1">
        <v>0</v>
      </c>
      <c r="S550" s="1">
        <f t="shared" si="241"/>
        <v>0</v>
      </c>
      <c r="T550" s="1">
        <f t="shared" si="242"/>
        <v>0</v>
      </c>
      <c r="U550" s="1">
        <f t="shared" si="243"/>
        <v>0</v>
      </c>
      <c r="V550" s="1">
        <f t="shared" si="248"/>
        <v>0</v>
      </c>
      <c r="W550" s="1">
        <f t="shared" si="244"/>
        <v>0</v>
      </c>
      <c r="X550" s="1">
        <f t="shared" si="245"/>
        <v>0</v>
      </c>
      <c r="Y550" s="1">
        <f t="shared" si="246"/>
        <v>1</v>
      </c>
      <c r="Z550" s="1">
        <f t="shared" si="249"/>
        <v>0</v>
      </c>
      <c r="AA550" s="1">
        <f t="shared" si="247"/>
        <v>0</v>
      </c>
      <c r="AB550" s="1">
        <f t="shared" si="239"/>
        <v>1</v>
      </c>
      <c r="AC550" s="1"/>
    </row>
    <row r="551" spans="1:29" ht="12.95" customHeight="1">
      <c r="A551" s="2">
        <v>12225</v>
      </c>
      <c r="B551" s="1" t="s">
        <v>418</v>
      </c>
      <c r="C551" s="1" t="s">
        <v>94</v>
      </c>
      <c r="D551" s="1">
        <v>39.895699999999998</v>
      </c>
      <c r="E551" s="1">
        <v>-106.08633</v>
      </c>
      <c r="F551" s="3">
        <v>1</v>
      </c>
      <c r="G551" s="9" t="s">
        <v>2026</v>
      </c>
      <c r="H551" s="13">
        <v>70.345084999999997</v>
      </c>
      <c r="I551" s="14">
        <v>17.499614000000001</v>
      </c>
      <c r="J551" s="12">
        <v>0</v>
      </c>
      <c r="K551" s="12">
        <v>0</v>
      </c>
      <c r="L551" s="12">
        <v>0</v>
      </c>
      <c r="M551" s="1">
        <v>0</v>
      </c>
      <c r="N551" s="1">
        <v>0</v>
      </c>
      <c r="O551" s="12">
        <v>1.2398640000000001</v>
      </c>
      <c r="P551" s="1">
        <v>0</v>
      </c>
      <c r="Q551" s="1">
        <v>0</v>
      </c>
      <c r="R551" s="1">
        <v>0</v>
      </c>
      <c r="S551" s="1">
        <f t="shared" si="241"/>
        <v>0</v>
      </c>
      <c r="T551" s="1">
        <f t="shared" si="242"/>
        <v>0</v>
      </c>
      <c r="U551" s="1">
        <f t="shared" si="243"/>
        <v>0</v>
      </c>
      <c r="V551" s="1">
        <f t="shared" si="248"/>
        <v>0</v>
      </c>
      <c r="W551" s="1">
        <f t="shared" si="244"/>
        <v>0</v>
      </c>
      <c r="X551" s="1">
        <f t="shared" si="245"/>
        <v>1</v>
      </c>
      <c r="Y551" s="1">
        <f t="shared" si="246"/>
        <v>0</v>
      </c>
      <c r="Z551" s="1">
        <f t="shared" si="249"/>
        <v>0</v>
      </c>
      <c r="AA551" s="1">
        <f t="shared" si="247"/>
        <v>0</v>
      </c>
      <c r="AB551" s="1">
        <f t="shared" si="239"/>
        <v>1</v>
      </c>
      <c r="AC551" s="1"/>
    </row>
    <row r="552" spans="1:29" ht="12.95" customHeight="1">
      <c r="A552" s="2">
        <v>12230</v>
      </c>
      <c r="B552" s="1" t="s">
        <v>416</v>
      </c>
      <c r="C552" s="1" t="s">
        <v>419</v>
      </c>
      <c r="D552" s="1">
        <v>39.833849999999998</v>
      </c>
      <c r="E552" s="1">
        <v>-106.0566</v>
      </c>
      <c r="F552" s="3">
        <v>1</v>
      </c>
      <c r="G552" s="9" t="s">
        <v>2026</v>
      </c>
      <c r="H552" s="13">
        <v>232.02310900000001</v>
      </c>
      <c r="I552" s="14">
        <v>36.852834999999999</v>
      </c>
      <c r="J552" s="12">
        <v>0</v>
      </c>
      <c r="K552" s="12">
        <v>0</v>
      </c>
      <c r="L552" s="12">
        <v>9.2999999999999992E-3</v>
      </c>
      <c r="M552" s="1">
        <v>0</v>
      </c>
      <c r="N552" s="1">
        <v>3</v>
      </c>
      <c r="O552" s="12">
        <v>0.84448400000000001</v>
      </c>
      <c r="P552" s="1">
        <v>3.0169000000000001E-2</v>
      </c>
      <c r="Q552" s="1">
        <v>0</v>
      </c>
      <c r="R552" s="1">
        <v>0</v>
      </c>
      <c r="S552" s="1">
        <f t="shared" si="241"/>
        <v>0</v>
      </c>
      <c r="T552" s="1">
        <f t="shared" si="242"/>
        <v>0</v>
      </c>
      <c r="U552" s="1">
        <f t="shared" si="243"/>
        <v>1</v>
      </c>
      <c r="V552" s="1">
        <f t="shared" si="248"/>
        <v>0</v>
      </c>
      <c r="W552" s="1">
        <f t="shared" si="244"/>
        <v>1</v>
      </c>
      <c r="X552" s="1">
        <f t="shared" si="245"/>
        <v>1</v>
      </c>
      <c r="Y552" s="1">
        <f t="shared" si="246"/>
        <v>1</v>
      </c>
      <c r="Z552" s="1">
        <f t="shared" si="249"/>
        <v>0</v>
      </c>
      <c r="AA552" s="1">
        <f t="shared" si="247"/>
        <v>0</v>
      </c>
      <c r="AB552" s="1">
        <f t="shared" si="239"/>
        <v>4</v>
      </c>
      <c r="AC552" s="1"/>
    </row>
    <row r="553" spans="1:29" ht="12.95" customHeight="1">
      <c r="A553" s="2">
        <v>12303</v>
      </c>
      <c r="B553" s="1" t="s">
        <v>307</v>
      </c>
      <c r="C553" s="1" t="s">
        <v>430</v>
      </c>
      <c r="D553" s="1">
        <v>39.727200000000003</v>
      </c>
      <c r="E553" s="1">
        <v>-106.1347</v>
      </c>
      <c r="F553" s="3">
        <v>2</v>
      </c>
      <c r="G553" s="9" t="s">
        <v>2026</v>
      </c>
      <c r="H553" s="13">
        <v>1087.2952600000001</v>
      </c>
      <c r="I553" s="14">
        <v>44.403469000000001</v>
      </c>
      <c r="J553" s="12">
        <v>0</v>
      </c>
      <c r="K553" s="12">
        <v>4.1300000000000003E-2</v>
      </c>
      <c r="L553" s="12">
        <v>2.2084999999999999</v>
      </c>
      <c r="M553" s="1">
        <v>2</v>
      </c>
      <c r="N553" s="1">
        <v>30</v>
      </c>
      <c r="O553" s="12">
        <v>1.3659790000000001</v>
      </c>
      <c r="P553" s="1">
        <v>0.123242</v>
      </c>
      <c r="Q553" s="1">
        <v>0</v>
      </c>
      <c r="R553" s="1">
        <v>0</v>
      </c>
      <c r="S553" s="1">
        <f t="shared" si="241"/>
        <v>0</v>
      </c>
      <c r="T553" s="1">
        <f t="shared" si="242"/>
        <v>1</v>
      </c>
      <c r="U553" s="1">
        <f t="shared" si="243"/>
        <v>1</v>
      </c>
      <c r="V553" s="1">
        <f t="shared" si="248"/>
        <v>1</v>
      </c>
      <c r="W553" s="1">
        <f t="shared" si="244"/>
        <v>1</v>
      </c>
      <c r="X553" s="1">
        <f t="shared" si="245"/>
        <v>1</v>
      </c>
      <c r="Y553" s="1">
        <f t="shared" si="246"/>
        <v>1</v>
      </c>
      <c r="Z553" s="1">
        <f t="shared" si="249"/>
        <v>0</v>
      </c>
      <c r="AA553" s="1">
        <f t="shared" si="247"/>
        <v>0</v>
      </c>
      <c r="AB553" s="1">
        <f t="shared" si="239"/>
        <v>6</v>
      </c>
      <c r="AC553" s="1"/>
    </row>
    <row r="554" spans="1:29" ht="12.95" customHeight="1">
      <c r="A554" s="2">
        <v>12305</v>
      </c>
      <c r="B554" s="1" t="s">
        <v>307</v>
      </c>
      <c r="C554" s="1" t="s">
        <v>435</v>
      </c>
      <c r="D554" s="1">
        <v>39.415199999999999</v>
      </c>
      <c r="E554" s="1">
        <v>-106.04510000000001</v>
      </c>
      <c r="F554" s="3">
        <v>2</v>
      </c>
      <c r="G554" s="9" t="s">
        <v>2026</v>
      </c>
      <c r="H554" s="13">
        <v>49.272447</v>
      </c>
      <c r="I554" s="14">
        <v>28.070671000000001</v>
      </c>
      <c r="J554" s="12">
        <v>0</v>
      </c>
      <c r="K554" s="12">
        <v>0</v>
      </c>
      <c r="L554" s="12">
        <v>0.1973</v>
      </c>
      <c r="M554" s="1">
        <v>0</v>
      </c>
      <c r="N554" s="1">
        <v>4</v>
      </c>
      <c r="O554" s="12">
        <v>2.2832089999999998</v>
      </c>
      <c r="P554" s="1">
        <v>0.16236300000000001</v>
      </c>
      <c r="Q554" s="1">
        <v>0</v>
      </c>
      <c r="R554" s="1">
        <v>0</v>
      </c>
      <c r="S554" s="1">
        <f t="shared" si="241"/>
        <v>0</v>
      </c>
      <c r="T554" s="1">
        <f t="shared" si="242"/>
        <v>0</v>
      </c>
      <c r="U554" s="1">
        <f t="shared" si="243"/>
        <v>1</v>
      </c>
      <c r="V554" s="1">
        <f t="shared" si="248"/>
        <v>0</v>
      </c>
      <c r="W554" s="1">
        <f t="shared" si="244"/>
        <v>1</v>
      </c>
      <c r="X554" s="1">
        <f t="shared" si="245"/>
        <v>1</v>
      </c>
      <c r="Y554" s="1">
        <f t="shared" si="246"/>
        <v>1</v>
      </c>
      <c r="Z554" s="1">
        <f t="shared" si="249"/>
        <v>0</v>
      </c>
      <c r="AA554" s="1">
        <f t="shared" si="247"/>
        <v>0</v>
      </c>
      <c r="AB554" s="1">
        <f t="shared" si="239"/>
        <v>4</v>
      </c>
      <c r="AC554" s="1"/>
    </row>
    <row r="555" spans="1:29" ht="12.95" customHeight="1">
      <c r="A555" s="2">
        <v>12336</v>
      </c>
      <c r="B555" s="1" t="s">
        <v>444</v>
      </c>
      <c r="C555" s="1" t="s">
        <v>445</v>
      </c>
      <c r="D555" s="1">
        <v>39.502830000000003</v>
      </c>
      <c r="E555" s="1">
        <v>-106.14033000000001</v>
      </c>
      <c r="F555" s="3">
        <v>2</v>
      </c>
      <c r="G555" s="9" t="s">
        <v>2026</v>
      </c>
      <c r="H555" s="13">
        <v>88.904844999999995</v>
      </c>
      <c r="I555" s="14">
        <v>18.196166000000002</v>
      </c>
      <c r="J555" s="12">
        <v>0</v>
      </c>
      <c r="K555" s="12">
        <v>0</v>
      </c>
      <c r="L555" s="12">
        <v>0.29770000000000002</v>
      </c>
      <c r="M555" s="1">
        <v>0</v>
      </c>
      <c r="N555" s="1">
        <v>0</v>
      </c>
      <c r="O555" s="12">
        <v>0.55045699999999997</v>
      </c>
      <c r="P555" s="1">
        <v>2.2495999999999999E-2</v>
      </c>
      <c r="Q555" s="1">
        <v>0</v>
      </c>
      <c r="R555" s="1">
        <v>0</v>
      </c>
      <c r="S555" s="1">
        <f t="shared" si="241"/>
        <v>0</v>
      </c>
      <c r="T555" s="1">
        <f t="shared" si="242"/>
        <v>0</v>
      </c>
      <c r="U555" s="1">
        <f t="shared" si="243"/>
        <v>1</v>
      </c>
      <c r="V555" s="1">
        <f t="shared" si="248"/>
        <v>0</v>
      </c>
      <c r="W555" s="1">
        <f t="shared" si="244"/>
        <v>0</v>
      </c>
      <c r="X555" s="1">
        <f t="shared" si="245"/>
        <v>0</v>
      </c>
      <c r="Y555" s="1">
        <f t="shared" si="246"/>
        <v>0</v>
      </c>
      <c r="Z555" s="1">
        <f t="shared" si="249"/>
        <v>0</v>
      </c>
      <c r="AA555" s="1">
        <f t="shared" si="247"/>
        <v>0</v>
      </c>
      <c r="AB555" s="1">
        <f t="shared" si="239"/>
        <v>1</v>
      </c>
      <c r="AC555" s="1"/>
    </row>
    <row r="556" spans="1:29" ht="12.95" customHeight="1">
      <c r="A556" s="2">
        <v>12337</v>
      </c>
      <c r="B556" s="1" t="s">
        <v>446</v>
      </c>
      <c r="C556" s="1" t="s">
        <v>447</v>
      </c>
      <c r="D556" s="1">
        <v>39.502000000000002</v>
      </c>
      <c r="E556" s="1">
        <v>-106.1467</v>
      </c>
      <c r="F556" s="3">
        <v>2</v>
      </c>
      <c r="G556" s="9" t="s">
        <v>2026</v>
      </c>
      <c r="H556" s="13">
        <v>70.900051000000005</v>
      </c>
      <c r="I556" s="14">
        <v>27.393052999999998</v>
      </c>
      <c r="J556" s="12">
        <v>0</v>
      </c>
      <c r="K556" s="12">
        <v>0</v>
      </c>
      <c r="L556" s="12">
        <v>0.9748</v>
      </c>
      <c r="M556" s="1">
        <v>7</v>
      </c>
      <c r="N556" s="1">
        <v>0</v>
      </c>
      <c r="O556" s="12">
        <v>1.4643170000000001</v>
      </c>
      <c r="P556" s="1">
        <v>0</v>
      </c>
      <c r="Q556" s="1">
        <v>0</v>
      </c>
      <c r="R556" s="1">
        <v>0</v>
      </c>
      <c r="S556" s="1">
        <f t="shared" si="241"/>
        <v>0</v>
      </c>
      <c r="T556" s="1">
        <f t="shared" si="242"/>
        <v>0</v>
      </c>
      <c r="U556" s="1">
        <f t="shared" si="243"/>
        <v>1</v>
      </c>
      <c r="V556" s="1">
        <f t="shared" si="248"/>
        <v>1</v>
      </c>
      <c r="W556" s="1">
        <f t="shared" si="244"/>
        <v>0</v>
      </c>
      <c r="X556" s="1">
        <f t="shared" si="245"/>
        <v>1</v>
      </c>
      <c r="Y556" s="1">
        <f t="shared" si="246"/>
        <v>0</v>
      </c>
      <c r="Z556" s="1">
        <f t="shared" si="249"/>
        <v>0</v>
      </c>
      <c r="AA556" s="1">
        <f t="shared" si="247"/>
        <v>0</v>
      </c>
      <c r="AB556" s="1">
        <f t="shared" si="239"/>
        <v>3</v>
      </c>
      <c r="AC556" s="1"/>
    </row>
    <row r="557" spans="1:29" ht="12.95" customHeight="1">
      <c r="A557" s="2">
        <v>12338</v>
      </c>
      <c r="B557" s="1" t="s">
        <v>446</v>
      </c>
      <c r="C557" s="1" t="s">
        <v>448</v>
      </c>
      <c r="D557" s="1">
        <v>39.524999999999999</v>
      </c>
      <c r="E557" s="1">
        <v>-106.216167</v>
      </c>
      <c r="F557" s="3">
        <v>2</v>
      </c>
      <c r="G557" s="9" t="s">
        <v>2026</v>
      </c>
      <c r="H557" s="13">
        <v>7.5230759999999997</v>
      </c>
      <c r="I557" s="14">
        <v>7.5230759999999997</v>
      </c>
      <c r="J557" s="12">
        <v>0</v>
      </c>
      <c r="K557" s="12">
        <v>0</v>
      </c>
      <c r="L557" s="12">
        <v>0.57409999999999994</v>
      </c>
      <c r="M557" s="1">
        <v>0</v>
      </c>
      <c r="N557" s="1">
        <v>0</v>
      </c>
      <c r="O557" s="12">
        <v>1.899788</v>
      </c>
      <c r="P557" s="1">
        <v>0</v>
      </c>
      <c r="Q557" s="1">
        <v>0</v>
      </c>
      <c r="R557" s="1">
        <v>0</v>
      </c>
      <c r="S557" s="1">
        <f t="shared" si="241"/>
        <v>0</v>
      </c>
      <c r="T557" s="1">
        <f t="shared" si="242"/>
        <v>0</v>
      </c>
      <c r="U557" s="1">
        <f t="shared" si="243"/>
        <v>1</v>
      </c>
      <c r="V557" s="1">
        <f t="shared" si="248"/>
        <v>0</v>
      </c>
      <c r="W557" s="1">
        <f t="shared" si="244"/>
        <v>0</v>
      </c>
      <c r="X557" s="1">
        <f t="shared" si="245"/>
        <v>1</v>
      </c>
      <c r="Y557" s="1">
        <f t="shared" si="246"/>
        <v>0</v>
      </c>
      <c r="Z557" s="1">
        <f t="shared" si="249"/>
        <v>0</v>
      </c>
      <c r="AA557" s="1">
        <f t="shared" si="247"/>
        <v>0</v>
      </c>
      <c r="AB557" s="1">
        <f t="shared" si="239"/>
        <v>2</v>
      </c>
      <c r="AC557" s="1"/>
    </row>
    <row r="558" spans="1:29" ht="12.95" customHeight="1">
      <c r="A558" s="2">
        <v>12341</v>
      </c>
      <c r="B558" s="1" t="s">
        <v>449</v>
      </c>
      <c r="C558" s="1" t="s">
        <v>450</v>
      </c>
      <c r="D558" s="1">
        <v>39.594299999999997</v>
      </c>
      <c r="E558" s="1">
        <v>-105.9727</v>
      </c>
      <c r="F558" s="3">
        <v>2</v>
      </c>
      <c r="G558" s="9" t="s">
        <v>2026</v>
      </c>
      <c r="H558" s="13">
        <v>23.548840999999999</v>
      </c>
      <c r="I558" s="14">
        <v>12.800708</v>
      </c>
      <c r="J558" s="12">
        <v>0</v>
      </c>
      <c r="K558" s="12">
        <v>0</v>
      </c>
      <c r="L558" s="12">
        <v>0</v>
      </c>
      <c r="M558" s="1">
        <v>0</v>
      </c>
      <c r="N558" s="1">
        <v>0</v>
      </c>
      <c r="O558" s="12">
        <v>2.0377160000000001</v>
      </c>
      <c r="P558" s="1">
        <v>0</v>
      </c>
      <c r="Q558" s="1">
        <v>0</v>
      </c>
      <c r="R558" s="1">
        <v>0</v>
      </c>
      <c r="S558" s="1">
        <f t="shared" si="241"/>
        <v>0</v>
      </c>
      <c r="T558" s="1">
        <f t="shared" si="242"/>
        <v>0</v>
      </c>
      <c r="U558" s="1">
        <f t="shared" si="243"/>
        <v>0</v>
      </c>
      <c r="V558" s="1">
        <f t="shared" si="248"/>
        <v>0</v>
      </c>
      <c r="W558" s="1">
        <f t="shared" si="244"/>
        <v>0</v>
      </c>
      <c r="X558" s="1">
        <f t="shared" si="245"/>
        <v>1</v>
      </c>
      <c r="Y558" s="1">
        <f t="shared" si="246"/>
        <v>0</v>
      </c>
      <c r="Z558" s="1">
        <f t="shared" si="249"/>
        <v>0</v>
      </c>
      <c r="AA558" s="1">
        <f t="shared" si="247"/>
        <v>0</v>
      </c>
      <c r="AB558" s="1">
        <f t="shared" si="239"/>
        <v>1</v>
      </c>
      <c r="AC558" s="1"/>
    </row>
    <row r="559" spans="1:29" ht="12.95" customHeight="1">
      <c r="A559" s="2">
        <v>12348</v>
      </c>
      <c r="B559" s="1" t="s">
        <v>164</v>
      </c>
      <c r="C559" s="1" t="s">
        <v>456</v>
      </c>
      <c r="D559" s="1">
        <v>39.587499999999999</v>
      </c>
      <c r="E559" s="1">
        <v>-105.86799999999999</v>
      </c>
      <c r="F559" s="3">
        <v>2</v>
      </c>
      <c r="G559" s="9" t="s">
        <v>2026</v>
      </c>
      <c r="H559" s="13">
        <v>10.362120000000001</v>
      </c>
      <c r="I559" s="14">
        <v>5.0532190000000003</v>
      </c>
      <c r="J559" s="12">
        <v>0</v>
      </c>
      <c r="K559" s="12">
        <v>0</v>
      </c>
      <c r="L559" s="12">
        <v>0</v>
      </c>
      <c r="M559" s="1">
        <v>0</v>
      </c>
      <c r="N559" s="1">
        <v>0</v>
      </c>
      <c r="O559" s="12">
        <v>1.9370719999999999</v>
      </c>
      <c r="P559" s="1">
        <v>0.289516</v>
      </c>
      <c r="Q559" s="1">
        <v>0</v>
      </c>
      <c r="R559" s="1">
        <v>0</v>
      </c>
      <c r="S559" s="1">
        <f t="shared" si="241"/>
        <v>0</v>
      </c>
      <c r="T559" s="1">
        <f t="shared" si="242"/>
        <v>0</v>
      </c>
      <c r="U559" s="1">
        <f t="shared" si="243"/>
        <v>0</v>
      </c>
      <c r="V559" s="1">
        <f t="shared" si="248"/>
        <v>0</v>
      </c>
      <c r="W559" s="1">
        <f t="shared" si="244"/>
        <v>0</v>
      </c>
      <c r="X559" s="1">
        <f t="shared" si="245"/>
        <v>1</v>
      </c>
      <c r="Y559" s="1">
        <f t="shared" si="246"/>
        <v>1</v>
      </c>
      <c r="Z559" s="1">
        <f t="shared" si="249"/>
        <v>0</v>
      </c>
      <c r="AA559" s="1">
        <f t="shared" si="247"/>
        <v>0</v>
      </c>
      <c r="AB559" s="1">
        <f t="shared" si="239"/>
        <v>2</v>
      </c>
      <c r="AC559" s="1"/>
    </row>
    <row r="560" spans="1:29" ht="12.95" customHeight="1">
      <c r="A560" s="2">
        <v>12364</v>
      </c>
      <c r="B560" s="1" t="s">
        <v>457</v>
      </c>
      <c r="C560" s="1" t="s">
        <v>458</v>
      </c>
      <c r="D560" s="1">
        <v>39.472000000000001</v>
      </c>
      <c r="E560" s="1">
        <v>-106.038833</v>
      </c>
      <c r="F560" s="3">
        <v>2</v>
      </c>
      <c r="G560" s="9" t="s">
        <v>2026</v>
      </c>
      <c r="H560" s="13">
        <v>7.9690529999999997</v>
      </c>
      <c r="I560" s="14">
        <v>7.3469939999999996</v>
      </c>
      <c r="J560" s="12">
        <v>0</v>
      </c>
      <c r="K560" s="12">
        <v>0</v>
      </c>
      <c r="L560" s="12">
        <v>3.1376999999999997</v>
      </c>
      <c r="M560" s="1">
        <v>0</v>
      </c>
      <c r="N560" s="1">
        <v>0</v>
      </c>
      <c r="O560" s="12">
        <v>6.3707770000000004</v>
      </c>
      <c r="P560" s="1">
        <v>0.250971</v>
      </c>
      <c r="Q560" s="1">
        <v>0</v>
      </c>
      <c r="R560" s="1">
        <v>0</v>
      </c>
      <c r="S560" s="1">
        <f t="shared" si="241"/>
        <v>0</v>
      </c>
      <c r="T560" s="1">
        <f t="shared" si="242"/>
        <v>0</v>
      </c>
      <c r="U560" s="1">
        <f t="shared" si="243"/>
        <v>1</v>
      </c>
      <c r="V560" s="1">
        <f t="shared" si="248"/>
        <v>0</v>
      </c>
      <c r="W560" s="1">
        <f t="shared" si="244"/>
        <v>0</v>
      </c>
      <c r="X560" s="1">
        <f t="shared" si="245"/>
        <v>1</v>
      </c>
      <c r="Y560" s="1">
        <f t="shared" si="246"/>
        <v>1</v>
      </c>
      <c r="Z560" s="1">
        <f t="shared" si="249"/>
        <v>0</v>
      </c>
      <c r="AA560" s="1">
        <f t="shared" si="247"/>
        <v>0</v>
      </c>
      <c r="AB560" s="1">
        <f t="shared" si="239"/>
        <v>3</v>
      </c>
      <c r="AC560" s="1"/>
    </row>
    <row r="561" spans="1:29" ht="12.95" customHeight="1">
      <c r="A561" s="2">
        <v>12515</v>
      </c>
      <c r="B561" s="1" t="s">
        <v>487</v>
      </c>
      <c r="C561" s="1" t="s">
        <v>488</v>
      </c>
      <c r="D561" s="1">
        <v>39.641039999999997</v>
      </c>
      <c r="E561" s="1">
        <v>-106.39617</v>
      </c>
      <c r="F561" s="3">
        <v>2</v>
      </c>
      <c r="G561" s="9" t="s">
        <v>2026</v>
      </c>
      <c r="H561" s="13">
        <v>36.105812</v>
      </c>
      <c r="I561" s="14">
        <v>12.322247000000001</v>
      </c>
      <c r="J561" s="12">
        <v>0</v>
      </c>
      <c r="K561" s="12">
        <v>0</v>
      </c>
      <c r="L561" s="12">
        <v>0.623</v>
      </c>
      <c r="M561" s="1">
        <v>0</v>
      </c>
      <c r="N561" s="1">
        <v>4</v>
      </c>
      <c r="O561" s="12">
        <v>1.826195</v>
      </c>
      <c r="P561" s="1">
        <v>0</v>
      </c>
      <c r="Q561" s="1">
        <v>0</v>
      </c>
      <c r="R561" s="1">
        <v>0</v>
      </c>
      <c r="S561" s="1">
        <f t="shared" si="241"/>
        <v>0</v>
      </c>
      <c r="T561" s="1">
        <f t="shared" si="242"/>
        <v>0</v>
      </c>
      <c r="U561" s="1">
        <f t="shared" si="243"/>
        <v>1</v>
      </c>
      <c r="V561" s="1">
        <f t="shared" si="248"/>
        <v>0</v>
      </c>
      <c r="W561" s="1">
        <f t="shared" si="244"/>
        <v>1</v>
      </c>
      <c r="X561" s="1">
        <f t="shared" si="245"/>
        <v>1</v>
      </c>
      <c r="Y561" s="1">
        <f t="shared" si="246"/>
        <v>0</v>
      </c>
      <c r="Z561" s="1">
        <f t="shared" si="249"/>
        <v>0</v>
      </c>
      <c r="AA561" s="1">
        <f t="shared" si="247"/>
        <v>0</v>
      </c>
      <c r="AB561" s="1">
        <f t="shared" si="239"/>
        <v>3</v>
      </c>
      <c r="AC561" s="1"/>
    </row>
    <row r="562" spans="1:29" ht="12.95" customHeight="1">
      <c r="A562" s="2">
        <v>12541</v>
      </c>
      <c r="B562" s="1" t="s">
        <v>65</v>
      </c>
      <c r="C562" s="1" t="s">
        <v>484</v>
      </c>
      <c r="D562" s="1">
        <v>39.629199999999997</v>
      </c>
      <c r="E562" s="1">
        <v>-106.52321999999999</v>
      </c>
      <c r="F562" s="3">
        <v>1</v>
      </c>
      <c r="G562" s="9" t="s">
        <v>2026</v>
      </c>
      <c r="H562" s="13">
        <v>38.316800999999998</v>
      </c>
      <c r="I562" s="14">
        <v>12.294695000000001</v>
      </c>
      <c r="J562" s="12">
        <v>0</v>
      </c>
      <c r="K562" s="12">
        <v>0</v>
      </c>
      <c r="L562" s="12">
        <v>1.9567999999999999</v>
      </c>
      <c r="M562" s="1">
        <v>0</v>
      </c>
      <c r="N562" s="1">
        <v>29</v>
      </c>
      <c r="O562" s="12">
        <v>2.499908</v>
      </c>
      <c r="P562" s="1">
        <v>0</v>
      </c>
      <c r="Q562" s="1">
        <v>0</v>
      </c>
      <c r="R562" s="1">
        <v>0</v>
      </c>
      <c r="S562" s="1">
        <f t="shared" si="241"/>
        <v>0</v>
      </c>
      <c r="T562" s="1">
        <f t="shared" si="242"/>
        <v>0</v>
      </c>
      <c r="U562" s="1">
        <f t="shared" si="243"/>
        <v>1</v>
      </c>
      <c r="V562" s="1">
        <f t="shared" si="248"/>
        <v>0</v>
      </c>
      <c r="W562" s="1">
        <f t="shared" si="244"/>
        <v>1</v>
      </c>
      <c r="X562" s="1">
        <f t="shared" si="245"/>
        <v>1</v>
      </c>
      <c r="Y562" s="1">
        <f t="shared" si="246"/>
        <v>0</v>
      </c>
      <c r="Z562" s="1">
        <f t="shared" si="249"/>
        <v>0</v>
      </c>
      <c r="AA562" s="1">
        <f t="shared" si="247"/>
        <v>0</v>
      </c>
      <c r="AB562" s="1">
        <f t="shared" si="239"/>
        <v>3</v>
      </c>
      <c r="AC562" s="1"/>
    </row>
    <row r="563" spans="1:29" ht="12.95" customHeight="1">
      <c r="A563" s="2">
        <v>12552</v>
      </c>
      <c r="B563" s="1" t="s">
        <v>489</v>
      </c>
      <c r="C563" s="1" t="s">
        <v>490</v>
      </c>
      <c r="D563" s="1">
        <v>39.610059999999997</v>
      </c>
      <c r="E563" s="1">
        <v>-106.44689</v>
      </c>
      <c r="F563" s="3">
        <v>2</v>
      </c>
      <c r="G563" s="9" t="s">
        <v>2026</v>
      </c>
      <c r="H563" s="13">
        <v>263.48698200000001</v>
      </c>
      <c r="I563" s="14">
        <v>19.355872999999999</v>
      </c>
      <c r="J563" s="12">
        <v>1.26E-2</v>
      </c>
      <c r="K563" s="12">
        <v>2.9000000000000001E-2</v>
      </c>
      <c r="L563" s="12">
        <v>2.1879000000000004</v>
      </c>
      <c r="M563" s="1">
        <v>0</v>
      </c>
      <c r="N563" s="1">
        <v>17</v>
      </c>
      <c r="O563" s="12">
        <v>3.0969169999999999</v>
      </c>
      <c r="P563" s="1">
        <v>0</v>
      </c>
      <c r="Q563" s="1">
        <v>0</v>
      </c>
      <c r="R563" s="1">
        <v>0</v>
      </c>
      <c r="S563" s="1">
        <f t="shared" si="241"/>
        <v>1</v>
      </c>
      <c r="T563" s="1">
        <f t="shared" si="242"/>
        <v>1</v>
      </c>
      <c r="U563" s="1">
        <f t="shared" si="243"/>
        <v>1</v>
      </c>
      <c r="V563" s="1">
        <f t="shared" si="248"/>
        <v>0</v>
      </c>
      <c r="W563" s="1">
        <f t="shared" si="244"/>
        <v>1</v>
      </c>
      <c r="X563" s="1">
        <f t="shared" si="245"/>
        <v>1</v>
      </c>
      <c r="Y563" s="1">
        <f t="shared" si="246"/>
        <v>0</v>
      </c>
      <c r="Z563" s="1">
        <f t="shared" si="249"/>
        <v>0</v>
      </c>
      <c r="AA563" s="1">
        <f t="shared" si="247"/>
        <v>0</v>
      </c>
      <c r="AB563" s="1">
        <f t="shared" si="239"/>
        <v>5</v>
      </c>
      <c r="AC563" s="1"/>
    </row>
    <row r="564" spans="1:29" ht="12.95" customHeight="1">
      <c r="A564" s="2">
        <v>12553</v>
      </c>
      <c r="B564" s="1" t="s">
        <v>489</v>
      </c>
      <c r="C564" s="1" t="s">
        <v>491</v>
      </c>
      <c r="D564" s="1">
        <v>39.620989999999999</v>
      </c>
      <c r="E564" s="1">
        <v>-106.4264</v>
      </c>
      <c r="F564" s="3">
        <v>2</v>
      </c>
      <c r="G564" s="9" t="s">
        <v>2026</v>
      </c>
      <c r="H564" s="13">
        <v>257.949838</v>
      </c>
      <c r="I564" s="14">
        <v>30.422986000000002</v>
      </c>
      <c r="J564" s="12">
        <v>1.2899999999999998E-2</v>
      </c>
      <c r="K564" s="12">
        <v>2.9700000000000001E-2</v>
      </c>
      <c r="L564" s="12">
        <v>2.1166</v>
      </c>
      <c r="M564" s="1">
        <v>7</v>
      </c>
      <c r="N564" s="1">
        <v>28</v>
      </c>
      <c r="O564" s="12">
        <v>3.9540839999999999</v>
      </c>
      <c r="P564" s="1">
        <v>0</v>
      </c>
      <c r="Q564" s="1">
        <v>0</v>
      </c>
      <c r="R564" s="1">
        <v>0</v>
      </c>
      <c r="S564" s="1">
        <f t="shared" si="241"/>
        <v>1</v>
      </c>
      <c r="T564" s="1">
        <f t="shared" si="242"/>
        <v>1</v>
      </c>
      <c r="U564" s="1">
        <f t="shared" si="243"/>
        <v>1</v>
      </c>
      <c r="V564" s="1">
        <f t="shared" si="248"/>
        <v>1</v>
      </c>
      <c r="W564" s="1">
        <f t="shared" si="244"/>
        <v>1</v>
      </c>
      <c r="X564" s="1">
        <f t="shared" si="245"/>
        <v>1</v>
      </c>
      <c r="Y564" s="1">
        <f t="shared" si="246"/>
        <v>0</v>
      </c>
      <c r="Z564" s="1">
        <f t="shared" si="249"/>
        <v>0</v>
      </c>
      <c r="AA564" s="1">
        <f t="shared" si="247"/>
        <v>0</v>
      </c>
      <c r="AB564" s="1">
        <f t="shared" si="239"/>
        <v>6</v>
      </c>
      <c r="AC564" s="1"/>
    </row>
    <row r="565" spans="1:29" ht="12.95" customHeight="1">
      <c r="A565" s="2">
        <v>12555</v>
      </c>
      <c r="B565" s="1" t="s">
        <v>489</v>
      </c>
      <c r="C565" s="1" t="s">
        <v>496</v>
      </c>
      <c r="D565" s="1">
        <v>39.641669999999998</v>
      </c>
      <c r="E565" s="1">
        <v>-106.30667</v>
      </c>
      <c r="F565" s="3">
        <v>2</v>
      </c>
      <c r="G565" s="9" t="s">
        <v>2026</v>
      </c>
      <c r="H565" s="13">
        <v>123.32171700000001</v>
      </c>
      <c r="I565" s="14">
        <v>35.149152999999998</v>
      </c>
      <c r="J565" s="12">
        <v>0</v>
      </c>
      <c r="K565" s="12">
        <v>0</v>
      </c>
      <c r="L565" s="12">
        <v>1.2954000000000001</v>
      </c>
      <c r="M565" s="1">
        <v>1</v>
      </c>
      <c r="N565" s="1">
        <v>10</v>
      </c>
      <c r="O565" s="12">
        <v>1.18245</v>
      </c>
      <c r="P565" s="1">
        <v>0</v>
      </c>
      <c r="Q565" s="1">
        <v>0</v>
      </c>
      <c r="R565" s="1">
        <v>0</v>
      </c>
      <c r="S565" s="1">
        <f t="shared" si="241"/>
        <v>0</v>
      </c>
      <c r="T565" s="1">
        <f t="shared" si="242"/>
        <v>0</v>
      </c>
      <c r="U565" s="1">
        <f t="shared" si="243"/>
        <v>1</v>
      </c>
      <c r="V565" s="1">
        <f t="shared" si="248"/>
        <v>1</v>
      </c>
      <c r="W565" s="1">
        <f t="shared" si="244"/>
        <v>1</v>
      </c>
      <c r="X565" s="1">
        <f t="shared" si="245"/>
        <v>1</v>
      </c>
      <c r="Y565" s="1">
        <f t="shared" si="246"/>
        <v>0</v>
      </c>
      <c r="Z565" s="1">
        <f t="shared" si="249"/>
        <v>0</v>
      </c>
      <c r="AA565" s="1">
        <f t="shared" si="247"/>
        <v>0</v>
      </c>
      <c r="AB565" s="1">
        <f t="shared" si="239"/>
        <v>4</v>
      </c>
      <c r="AC565" s="1"/>
    </row>
    <row r="566" spans="1:29" ht="12.95" customHeight="1">
      <c r="A566" s="2">
        <v>12556</v>
      </c>
      <c r="B566" s="1" t="s">
        <v>499</v>
      </c>
      <c r="C566" s="1" t="s">
        <v>114</v>
      </c>
      <c r="D566" s="1">
        <v>39.623069999999998</v>
      </c>
      <c r="E566" s="1">
        <v>-106.280385</v>
      </c>
      <c r="F566" s="3">
        <v>2</v>
      </c>
      <c r="G566" s="9" t="s">
        <v>2026</v>
      </c>
      <c r="H566" s="13">
        <v>50.513824</v>
      </c>
      <c r="I566" s="14">
        <v>22.093157000000001</v>
      </c>
      <c r="J566" s="12">
        <v>0</v>
      </c>
      <c r="K566" s="12">
        <v>0</v>
      </c>
      <c r="L566" s="12">
        <v>1.1145</v>
      </c>
      <c r="M566" s="1">
        <v>0</v>
      </c>
      <c r="N566" s="1">
        <v>2</v>
      </c>
      <c r="O566" s="12">
        <v>1.0051159999999999</v>
      </c>
      <c r="P566" s="1">
        <v>0</v>
      </c>
      <c r="Q566" s="1">
        <v>0</v>
      </c>
      <c r="R566" s="1">
        <v>0</v>
      </c>
      <c r="S566" s="1">
        <f t="shared" si="241"/>
        <v>0</v>
      </c>
      <c r="T566" s="1">
        <f t="shared" si="242"/>
        <v>0</v>
      </c>
      <c r="U566" s="1">
        <f t="shared" si="243"/>
        <v>1</v>
      </c>
      <c r="V566" s="1">
        <f t="shared" si="248"/>
        <v>0</v>
      </c>
      <c r="W566" s="1">
        <f t="shared" si="244"/>
        <v>1</v>
      </c>
      <c r="X566" s="1">
        <f t="shared" si="245"/>
        <v>1</v>
      </c>
      <c r="Y566" s="1">
        <f t="shared" si="246"/>
        <v>0</v>
      </c>
      <c r="Z566" s="1">
        <f t="shared" si="249"/>
        <v>0</v>
      </c>
      <c r="AA566" s="1">
        <f t="shared" si="247"/>
        <v>0</v>
      </c>
      <c r="AB566" s="1">
        <f t="shared" si="239"/>
        <v>3</v>
      </c>
      <c r="AC566" s="1"/>
    </row>
    <row r="567" spans="1:29" ht="12.95" customHeight="1">
      <c r="A567" s="2">
        <v>12557</v>
      </c>
      <c r="B567" s="1" t="s">
        <v>489</v>
      </c>
      <c r="C567" s="1" t="s">
        <v>506</v>
      </c>
      <c r="D567" s="1">
        <v>39.626382999999997</v>
      </c>
      <c r="E567" s="1">
        <v>-106.27684499999999</v>
      </c>
      <c r="F567" s="3">
        <v>2</v>
      </c>
      <c r="G567" s="9" t="s">
        <v>2026</v>
      </c>
      <c r="H567" s="13">
        <v>37.569152000000003</v>
      </c>
      <c r="I567" s="14">
        <v>16.577860999999999</v>
      </c>
      <c r="J567" s="12">
        <v>0</v>
      </c>
      <c r="K567" s="12">
        <v>0</v>
      </c>
      <c r="L567" s="12">
        <v>3.1100000000000003E-2</v>
      </c>
      <c r="M567" s="1">
        <v>0</v>
      </c>
      <c r="N567" s="1">
        <v>0</v>
      </c>
      <c r="O567" s="12">
        <v>0.123934</v>
      </c>
      <c r="P567" s="1">
        <v>0</v>
      </c>
      <c r="Q567" s="1">
        <v>0</v>
      </c>
      <c r="R567" s="1">
        <v>0</v>
      </c>
      <c r="S567" s="1">
        <f t="shared" si="241"/>
        <v>0</v>
      </c>
      <c r="T567" s="1">
        <f t="shared" si="242"/>
        <v>0</v>
      </c>
      <c r="U567" s="1">
        <f t="shared" si="243"/>
        <v>1</v>
      </c>
      <c r="V567" s="1">
        <f t="shared" si="248"/>
        <v>0</v>
      </c>
      <c r="W567" s="1">
        <f t="shared" si="244"/>
        <v>0</v>
      </c>
      <c r="X567" s="1">
        <f t="shared" si="245"/>
        <v>0</v>
      </c>
      <c r="Y567" s="1">
        <f t="shared" si="246"/>
        <v>0</v>
      </c>
      <c r="Z567" s="1">
        <f t="shared" si="249"/>
        <v>0</v>
      </c>
      <c r="AA567" s="1">
        <f t="shared" si="247"/>
        <v>0</v>
      </c>
      <c r="AB567" s="1">
        <f t="shared" si="239"/>
        <v>1</v>
      </c>
      <c r="AC567" s="1"/>
    </row>
    <row r="568" spans="1:29" ht="12.95" customHeight="1">
      <c r="A568" s="2">
        <v>12564</v>
      </c>
      <c r="B568" s="1" t="s">
        <v>507</v>
      </c>
      <c r="C568" s="1" t="s">
        <v>508</v>
      </c>
      <c r="D568" s="1">
        <v>39.473100000000002</v>
      </c>
      <c r="E568" s="1">
        <v>-106.36799999999999</v>
      </c>
      <c r="F568" s="3">
        <v>2</v>
      </c>
      <c r="G568" s="9" t="s">
        <v>2026</v>
      </c>
      <c r="H568" s="13">
        <v>150.97968399999999</v>
      </c>
      <c r="I568" s="14">
        <v>19.961192</v>
      </c>
      <c r="J568" s="12">
        <v>0</v>
      </c>
      <c r="K568" s="12">
        <v>0</v>
      </c>
      <c r="L568" s="12">
        <v>0</v>
      </c>
      <c r="M568" s="1">
        <v>0</v>
      </c>
      <c r="N568" s="1">
        <v>2</v>
      </c>
      <c r="O568" s="12">
        <v>0.68445900000000004</v>
      </c>
      <c r="P568" s="1">
        <v>6.6230000000000004E-3</v>
      </c>
      <c r="Q568" s="1">
        <v>0</v>
      </c>
      <c r="R568" s="1">
        <v>0</v>
      </c>
      <c r="S568" s="1">
        <f t="shared" si="241"/>
        <v>0</v>
      </c>
      <c r="T568" s="1">
        <f t="shared" si="242"/>
        <v>0</v>
      </c>
      <c r="U568" s="1">
        <f t="shared" si="243"/>
        <v>0</v>
      </c>
      <c r="V568" s="1">
        <f t="shared" si="248"/>
        <v>0</v>
      </c>
      <c r="W568" s="1">
        <f t="shared" si="244"/>
        <v>1</v>
      </c>
      <c r="X568" s="1">
        <f t="shared" si="245"/>
        <v>1</v>
      </c>
      <c r="Y568" s="1">
        <f t="shared" si="246"/>
        <v>0</v>
      </c>
      <c r="Z568" s="1">
        <f t="shared" si="249"/>
        <v>0</v>
      </c>
      <c r="AA568" s="1">
        <f t="shared" si="247"/>
        <v>0</v>
      </c>
      <c r="AB568" s="1">
        <f t="shared" si="239"/>
        <v>2</v>
      </c>
      <c r="AC568" s="1"/>
    </row>
    <row r="569" spans="1:29" ht="12.95" customHeight="1">
      <c r="A569" s="2">
        <v>12594</v>
      </c>
      <c r="B569" s="1" t="s">
        <v>509</v>
      </c>
      <c r="C569" s="1" t="s">
        <v>510</v>
      </c>
      <c r="D569" s="1">
        <v>39.447879999999998</v>
      </c>
      <c r="E569" s="1">
        <v>-106.31879000000001</v>
      </c>
      <c r="F569" s="3">
        <v>2</v>
      </c>
      <c r="G569" s="9" t="s">
        <v>2026</v>
      </c>
      <c r="H569" s="13">
        <v>30.677157000000001</v>
      </c>
      <c r="I569" s="14">
        <v>17.871922999999999</v>
      </c>
      <c r="J569" s="12">
        <v>0</v>
      </c>
      <c r="K569" s="12">
        <v>0</v>
      </c>
      <c r="L569" s="12">
        <v>0</v>
      </c>
      <c r="M569" s="1">
        <v>0</v>
      </c>
      <c r="N569" s="1">
        <v>0</v>
      </c>
      <c r="O569" s="12">
        <v>1.1019490000000001</v>
      </c>
      <c r="P569" s="1">
        <v>0</v>
      </c>
      <c r="Q569" s="1">
        <v>0</v>
      </c>
      <c r="R569" s="1">
        <v>0</v>
      </c>
      <c r="S569" s="1">
        <f t="shared" si="241"/>
        <v>0</v>
      </c>
      <c r="T569" s="1">
        <f t="shared" si="242"/>
        <v>0</v>
      </c>
      <c r="U569" s="1">
        <f t="shared" si="243"/>
        <v>0</v>
      </c>
      <c r="V569" s="1">
        <f t="shared" si="248"/>
        <v>0</v>
      </c>
      <c r="W569" s="1">
        <f t="shared" si="244"/>
        <v>0</v>
      </c>
      <c r="X569" s="1">
        <f t="shared" si="245"/>
        <v>1</v>
      </c>
      <c r="Y569" s="1">
        <f t="shared" si="246"/>
        <v>0</v>
      </c>
      <c r="Z569" s="1">
        <f t="shared" si="249"/>
        <v>0</v>
      </c>
      <c r="AA569" s="1">
        <f t="shared" si="247"/>
        <v>0</v>
      </c>
      <c r="AB569" s="1">
        <f t="shared" si="239"/>
        <v>1</v>
      </c>
      <c r="AC569" s="1"/>
    </row>
    <row r="570" spans="1:29" ht="12.95" customHeight="1">
      <c r="A570" s="2">
        <v>12701</v>
      </c>
      <c r="B570" s="1" t="s">
        <v>511</v>
      </c>
      <c r="C570" s="1" t="s">
        <v>512</v>
      </c>
      <c r="D570" s="1">
        <v>39.546329999999998</v>
      </c>
      <c r="E570" s="1">
        <v>-107.33117</v>
      </c>
      <c r="F570" s="3">
        <v>1</v>
      </c>
      <c r="G570" s="9" t="s">
        <v>2026</v>
      </c>
      <c r="H570" s="13">
        <v>3765.4925950000002</v>
      </c>
      <c r="I570" s="14">
        <v>30.462064000000002</v>
      </c>
      <c r="J570" s="12">
        <v>1.7100000000000001E-2</v>
      </c>
      <c r="K570" s="12">
        <v>2.1212</v>
      </c>
      <c r="L570" s="12">
        <v>0.65869999999999995</v>
      </c>
      <c r="M570" s="1">
        <v>1</v>
      </c>
      <c r="N570" s="1">
        <v>19</v>
      </c>
      <c r="O570" s="12">
        <v>4.6022049999999997</v>
      </c>
      <c r="P570" s="1">
        <v>2.9478000000000001E-2</v>
      </c>
      <c r="Q570" s="1">
        <v>0</v>
      </c>
      <c r="R570" s="1">
        <v>0</v>
      </c>
      <c r="S570" s="1">
        <f t="shared" si="241"/>
        <v>1</v>
      </c>
      <c r="T570" s="1">
        <f t="shared" si="242"/>
        <v>1</v>
      </c>
      <c r="U570" s="1">
        <f t="shared" si="243"/>
        <v>1</v>
      </c>
      <c r="V570" s="1">
        <f t="shared" si="248"/>
        <v>1</v>
      </c>
      <c r="W570" s="1">
        <f t="shared" si="244"/>
        <v>1</v>
      </c>
      <c r="X570" s="1">
        <f t="shared" si="245"/>
        <v>1</v>
      </c>
      <c r="Y570" s="1">
        <f t="shared" si="246"/>
        <v>0</v>
      </c>
      <c r="Z570" s="1">
        <f t="shared" si="249"/>
        <v>0</v>
      </c>
      <c r="AA570" s="1">
        <f t="shared" si="247"/>
        <v>0</v>
      </c>
      <c r="AB570" s="1">
        <f t="shared" si="239"/>
        <v>6</v>
      </c>
      <c r="AC570" s="1"/>
    </row>
    <row r="571" spans="1:29" ht="12.95" customHeight="1">
      <c r="A571" s="2">
        <v>12705</v>
      </c>
      <c r="B571" s="1" t="s">
        <v>511</v>
      </c>
      <c r="C571" s="1" t="s">
        <v>521</v>
      </c>
      <c r="D571" s="1">
        <v>39.373316000000003</v>
      </c>
      <c r="E571" s="1">
        <v>-107.083755</v>
      </c>
      <c r="F571" s="3">
        <v>1</v>
      </c>
      <c r="G571" s="9" t="s">
        <v>2024</v>
      </c>
      <c r="H571" s="13">
        <v>2223.0490500000001</v>
      </c>
      <c r="I571" s="14">
        <v>38.548572</v>
      </c>
      <c r="J571" s="12">
        <v>2.5999999999999999E-3</v>
      </c>
      <c r="K571" s="12">
        <v>1.1785000000000001</v>
      </c>
      <c r="L571" s="12">
        <v>0.54020000000000001</v>
      </c>
      <c r="M571" s="1">
        <v>7</v>
      </c>
      <c r="N571" s="1">
        <v>55</v>
      </c>
      <c r="O571" s="12">
        <v>2.4597540000000002</v>
      </c>
      <c r="P571" s="1">
        <v>3.2837999999999999E-2</v>
      </c>
      <c r="Q571" s="1">
        <v>0</v>
      </c>
      <c r="R571" s="1">
        <v>0</v>
      </c>
      <c r="S571" s="1">
        <f>IF(J571&gt;5,1,0)</f>
        <v>0</v>
      </c>
      <c r="T571" s="1">
        <f>IF(K571&gt;2,1,0)</f>
        <v>0</v>
      </c>
      <c r="U571" s="1">
        <f>IF(L571&gt;0.05,1,0)</f>
        <v>1</v>
      </c>
      <c r="V571" s="1">
        <f t="shared" si="248"/>
        <v>1</v>
      </c>
      <c r="W571" s="1">
        <f>IF(N571&gt;10,1,0)</f>
        <v>1</v>
      </c>
      <c r="X571" s="1">
        <f>IF(O571&gt;2,1,0)</f>
        <v>1</v>
      </c>
      <c r="Y571" s="1">
        <f>IF(P571&gt;0.05,1,0)</f>
        <v>0</v>
      </c>
      <c r="Z571" s="1">
        <f t="shared" si="249"/>
        <v>0</v>
      </c>
      <c r="AA571" s="1">
        <f>IF(R571&gt;2,1,0)</f>
        <v>0</v>
      </c>
      <c r="AB571" s="1">
        <f t="shared" si="239"/>
        <v>4</v>
      </c>
      <c r="AC571" s="1"/>
    </row>
    <row r="572" spans="1:29" ht="12.95" customHeight="1">
      <c r="A572" s="2">
        <v>12709</v>
      </c>
      <c r="B572" s="1" t="s">
        <v>511</v>
      </c>
      <c r="C572" s="1" t="s">
        <v>524</v>
      </c>
      <c r="D572" s="1">
        <v>39.176667000000002</v>
      </c>
      <c r="E572" s="1">
        <v>-106.797167</v>
      </c>
      <c r="F572" s="3">
        <v>2</v>
      </c>
      <c r="G572" s="9" t="s">
        <v>2026</v>
      </c>
      <c r="H572" s="13">
        <v>274.08850899999999</v>
      </c>
      <c r="I572" s="14">
        <v>29.983491999999998</v>
      </c>
      <c r="J572" s="12">
        <v>0</v>
      </c>
      <c r="K572" s="12">
        <v>0.156</v>
      </c>
      <c r="L572" s="12">
        <v>0.14150000000000001</v>
      </c>
      <c r="M572" s="1">
        <v>0</v>
      </c>
      <c r="N572" s="1">
        <v>28</v>
      </c>
      <c r="O572" s="12">
        <v>0.96404999999999996</v>
      </c>
      <c r="P572" s="1">
        <v>6.5671999999999994E-2</v>
      </c>
      <c r="Q572" s="1">
        <v>0</v>
      </c>
      <c r="R572" s="1">
        <v>0</v>
      </c>
      <c r="S572" s="1">
        <f t="shared" ref="S572:S583" si="250">IF(J572&gt;0,1,0)</f>
        <v>0</v>
      </c>
      <c r="T572" s="1">
        <f t="shared" ref="T572:T583" si="251">IF(K572&gt;0,1,0)</f>
        <v>1</v>
      </c>
      <c r="U572" s="1">
        <f t="shared" ref="U572:U583" si="252">IF(L572&gt;0,1,0)</f>
        <v>1</v>
      </c>
      <c r="V572" s="1">
        <f t="shared" si="248"/>
        <v>0</v>
      </c>
      <c r="W572" s="1">
        <f t="shared" ref="W572:W583" si="253">IF(N572&gt;1,1,0)</f>
        <v>1</v>
      </c>
      <c r="X572" s="1">
        <f t="shared" ref="X572:X583" si="254">IF(O572&gt;0.6,1,0)</f>
        <v>1</v>
      </c>
      <c r="Y572" s="1">
        <f t="shared" ref="Y572:Y583" si="255">IF(P572&gt;0.03,1,0)</f>
        <v>1</v>
      </c>
      <c r="Z572" s="1">
        <f t="shared" si="249"/>
        <v>0</v>
      </c>
      <c r="AA572" s="1">
        <f t="shared" ref="AA572:AA583" si="256">IF(R572&gt;0,1,0)</f>
        <v>0</v>
      </c>
      <c r="AB572" s="1">
        <f t="shared" si="239"/>
        <v>5</v>
      </c>
      <c r="AC572" s="1"/>
    </row>
    <row r="573" spans="1:29" ht="12.95" customHeight="1">
      <c r="A573" s="2">
        <v>12710</v>
      </c>
      <c r="B573" s="1" t="s">
        <v>511</v>
      </c>
      <c r="C573" s="1" t="s">
        <v>525</v>
      </c>
      <c r="D573" s="1">
        <v>39.367660000000001</v>
      </c>
      <c r="E573" s="1">
        <v>-107.05211</v>
      </c>
      <c r="F573" s="3">
        <v>1</v>
      </c>
      <c r="G573" s="9" t="s">
        <v>2026</v>
      </c>
      <c r="H573" s="13">
        <v>2097.2900049999998</v>
      </c>
      <c r="I573" s="14">
        <v>38.580120000000001</v>
      </c>
      <c r="J573" s="12">
        <v>0</v>
      </c>
      <c r="K573" s="12">
        <v>1.0065</v>
      </c>
      <c r="L573" s="12">
        <v>0.55890000000000006</v>
      </c>
      <c r="M573" s="1">
        <v>9</v>
      </c>
      <c r="N573" s="1">
        <v>38</v>
      </c>
      <c r="O573" s="12">
        <v>2.4044490000000001</v>
      </c>
      <c r="P573" s="1">
        <v>3.4806999999999998E-2</v>
      </c>
      <c r="Q573" s="1">
        <v>0</v>
      </c>
      <c r="R573" s="1">
        <v>0</v>
      </c>
      <c r="S573" s="1">
        <f t="shared" si="250"/>
        <v>0</v>
      </c>
      <c r="T573" s="1">
        <f t="shared" si="251"/>
        <v>1</v>
      </c>
      <c r="U573" s="1">
        <f t="shared" si="252"/>
        <v>1</v>
      </c>
      <c r="V573" s="1">
        <f t="shared" si="248"/>
        <v>1</v>
      </c>
      <c r="W573" s="1">
        <f t="shared" si="253"/>
        <v>1</v>
      </c>
      <c r="X573" s="1">
        <f t="shared" si="254"/>
        <v>1</v>
      </c>
      <c r="Y573" s="1">
        <f t="shared" si="255"/>
        <v>1</v>
      </c>
      <c r="Z573" s="1">
        <f t="shared" si="249"/>
        <v>0</v>
      </c>
      <c r="AA573" s="1">
        <f t="shared" si="256"/>
        <v>0</v>
      </c>
      <c r="AB573" s="1">
        <f t="shared" si="239"/>
        <v>6</v>
      </c>
      <c r="AC573" s="1"/>
    </row>
    <row r="574" spans="1:29" ht="12.95" customHeight="1">
      <c r="A574" s="2">
        <v>12711</v>
      </c>
      <c r="B574" s="1" t="s">
        <v>526</v>
      </c>
      <c r="C574" s="1" t="s">
        <v>527</v>
      </c>
      <c r="D574" s="1">
        <v>39.486699999999999</v>
      </c>
      <c r="E574" s="1">
        <v>-107.316</v>
      </c>
      <c r="F574" s="3">
        <v>1</v>
      </c>
      <c r="G574" s="9" t="s">
        <v>2026</v>
      </c>
      <c r="H574" s="13">
        <v>96.774618000000004</v>
      </c>
      <c r="I574" s="14">
        <v>19.715461999999999</v>
      </c>
      <c r="J574" s="12">
        <v>0</v>
      </c>
      <c r="K574" s="12">
        <v>2.9973999999999998</v>
      </c>
      <c r="L574" s="12">
        <v>9.2999999999999992E-3</v>
      </c>
      <c r="M574" s="1">
        <v>1</v>
      </c>
      <c r="N574" s="1">
        <v>20</v>
      </c>
      <c r="O574" s="12">
        <v>2.618687</v>
      </c>
      <c r="P574" s="1">
        <v>0</v>
      </c>
      <c r="Q574" s="1">
        <v>0</v>
      </c>
      <c r="R574" s="1">
        <v>0</v>
      </c>
      <c r="S574" s="1">
        <f t="shared" si="250"/>
        <v>0</v>
      </c>
      <c r="T574" s="1">
        <f t="shared" si="251"/>
        <v>1</v>
      </c>
      <c r="U574" s="1">
        <f t="shared" si="252"/>
        <v>1</v>
      </c>
      <c r="V574" s="1">
        <f t="shared" si="248"/>
        <v>1</v>
      </c>
      <c r="W574" s="1">
        <f t="shared" si="253"/>
        <v>1</v>
      </c>
      <c r="X574" s="1">
        <f t="shared" si="254"/>
        <v>1</v>
      </c>
      <c r="Y574" s="1">
        <f t="shared" si="255"/>
        <v>0</v>
      </c>
      <c r="Z574" s="1">
        <f t="shared" si="249"/>
        <v>0</v>
      </c>
      <c r="AA574" s="1">
        <f t="shared" si="256"/>
        <v>0</v>
      </c>
      <c r="AB574" s="1">
        <f t="shared" si="239"/>
        <v>5</v>
      </c>
      <c r="AC574" s="1"/>
    </row>
    <row r="575" spans="1:29" ht="12.95" customHeight="1">
      <c r="A575" s="2">
        <v>12714</v>
      </c>
      <c r="B575" s="1" t="s">
        <v>526</v>
      </c>
      <c r="C575" s="1" t="s">
        <v>528</v>
      </c>
      <c r="D575" s="1">
        <v>39.463099999999997</v>
      </c>
      <c r="E575" s="1">
        <v>-107.3244</v>
      </c>
      <c r="F575" s="3">
        <v>1</v>
      </c>
      <c r="G575" s="9" t="s">
        <v>2026</v>
      </c>
      <c r="H575" s="13">
        <v>80.981142000000006</v>
      </c>
      <c r="I575" s="14">
        <v>19.925891</v>
      </c>
      <c r="J575" s="12">
        <v>0</v>
      </c>
      <c r="K575" s="12">
        <v>1.4949000000000001</v>
      </c>
      <c r="L575" s="12">
        <v>1.11E-2</v>
      </c>
      <c r="M575" s="1">
        <v>1</v>
      </c>
      <c r="N575" s="1">
        <v>12</v>
      </c>
      <c r="O575" s="12">
        <v>1.822171</v>
      </c>
      <c r="P575" s="1">
        <v>0</v>
      </c>
      <c r="Q575" s="1">
        <v>0</v>
      </c>
      <c r="R575" s="1">
        <v>0</v>
      </c>
      <c r="S575" s="1">
        <f t="shared" si="250"/>
        <v>0</v>
      </c>
      <c r="T575" s="1">
        <f t="shared" si="251"/>
        <v>1</v>
      </c>
      <c r="U575" s="1">
        <f t="shared" si="252"/>
        <v>1</v>
      </c>
      <c r="V575" s="1">
        <f t="shared" si="248"/>
        <v>1</v>
      </c>
      <c r="W575" s="1">
        <f t="shared" si="253"/>
        <v>1</v>
      </c>
      <c r="X575" s="1">
        <f t="shared" si="254"/>
        <v>1</v>
      </c>
      <c r="Y575" s="1">
        <f t="shared" si="255"/>
        <v>0</v>
      </c>
      <c r="Z575" s="1">
        <f t="shared" si="249"/>
        <v>0</v>
      </c>
      <c r="AA575" s="1">
        <f t="shared" si="256"/>
        <v>0</v>
      </c>
      <c r="AB575" s="1">
        <f t="shared" si="239"/>
        <v>5</v>
      </c>
      <c r="AC575" s="1"/>
    </row>
    <row r="576" spans="1:29" ht="12.95" customHeight="1">
      <c r="A576" s="2">
        <v>12715</v>
      </c>
      <c r="B576" s="1" t="s">
        <v>531</v>
      </c>
      <c r="C576" s="1" t="s">
        <v>532</v>
      </c>
      <c r="D576" s="1">
        <v>39.195799999999998</v>
      </c>
      <c r="E576" s="1">
        <v>-106.8329</v>
      </c>
      <c r="F576" s="3">
        <v>1</v>
      </c>
      <c r="G576" s="9" t="s">
        <v>2026</v>
      </c>
      <c r="H576" s="13">
        <v>186.176581</v>
      </c>
      <c r="I576" s="14">
        <v>9.7004640000000002</v>
      </c>
      <c r="J576" s="12">
        <v>0</v>
      </c>
      <c r="K576" s="12">
        <v>0</v>
      </c>
      <c r="L576" s="12">
        <v>0.13730000000000001</v>
      </c>
      <c r="M576" s="1">
        <v>6</v>
      </c>
      <c r="N576" s="1">
        <v>17</v>
      </c>
      <c r="O576" s="12">
        <v>3.0519250000000002</v>
      </c>
      <c r="P576" s="1">
        <v>0.230964</v>
      </c>
      <c r="Q576" s="1">
        <v>0</v>
      </c>
      <c r="R576" s="1">
        <v>0</v>
      </c>
      <c r="S576" s="1">
        <f t="shared" si="250"/>
        <v>0</v>
      </c>
      <c r="T576" s="1">
        <f t="shared" si="251"/>
        <v>0</v>
      </c>
      <c r="U576" s="1">
        <f t="shared" si="252"/>
        <v>1</v>
      </c>
      <c r="V576" s="1">
        <f t="shared" si="248"/>
        <v>1</v>
      </c>
      <c r="W576" s="1">
        <f t="shared" si="253"/>
        <v>1</v>
      </c>
      <c r="X576" s="1">
        <f t="shared" si="254"/>
        <v>1</v>
      </c>
      <c r="Y576" s="1">
        <f t="shared" si="255"/>
        <v>1</v>
      </c>
      <c r="Z576" s="1">
        <f t="shared" si="249"/>
        <v>0</v>
      </c>
      <c r="AA576" s="1">
        <f t="shared" si="256"/>
        <v>0</v>
      </c>
      <c r="AB576" s="1">
        <f t="shared" si="239"/>
        <v>5</v>
      </c>
      <c r="AC576" s="1"/>
    </row>
    <row r="577" spans="1:29" ht="12.95" customHeight="1">
      <c r="A577" s="2">
        <v>12718</v>
      </c>
      <c r="B577" s="1" t="s">
        <v>526</v>
      </c>
      <c r="C577" s="1" t="s">
        <v>533</v>
      </c>
      <c r="D577" s="1">
        <v>39.4009</v>
      </c>
      <c r="E577" s="1">
        <v>-107.3237</v>
      </c>
      <c r="F577" s="3">
        <v>1</v>
      </c>
      <c r="G577" s="9" t="s">
        <v>2026</v>
      </c>
      <c r="H577" s="13">
        <v>42.957419000000002</v>
      </c>
      <c r="I577" s="14">
        <v>18.389723</v>
      </c>
      <c r="J577" s="12">
        <v>0</v>
      </c>
      <c r="K577" s="12">
        <v>0</v>
      </c>
      <c r="L577" s="12">
        <v>2.0900000000000002E-2</v>
      </c>
      <c r="M577" s="1">
        <v>3</v>
      </c>
      <c r="N577" s="1">
        <v>4</v>
      </c>
      <c r="O577" s="12">
        <v>1.2224010000000001</v>
      </c>
      <c r="P577" s="1">
        <v>0</v>
      </c>
      <c r="Q577" s="1">
        <v>1</v>
      </c>
      <c r="R577" s="1">
        <v>0</v>
      </c>
      <c r="S577" s="1">
        <f t="shared" si="250"/>
        <v>0</v>
      </c>
      <c r="T577" s="1">
        <f t="shared" si="251"/>
        <v>0</v>
      </c>
      <c r="U577" s="1">
        <f t="shared" si="252"/>
        <v>1</v>
      </c>
      <c r="V577" s="1">
        <f t="shared" si="248"/>
        <v>1</v>
      </c>
      <c r="W577" s="1">
        <f t="shared" si="253"/>
        <v>1</v>
      </c>
      <c r="X577" s="1">
        <f t="shared" si="254"/>
        <v>1</v>
      </c>
      <c r="Y577" s="1">
        <f t="shared" si="255"/>
        <v>0</v>
      </c>
      <c r="Z577" s="1">
        <f t="shared" si="249"/>
        <v>1</v>
      </c>
      <c r="AA577" s="1">
        <f t="shared" si="256"/>
        <v>0</v>
      </c>
      <c r="AB577" s="1">
        <f t="shared" si="239"/>
        <v>5</v>
      </c>
      <c r="AC577" s="1"/>
    </row>
    <row r="578" spans="1:29" ht="12.95" customHeight="1">
      <c r="A578" s="2">
        <v>12719</v>
      </c>
      <c r="B578" s="1" t="s">
        <v>536</v>
      </c>
      <c r="C578" s="1" t="s">
        <v>537</v>
      </c>
      <c r="D578" s="1">
        <v>39.4572</v>
      </c>
      <c r="E578" s="1">
        <v>-107.265</v>
      </c>
      <c r="F578" s="3">
        <v>1</v>
      </c>
      <c r="G578" s="9" t="s">
        <v>2026</v>
      </c>
      <c r="H578" s="13">
        <v>226.648764</v>
      </c>
      <c r="I578" s="14">
        <v>14.279574999999999</v>
      </c>
      <c r="J578" s="12">
        <v>0</v>
      </c>
      <c r="K578" s="12">
        <v>2.9132000000000002</v>
      </c>
      <c r="L578" s="12">
        <v>3.9700000000000006E-2</v>
      </c>
      <c r="M578" s="1">
        <v>2</v>
      </c>
      <c r="N578" s="1">
        <v>11</v>
      </c>
      <c r="O578" s="12">
        <v>1.5119750000000001</v>
      </c>
      <c r="P578" s="1">
        <v>0</v>
      </c>
      <c r="Q578" s="1">
        <v>0</v>
      </c>
      <c r="R578" s="1">
        <v>0</v>
      </c>
      <c r="S578" s="1">
        <f t="shared" si="250"/>
        <v>0</v>
      </c>
      <c r="T578" s="1">
        <f t="shared" si="251"/>
        <v>1</v>
      </c>
      <c r="U578" s="1">
        <f t="shared" si="252"/>
        <v>1</v>
      </c>
      <c r="V578" s="1">
        <f t="shared" si="248"/>
        <v>1</v>
      </c>
      <c r="W578" s="1">
        <f t="shared" si="253"/>
        <v>1</v>
      </c>
      <c r="X578" s="1">
        <f t="shared" si="254"/>
        <v>1</v>
      </c>
      <c r="Y578" s="1">
        <f t="shared" si="255"/>
        <v>0</v>
      </c>
      <c r="Z578" s="1">
        <f t="shared" si="249"/>
        <v>0</v>
      </c>
      <c r="AA578" s="1">
        <f t="shared" si="256"/>
        <v>0</v>
      </c>
      <c r="AB578" s="1">
        <f t="shared" ref="AB578:AB641" si="257">SUM(S578:AA578)</f>
        <v>5</v>
      </c>
      <c r="AC578" s="1"/>
    </row>
    <row r="579" spans="1:29" ht="12.95" customHeight="1">
      <c r="A579" s="2">
        <v>12725</v>
      </c>
      <c r="B579" s="1" t="s">
        <v>536</v>
      </c>
      <c r="C579" s="1" t="s">
        <v>538</v>
      </c>
      <c r="D579" s="1">
        <v>39.460599999999999</v>
      </c>
      <c r="E579" s="1">
        <v>-107.098</v>
      </c>
      <c r="F579" s="3">
        <v>1</v>
      </c>
      <c r="G579" s="9" t="s">
        <v>2026</v>
      </c>
      <c r="H579" s="13">
        <v>90.221746999999993</v>
      </c>
      <c r="I579" s="14">
        <v>14.197994</v>
      </c>
      <c r="J579" s="12">
        <v>0</v>
      </c>
      <c r="K579" s="12">
        <v>2E-3</v>
      </c>
      <c r="L579" s="12">
        <v>0</v>
      </c>
      <c r="M579" s="1">
        <v>0</v>
      </c>
      <c r="N579" s="1">
        <v>15</v>
      </c>
      <c r="O579" s="12">
        <v>1.051434</v>
      </c>
      <c r="P579" s="1">
        <v>0</v>
      </c>
      <c r="Q579" s="1">
        <v>0</v>
      </c>
      <c r="R579" s="1">
        <v>0</v>
      </c>
      <c r="S579" s="1">
        <f t="shared" si="250"/>
        <v>0</v>
      </c>
      <c r="T579" s="1">
        <f t="shared" si="251"/>
        <v>1</v>
      </c>
      <c r="U579" s="1">
        <f t="shared" si="252"/>
        <v>0</v>
      </c>
      <c r="V579" s="1">
        <f t="shared" si="248"/>
        <v>0</v>
      </c>
      <c r="W579" s="1">
        <f t="shared" si="253"/>
        <v>1</v>
      </c>
      <c r="X579" s="1">
        <f t="shared" si="254"/>
        <v>1</v>
      </c>
      <c r="Y579" s="1">
        <f t="shared" si="255"/>
        <v>0</v>
      </c>
      <c r="Z579" s="1">
        <f t="shared" si="249"/>
        <v>0</v>
      </c>
      <c r="AA579" s="1">
        <f t="shared" si="256"/>
        <v>0</v>
      </c>
      <c r="AB579" s="1">
        <f t="shared" si="257"/>
        <v>3</v>
      </c>
      <c r="AC579" s="1"/>
    </row>
    <row r="580" spans="1:29" ht="12.95" customHeight="1">
      <c r="A580" s="2">
        <v>12731</v>
      </c>
      <c r="B580" s="1" t="s">
        <v>539</v>
      </c>
      <c r="C580" s="1" t="s">
        <v>94</v>
      </c>
      <c r="D580" s="1">
        <v>39.40831</v>
      </c>
      <c r="E580" s="1">
        <v>-107.23022</v>
      </c>
      <c r="F580" s="3">
        <v>1</v>
      </c>
      <c r="G580" s="9" t="s">
        <v>2026</v>
      </c>
      <c r="H580" s="13">
        <v>903.62842899999998</v>
      </c>
      <c r="I580" s="14">
        <v>15.55409</v>
      </c>
      <c r="J580" s="12">
        <v>9.3999999999999986E-3</v>
      </c>
      <c r="K580" s="12">
        <v>1.2146999999999999</v>
      </c>
      <c r="L580" s="12">
        <v>0.2477</v>
      </c>
      <c r="M580" s="1">
        <v>1</v>
      </c>
      <c r="N580" s="1">
        <v>16</v>
      </c>
      <c r="O580" s="12">
        <v>4.3046800000000003</v>
      </c>
      <c r="P580" s="1">
        <v>4.2053E-2</v>
      </c>
      <c r="Q580" s="1">
        <v>0</v>
      </c>
      <c r="R580" s="1">
        <v>0</v>
      </c>
      <c r="S580" s="1">
        <f t="shared" si="250"/>
        <v>1</v>
      </c>
      <c r="T580" s="1">
        <f t="shared" si="251"/>
        <v>1</v>
      </c>
      <c r="U580" s="1">
        <f t="shared" si="252"/>
        <v>1</v>
      </c>
      <c r="V580" s="1">
        <f t="shared" si="248"/>
        <v>1</v>
      </c>
      <c r="W580" s="1">
        <f t="shared" si="253"/>
        <v>1</v>
      </c>
      <c r="X580" s="1">
        <f t="shared" si="254"/>
        <v>1</v>
      </c>
      <c r="Y580" s="1">
        <f t="shared" si="255"/>
        <v>1</v>
      </c>
      <c r="Z580" s="1">
        <f t="shared" si="249"/>
        <v>0</v>
      </c>
      <c r="AA580" s="1">
        <f t="shared" si="256"/>
        <v>0</v>
      </c>
      <c r="AB580" s="1">
        <f t="shared" si="257"/>
        <v>7</v>
      </c>
      <c r="AC580" s="1"/>
    </row>
    <row r="581" spans="1:29" ht="12.95" customHeight="1">
      <c r="A581" s="2">
        <v>12732</v>
      </c>
      <c r="B581" s="1" t="s">
        <v>539</v>
      </c>
      <c r="C581" s="1" t="s">
        <v>544</v>
      </c>
      <c r="D581" s="1">
        <v>39.182667000000002</v>
      </c>
      <c r="E581" s="1">
        <v>-107.23783299999999</v>
      </c>
      <c r="F581" s="3">
        <v>2</v>
      </c>
      <c r="G581" s="9" t="s">
        <v>2026</v>
      </c>
      <c r="H581" s="13">
        <v>410.63041900000002</v>
      </c>
      <c r="I581" s="14">
        <v>53.525784999999999</v>
      </c>
      <c r="J581" s="12">
        <v>0</v>
      </c>
      <c r="K581" s="12">
        <v>5.2800000000000007E-2</v>
      </c>
      <c r="L581" s="12">
        <v>0.16200000000000001</v>
      </c>
      <c r="M581" s="1">
        <v>0</v>
      </c>
      <c r="N581" s="1">
        <v>6</v>
      </c>
      <c r="O581" s="12">
        <v>0.72543199999999997</v>
      </c>
      <c r="P581" s="1">
        <v>8.0364000000000005E-2</v>
      </c>
      <c r="Q581" s="1">
        <v>0</v>
      </c>
      <c r="R581" s="1">
        <v>0</v>
      </c>
      <c r="S581" s="1">
        <f t="shared" si="250"/>
        <v>0</v>
      </c>
      <c r="T581" s="1">
        <f t="shared" si="251"/>
        <v>1</v>
      </c>
      <c r="U581" s="1">
        <f t="shared" si="252"/>
        <v>1</v>
      </c>
      <c r="V581" s="1">
        <f t="shared" si="248"/>
        <v>0</v>
      </c>
      <c r="W581" s="1">
        <f t="shared" si="253"/>
        <v>1</v>
      </c>
      <c r="X581" s="1">
        <f t="shared" si="254"/>
        <v>1</v>
      </c>
      <c r="Y581" s="1">
        <f t="shared" si="255"/>
        <v>1</v>
      </c>
      <c r="Z581" s="1">
        <f t="shared" si="249"/>
        <v>0</v>
      </c>
      <c r="AA581" s="1">
        <f t="shared" si="256"/>
        <v>0</v>
      </c>
      <c r="AB581" s="1">
        <f t="shared" si="257"/>
        <v>5</v>
      </c>
      <c r="AC581" s="1"/>
    </row>
    <row r="582" spans="1:29" ht="12.95" customHeight="1">
      <c r="A582" s="2">
        <v>12733</v>
      </c>
      <c r="B582" s="1" t="s">
        <v>539</v>
      </c>
      <c r="C582" s="1" t="s">
        <v>555</v>
      </c>
      <c r="D582" s="1">
        <v>39.108333000000002</v>
      </c>
      <c r="E582" s="1">
        <v>-107.266667</v>
      </c>
      <c r="F582" s="3">
        <v>2</v>
      </c>
      <c r="G582" s="9" t="s">
        <v>2026</v>
      </c>
      <c r="H582" s="13">
        <v>257.69343900000001</v>
      </c>
      <c r="I582" s="14">
        <v>24.905359000000001</v>
      </c>
      <c r="J582" s="12">
        <v>0</v>
      </c>
      <c r="K582" s="12">
        <v>3.9800000000000002E-2</v>
      </c>
      <c r="L582" s="12">
        <v>0.14280000000000001</v>
      </c>
      <c r="M582" s="1">
        <v>0</v>
      </c>
      <c r="N582" s="1">
        <v>6</v>
      </c>
      <c r="O582" s="12">
        <v>1.198213</v>
      </c>
      <c r="P582" s="1">
        <v>0.10477599999999999</v>
      </c>
      <c r="Q582" s="1">
        <v>0</v>
      </c>
      <c r="R582" s="1">
        <v>0</v>
      </c>
      <c r="S582" s="1">
        <f t="shared" si="250"/>
        <v>0</v>
      </c>
      <c r="T582" s="1">
        <f t="shared" si="251"/>
        <v>1</v>
      </c>
      <c r="U582" s="1">
        <f t="shared" si="252"/>
        <v>1</v>
      </c>
      <c r="V582" s="1">
        <f t="shared" si="248"/>
        <v>0</v>
      </c>
      <c r="W582" s="1">
        <f t="shared" si="253"/>
        <v>1</v>
      </c>
      <c r="X582" s="1">
        <f t="shared" si="254"/>
        <v>1</v>
      </c>
      <c r="Y582" s="1">
        <f t="shared" si="255"/>
        <v>1</v>
      </c>
      <c r="Z582" s="1">
        <f t="shared" si="249"/>
        <v>0</v>
      </c>
      <c r="AA582" s="1">
        <f t="shared" si="256"/>
        <v>0</v>
      </c>
      <c r="AB582" s="1">
        <f t="shared" si="257"/>
        <v>5</v>
      </c>
      <c r="AC582" s="1"/>
    </row>
    <row r="583" spans="1:29" ht="12.95" customHeight="1">
      <c r="A583" s="2">
        <v>12735</v>
      </c>
      <c r="B583" s="1" t="s">
        <v>539</v>
      </c>
      <c r="C583" s="1" t="s">
        <v>556</v>
      </c>
      <c r="D583" s="1">
        <v>39.085383999999998</v>
      </c>
      <c r="E583" s="1">
        <v>-107.24226400000001</v>
      </c>
      <c r="F583" s="3">
        <v>2</v>
      </c>
      <c r="G583" s="9" t="s">
        <v>2026</v>
      </c>
      <c r="H583" s="13">
        <v>241.944975</v>
      </c>
      <c r="I583" s="14">
        <v>38.807574000000002</v>
      </c>
      <c r="J583" s="12">
        <v>0</v>
      </c>
      <c r="K583" s="12">
        <v>4.24E-2</v>
      </c>
      <c r="L583" s="12">
        <v>0.12040000000000002</v>
      </c>
      <c r="M583" s="1">
        <v>0</v>
      </c>
      <c r="N583" s="1">
        <v>13</v>
      </c>
      <c r="O583" s="12">
        <v>1.150976</v>
      </c>
      <c r="P583" s="1">
        <v>0.111596</v>
      </c>
      <c r="Q583" s="1">
        <v>0</v>
      </c>
      <c r="R583" s="1">
        <v>0</v>
      </c>
      <c r="S583" s="1">
        <f t="shared" si="250"/>
        <v>0</v>
      </c>
      <c r="T583" s="1">
        <f t="shared" si="251"/>
        <v>1</v>
      </c>
      <c r="U583" s="1">
        <f t="shared" si="252"/>
        <v>1</v>
      </c>
      <c r="V583" s="1">
        <f t="shared" si="248"/>
        <v>0</v>
      </c>
      <c r="W583" s="1">
        <f t="shared" si="253"/>
        <v>1</v>
      </c>
      <c r="X583" s="1">
        <f t="shared" si="254"/>
        <v>1</v>
      </c>
      <c r="Y583" s="1">
        <f t="shared" si="255"/>
        <v>1</v>
      </c>
      <c r="Z583" s="1">
        <f t="shared" si="249"/>
        <v>0</v>
      </c>
      <c r="AA583" s="1">
        <f t="shared" si="256"/>
        <v>0</v>
      </c>
      <c r="AB583" s="1">
        <f t="shared" si="257"/>
        <v>5</v>
      </c>
      <c r="AC583" s="1"/>
    </row>
    <row r="584" spans="1:29" ht="12.95" customHeight="1">
      <c r="A584" s="2">
        <v>12738</v>
      </c>
      <c r="B584" s="1" t="s">
        <v>557</v>
      </c>
      <c r="C584" s="1" t="s">
        <v>558</v>
      </c>
      <c r="D584" s="1">
        <v>39.330866</v>
      </c>
      <c r="E584" s="1">
        <v>-106.986115</v>
      </c>
      <c r="F584" s="3">
        <v>1</v>
      </c>
      <c r="G584" s="9" t="s">
        <v>2024</v>
      </c>
      <c r="H584" s="13">
        <v>260.81797499999999</v>
      </c>
      <c r="I584" s="14">
        <v>20.429040000000001</v>
      </c>
      <c r="J584" s="12">
        <v>0</v>
      </c>
      <c r="K584" s="12">
        <v>3.5146999999999999</v>
      </c>
      <c r="L584" s="12">
        <v>8.4400000000000003E-2</v>
      </c>
      <c r="M584" s="1">
        <v>0</v>
      </c>
      <c r="N584" s="1">
        <v>28</v>
      </c>
      <c r="O584" s="12">
        <v>2.7072509999999999</v>
      </c>
      <c r="P584" s="1">
        <v>0</v>
      </c>
      <c r="Q584" s="1">
        <v>0</v>
      </c>
      <c r="R584" s="1">
        <v>0</v>
      </c>
      <c r="S584" s="1">
        <f>IF(J584&gt;5,1,0)</f>
        <v>0</v>
      </c>
      <c r="T584" s="1">
        <f>IF(K584&gt;2,1,0)</f>
        <v>1</v>
      </c>
      <c r="U584" s="1">
        <f>IF(L584&gt;0.05,1,0)</f>
        <v>1</v>
      </c>
      <c r="V584" s="1">
        <f t="shared" si="248"/>
        <v>0</v>
      </c>
      <c r="W584" s="1">
        <f>IF(N584&gt;10,1,0)</f>
        <v>1</v>
      </c>
      <c r="X584" s="1">
        <f>IF(O584&gt;2,1,0)</f>
        <v>1</v>
      </c>
      <c r="Y584" s="1">
        <f>IF(P584&gt;0.05,1,0)</f>
        <v>0</v>
      </c>
      <c r="Z584" s="1">
        <f t="shared" si="249"/>
        <v>0</v>
      </c>
      <c r="AA584" s="1">
        <f>IF(R584&gt;2,1,0)</f>
        <v>0</v>
      </c>
      <c r="AB584" s="1">
        <f t="shared" si="257"/>
        <v>4</v>
      </c>
      <c r="AC584" s="1"/>
    </row>
    <row r="585" spans="1:29" ht="12.95" customHeight="1">
      <c r="A585" s="2">
        <v>12739</v>
      </c>
      <c r="B585" s="1" t="s">
        <v>154</v>
      </c>
      <c r="C585" s="1" t="s">
        <v>114</v>
      </c>
      <c r="D585" s="1">
        <v>39.217799999999997</v>
      </c>
      <c r="E585" s="1">
        <v>-106.88549999999999</v>
      </c>
      <c r="F585" s="3">
        <v>1</v>
      </c>
      <c r="G585" s="9" t="s">
        <v>2026</v>
      </c>
      <c r="H585" s="13">
        <v>8.7152930000000008</v>
      </c>
      <c r="I585" s="14">
        <v>7.1128140000000002</v>
      </c>
      <c r="J585" s="12">
        <v>0</v>
      </c>
      <c r="K585" s="12">
        <v>5.9048000000000007</v>
      </c>
      <c r="L585" s="12">
        <v>0</v>
      </c>
      <c r="M585" s="1">
        <v>0</v>
      </c>
      <c r="N585" s="1">
        <v>4</v>
      </c>
      <c r="O585" s="12">
        <v>1.279765</v>
      </c>
      <c r="P585" s="1">
        <v>0</v>
      </c>
      <c r="Q585" s="1">
        <v>0</v>
      </c>
      <c r="R585" s="1">
        <v>0</v>
      </c>
      <c r="S585" s="1">
        <f t="shared" ref="S585:U587" si="258">IF(J585&gt;0,1,0)</f>
        <v>0</v>
      </c>
      <c r="T585" s="1">
        <f t="shared" si="258"/>
        <v>1</v>
      </c>
      <c r="U585" s="1">
        <f t="shared" si="258"/>
        <v>0</v>
      </c>
      <c r="V585" s="1">
        <f t="shared" si="248"/>
        <v>0</v>
      </c>
      <c r="W585" s="1">
        <f>IF(N585&gt;1,1,0)</f>
        <v>1</v>
      </c>
      <c r="X585" s="1">
        <f>IF(O585&gt;0.6,1,0)</f>
        <v>1</v>
      </c>
      <c r="Y585" s="1">
        <f>IF(P585&gt;0.03,1,0)</f>
        <v>0</v>
      </c>
      <c r="Z585" s="1">
        <f t="shared" si="249"/>
        <v>0</v>
      </c>
      <c r="AA585" s="1">
        <f>IF(R585&gt;0,1,0)</f>
        <v>0</v>
      </c>
      <c r="AB585" s="1">
        <f t="shared" si="257"/>
        <v>3</v>
      </c>
      <c r="AC585" s="1"/>
    </row>
    <row r="586" spans="1:29" ht="12.95" customHeight="1">
      <c r="A586" s="2">
        <v>12740</v>
      </c>
      <c r="B586" s="1" t="s">
        <v>557</v>
      </c>
      <c r="C586" s="1" t="s">
        <v>94</v>
      </c>
      <c r="D586" s="1">
        <v>39.32517</v>
      </c>
      <c r="E586" s="1">
        <v>-106.98533</v>
      </c>
      <c r="F586" s="3">
        <v>1</v>
      </c>
      <c r="G586" s="9" t="s">
        <v>2026</v>
      </c>
      <c r="H586" s="13">
        <v>259.33994100000001</v>
      </c>
      <c r="I586" s="14">
        <v>23.31579</v>
      </c>
      <c r="J586" s="12">
        <v>0</v>
      </c>
      <c r="K586" s="12">
        <v>3.5568000000000004</v>
      </c>
      <c r="L586" s="12">
        <v>8.1900000000000001E-2</v>
      </c>
      <c r="M586" s="1">
        <v>0</v>
      </c>
      <c r="N586" s="1">
        <v>29</v>
      </c>
      <c r="O586" s="12">
        <v>2.6492490000000002</v>
      </c>
      <c r="P586" s="1">
        <v>0</v>
      </c>
      <c r="Q586" s="1">
        <v>0</v>
      </c>
      <c r="R586" s="1">
        <v>0</v>
      </c>
      <c r="S586" s="1">
        <f t="shared" si="258"/>
        <v>0</v>
      </c>
      <c r="T586" s="1">
        <f t="shared" si="258"/>
        <v>1</v>
      </c>
      <c r="U586" s="1">
        <f t="shared" si="258"/>
        <v>1</v>
      </c>
      <c r="V586" s="1">
        <f t="shared" si="248"/>
        <v>0</v>
      </c>
      <c r="W586" s="1">
        <f>IF(N586&gt;1,1,0)</f>
        <v>1</v>
      </c>
      <c r="X586" s="1">
        <f>IF(O586&gt;0.6,1,0)</f>
        <v>1</v>
      </c>
      <c r="Y586" s="1">
        <f>IF(P586&gt;0.03,1,0)</f>
        <v>0</v>
      </c>
      <c r="Z586" s="1">
        <f t="shared" si="249"/>
        <v>0</v>
      </c>
      <c r="AA586" s="1">
        <f>IF(R586&gt;0,1,0)</f>
        <v>0</v>
      </c>
      <c r="AB586" s="1">
        <f t="shared" si="257"/>
        <v>4</v>
      </c>
      <c r="AC586" s="1"/>
    </row>
    <row r="587" spans="1:29" ht="12.95" customHeight="1">
      <c r="A587" s="2">
        <v>12741</v>
      </c>
      <c r="B587" s="1" t="s">
        <v>557</v>
      </c>
      <c r="C587" s="1" t="s">
        <v>559</v>
      </c>
      <c r="D587" s="1">
        <v>39.298229999999997</v>
      </c>
      <c r="E587" s="1">
        <v>-106.95996</v>
      </c>
      <c r="F587" s="3">
        <v>1</v>
      </c>
      <c r="G587" s="9" t="s">
        <v>2026</v>
      </c>
      <c r="H587" s="13">
        <v>154.942476</v>
      </c>
      <c r="I587" s="14">
        <v>15.278494</v>
      </c>
      <c r="J587" s="12">
        <v>0</v>
      </c>
      <c r="K587" s="12">
        <v>0.80199999999999994</v>
      </c>
      <c r="L587" s="12">
        <v>0</v>
      </c>
      <c r="M587" s="1">
        <v>0</v>
      </c>
      <c r="N587" s="1">
        <v>26</v>
      </c>
      <c r="O587" s="12">
        <v>2.6370439999999999</v>
      </c>
      <c r="P587" s="1">
        <v>0</v>
      </c>
      <c r="Q587" s="1">
        <v>0</v>
      </c>
      <c r="R587" s="1">
        <v>0</v>
      </c>
      <c r="S587" s="1">
        <f t="shared" si="258"/>
        <v>0</v>
      </c>
      <c r="T587" s="1">
        <f t="shared" si="258"/>
        <v>1</v>
      </c>
      <c r="U587" s="1">
        <f t="shared" si="258"/>
        <v>0</v>
      </c>
      <c r="V587" s="1">
        <f t="shared" si="248"/>
        <v>0</v>
      </c>
      <c r="W587" s="1">
        <f>IF(N587&gt;1,1,0)</f>
        <v>1</v>
      </c>
      <c r="X587" s="1">
        <f>IF(O587&gt;0.6,1,0)</f>
        <v>1</v>
      </c>
      <c r="Y587" s="1">
        <f>IF(P587&gt;0.03,1,0)</f>
        <v>0</v>
      </c>
      <c r="Z587" s="1">
        <f t="shared" si="249"/>
        <v>0</v>
      </c>
      <c r="AA587" s="1">
        <f>IF(R587&gt;0,1,0)</f>
        <v>0</v>
      </c>
      <c r="AB587" s="1">
        <f t="shared" si="257"/>
        <v>3</v>
      </c>
      <c r="AC587" s="1"/>
    </row>
    <row r="588" spans="1:29" ht="12.95" customHeight="1">
      <c r="A588" s="2">
        <v>12744</v>
      </c>
      <c r="B588" s="1" t="s">
        <v>560</v>
      </c>
      <c r="C588" s="1" t="s">
        <v>561</v>
      </c>
      <c r="D588" s="1">
        <v>39.310211000000002</v>
      </c>
      <c r="E588" s="1">
        <v>-106.980968</v>
      </c>
      <c r="F588" s="3">
        <v>1</v>
      </c>
      <c r="G588" s="9" t="s">
        <v>2024</v>
      </c>
      <c r="H588" s="13">
        <v>96.744375000000005</v>
      </c>
      <c r="I588" s="14">
        <v>22.236356000000001</v>
      </c>
      <c r="J588" s="12">
        <v>0</v>
      </c>
      <c r="K588" s="12">
        <v>7.6327999999999996</v>
      </c>
      <c r="L588" s="12">
        <v>0.13550000000000001</v>
      </c>
      <c r="M588" s="1">
        <v>0</v>
      </c>
      <c r="N588" s="1">
        <v>18</v>
      </c>
      <c r="O588" s="12">
        <v>2.2843300000000002</v>
      </c>
      <c r="P588" s="1">
        <v>0</v>
      </c>
      <c r="Q588" s="1">
        <v>0</v>
      </c>
      <c r="R588" s="1">
        <v>0</v>
      </c>
      <c r="S588" s="1">
        <f>IF(J588&gt;5,1,0)</f>
        <v>0</v>
      </c>
      <c r="T588" s="1">
        <f>IF(K588&gt;2,1,0)</f>
        <v>1</v>
      </c>
      <c r="U588" s="1">
        <f>IF(L588&gt;0.05,1,0)</f>
        <v>1</v>
      </c>
      <c r="V588" s="1">
        <f t="shared" si="248"/>
        <v>0</v>
      </c>
      <c r="W588" s="1">
        <f>IF(N588&gt;10,1,0)</f>
        <v>1</v>
      </c>
      <c r="X588" s="1">
        <f>IF(O588&gt;2,1,0)</f>
        <v>1</v>
      </c>
      <c r="Y588" s="1">
        <f>IF(P588&gt;0.05,1,0)</f>
        <v>0</v>
      </c>
      <c r="Z588" s="1">
        <f t="shared" si="249"/>
        <v>0</v>
      </c>
      <c r="AA588" s="1">
        <f>IF(R588&gt;2,1,0)</f>
        <v>0</v>
      </c>
      <c r="AB588" s="1">
        <f t="shared" si="257"/>
        <v>4</v>
      </c>
      <c r="AC588" s="1"/>
    </row>
    <row r="589" spans="1:29" ht="12.95" customHeight="1">
      <c r="A589" s="2">
        <v>12751</v>
      </c>
      <c r="B589" s="1" t="s">
        <v>562</v>
      </c>
      <c r="C589" s="1" t="s">
        <v>563</v>
      </c>
      <c r="D589" s="1">
        <v>39.366999999999997</v>
      </c>
      <c r="E589" s="1">
        <v>-107.0334</v>
      </c>
      <c r="F589" s="3">
        <v>1</v>
      </c>
      <c r="G589" s="9" t="s">
        <v>2026</v>
      </c>
      <c r="H589" s="13">
        <v>747.01625899999999</v>
      </c>
      <c r="I589" s="14">
        <v>14.850832</v>
      </c>
      <c r="J589" s="12">
        <v>0</v>
      </c>
      <c r="K589" s="12">
        <v>0.22420000000000001</v>
      </c>
      <c r="L589" s="12">
        <v>4.2000000000000006E-3</v>
      </c>
      <c r="M589" s="1">
        <v>0</v>
      </c>
      <c r="N589" s="1">
        <v>7</v>
      </c>
      <c r="O589" s="12">
        <v>1.3469260000000001</v>
      </c>
      <c r="P589" s="1">
        <v>0</v>
      </c>
      <c r="Q589" s="1">
        <v>0</v>
      </c>
      <c r="R589" s="1">
        <v>0</v>
      </c>
      <c r="S589" s="1">
        <f t="shared" ref="S589:S608" si="259">IF(J589&gt;0,1,0)</f>
        <v>0</v>
      </c>
      <c r="T589" s="1">
        <f t="shared" ref="T589:T608" si="260">IF(K589&gt;0,1,0)</f>
        <v>1</v>
      </c>
      <c r="U589" s="1">
        <f t="shared" ref="U589:U608" si="261">IF(L589&gt;0,1,0)</f>
        <v>1</v>
      </c>
      <c r="V589" s="1">
        <f t="shared" si="248"/>
        <v>0</v>
      </c>
      <c r="W589" s="1">
        <f t="shared" ref="W589:W608" si="262">IF(N589&gt;1,1,0)</f>
        <v>1</v>
      </c>
      <c r="X589" s="1">
        <f t="shared" ref="X589:X608" si="263">IF(O589&gt;0.6,1,0)</f>
        <v>1</v>
      </c>
      <c r="Y589" s="1">
        <f t="shared" ref="Y589:Y608" si="264">IF(P589&gt;0.03,1,0)</f>
        <v>0</v>
      </c>
      <c r="Z589" s="1">
        <f t="shared" si="249"/>
        <v>0</v>
      </c>
      <c r="AA589" s="1">
        <f t="shared" ref="AA589:AA608" si="265">IF(R589&gt;0,1,0)</f>
        <v>0</v>
      </c>
      <c r="AB589" s="1">
        <f t="shared" si="257"/>
        <v>4</v>
      </c>
      <c r="AC589" s="1"/>
    </row>
    <row r="590" spans="1:29" ht="12.95" customHeight="1">
      <c r="A590" s="2">
        <v>12752</v>
      </c>
      <c r="B590" s="1" t="s">
        <v>562</v>
      </c>
      <c r="C590" s="1" t="s">
        <v>566</v>
      </c>
      <c r="D590" s="1">
        <v>39.379052999999999</v>
      </c>
      <c r="E590" s="1">
        <v>-106.964175</v>
      </c>
      <c r="F590" s="3">
        <v>1</v>
      </c>
      <c r="G590" s="9" t="s">
        <v>2026</v>
      </c>
      <c r="H590" s="13">
        <v>712.02855</v>
      </c>
      <c r="I590" s="14">
        <v>25.891632999999999</v>
      </c>
      <c r="J590" s="12">
        <v>0</v>
      </c>
      <c r="K590" s="12">
        <v>0.22639999999999999</v>
      </c>
      <c r="L590" s="12">
        <v>2.5000000000000001E-3</v>
      </c>
      <c r="M590" s="1">
        <v>0</v>
      </c>
      <c r="N590" s="1">
        <v>17</v>
      </c>
      <c r="O590" s="12">
        <v>1.4262330000000001</v>
      </c>
      <c r="P590" s="1">
        <v>0</v>
      </c>
      <c r="Q590" s="1">
        <v>0</v>
      </c>
      <c r="R590" s="1">
        <v>0</v>
      </c>
      <c r="S590" s="1">
        <f t="shared" si="259"/>
        <v>0</v>
      </c>
      <c r="T590" s="1">
        <f t="shared" si="260"/>
        <v>1</v>
      </c>
      <c r="U590" s="1">
        <f t="shared" si="261"/>
        <v>1</v>
      </c>
      <c r="V590" s="1">
        <f t="shared" si="248"/>
        <v>0</v>
      </c>
      <c r="W590" s="1">
        <f t="shared" si="262"/>
        <v>1</v>
      </c>
      <c r="X590" s="1">
        <f t="shared" si="263"/>
        <v>1</v>
      </c>
      <c r="Y590" s="1">
        <f t="shared" si="264"/>
        <v>0</v>
      </c>
      <c r="Z590" s="1">
        <f t="shared" si="249"/>
        <v>0</v>
      </c>
      <c r="AA590" s="1">
        <f t="shared" si="265"/>
        <v>0</v>
      </c>
      <c r="AB590" s="1">
        <f t="shared" si="257"/>
        <v>4</v>
      </c>
      <c r="AC590" s="1"/>
    </row>
    <row r="591" spans="1:29" ht="12.95" customHeight="1">
      <c r="A591" s="2">
        <v>12753</v>
      </c>
      <c r="B591" s="1" t="s">
        <v>562</v>
      </c>
      <c r="C591" s="1" t="s">
        <v>567</v>
      </c>
      <c r="D591" s="1">
        <v>39.378098999999999</v>
      </c>
      <c r="E591" s="1">
        <v>-106.89274399999999</v>
      </c>
      <c r="F591" s="3">
        <v>1</v>
      </c>
      <c r="G591" s="9" t="s">
        <v>2026</v>
      </c>
      <c r="H591" s="13">
        <v>648.72931800000003</v>
      </c>
      <c r="I591" s="14">
        <v>30.093086</v>
      </c>
      <c r="J591" s="12">
        <v>0</v>
      </c>
      <c r="K591" s="12">
        <v>8.9400000000000007E-2</v>
      </c>
      <c r="L591" s="12">
        <v>2.8E-3</v>
      </c>
      <c r="M591" s="1">
        <v>0</v>
      </c>
      <c r="N591" s="1">
        <v>13</v>
      </c>
      <c r="O591" s="12">
        <v>0.50863499999999995</v>
      </c>
      <c r="P591" s="1">
        <v>0</v>
      </c>
      <c r="Q591" s="1">
        <v>0</v>
      </c>
      <c r="R591" s="1">
        <v>0</v>
      </c>
      <c r="S591" s="1">
        <f t="shared" si="259"/>
        <v>0</v>
      </c>
      <c r="T591" s="1">
        <f t="shared" si="260"/>
        <v>1</v>
      </c>
      <c r="U591" s="1">
        <f t="shared" si="261"/>
        <v>1</v>
      </c>
      <c r="V591" s="1">
        <f t="shared" si="248"/>
        <v>0</v>
      </c>
      <c r="W591" s="1">
        <f t="shared" si="262"/>
        <v>1</v>
      </c>
      <c r="X591" s="1">
        <f t="shared" si="263"/>
        <v>0</v>
      </c>
      <c r="Y591" s="1">
        <f t="shared" si="264"/>
        <v>0</v>
      </c>
      <c r="Z591" s="1">
        <f t="shared" si="249"/>
        <v>0</v>
      </c>
      <c r="AA591" s="1">
        <f t="shared" si="265"/>
        <v>0</v>
      </c>
      <c r="AB591" s="1">
        <f t="shared" si="257"/>
        <v>3</v>
      </c>
      <c r="AC591" s="1"/>
    </row>
    <row r="592" spans="1:29" ht="12.95" customHeight="1">
      <c r="A592" s="2">
        <v>12754</v>
      </c>
      <c r="B592" s="1" t="s">
        <v>562</v>
      </c>
      <c r="C592" s="1" t="s">
        <v>568</v>
      </c>
      <c r="D592" s="1">
        <v>39.369788</v>
      </c>
      <c r="E592" s="1">
        <v>-106.858709</v>
      </c>
      <c r="F592" s="3">
        <v>2</v>
      </c>
      <c r="G592" s="9" t="s">
        <v>2026</v>
      </c>
      <c r="H592" s="13">
        <v>624.59251300000005</v>
      </c>
      <c r="I592" s="14">
        <v>31.968069</v>
      </c>
      <c r="J592" s="12">
        <v>0</v>
      </c>
      <c r="K592" s="12">
        <v>1.8000000000000002E-2</v>
      </c>
      <c r="L592" s="12">
        <v>2.8999999999999998E-3</v>
      </c>
      <c r="M592" s="1">
        <v>0</v>
      </c>
      <c r="N592" s="1">
        <v>14</v>
      </c>
      <c r="O592" s="12">
        <v>1.1050249999999999</v>
      </c>
      <c r="P592" s="1">
        <v>0</v>
      </c>
      <c r="Q592" s="1">
        <v>0</v>
      </c>
      <c r="R592" s="1">
        <v>0</v>
      </c>
      <c r="S592" s="1">
        <f t="shared" si="259"/>
        <v>0</v>
      </c>
      <c r="T592" s="1">
        <f t="shared" si="260"/>
        <v>1</v>
      </c>
      <c r="U592" s="1">
        <f t="shared" si="261"/>
        <v>1</v>
      </c>
      <c r="V592" s="1">
        <f t="shared" si="248"/>
        <v>0</v>
      </c>
      <c r="W592" s="1">
        <f t="shared" si="262"/>
        <v>1</v>
      </c>
      <c r="X592" s="1">
        <f t="shared" si="263"/>
        <v>1</v>
      </c>
      <c r="Y592" s="1">
        <f t="shared" si="264"/>
        <v>0</v>
      </c>
      <c r="Z592" s="1">
        <f t="shared" si="249"/>
        <v>0</v>
      </c>
      <c r="AA592" s="1">
        <f t="shared" si="265"/>
        <v>0</v>
      </c>
      <c r="AB592" s="1">
        <f t="shared" si="257"/>
        <v>4</v>
      </c>
      <c r="AC592" s="1"/>
    </row>
    <row r="593" spans="1:29" ht="12.95" customHeight="1">
      <c r="A593" s="2">
        <v>12755</v>
      </c>
      <c r="B593" s="1" t="s">
        <v>562</v>
      </c>
      <c r="C593" s="1" t="s">
        <v>569</v>
      </c>
      <c r="D593" s="1">
        <v>39.361091999999999</v>
      </c>
      <c r="E593" s="1">
        <v>-106.84345999999999</v>
      </c>
      <c r="F593" s="3">
        <v>2</v>
      </c>
      <c r="G593" s="9" t="s">
        <v>2026</v>
      </c>
      <c r="H593" s="13">
        <v>616.17505000000006</v>
      </c>
      <c r="I593" s="14">
        <v>33.395986000000001</v>
      </c>
      <c r="J593" s="12">
        <v>0</v>
      </c>
      <c r="K593" s="12">
        <v>1.26E-2</v>
      </c>
      <c r="L593" s="12">
        <v>2.8999999999999998E-3</v>
      </c>
      <c r="M593" s="1">
        <v>0</v>
      </c>
      <c r="N593" s="1">
        <v>14</v>
      </c>
      <c r="O593" s="12">
        <v>1.089466</v>
      </c>
      <c r="P593" s="1">
        <v>0</v>
      </c>
      <c r="Q593" s="1">
        <v>0</v>
      </c>
      <c r="R593" s="1">
        <v>0</v>
      </c>
      <c r="S593" s="1">
        <f t="shared" si="259"/>
        <v>0</v>
      </c>
      <c r="T593" s="1">
        <f t="shared" si="260"/>
        <v>1</v>
      </c>
      <c r="U593" s="1">
        <f t="shared" si="261"/>
        <v>1</v>
      </c>
      <c r="V593" s="1">
        <f t="shared" si="248"/>
        <v>0</v>
      </c>
      <c r="W593" s="1">
        <f t="shared" si="262"/>
        <v>1</v>
      </c>
      <c r="X593" s="1">
        <f t="shared" si="263"/>
        <v>1</v>
      </c>
      <c r="Y593" s="1">
        <f t="shared" si="264"/>
        <v>0</v>
      </c>
      <c r="Z593" s="1">
        <f t="shared" si="249"/>
        <v>0</v>
      </c>
      <c r="AA593" s="1">
        <f t="shared" si="265"/>
        <v>0</v>
      </c>
      <c r="AB593" s="1">
        <f t="shared" si="257"/>
        <v>4</v>
      </c>
      <c r="AC593" s="1"/>
    </row>
    <row r="594" spans="1:29" ht="12.95" customHeight="1">
      <c r="A594" s="2">
        <v>12756</v>
      </c>
      <c r="B594" s="1" t="s">
        <v>562</v>
      </c>
      <c r="C594" s="1" t="s">
        <v>570</v>
      </c>
      <c r="D594" s="1">
        <v>39.362774000000002</v>
      </c>
      <c r="E594" s="1">
        <v>-106.829601</v>
      </c>
      <c r="F594" s="3">
        <v>2</v>
      </c>
      <c r="G594" s="9" t="s">
        <v>2026</v>
      </c>
      <c r="H594" s="13">
        <v>608.68857300000002</v>
      </c>
      <c r="I594" s="14">
        <v>37.546194999999997</v>
      </c>
      <c r="J594" s="12">
        <v>0</v>
      </c>
      <c r="K594" s="12">
        <v>1.2699999999999999E-2</v>
      </c>
      <c r="L594" s="12">
        <v>2.8999999999999998E-3</v>
      </c>
      <c r="M594" s="1">
        <v>0</v>
      </c>
      <c r="N594" s="1">
        <v>16</v>
      </c>
      <c r="O594" s="12">
        <v>1.1855309999999999</v>
      </c>
      <c r="P594" s="1">
        <v>0</v>
      </c>
      <c r="Q594" s="1">
        <v>0</v>
      </c>
      <c r="R594" s="1">
        <v>0</v>
      </c>
      <c r="S594" s="1">
        <f t="shared" si="259"/>
        <v>0</v>
      </c>
      <c r="T594" s="1">
        <f t="shared" si="260"/>
        <v>1</v>
      </c>
      <c r="U594" s="1">
        <f t="shared" si="261"/>
        <v>1</v>
      </c>
      <c r="V594" s="1">
        <f t="shared" si="248"/>
        <v>0</v>
      </c>
      <c r="W594" s="1">
        <f t="shared" si="262"/>
        <v>1</v>
      </c>
      <c r="X594" s="1">
        <f t="shared" si="263"/>
        <v>1</v>
      </c>
      <c r="Y594" s="1">
        <f t="shared" si="264"/>
        <v>0</v>
      </c>
      <c r="Z594" s="1">
        <f t="shared" si="249"/>
        <v>0</v>
      </c>
      <c r="AA594" s="1">
        <f t="shared" si="265"/>
        <v>0</v>
      </c>
      <c r="AB594" s="1">
        <f t="shared" si="257"/>
        <v>4</v>
      </c>
      <c r="AC594" s="1"/>
    </row>
    <row r="595" spans="1:29" ht="12.95" customHeight="1">
      <c r="A595" s="2">
        <v>12757</v>
      </c>
      <c r="B595" s="1" t="s">
        <v>562</v>
      </c>
      <c r="C595" s="1" t="s">
        <v>571</v>
      </c>
      <c r="D595" s="1">
        <v>39.329681999999998</v>
      </c>
      <c r="E595" s="1">
        <v>-106.658248</v>
      </c>
      <c r="F595" s="3">
        <v>2</v>
      </c>
      <c r="G595" s="9" t="s">
        <v>2026</v>
      </c>
      <c r="H595" s="13">
        <v>227.61118400000001</v>
      </c>
      <c r="I595" s="14">
        <v>28.282595000000001</v>
      </c>
      <c r="J595" s="12">
        <v>0</v>
      </c>
      <c r="K595" s="12">
        <v>0</v>
      </c>
      <c r="L595" s="12">
        <v>2E-3</v>
      </c>
      <c r="M595" s="1">
        <v>0</v>
      </c>
      <c r="N595" s="1">
        <v>3</v>
      </c>
      <c r="O595" s="12">
        <v>1.185492</v>
      </c>
      <c r="P595" s="1">
        <v>0</v>
      </c>
      <c r="Q595" s="1">
        <v>0</v>
      </c>
      <c r="R595" s="1">
        <v>0</v>
      </c>
      <c r="S595" s="1">
        <f t="shared" si="259"/>
        <v>0</v>
      </c>
      <c r="T595" s="1">
        <f t="shared" si="260"/>
        <v>0</v>
      </c>
      <c r="U595" s="1">
        <f t="shared" si="261"/>
        <v>1</v>
      </c>
      <c r="V595" s="1">
        <f t="shared" si="248"/>
        <v>0</v>
      </c>
      <c r="W595" s="1">
        <f t="shared" si="262"/>
        <v>1</v>
      </c>
      <c r="X595" s="1">
        <f t="shared" si="263"/>
        <v>1</v>
      </c>
      <c r="Y595" s="1">
        <f t="shared" si="264"/>
        <v>0</v>
      </c>
      <c r="Z595" s="1">
        <f t="shared" si="249"/>
        <v>0</v>
      </c>
      <c r="AA595" s="1">
        <f t="shared" si="265"/>
        <v>0</v>
      </c>
      <c r="AB595" s="1">
        <f t="shared" si="257"/>
        <v>3</v>
      </c>
      <c r="AC595" s="1"/>
    </row>
    <row r="596" spans="1:29" ht="12.95" customHeight="1">
      <c r="A596" s="2">
        <v>12758</v>
      </c>
      <c r="B596" s="1" t="s">
        <v>572</v>
      </c>
      <c r="C596" s="1" t="s">
        <v>573</v>
      </c>
      <c r="D596" s="1">
        <v>39.238100000000003</v>
      </c>
      <c r="E596" s="1">
        <v>-106.59</v>
      </c>
      <c r="F596" s="3">
        <v>2</v>
      </c>
      <c r="G596" s="9" t="s">
        <v>2026</v>
      </c>
      <c r="H596" s="13">
        <v>28.316088000000001</v>
      </c>
      <c r="I596" s="14">
        <v>14.919357</v>
      </c>
      <c r="J596" s="12">
        <v>0</v>
      </c>
      <c r="K596" s="12">
        <v>0</v>
      </c>
      <c r="L596" s="12">
        <v>0</v>
      </c>
      <c r="M596" s="1">
        <v>0</v>
      </c>
      <c r="N596" s="1">
        <v>0</v>
      </c>
      <c r="O596" s="12">
        <v>0</v>
      </c>
      <c r="P596" s="1">
        <v>0</v>
      </c>
      <c r="Q596" s="1">
        <v>0</v>
      </c>
      <c r="R596" s="1">
        <v>0</v>
      </c>
      <c r="S596" s="1">
        <f t="shared" si="259"/>
        <v>0</v>
      </c>
      <c r="T596" s="1">
        <f t="shared" si="260"/>
        <v>0</v>
      </c>
      <c r="U596" s="1">
        <f t="shared" si="261"/>
        <v>0</v>
      </c>
      <c r="V596" s="1">
        <f t="shared" si="248"/>
        <v>0</v>
      </c>
      <c r="W596" s="1">
        <f t="shared" si="262"/>
        <v>0</v>
      </c>
      <c r="X596" s="1">
        <f t="shared" si="263"/>
        <v>0</v>
      </c>
      <c r="Y596" s="1">
        <f t="shared" si="264"/>
        <v>0</v>
      </c>
      <c r="Z596" s="1">
        <f t="shared" si="249"/>
        <v>0</v>
      </c>
      <c r="AA596" s="1">
        <f t="shared" si="265"/>
        <v>0</v>
      </c>
      <c r="AB596" s="1">
        <f t="shared" si="257"/>
        <v>0</v>
      </c>
      <c r="AC596" s="1"/>
    </row>
    <row r="597" spans="1:29" ht="12.95" customHeight="1">
      <c r="A597" s="2">
        <v>12759</v>
      </c>
      <c r="B597" s="1" t="s">
        <v>572</v>
      </c>
      <c r="C597" s="1" t="s">
        <v>583</v>
      </c>
      <c r="D597" s="1">
        <v>39.237200000000001</v>
      </c>
      <c r="E597" s="1">
        <v>-106.59</v>
      </c>
      <c r="F597" s="3">
        <v>2</v>
      </c>
      <c r="G597" s="9" t="s">
        <v>2026</v>
      </c>
      <c r="H597" s="13">
        <v>28.284499</v>
      </c>
      <c r="I597" s="14">
        <v>15.216635</v>
      </c>
      <c r="J597" s="12">
        <v>0</v>
      </c>
      <c r="K597" s="12">
        <v>0</v>
      </c>
      <c r="L597" s="12">
        <v>0</v>
      </c>
      <c r="M597" s="1">
        <v>0</v>
      </c>
      <c r="N597" s="1">
        <v>0</v>
      </c>
      <c r="O597" s="12">
        <v>0</v>
      </c>
      <c r="P597" s="1">
        <v>0</v>
      </c>
      <c r="Q597" s="1">
        <v>0</v>
      </c>
      <c r="R597" s="1">
        <v>0</v>
      </c>
      <c r="S597" s="1">
        <f t="shared" si="259"/>
        <v>0</v>
      </c>
      <c r="T597" s="1">
        <f t="shared" si="260"/>
        <v>0</v>
      </c>
      <c r="U597" s="1">
        <f t="shared" si="261"/>
        <v>0</v>
      </c>
      <c r="V597" s="1">
        <f t="shared" si="248"/>
        <v>0</v>
      </c>
      <c r="W597" s="1">
        <f t="shared" si="262"/>
        <v>0</v>
      </c>
      <c r="X597" s="1">
        <f t="shared" si="263"/>
        <v>0</v>
      </c>
      <c r="Y597" s="1">
        <f t="shared" si="264"/>
        <v>0</v>
      </c>
      <c r="Z597" s="1">
        <f t="shared" si="249"/>
        <v>0</v>
      </c>
      <c r="AA597" s="1">
        <f t="shared" si="265"/>
        <v>0</v>
      </c>
      <c r="AB597" s="1">
        <f t="shared" si="257"/>
        <v>0</v>
      </c>
      <c r="AC597" s="1"/>
    </row>
    <row r="598" spans="1:29" ht="12.95" customHeight="1">
      <c r="A598" s="2">
        <v>12761</v>
      </c>
      <c r="B598" s="1" t="s">
        <v>584</v>
      </c>
      <c r="C598" s="1" t="s">
        <v>585</v>
      </c>
      <c r="D598" s="1">
        <v>39.24944</v>
      </c>
      <c r="E598" s="1">
        <v>-106.88388999999999</v>
      </c>
      <c r="F598" s="3">
        <v>1</v>
      </c>
      <c r="G598" s="9" t="s">
        <v>2026</v>
      </c>
      <c r="H598" s="13">
        <v>40.055017999999997</v>
      </c>
      <c r="I598" s="14">
        <v>13.893615</v>
      </c>
      <c r="J598" s="12">
        <v>0</v>
      </c>
      <c r="K598" s="12">
        <v>0.23139999999999999</v>
      </c>
      <c r="L598" s="12">
        <v>5.4107000000000003</v>
      </c>
      <c r="M598" s="1">
        <v>2</v>
      </c>
      <c r="N598" s="1">
        <v>15</v>
      </c>
      <c r="O598" s="12">
        <v>2.7731889999999999</v>
      </c>
      <c r="P598" s="1">
        <v>0</v>
      </c>
      <c r="Q598" s="1">
        <v>3</v>
      </c>
      <c r="R598" s="1">
        <v>0</v>
      </c>
      <c r="S598" s="1">
        <f t="shared" si="259"/>
        <v>0</v>
      </c>
      <c r="T598" s="1">
        <f t="shared" si="260"/>
        <v>1</v>
      </c>
      <c r="U598" s="1">
        <f t="shared" si="261"/>
        <v>1</v>
      </c>
      <c r="V598" s="1">
        <f t="shared" si="248"/>
        <v>1</v>
      </c>
      <c r="W598" s="1">
        <f t="shared" si="262"/>
        <v>1</v>
      </c>
      <c r="X598" s="1">
        <f t="shared" si="263"/>
        <v>1</v>
      </c>
      <c r="Y598" s="1">
        <f t="shared" si="264"/>
        <v>0</v>
      </c>
      <c r="Z598" s="1">
        <f t="shared" si="249"/>
        <v>1</v>
      </c>
      <c r="AA598" s="1">
        <f t="shared" si="265"/>
        <v>0</v>
      </c>
      <c r="AB598" s="1">
        <f t="shared" si="257"/>
        <v>6</v>
      </c>
      <c r="AC598" s="1"/>
    </row>
    <row r="599" spans="1:29" ht="12.95" customHeight="1">
      <c r="A599" s="2">
        <v>12762</v>
      </c>
      <c r="B599" s="1" t="s">
        <v>531</v>
      </c>
      <c r="C599" s="1" t="s">
        <v>592</v>
      </c>
      <c r="D599" s="1">
        <v>39.195</v>
      </c>
      <c r="E599" s="1">
        <v>-106.833</v>
      </c>
      <c r="F599" s="3">
        <v>1</v>
      </c>
      <c r="G599" s="9" t="s">
        <v>2026</v>
      </c>
      <c r="H599" s="13">
        <v>186.13735600000001</v>
      </c>
      <c r="I599" s="14">
        <v>10.006282000000001</v>
      </c>
      <c r="J599" s="12">
        <v>0</v>
      </c>
      <c r="K599" s="12">
        <v>0</v>
      </c>
      <c r="L599" s="12">
        <v>0.12090000000000001</v>
      </c>
      <c r="M599" s="1">
        <v>6</v>
      </c>
      <c r="N599" s="1">
        <v>17</v>
      </c>
      <c r="O599" s="12">
        <v>2.9077350000000002</v>
      </c>
      <c r="P599" s="1">
        <v>0.231012</v>
      </c>
      <c r="Q599" s="1">
        <v>0</v>
      </c>
      <c r="R599" s="1">
        <v>0</v>
      </c>
      <c r="S599" s="1">
        <f t="shared" si="259"/>
        <v>0</v>
      </c>
      <c r="T599" s="1">
        <f t="shared" si="260"/>
        <v>0</v>
      </c>
      <c r="U599" s="1">
        <f t="shared" si="261"/>
        <v>1</v>
      </c>
      <c r="V599" s="1">
        <f t="shared" si="248"/>
        <v>1</v>
      </c>
      <c r="W599" s="1">
        <f t="shared" si="262"/>
        <v>1</v>
      </c>
      <c r="X599" s="1">
        <f t="shared" si="263"/>
        <v>1</v>
      </c>
      <c r="Y599" s="1">
        <f t="shared" si="264"/>
        <v>1</v>
      </c>
      <c r="Z599" s="1">
        <f t="shared" si="249"/>
        <v>0</v>
      </c>
      <c r="AA599" s="1">
        <f t="shared" si="265"/>
        <v>0</v>
      </c>
      <c r="AB599" s="1">
        <f t="shared" si="257"/>
        <v>5</v>
      </c>
      <c r="AC599" s="1"/>
    </row>
    <row r="600" spans="1:29" ht="12.95" customHeight="1">
      <c r="A600" s="2">
        <v>12771</v>
      </c>
      <c r="B600" s="1" t="s">
        <v>593</v>
      </c>
      <c r="C600" s="1" t="s">
        <v>594</v>
      </c>
      <c r="D600" s="1">
        <v>39.245109999999997</v>
      </c>
      <c r="E600" s="1">
        <v>-106.7521</v>
      </c>
      <c r="F600" s="3">
        <v>2</v>
      </c>
      <c r="G600" s="9" t="s">
        <v>2026</v>
      </c>
      <c r="H600" s="13">
        <v>42.228292000000003</v>
      </c>
      <c r="I600" s="14">
        <v>22.495832</v>
      </c>
      <c r="J600" s="12">
        <v>0</v>
      </c>
      <c r="K600" s="12">
        <v>0</v>
      </c>
      <c r="L600" s="12">
        <v>0</v>
      </c>
      <c r="M600" s="1">
        <v>0</v>
      </c>
      <c r="N600" s="1">
        <v>0</v>
      </c>
      <c r="O600" s="12">
        <v>5.2083999999999998E-2</v>
      </c>
      <c r="P600" s="1">
        <v>0</v>
      </c>
      <c r="Q600" s="1">
        <v>0</v>
      </c>
      <c r="R600" s="1">
        <v>0</v>
      </c>
      <c r="S600" s="1">
        <f t="shared" si="259"/>
        <v>0</v>
      </c>
      <c r="T600" s="1">
        <f t="shared" si="260"/>
        <v>0</v>
      </c>
      <c r="U600" s="1">
        <f t="shared" si="261"/>
        <v>0</v>
      </c>
      <c r="V600" s="1">
        <f t="shared" si="248"/>
        <v>0</v>
      </c>
      <c r="W600" s="1">
        <f t="shared" si="262"/>
        <v>0</v>
      </c>
      <c r="X600" s="1">
        <f t="shared" si="263"/>
        <v>0</v>
      </c>
      <c r="Y600" s="1">
        <f t="shared" si="264"/>
        <v>0</v>
      </c>
      <c r="Z600" s="1">
        <f t="shared" si="249"/>
        <v>0</v>
      </c>
      <c r="AA600" s="1">
        <f t="shared" si="265"/>
        <v>0</v>
      </c>
      <c r="AB600" s="1">
        <f t="shared" si="257"/>
        <v>0</v>
      </c>
      <c r="AC600" s="1"/>
    </row>
    <row r="601" spans="1:29" ht="12.95" customHeight="1">
      <c r="A601" s="2">
        <v>12780</v>
      </c>
      <c r="B601" s="1" t="s">
        <v>511</v>
      </c>
      <c r="C601" s="1" t="s">
        <v>595</v>
      </c>
      <c r="D601" s="1">
        <v>39.257379999999998</v>
      </c>
      <c r="E601" s="1">
        <v>-106.88209999999999</v>
      </c>
      <c r="F601" s="3">
        <v>1</v>
      </c>
      <c r="G601" s="9" t="s">
        <v>2026</v>
      </c>
      <c r="H601" s="13">
        <v>781.02828999999997</v>
      </c>
      <c r="I601" s="14">
        <v>17.310464</v>
      </c>
      <c r="J601" s="12">
        <v>0</v>
      </c>
      <c r="K601" s="12">
        <v>0.29750000000000004</v>
      </c>
      <c r="L601" s="12">
        <v>0.80750000000000011</v>
      </c>
      <c r="M601" s="1">
        <v>10</v>
      </c>
      <c r="N601" s="1">
        <v>13</v>
      </c>
      <c r="O601" s="12">
        <v>4.3100540000000001</v>
      </c>
      <c r="P601" s="1">
        <v>9.3466999999999995E-2</v>
      </c>
      <c r="Q601" s="1">
        <v>0</v>
      </c>
      <c r="R601" s="1">
        <v>0</v>
      </c>
      <c r="S601" s="1">
        <f t="shared" si="259"/>
        <v>0</v>
      </c>
      <c r="T601" s="1">
        <f t="shared" si="260"/>
        <v>1</v>
      </c>
      <c r="U601" s="1">
        <f t="shared" si="261"/>
        <v>1</v>
      </c>
      <c r="V601" s="1">
        <f t="shared" si="248"/>
        <v>1</v>
      </c>
      <c r="W601" s="1">
        <f t="shared" si="262"/>
        <v>1</v>
      </c>
      <c r="X601" s="1">
        <f t="shared" si="263"/>
        <v>1</v>
      </c>
      <c r="Y601" s="1">
        <f t="shared" si="264"/>
        <v>1</v>
      </c>
      <c r="Z601" s="1">
        <f t="shared" si="249"/>
        <v>0</v>
      </c>
      <c r="AA601" s="1">
        <f t="shared" si="265"/>
        <v>0</v>
      </c>
      <c r="AB601" s="1">
        <f t="shared" si="257"/>
        <v>6</v>
      </c>
      <c r="AC601" s="1"/>
    </row>
    <row r="602" spans="1:29" ht="12.95" customHeight="1">
      <c r="A602" s="2">
        <v>12783</v>
      </c>
      <c r="B602" s="1" t="s">
        <v>511</v>
      </c>
      <c r="C602" s="1" t="s">
        <v>596</v>
      </c>
      <c r="D602" s="1">
        <v>39.210763999999998</v>
      </c>
      <c r="E602" s="1">
        <v>-106.839472</v>
      </c>
      <c r="F602" s="3">
        <v>1</v>
      </c>
      <c r="G602" s="9" t="s">
        <v>2026</v>
      </c>
      <c r="H602" s="13">
        <v>584.93396299999995</v>
      </c>
      <c r="I602" s="14">
        <v>23.520827000000001</v>
      </c>
      <c r="J602" s="12">
        <v>0</v>
      </c>
      <c r="K602" s="12">
        <v>8.1900000000000001E-2</v>
      </c>
      <c r="L602" s="12">
        <v>0.66790000000000005</v>
      </c>
      <c r="M602" s="1">
        <v>7</v>
      </c>
      <c r="N602" s="1">
        <v>58</v>
      </c>
      <c r="O602" s="12">
        <v>6.9142340000000004</v>
      </c>
      <c r="P602" s="1">
        <v>0.109414</v>
      </c>
      <c r="Q602" s="1">
        <v>0</v>
      </c>
      <c r="R602" s="1">
        <v>0</v>
      </c>
      <c r="S602" s="1">
        <f t="shared" si="259"/>
        <v>0</v>
      </c>
      <c r="T602" s="1">
        <f t="shared" si="260"/>
        <v>1</v>
      </c>
      <c r="U602" s="1">
        <f t="shared" si="261"/>
        <v>1</v>
      </c>
      <c r="V602" s="1">
        <f t="shared" si="248"/>
        <v>1</v>
      </c>
      <c r="W602" s="1">
        <f t="shared" si="262"/>
        <v>1</v>
      </c>
      <c r="X602" s="1">
        <f t="shared" si="263"/>
        <v>1</v>
      </c>
      <c r="Y602" s="1">
        <f t="shared" si="264"/>
        <v>1</v>
      </c>
      <c r="Z602" s="1">
        <f t="shared" si="249"/>
        <v>0</v>
      </c>
      <c r="AA602" s="1">
        <f t="shared" si="265"/>
        <v>0</v>
      </c>
      <c r="AB602" s="1">
        <f t="shared" si="257"/>
        <v>6</v>
      </c>
      <c r="AC602" s="1"/>
    </row>
    <row r="603" spans="1:29" ht="12.95" customHeight="1">
      <c r="A603" s="2">
        <v>12784</v>
      </c>
      <c r="B603" s="1" t="s">
        <v>511</v>
      </c>
      <c r="C603" s="1" t="s">
        <v>600</v>
      </c>
      <c r="D603" s="1">
        <v>39.194026000000001</v>
      </c>
      <c r="E603" s="1">
        <v>-106.81716</v>
      </c>
      <c r="F603" s="3">
        <v>1</v>
      </c>
      <c r="G603" s="9" t="s">
        <v>2026</v>
      </c>
      <c r="H603" s="13">
        <v>286.40486199999998</v>
      </c>
      <c r="I603" s="14">
        <v>23.413423999999999</v>
      </c>
      <c r="J603" s="12">
        <v>0</v>
      </c>
      <c r="K603" s="12">
        <v>0.15590000000000001</v>
      </c>
      <c r="L603" s="12">
        <v>0.82719999999999994</v>
      </c>
      <c r="M603" s="1">
        <v>1</v>
      </c>
      <c r="N603" s="1">
        <v>41</v>
      </c>
      <c r="O603" s="12">
        <v>4.1744719999999997</v>
      </c>
      <c r="P603" s="1">
        <v>6.2848000000000001E-2</v>
      </c>
      <c r="Q603" s="1">
        <v>0</v>
      </c>
      <c r="R603" s="1">
        <v>0</v>
      </c>
      <c r="S603" s="1">
        <f t="shared" si="259"/>
        <v>0</v>
      </c>
      <c r="T603" s="1">
        <f t="shared" si="260"/>
        <v>1</v>
      </c>
      <c r="U603" s="1">
        <f t="shared" si="261"/>
        <v>1</v>
      </c>
      <c r="V603" s="1">
        <f t="shared" si="248"/>
        <v>1</v>
      </c>
      <c r="W603" s="1">
        <f t="shared" si="262"/>
        <v>1</v>
      </c>
      <c r="X603" s="1">
        <f t="shared" si="263"/>
        <v>1</v>
      </c>
      <c r="Y603" s="1">
        <f t="shared" si="264"/>
        <v>1</v>
      </c>
      <c r="Z603" s="1">
        <f t="shared" si="249"/>
        <v>0</v>
      </c>
      <c r="AA603" s="1">
        <f t="shared" si="265"/>
        <v>0</v>
      </c>
      <c r="AB603" s="1">
        <f t="shared" si="257"/>
        <v>6</v>
      </c>
      <c r="AC603" s="1"/>
    </row>
    <row r="604" spans="1:29" ht="12.95" customHeight="1">
      <c r="A604" s="2">
        <v>12786</v>
      </c>
      <c r="B604" s="1" t="s">
        <v>511</v>
      </c>
      <c r="C604" s="1" t="s">
        <v>606</v>
      </c>
      <c r="D604" s="1">
        <v>39.148200000000003</v>
      </c>
      <c r="E604" s="1">
        <v>-106.78279999999999</v>
      </c>
      <c r="F604" s="3">
        <v>2</v>
      </c>
      <c r="G604" s="9" t="s">
        <v>2026</v>
      </c>
      <c r="H604" s="13">
        <v>238.198217</v>
      </c>
      <c r="I604" s="14">
        <v>21.731172999999998</v>
      </c>
      <c r="J604" s="12">
        <v>0</v>
      </c>
      <c r="K604" s="12">
        <v>0</v>
      </c>
      <c r="L604" s="12">
        <v>0.13110000000000002</v>
      </c>
      <c r="M604" s="1">
        <v>0</v>
      </c>
      <c r="N604" s="1">
        <v>7</v>
      </c>
      <c r="O604" s="12">
        <v>0.67979299999999998</v>
      </c>
      <c r="P604" s="1">
        <v>7.1369000000000002E-2</v>
      </c>
      <c r="Q604" s="1">
        <v>0</v>
      </c>
      <c r="R604" s="1">
        <v>0</v>
      </c>
      <c r="S604" s="1">
        <f t="shared" si="259"/>
        <v>0</v>
      </c>
      <c r="T604" s="1">
        <f t="shared" si="260"/>
        <v>0</v>
      </c>
      <c r="U604" s="1">
        <f t="shared" si="261"/>
        <v>1</v>
      </c>
      <c r="V604" s="1">
        <f t="shared" si="248"/>
        <v>0</v>
      </c>
      <c r="W604" s="1">
        <f t="shared" si="262"/>
        <v>1</v>
      </c>
      <c r="X604" s="1">
        <f t="shared" si="263"/>
        <v>1</v>
      </c>
      <c r="Y604" s="1">
        <f t="shared" si="264"/>
        <v>1</v>
      </c>
      <c r="Z604" s="1">
        <f t="shared" si="249"/>
        <v>0</v>
      </c>
      <c r="AA604" s="1">
        <f t="shared" si="265"/>
        <v>0</v>
      </c>
      <c r="AB604" s="1">
        <f t="shared" si="257"/>
        <v>4</v>
      </c>
      <c r="AC604" s="1"/>
    </row>
    <row r="605" spans="1:29" ht="12.95" customHeight="1">
      <c r="A605" s="2">
        <v>12787</v>
      </c>
      <c r="B605" s="1" t="s">
        <v>609</v>
      </c>
      <c r="C605" s="1" t="s">
        <v>610</v>
      </c>
      <c r="D605" s="1">
        <v>39.120800000000003</v>
      </c>
      <c r="E605" s="1">
        <v>-106.626</v>
      </c>
      <c r="F605" s="3">
        <v>2</v>
      </c>
      <c r="G605" s="9" t="s">
        <v>2026</v>
      </c>
      <c r="H605" s="13">
        <v>23.991989</v>
      </c>
      <c r="I605" s="14">
        <v>19.811717000000002</v>
      </c>
      <c r="J605" s="12">
        <v>0</v>
      </c>
      <c r="K605" s="12">
        <v>0</v>
      </c>
      <c r="L605" s="12">
        <v>7.4899999999999994E-2</v>
      </c>
      <c r="M605" s="1">
        <v>0</v>
      </c>
      <c r="N605" s="1">
        <v>1</v>
      </c>
      <c r="O605" s="12">
        <v>0.733819</v>
      </c>
      <c r="P605" s="1">
        <v>0.16672200000000001</v>
      </c>
      <c r="Q605" s="1">
        <v>0</v>
      </c>
      <c r="R605" s="1">
        <v>0</v>
      </c>
      <c r="S605" s="1">
        <f t="shared" si="259"/>
        <v>0</v>
      </c>
      <c r="T605" s="1">
        <f t="shared" si="260"/>
        <v>0</v>
      </c>
      <c r="U605" s="1">
        <f t="shared" si="261"/>
        <v>1</v>
      </c>
      <c r="V605" s="1">
        <f t="shared" si="248"/>
        <v>0</v>
      </c>
      <c r="W605" s="1">
        <f t="shared" si="262"/>
        <v>0</v>
      </c>
      <c r="X605" s="1">
        <f t="shared" si="263"/>
        <v>1</v>
      </c>
      <c r="Y605" s="1">
        <f t="shared" si="264"/>
        <v>1</v>
      </c>
      <c r="Z605" s="1">
        <f t="shared" si="249"/>
        <v>0</v>
      </c>
      <c r="AA605" s="1">
        <f t="shared" si="265"/>
        <v>0</v>
      </c>
      <c r="AB605" s="1">
        <f t="shared" si="257"/>
        <v>3</v>
      </c>
      <c r="AC605" s="1"/>
    </row>
    <row r="606" spans="1:29" ht="12.95" customHeight="1">
      <c r="A606" s="2">
        <v>12788</v>
      </c>
      <c r="B606" s="1" t="s">
        <v>609</v>
      </c>
      <c r="C606" s="1" t="s">
        <v>611</v>
      </c>
      <c r="D606" s="1">
        <v>39.114400000000003</v>
      </c>
      <c r="E606" s="1">
        <v>-106.621</v>
      </c>
      <c r="F606" s="3">
        <v>2</v>
      </c>
      <c r="G606" s="9" t="s">
        <v>2026</v>
      </c>
      <c r="H606" s="13">
        <v>22.956121</v>
      </c>
      <c r="I606" s="14">
        <v>20.304950999999999</v>
      </c>
      <c r="J606" s="12">
        <v>0</v>
      </c>
      <c r="K606" s="12">
        <v>0</v>
      </c>
      <c r="L606" s="12">
        <v>7.4499999999999997E-2</v>
      </c>
      <c r="M606" s="1">
        <v>0</v>
      </c>
      <c r="N606" s="1">
        <v>1</v>
      </c>
      <c r="O606" s="12">
        <v>0.72345400000000004</v>
      </c>
      <c r="P606" s="1">
        <v>0.17424500000000001</v>
      </c>
      <c r="Q606" s="1">
        <v>0</v>
      </c>
      <c r="R606" s="1">
        <v>0</v>
      </c>
      <c r="S606" s="1">
        <f t="shared" si="259"/>
        <v>0</v>
      </c>
      <c r="T606" s="1">
        <f t="shared" si="260"/>
        <v>0</v>
      </c>
      <c r="U606" s="1">
        <f t="shared" si="261"/>
        <v>1</v>
      </c>
      <c r="V606" s="1">
        <f t="shared" si="248"/>
        <v>0</v>
      </c>
      <c r="W606" s="1">
        <f t="shared" si="262"/>
        <v>0</v>
      </c>
      <c r="X606" s="1">
        <f t="shared" si="263"/>
        <v>1</v>
      </c>
      <c r="Y606" s="1">
        <f t="shared" si="264"/>
        <v>1</v>
      </c>
      <c r="Z606" s="1">
        <f t="shared" si="249"/>
        <v>0</v>
      </c>
      <c r="AA606" s="1">
        <f t="shared" si="265"/>
        <v>0</v>
      </c>
      <c r="AB606" s="1">
        <f t="shared" si="257"/>
        <v>3</v>
      </c>
      <c r="AC606" s="1"/>
    </row>
    <row r="607" spans="1:29" ht="12.95" customHeight="1">
      <c r="A607" s="2">
        <v>12792</v>
      </c>
      <c r="B607" s="1" t="s">
        <v>612</v>
      </c>
      <c r="C607" s="1" t="s">
        <v>613</v>
      </c>
      <c r="D607" s="1">
        <v>39.36533</v>
      </c>
      <c r="E607" s="1">
        <v>-107.06528</v>
      </c>
      <c r="F607" s="3">
        <v>1</v>
      </c>
      <c r="G607" s="9" t="s">
        <v>2026</v>
      </c>
      <c r="H607" s="13">
        <v>117.916752</v>
      </c>
      <c r="I607" s="14">
        <v>19.967533</v>
      </c>
      <c r="J607" s="12">
        <v>0</v>
      </c>
      <c r="K607" s="12">
        <v>2.0691999999999999</v>
      </c>
      <c r="L607" s="12">
        <v>0</v>
      </c>
      <c r="M607" s="1">
        <v>1</v>
      </c>
      <c r="N607" s="1">
        <v>38</v>
      </c>
      <c r="O607" s="12">
        <v>1.486912</v>
      </c>
      <c r="P607" s="1">
        <v>0</v>
      </c>
      <c r="Q607" s="1">
        <v>0</v>
      </c>
      <c r="R607" s="1">
        <v>0</v>
      </c>
      <c r="S607" s="1">
        <f t="shared" si="259"/>
        <v>0</v>
      </c>
      <c r="T607" s="1">
        <f t="shared" si="260"/>
        <v>1</v>
      </c>
      <c r="U607" s="1">
        <f t="shared" si="261"/>
        <v>0</v>
      </c>
      <c r="V607" s="1">
        <f t="shared" si="248"/>
        <v>1</v>
      </c>
      <c r="W607" s="1">
        <f t="shared" si="262"/>
        <v>1</v>
      </c>
      <c r="X607" s="1">
        <f t="shared" si="263"/>
        <v>1</v>
      </c>
      <c r="Y607" s="1">
        <f t="shared" si="264"/>
        <v>0</v>
      </c>
      <c r="Z607" s="1">
        <f t="shared" si="249"/>
        <v>0</v>
      </c>
      <c r="AA607" s="1">
        <f t="shared" si="265"/>
        <v>0</v>
      </c>
      <c r="AB607" s="1">
        <f t="shared" si="257"/>
        <v>4</v>
      </c>
      <c r="AC607" s="1"/>
    </row>
    <row r="608" spans="1:29" ht="12.95" customHeight="1">
      <c r="A608" s="2">
        <v>12797</v>
      </c>
      <c r="B608" s="1" t="s">
        <v>619</v>
      </c>
      <c r="C608" s="1" t="s">
        <v>620</v>
      </c>
      <c r="D608" s="1">
        <v>39.197000000000003</v>
      </c>
      <c r="E608" s="1">
        <v>-106.818</v>
      </c>
      <c r="F608" s="3">
        <v>1</v>
      </c>
      <c r="G608" s="9" t="s">
        <v>2026</v>
      </c>
      <c r="H608" s="13">
        <v>110.81856999999999</v>
      </c>
      <c r="I608" s="14">
        <v>14.127955999999999</v>
      </c>
      <c r="J608" s="12">
        <v>0</v>
      </c>
      <c r="K608" s="12">
        <v>2.6800000000000001E-2</v>
      </c>
      <c r="L608" s="12">
        <v>0.1356</v>
      </c>
      <c r="M608" s="1">
        <v>0</v>
      </c>
      <c r="N608" s="1">
        <v>22</v>
      </c>
      <c r="O608" s="12">
        <v>2.0270030000000001</v>
      </c>
      <c r="P608" s="1">
        <v>2.7071000000000001E-2</v>
      </c>
      <c r="Q608" s="1">
        <v>0</v>
      </c>
      <c r="R608" s="1">
        <v>0</v>
      </c>
      <c r="S608" s="1">
        <f t="shared" si="259"/>
        <v>0</v>
      </c>
      <c r="T608" s="1">
        <f t="shared" si="260"/>
        <v>1</v>
      </c>
      <c r="U608" s="1">
        <f t="shared" si="261"/>
        <v>1</v>
      </c>
      <c r="V608" s="1">
        <f t="shared" si="248"/>
        <v>0</v>
      </c>
      <c r="W608" s="1">
        <f t="shared" si="262"/>
        <v>1</v>
      </c>
      <c r="X608" s="1">
        <f t="shared" si="263"/>
        <v>1</v>
      </c>
      <c r="Y608" s="1">
        <f t="shared" si="264"/>
        <v>0</v>
      </c>
      <c r="Z608" s="1">
        <f t="shared" si="249"/>
        <v>0</v>
      </c>
      <c r="AA608" s="1">
        <f t="shared" si="265"/>
        <v>0</v>
      </c>
      <c r="AB608" s="1">
        <f t="shared" si="257"/>
        <v>4</v>
      </c>
      <c r="AC608" s="1"/>
    </row>
    <row r="609" spans="1:29" ht="12.95" customHeight="1">
      <c r="A609" s="2">
        <v>12802</v>
      </c>
      <c r="B609" s="1" t="s">
        <v>624</v>
      </c>
      <c r="C609" s="1" t="s">
        <v>625</v>
      </c>
      <c r="D609" s="1">
        <v>40.501330000000003</v>
      </c>
      <c r="E609" s="1">
        <v>-107.26433</v>
      </c>
      <c r="F609" s="3">
        <v>1</v>
      </c>
      <c r="G609" s="9" t="s">
        <v>2024</v>
      </c>
      <c r="H609" s="13">
        <v>3761.2116599999999</v>
      </c>
      <c r="I609" s="14">
        <v>12.825284999999999</v>
      </c>
      <c r="J609" s="12">
        <v>0.1303</v>
      </c>
      <c r="K609" s="12">
        <v>7.0028000000000006</v>
      </c>
      <c r="L609" s="12">
        <v>0.38740000000000002</v>
      </c>
      <c r="M609" s="1">
        <v>3</v>
      </c>
      <c r="N609" s="1">
        <v>3</v>
      </c>
      <c r="O609" s="12">
        <v>3.0009320000000002</v>
      </c>
      <c r="P609" s="1">
        <v>3.1900000000000001E-3</v>
      </c>
      <c r="Q609" s="1">
        <v>0</v>
      </c>
      <c r="R609" s="1">
        <v>0</v>
      </c>
      <c r="S609" s="1">
        <f>IF(J609&gt;5,1,0)</f>
        <v>0</v>
      </c>
      <c r="T609" s="1">
        <f>IF(K609&gt;2,1,0)</f>
        <v>1</v>
      </c>
      <c r="U609" s="1">
        <f>IF(L609&gt;0.05,1,0)</f>
        <v>1</v>
      </c>
      <c r="V609" s="1">
        <f t="shared" ref="V609:V655" si="266">IF(M609&gt;0,1,0)</f>
        <v>1</v>
      </c>
      <c r="W609" s="1">
        <f>IF(N609&gt;10,1,0)</f>
        <v>0</v>
      </c>
      <c r="X609" s="1">
        <f>IF(O609&gt;2,1,0)</f>
        <v>1</v>
      </c>
      <c r="Y609" s="1">
        <f>IF(P609&gt;0.05,1,0)</f>
        <v>0</v>
      </c>
      <c r="Z609" s="1">
        <f t="shared" ref="Z609:Z655" si="267">IF(Q609&gt;0,1,0)</f>
        <v>0</v>
      </c>
      <c r="AA609" s="1">
        <f>IF(R609&gt;2,1,0)</f>
        <v>0</v>
      </c>
      <c r="AB609" s="40">
        <f t="shared" si="257"/>
        <v>4</v>
      </c>
      <c r="AC609" s="1" t="s">
        <v>2207</v>
      </c>
    </row>
    <row r="610" spans="1:29" ht="12.95" customHeight="1">
      <c r="A610" s="2">
        <v>12803</v>
      </c>
      <c r="B610" s="1" t="s">
        <v>624</v>
      </c>
      <c r="C610" s="1" t="s">
        <v>626</v>
      </c>
      <c r="D610" s="1">
        <v>40.48133</v>
      </c>
      <c r="E610" s="1">
        <v>-107.61233</v>
      </c>
      <c r="F610" s="3">
        <v>1</v>
      </c>
      <c r="G610" s="9" t="s">
        <v>2024</v>
      </c>
      <c r="H610" s="13">
        <v>5504.328364</v>
      </c>
      <c r="I610" s="14">
        <v>24.143132999999999</v>
      </c>
      <c r="J610" s="12">
        <v>0.67190000000000005</v>
      </c>
      <c r="K610" s="12">
        <v>6.6523000000000003</v>
      </c>
      <c r="L610" s="12">
        <v>0.47200000000000003</v>
      </c>
      <c r="M610" s="1">
        <v>0</v>
      </c>
      <c r="N610" s="1">
        <v>19</v>
      </c>
      <c r="O610" s="12">
        <v>3.5096470000000002</v>
      </c>
      <c r="P610" s="1">
        <v>2.362E-3</v>
      </c>
      <c r="Q610" s="1">
        <v>14</v>
      </c>
      <c r="R610" s="1">
        <v>0</v>
      </c>
      <c r="S610" s="1">
        <f>IF(J610&gt;5,1,0)</f>
        <v>0</v>
      </c>
      <c r="T610" s="1">
        <f>IF(K610&gt;2,1,0)</f>
        <v>1</v>
      </c>
      <c r="U610" s="1">
        <f>IF(L610&gt;0.05,1,0)</f>
        <v>1</v>
      </c>
      <c r="V610" s="1">
        <f t="shared" si="266"/>
        <v>0</v>
      </c>
      <c r="W610" s="1">
        <f>IF(N610&gt;10,1,0)</f>
        <v>1</v>
      </c>
      <c r="X610" s="1">
        <f>IF(O610&gt;2,1,0)</f>
        <v>1</v>
      </c>
      <c r="Y610" s="1">
        <f>IF(P610&gt;0.05,1,0)</f>
        <v>0</v>
      </c>
      <c r="Z610" s="1">
        <f t="shared" si="267"/>
        <v>1</v>
      </c>
      <c r="AA610" s="1">
        <f>IF(R610&gt;2,1,0)</f>
        <v>0</v>
      </c>
      <c r="AB610" s="1">
        <f t="shared" si="257"/>
        <v>5</v>
      </c>
      <c r="AC610" s="1"/>
    </row>
    <row r="611" spans="1:29" ht="12.95" customHeight="1">
      <c r="A611" s="2">
        <v>12804</v>
      </c>
      <c r="B611" s="1" t="s">
        <v>624</v>
      </c>
      <c r="C611" s="1" t="s">
        <v>627</v>
      </c>
      <c r="D611" s="1">
        <v>40.49933</v>
      </c>
      <c r="E611" s="1">
        <v>-107.55316000000001</v>
      </c>
      <c r="F611" s="3">
        <v>1</v>
      </c>
      <c r="G611" s="9" t="s">
        <v>2024</v>
      </c>
      <c r="H611" s="13">
        <v>5444.086483</v>
      </c>
      <c r="I611" s="14">
        <v>44.098024000000002</v>
      </c>
      <c r="J611" s="12">
        <v>0.66090000000000004</v>
      </c>
      <c r="K611" s="12">
        <v>6.6721000000000004</v>
      </c>
      <c r="L611" s="12">
        <v>0.42340000000000005</v>
      </c>
      <c r="M611" s="1">
        <v>6</v>
      </c>
      <c r="N611" s="1">
        <v>12</v>
      </c>
      <c r="O611" s="12">
        <v>4.8560999999999996</v>
      </c>
      <c r="P611" s="1">
        <v>2.3879999999999999E-3</v>
      </c>
      <c r="Q611" s="1">
        <v>9</v>
      </c>
      <c r="R611" s="1">
        <v>0</v>
      </c>
      <c r="S611" s="1">
        <f>IF(J611&gt;5,1,0)</f>
        <v>0</v>
      </c>
      <c r="T611" s="1">
        <f>IF(K611&gt;2,1,0)</f>
        <v>1</v>
      </c>
      <c r="U611" s="1">
        <f>IF(L611&gt;0.05,1,0)</f>
        <v>1</v>
      </c>
      <c r="V611" s="1">
        <f t="shared" si="266"/>
        <v>1</v>
      </c>
      <c r="W611" s="1">
        <f>IF(N611&gt;10,1,0)</f>
        <v>1</v>
      </c>
      <c r="X611" s="1">
        <f>IF(O611&gt;2,1,0)</f>
        <v>1</v>
      </c>
      <c r="Y611" s="1">
        <f>IF(P611&gt;0.05,1,0)</f>
        <v>0</v>
      </c>
      <c r="Z611" s="1">
        <f t="shared" si="267"/>
        <v>1</v>
      </c>
      <c r="AA611" s="1">
        <f>IF(R611&gt;2,1,0)</f>
        <v>0</v>
      </c>
      <c r="AB611" s="1">
        <f t="shared" si="257"/>
        <v>6</v>
      </c>
      <c r="AC611" s="1"/>
    </row>
    <row r="612" spans="1:29" ht="12.95" customHeight="1">
      <c r="A612" s="2">
        <v>12805</v>
      </c>
      <c r="B612" s="1" t="s">
        <v>624</v>
      </c>
      <c r="C612" s="1" t="s">
        <v>628</v>
      </c>
      <c r="D612" s="1">
        <v>40.488</v>
      </c>
      <c r="E612" s="1">
        <v>-107.15833000000001</v>
      </c>
      <c r="F612" s="3">
        <v>1</v>
      </c>
      <c r="G612" s="9" t="s">
        <v>2024</v>
      </c>
      <c r="H612" s="13">
        <v>3601.8941239999999</v>
      </c>
      <c r="I612" s="14">
        <v>35.326991</v>
      </c>
      <c r="J612" s="12">
        <v>5.7499999999999996E-2</v>
      </c>
      <c r="K612" s="12">
        <v>6.6694000000000004</v>
      </c>
      <c r="L612" s="12">
        <v>0.36510000000000004</v>
      </c>
      <c r="M612" s="1">
        <v>0</v>
      </c>
      <c r="N612" s="1">
        <v>11</v>
      </c>
      <c r="O612" s="12">
        <v>1.814125</v>
      </c>
      <c r="P612" s="1">
        <v>3.6089999999999998E-3</v>
      </c>
      <c r="Q612" s="1">
        <v>18</v>
      </c>
      <c r="R612" s="1">
        <v>0</v>
      </c>
      <c r="S612" s="1">
        <f>IF(J612&gt;5,1,0)</f>
        <v>0</v>
      </c>
      <c r="T612" s="1">
        <f>IF(K612&gt;2,1,0)</f>
        <v>1</v>
      </c>
      <c r="U612" s="1">
        <f>IF(L612&gt;0.05,1,0)</f>
        <v>1</v>
      </c>
      <c r="V612" s="1">
        <f t="shared" si="266"/>
        <v>0</v>
      </c>
      <c r="W612" s="1">
        <f>IF(N612&gt;10,1,0)</f>
        <v>1</v>
      </c>
      <c r="X612" s="1">
        <f>IF(O612&gt;2,1,0)</f>
        <v>0</v>
      </c>
      <c r="Y612" s="1">
        <f>IF(P612&gt;0.05,1,0)</f>
        <v>0</v>
      </c>
      <c r="Z612" s="1">
        <f t="shared" si="267"/>
        <v>1</v>
      </c>
      <c r="AA612" s="1">
        <f>IF(R612&gt;2,1,0)</f>
        <v>0</v>
      </c>
      <c r="AB612" s="1">
        <f t="shared" si="257"/>
        <v>4</v>
      </c>
      <c r="AC612" s="1"/>
    </row>
    <row r="613" spans="1:29" ht="12.95" customHeight="1">
      <c r="A613" s="2">
        <v>12806</v>
      </c>
      <c r="B613" s="1" t="s">
        <v>624</v>
      </c>
      <c r="C613" s="1" t="s">
        <v>631</v>
      </c>
      <c r="D613" s="1">
        <v>40.483666999999997</v>
      </c>
      <c r="E613" s="1">
        <v>-106.826667</v>
      </c>
      <c r="F613" s="3">
        <v>1</v>
      </c>
      <c r="G613" s="9" t="s">
        <v>2026</v>
      </c>
      <c r="H613" s="13">
        <v>1463.3486929999999</v>
      </c>
      <c r="I613" s="14">
        <v>41.311067999999999</v>
      </c>
      <c r="J613" s="12">
        <v>1.5E-3</v>
      </c>
      <c r="K613" s="12">
        <v>6.7345000000000006</v>
      </c>
      <c r="L613" s="12">
        <v>0.46949999999999997</v>
      </c>
      <c r="M613" s="1">
        <v>6</v>
      </c>
      <c r="N613" s="1">
        <v>44</v>
      </c>
      <c r="O613" s="12">
        <v>5.1784840000000001</v>
      </c>
      <c r="P613" s="1">
        <v>0</v>
      </c>
      <c r="Q613" s="1">
        <v>0</v>
      </c>
      <c r="R613" s="1">
        <v>0</v>
      </c>
      <c r="S613" s="1">
        <f t="shared" ref="S613:U620" si="268">IF(J613&gt;0,1,0)</f>
        <v>1</v>
      </c>
      <c r="T613" s="1">
        <f t="shared" si="268"/>
        <v>1</v>
      </c>
      <c r="U613" s="1">
        <f t="shared" si="268"/>
        <v>1</v>
      </c>
      <c r="V613" s="1">
        <f t="shared" si="266"/>
        <v>1</v>
      </c>
      <c r="W613" s="1">
        <f t="shared" ref="W613:W620" si="269">IF(N613&gt;1,1,0)</f>
        <v>1</v>
      </c>
      <c r="X613" s="1">
        <f t="shared" ref="X613:X620" si="270">IF(O613&gt;0.6,1,0)</f>
        <v>1</v>
      </c>
      <c r="Y613" s="1">
        <f t="shared" ref="Y613:Y620" si="271">IF(P613&gt;0.03,1,0)</f>
        <v>0</v>
      </c>
      <c r="Z613" s="1">
        <f t="shared" si="267"/>
        <v>0</v>
      </c>
      <c r="AA613" s="1">
        <f t="shared" ref="AA613:AA620" si="272">IF(R613&gt;0,1,0)</f>
        <v>0</v>
      </c>
      <c r="AB613" s="1">
        <f t="shared" si="257"/>
        <v>6</v>
      </c>
      <c r="AC613" s="1"/>
    </row>
    <row r="614" spans="1:29" ht="12.95" customHeight="1">
      <c r="A614" s="2">
        <v>12807</v>
      </c>
      <c r="B614" s="1" t="s">
        <v>624</v>
      </c>
      <c r="C614" s="1" t="s">
        <v>636</v>
      </c>
      <c r="D614" s="1">
        <v>40.340829999999997</v>
      </c>
      <c r="E614" s="1">
        <v>-106.80833</v>
      </c>
      <c r="F614" s="3">
        <v>1</v>
      </c>
      <c r="G614" s="9" t="s">
        <v>2026</v>
      </c>
      <c r="H614" s="13">
        <v>933.48576600000001</v>
      </c>
      <c r="I614" s="14">
        <v>25.906237000000001</v>
      </c>
      <c r="J614" s="12">
        <v>0</v>
      </c>
      <c r="K614" s="12">
        <v>5.4830999999999994</v>
      </c>
      <c r="L614" s="12">
        <v>4.8000000000000001E-2</v>
      </c>
      <c r="M614" s="1">
        <v>0</v>
      </c>
      <c r="N614" s="1">
        <v>13</v>
      </c>
      <c r="O614" s="12">
        <v>0.687975</v>
      </c>
      <c r="P614" s="1">
        <v>0</v>
      </c>
      <c r="Q614" s="1">
        <v>0</v>
      </c>
      <c r="R614" s="1">
        <v>0</v>
      </c>
      <c r="S614" s="1">
        <f t="shared" si="268"/>
        <v>0</v>
      </c>
      <c r="T614" s="1">
        <f t="shared" si="268"/>
        <v>1</v>
      </c>
      <c r="U614" s="1">
        <f t="shared" si="268"/>
        <v>1</v>
      </c>
      <c r="V614" s="1">
        <f t="shared" si="266"/>
        <v>0</v>
      </c>
      <c r="W614" s="1">
        <f t="shared" si="269"/>
        <v>1</v>
      </c>
      <c r="X614" s="1">
        <f t="shared" si="270"/>
        <v>1</v>
      </c>
      <c r="Y614" s="1">
        <f t="shared" si="271"/>
        <v>0</v>
      </c>
      <c r="Z614" s="1">
        <f t="shared" si="267"/>
        <v>0</v>
      </c>
      <c r="AA614" s="1">
        <f t="shared" si="272"/>
        <v>0</v>
      </c>
      <c r="AB614" s="1">
        <f t="shared" si="257"/>
        <v>4</v>
      </c>
      <c r="AC614" s="1"/>
    </row>
    <row r="615" spans="1:29" ht="12.95" customHeight="1">
      <c r="A615" s="2">
        <v>12808</v>
      </c>
      <c r="B615" s="1" t="s">
        <v>624</v>
      </c>
      <c r="C615" s="1" t="s">
        <v>637</v>
      </c>
      <c r="D615" s="1">
        <v>40.287166999999997</v>
      </c>
      <c r="E615" s="1">
        <v>-106.828833</v>
      </c>
      <c r="F615" s="3">
        <v>1</v>
      </c>
      <c r="G615" s="9" t="s">
        <v>2026</v>
      </c>
      <c r="H615" s="13">
        <v>587.74138300000004</v>
      </c>
      <c r="I615" s="14">
        <v>33.908337000000003</v>
      </c>
      <c r="J615" s="12">
        <v>0</v>
      </c>
      <c r="K615" s="12">
        <v>7.8902999999999999</v>
      </c>
      <c r="L615" s="12">
        <v>7.6100000000000001E-2</v>
      </c>
      <c r="M615" s="1">
        <v>1</v>
      </c>
      <c r="N615" s="1">
        <v>6</v>
      </c>
      <c r="O615" s="12">
        <v>1.8347450000000001</v>
      </c>
      <c r="P615" s="1">
        <v>0</v>
      </c>
      <c r="Q615" s="1">
        <v>0</v>
      </c>
      <c r="R615" s="1">
        <v>0</v>
      </c>
      <c r="S615" s="1">
        <f t="shared" si="268"/>
        <v>0</v>
      </c>
      <c r="T615" s="1">
        <f t="shared" si="268"/>
        <v>1</v>
      </c>
      <c r="U615" s="1">
        <f t="shared" si="268"/>
        <v>1</v>
      </c>
      <c r="V615" s="1">
        <f t="shared" si="266"/>
        <v>1</v>
      </c>
      <c r="W615" s="1">
        <f t="shared" si="269"/>
        <v>1</v>
      </c>
      <c r="X615" s="1">
        <f t="shared" si="270"/>
        <v>1</v>
      </c>
      <c r="Y615" s="1">
        <f t="shared" si="271"/>
        <v>0</v>
      </c>
      <c r="Z615" s="1">
        <f t="shared" si="267"/>
        <v>0</v>
      </c>
      <c r="AA615" s="1">
        <f t="shared" si="272"/>
        <v>0</v>
      </c>
      <c r="AB615" s="1">
        <f t="shared" si="257"/>
        <v>5</v>
      </c>
      <c r="AC615" s="1"/>
    </row>
    <row r="616" spans="1:29" ht="12.95" customHeight="1">
      <c r="A616" s="2">
        <v>12809</v>
      </c>
      <c r="B616" s="1" t="s">
        <v>624</v>
      </c>
      <c r="C616" s="1" t="s">
        <v>640</v>
      </c>
      <c r="D616" s="1">
        <v>40.269329999999997</v>
      </c>
      <c r="E616" s="1">
        <v>-106.88115999999999</v>
      </c>
      <c r="F616" s="3">
        <v>1</v>
      </c>
      <c r="G616" s="9" t="s">
        <v>2026</v>
      </c>
      <c r="H616" s="13">
        <v>532.69075999999995</v>
      </c>
      <c r="I616" s="14">
        <v>27.910360000000001</v>
      </c>
      <c r="J616" s="12">
        <v>0</v>
      </c>
      <c r="K616" s="12">
        <v>8.0793999999999997</v>
      </c>
      <c r="L616" s="12">
        <v>8.4000000000000005E-2</v>
      </c>
      <c r="M616" s="1">
        <v>0</v>
      </c>
      <c r="N616" s="1">
        <v>13</v>
      </c>
      <c r="O616" s="12">
        <v>0.82964300000000002</v>
      </c>
      <c r="P616" s="1">
        <v>0</v>
      </c>
      <c r="Q616" s="1">
        <v>0</v>
      </c>
      <c r="R616" s="1">
        <v>0</v>
      </c>
      <c r="S616" s="1">
        <f t="shared" si="268"/>
        <v>0</v>
      </c>
      <c r="T616" s="1">
        <f t="shared" si="268"/>
        <v>1</v>
      </c>
      <c r="U616" s="1">
        <f t="shared" si="268"/>
        <v>1</v>
      </c>
      <c r="V616" s="1">
        <f t="shared" si="266"/>
        <v>0</v>
      </c>
      <c r="W616" s="1">
        <f t="shared" si="269"/>
        <v>1</v>
      </c>
      <c r="X616" s="1">
        <f t="shared" si="270"/>
        <v>1</v>
      </c>
      <c r="Y616" s="1">
        <f t="shared" si="271"/>
        <v>0</v>
      </c>
      <c r="Z616" s="1">
        <f t="shared" si="267"/>
        <v>0</v>
      </c>
      <c r="AA616" s="1">
        <f t="shared" si="272"/>
        <v>0</v>
      </c>
      <c r="AB616" s="1">
        <f t="shared" si="257"/>
        <v>4</v>
      </c>
      <c r="AC616" s="1"/>
    </row>
    <row r="617" spans="1:29" ht="12.95" customHeight="1">
      <c r="A617" s="2">
        <v>12811</v>
      </c>
      <c r="B617" s="1" t="s">
        <v>624</v>
      </c>
      <c r="C617" s="1" t="s">
        <v>641</v>
      </c>
      <c r="D617" s="1">
        <v>40.398890000000002</v>
      </c>
      <c r="E617" s="1">
        <v>-106.83417</v>
      </c>
      <c r="F617" s="3">
        <v>1</v>
      </c>
      <c r="G617" s="9" t="s">
        <v>2026</v>
      </c>
      <c r="H617" s="13">
        <v>1289.695001</v>
      </c>
      <c r="I617" s="14">
        <v>36.129449999999999</v>
      </c>
      <c r="J617" s="12">
        <v>1.6999999999999999E-3</v>
      </c>
      <c r="K617" s="12">
        <v>6.3429000000000002</v>
      </c>
      <c r="L617" s="12">
        <v>0.15970000000000001</v>
      </c>
      <c r="M617" s="1">
        <v>3</v>
      </c>
      <c r="N617" s="1">
        <v>52</v>
      </c>
      <c r="O617" s="12">
        <v>2.346991</v>
      </c>
      <c r="P617" s="1">
        <v>0</v>
      </c>
      <c r="Q617" s="1">
        <v>0</v>
      </c>
      <c r="R617" s="1">
        <v>0</v>
      </c>
      <c r="S617" s="1">
        <f t="shared" si="268"/>
        <v>1</v>
      </c>
      <c r="T617" s="1">
        <f t="shared" si="268"/>
        <v>1</v>
      </c>
      <c r="U617" s="1">
        <f t="shared" si="268"/>
        <v>1</v>
      </c>
      <c r="V617" s="1">
        <f t="shared" si="266"/>
        <v>1</v>
      </c>
      <c r="W617" s="1">
        <f t="shared" si="269"/>
        <v>1</v>
      </c>
      <c r="X617" s="1">
        <f t="shared" si="270"/>
        <v>1</v>
      </c>
      <c r="Y617" s="1">
        <f t="shared" si="271"/>
        <v>0</v>
      </c>
      <c r="Z617" s="1">
        <f t="shared" si="267"/>
        <v>0</v>
      </c>
      <c r="AA617" s="1">
        <f t="shared" si="272"/>
        <v>0</v>
      </c>
      <c r="AB617" s="1">
        <f t="shared" si="257"/>
        <v>6</v>
      </c>
      <c r="AC617" s="1"/>
    </row>
    <row r="618" spans="1:29" ht="12.95" customHeight="1">
      <c r="A618" s="2">
        <v>12814</v>
      </c>
      <c r="B618" s="1" t="s">
        <v>624</v>
      </c>
      <c r="C618" s="1" t="s">
        <v>642</v>
      </c>
      <c r="D618" s="1">
        <v>40.227167000000001</v>
      </c>
      <c r="E618" s="1">
        <v>-106.941333</v>
      </c>
      <c r="F618" s="3">
        <v>1</v>
      </c>
      <c r="G618" s="9" t="s">
        <v>2026</v>
      </c>
      <c r="H618" s="13">
        <v>482.09866</v>
      </c>
      <c r="I618" s="14">
        <v>34.812581999999999</v>
      </c>
      <c r="J618" s="12">
        <v>0</v>
      </c>
      <c r="K618" s="12">
        <v>7.8630000000000004</v>
      </c>
      <c r="L618" s="12">
        <v>6.4700000000000008E-2</v>
      </c>
      <c r="M618" s="1">
        <v>0</v>
      </c>
      <c r="N618" s="1">
        <v>54</v>
      </c>
      <c r="O618" s="12">
        <v>1.6266620000000001</v>
      </c>
      <c r="P618" s="1">
        <v>0</v>
      </c>
      <c r="Q618" s="1">
        <v>1</v>
      </c>
      <c r="R618" s="1">
        <v>0</v>
      </c>
      <c r="S618" s="1">
        <f t="shared" si="268"/>
        <v>0</v>
      </c>
      <c r="T618" s="1">
        <f t="shared" si="268"/>
        <v>1</v>
      </c>
      <c r="U618" s="1">
        <f t="shared" si="268"/>
        <v>1</v>
      </c>
      <c r="V618" s="1">
        <f t="shared" si="266"/>
        <v>0</v>
      </c>
      <c r="W618" s="1">
        <f t="shared" si="269"/>
        <v>1</v>
      </c>
      <c r="X618" s="1">
        <f t="shared" si="270"/>
        <v>1</v>
      </c>
      <c r="Y618" s="1">
        <f t="shared" si="271"/>
        <v>0</v>
      </c>
      <c r="Z618" s="1">
        <f t="shared" si="267"/>
        <v>1</v>
      </c>
      <c r="AA618" s="1">
        <f t="shared" si="272"/>
        <v>0</v>
      </c>
      <c r="AB618" s="1">
        <f t="shared" si="257"/>
        <v>5</v>
      </c>
      <c r="AC618" s="1"/>
    </row>
    <row r="619" spans="1:29" ht="12.95" customHeight="1">
      <c r="A619" s="2">
        <v>12815</v>
      </c>
      <c r="B619" s="1" t="s">
        <v>624</v>
      </c>
      <c r="C619" s="1" t="s">
        <v>643</v>
      </c>
      <c r="D619" s="1">
        <v>40.183</v>
      </c>
      <c r="E619" s="1">
        <v>-106.91533</v>
      </c>
      <c r="F619" s="3">
        <v>1</v>
      </c>
      <c r="G619" s="9" t="s">
        <v>2026</v>
      </c>
      <c r="H619" s="13">
        <v>259.114688</v>
      </c>
      <c r="I619" s="14">
        <v>13.942912</v>
      </c>
      <c r="J619" s="12">
        <v>0</v>
      </c>
      <c r="K619" s="12">
        <v>6.7611000000000008</v>
      </c>
      <c r="L619" s="12">
        <v>4.3299999999999998E-2</v>
      </c>
      <c r="M619" s="1">
        <v>1</v>
      </c>
      <c r="N619" s="1">
        <v>20</v>
      </c>
      <c r="O619" s="12">
        <v>2.0588220000000002</v>
      </c>
      <c r="P619" s="1">
        <v>0</v>
      </c>
      <c r="Q619" s="1">
        <v>0</v>
      </c>
      <c r="R619" s="1">
        <v>0</v>
      </c>
      <c r="S619" s="1">
        <f t="shared" si="268"/>
        <v>0</v>
      </c>
      <c r="T619" s="1">
        <f t="shared" si="268"/>
        <v>1</v>
      </c>
      <c r="U619" s="1">
        <f t="shared" si="268"/>
        <v>1</v>
      </c>
      <c r="V619" s="1">
        <f t="shared" si="266"/>
        <v>1</v>
      </c>
      <c r="W619" s="1">
        <f t="shared" si="269"/>
        <v>1</v>
      </c>
      <c r="X619" s="1">
        <f t="shared" si="270"/>
        <v>1</v>
      </c>
      <c r="Y619" s="1">
        <f t="shared" si="271"/>
        <v>0</v>
      </c>
      <c r="Z619" s="1">
        <f t="shared" si="267"/>
        <v>0</v>
      </c>
      <c r="AA619" s="1">
        <f t="shared" si="272"/>
        <v>0</v>
      </c>
      <c r="AB619" s="1">
        <f t="shared" si="257"/>
        <v>5</v>
      </c>
      <c r="AC619" s="1"/>
    </row>
    <row r="620" spans="1:29" ht="12.95" customHeight="1">
      <c r="A620" s="2">
        <v>12817</v>
      </c>
      <c r="B620" s="1" t="s">
        <v>644</v>
      </c>
      <c r="C620" s="1" t="s">
        <v>645</v>
      </c>
      <c r="D620" s="1">
        <v>40.061459999999997</v>
      </c>
      <c r="E620" s="1">
        <v>-107.01203</v>
      </c>
      <c r="F620" s="3">
        <v>2</v>
      </c>
      <c r="G620" s="9" t="s">
        <v>2026</v>
      </c>
      <c r="H620" s="13">
        <v>94.997811999999996</v>
      </c>
      <c r="I620" s="14">
        <v>21.169597</v>
      </c>
      <c r="J620" s="12">
        <v>0</v>
      </c>
      <c r="K620" s="12">
        <v>0</v>
      </c>
      <c r="L620" s="12">
        <v>0</v>
      </c>
      <c r="M620" s="1">
        <v>0</v>
      </c>
      <c r="N620" s="1">
        <v>3</v>
      </c>
      <c r="O620" s="12">
        <v>1.4129449999999999</v>
      </c>
      <c r="P620" s="1">
        <v>0</v>
      </c>
      <c r="Q620" s="1">
        <v>0</v>
      </c>
      <c r="R620" s="1">
        <v>0</v>
      </c>
      <c r="S620" s="1">
        <f t="shared" si="268"/>
        <v>0</v>
      </c>
      <c r="T620" s="1">
        <f t="shared" si="268"/>
        <v>0</v>
      </c>
      <c r="U620" s="1">
        <f t="shared" si="268"/>
        <v>0</v>
      </c>
      <c r="V620" s="1">
        <f t="shared" si="266"/>
        <v>0</v>
      </c>
      <c r="W620" s="1">
        <f t="shared" si="269"/>
        <v>1</v>
      </c>
      <c r="X620" s="1">
        <f t="shared" si="270"/>
        <v>1</v>
      </c>
      <c r="Y620" s="1">
        <f t="shared" si="271"/>
        <v>0</v>
      </c>
      <c r="Z620" s="1">
        <f t="shared" si="267"/>
        <v>0</v>
      </c>
      <c r="AA620" s="1">
        <f t="shared" si="272"/>
        <v>0</v>
      </c>
      <c r="AB620" s="1">
        <f t="shared" si="257"/>
        <v>2</v>
      </c>
      <c r="AC620" s="1"/>
    </row>
    <row r="621" spans="1:29" ht="12.95" customHeight="1">
      <c r="A621" s="2">
        <v>12823</v>
      </c>
      <c r="B621" s="1" t="s">
        <v>646</v>
      </c>
      <c r="C621" s="1" t="s">
        <v>647</v>
      </c>
      <c r="D621" s="1">
        <v>40.339666999999999</v>
      </c>
      <c r="E621" s="1">
        <v>-107.631167</v>
      </c>
      <c r="F621" s="3">
        <v>1</v>
      </c>
      <c r="G621" s="9" t="s">
        <v>2024</v>
      </c>
      <c r="H621" s="13">
        <v>130.09935899999999</v>
      </c>
      <c r="I621" s="14">
        <v>17.847249000000001</v>
      </c>
      <c r="J621" s="12">
        <v>0.24210000000000001</v>
      </c>
      <c r="K621" s="12">
        <v>7.5057</v>
      </c>
      <c r="L621" s="12">
        <v>2.1399999999999999E-2</v>
      </c>
      <c r="M621" s="1">
        <v>0</v>
      </c>
      <c r="N621" s="1">
        <v>14</v>
      </c>
      <c r="O621" s="12">
        <v>1.04565</v>
      </c>
      <c r="P621" s="1">
        <v>0</v>
      </c>
      <c r="Q621" s="1">
        <v>4</v>
      </c>
      <c r="R621" s="1">
        <v>0</v>
      </c>
      <c r="S621" s="1">
        <f>IF(J621&gt;5,1,0)</f>
        <v>0</v>
      </c>
      <c r="T621" s="1">
        <f>IF(K621&gt;2,1,0)</f>
        <v>1</v>
      </c>
      <c r="U621" s="1">
        <f>IF(L621&gt;0.05,1,0)</f>
        <v>0</v>
      </c>
      <c r="V621" s="1">
        <f t="shared" si="266"/>
        <v>0</v>
      </c>
      <c r="W621" s="1">
        <f>IF(N621&gt;10,1,0)</f>
        <v>1</v>
      </c>
      <c r="X621" s="1">
        <f>IF(O621&gt;2,1,0)</f>
        <v>0</v>
      </c>
      <c r="Y621" s="1">
        <f>IF(P621&gt;0.05,1,0)</f>
        <v>0</v>
      </c>
      <c r="Z621" s="1">
        <f t="shared" si="267"/>
        <v>1</v>
      </c>
      <c r="AA621" s="1">
        <f>IF(R621&gt;2,1,0)</f>
        <v>0</v>
      </c>
      <c r="AB621" s="1">
        <f t="shared" si="257"/>
        <v>3</v>
      </c>
      <c r="AC621" s="1"/>
    </row>
    <row r="622" spans="1:29" ht="12.95" customHeight="1">
      <c r="A622" s="54">
        <v>12832</v>
      </c>
      <c r="B622" s="1" t="s">
        <v>648</v>
      </c>
      <c r="C622" s="1" t="s">
        <v>649</v>
      </c>
      <c r="D622" s="1">
        <v>40.688833000000002</v>
      </c>
      <c r="E622" s="1">
        <v>-107.4345</v>
      </c>
      <c r="F622" s="3">
        <v>1</v>
      </c>
      <c r="G622" s="9" t="s">
        <v>2026</v>
      </c>
      <c r="H622" s="13">
        <v>52.925952000000002</v>
      </c>
      <c r="I622" s="14">
        <v>16.559553999999999</v>
      </c>
      <c r="J622" s="12">
        <v>0</v>
      </c>
      <c r="K622" s="12">
        <v>1.4619</v>
      </c>
      <c r="L622" s="12">
        <v>0</v>
      </c>
      <c r="M622" s="1">
        <v>0</v>
      </c>
      <c r="N622" s="1">
        <v>5</v>
      </c>
      <c r="O622" s="12">
        <v>1.6254150000000001</v>
      </c>
      <c r="P622" s="1">
        <v>0</v>
      </c>
      <c r="Q622" s="1">
        <v>1</v>
      </c>
      <c r="R622" s="1">
        <v>0</v>
      </c>
      <c r="S622" s="1">
        <f>IF(J622&gt;0,1,0)</f>
        <v>0</v>
      </c>
      <c r="T622" s="1">
        <f>IF(K622&gt;0,1,0)</f>
        <v>1</v>
      </c>
      <c r="U622" s="1">
        <f>IF(L622&gt;0,1,0)</f>
        <v>0</v>
      </c>
      <c r="V622" s="1">
        <f t="shared" si="266"/>
        <v>0</v>
      </c>
      <c r="W622" s="1">
        <f>IF(N622&gt;1,1,0)</f>
        <v>1</v>
      </c>
      <c r="X622" s="1">
        <f>IF(O622&gt;0.6,1,0)</f>
        <v>1</v>
      </c>
      <c r="Y622" s="1">
        <f>IF(P622&gt;0.03,1,0)</f>
        <v>0</v>
      </c>
      <c r="Z622" s="1">
        <f t="shared" si="267"/>
        <v>1</v>
      </c>
      <c r="AA622" s="1">
        <f>IF(R622&gt;0,1,0)</f>
        <v>0</v>
      </c>
      <c r="AB622" s="40">
        <f t="shared" si="257"/>
        <v>4</v>
      </c>
      <c r="AC622" s="1" t="s">
        <v>2207</v>
      </c>
    </row>
    <row r="623" spans="1:29" ht="12.95" customHeight="1">
      <c r="A623" s="2">
        <v>12840</v>
      </c>
      <c r="B623" s="1" t="s">
        <v>650</v>
      </c>
      <c r="C623" s="1" t="s">
        <v>651</v>
      </c>
      <c r="D623" s="1">
        <v>40.530999999999999</v>
      </c>
      <c r="E623" s="1">
        <v>-107.43633</v>
      </c>
      <c r="F623" s="3">
        <v>1</v>
      </c>
      <c r="G623" s="9" t="s">
        <v>2024</v>
      </c>
      <c r="H623" s="13">
        <v>575.52665400000001</v>
      </c>
      <c r="I623" s="14">
        <v>23.854263</v>
      </c>
      <c r="J623" s="12">
        <v>0.67190000000000005</v>
      </c>
      <c r="K623" s="12">
        <v>4.0740999999999996</v>
      </c>
      <c r="L623" s="12">
        <v>6.6000000000000008E-3</v>
      </c>
      <c r="M623" s="1">
        <v>0</v>
      </c>
      <c r="N623" s="1">
        <v>7</v>
      </c>
      <c r="O623" s="12">
        <v>1.605111</v>
      </c>
      <c r="P623" s="1">
        <v>0</v>
      </c>
      <c r="Q623" s="1">
        <v>0</v>
      </c>
      <c r="R623" s="1">
        <v>0</v>
      </c>
      <c r="S623" s="1">
        <f>IF(J623&gt;5,1,0)</f>
        <v>0</v>
      </c>
      <c r="T623" s="1">
        <f>IF(K623&gt;2,1,0)</f>
        <v>1</v>
      </c>
      <c r="U623" s="1">
        <f>IF(L623&gt;0.05,1,0)</f>
        <v>0</v>
      </c>
      <c r="V623" s="1">
        <f t="shared" si="266"/>
        <v>0</v>
      </c>
      <c r="W623" s="1">
        <f>IF(N623&gt;10,1,0)</f>
        <v>0</v>
      </c>
      <c r="X623" s="1">
        <f>IF(O623&gt;2,1,0)</f>
        <v>0</v>
      </c>
      <c r="Y623" s="1">
        <f>IF(P623&gt;0.05,1,0)</f>
        <v>0</v>
      </c>
      <c r="Z623" s="1">
        <f t="shared" si="267"/>
        <v>0</v>
      </c>
      <c r="AA623" s="1">
        <f>IF(R623&gt;2,1,0)</f>
        <v>0</v>
      </c>
      <c r="AB623" s="1">
        <f t="shared" si="257"/>
        <v>1</v>
      </c>
      <c r="AC623" s="1"/>
    </row>
    <row r="624" spans="1:29" ht="12.95" customHeight="1">
      <c r="A624" s="2">
        <v>12843</v>
      </c>
      <c r="B624" s="1" t="s">
        <v>650</v>
      </c>
      <c r="C624" s="1" t="s">
        <v>652</v>
      </c>
      <c r="D624" s="1">
        <v>40.591810000000002</v>
      </c>
      <c r="E624" s="1">
        <v>-107.32057</v>
      </c>
      <c r="F624" s="3">
        <v>1</v>
      </c>
      <c r="G624" s="9" t="s">
        <v>2024</v>
      </c>
      <c r="H624" s="13">
        <v>444.404584</v>
      </c>
      <c r="I624" s="14">
        <v>32.344683000000003</v>
      </c>
      <c r="J624" s="12">
        <v>7.7200000000000005E-2</v>
      </c>
      <c r="K624" s="12">
        <v>2.8664000000000001</v>
      </c>
      <c r="L624" s="12">
        <v>0</v>
      </c>
      <c r="M624" s="1">
        <v>0</v>
      </c>
      <c r="N624" s="1">
        <v>6</v>
      </c>
      <c r="O624" s="12">
        <v>1.145761</v>
      </c>
      <c r="P624" s="1">
        <v>0</v>
      </c>
      <c r="Q624" s="1">
        <v>0</v>
      </c>
      <c r="R624" s="1">
        <v>0</v>
      </c>
      <c r="S624" s="1">
        <f>IF(J624&gt;5,1,0)</f>
        <v>0</v>
      </c>
      <c r="T624" s="1">
        <f>IF(K624&gt;2,1,0)</f>
        <v>1</v>
      </c>
      <c r="U624" s="1">
        <f>IF(L624&gt;0.05,1,0)</f>
        <v>0</v>
      </c>
      <c r="V624" s="1">
        <f t="shared" si="266"/>
        <v>0</v>
      </c>
      <c r="W624" s="1">
        <f>IF(N624&gt;10,1,0)</f>
        <v>0</v>
      </c>
      <c r="X624" s="1">
        <f>IF(O624&gt;2,1,0)</f>
        <v>0</v>
      </c>
      <c r="Y624" s="1">
        <f>IF(P624&gt;0.05,1,0)</f>
        <v>0</v>
      </c>
      <c r="Z624" s="1">
        <f t="shared" si="267"/>
        <v>0</v>
      </c>
      <c r="AA624" s="1">
        <f>IF(R624&gt;2,1,0)</f>
        <v>0</v>
      </c>
      <c r="AB624" s="1">
        <f t="shared" si="257"/>
        <v>1</v>
      </c>
      <c r="AC624" s="1"/>
    </row>
    <row r="625" spans="1:29" ht="12.95" customHeight="1">
      <c r="A625" s="2">
        <v>12846</v>
      </c>
      <c r="B625" s="1" t="s">
        <v>650</v>
      </c>
      <c r="C625" s="1" t="s">
        <v>655</v>
      </c>
      <c r="D625" s="1">
        <v>40.669440000000002</v>
      </c>
      <c r="E625" s="1">
        <v>-107.28547</v>
      </c>
      <c r="F625" s="3">
        <v>1</v>
      </c>
      <c r="G625" s="9" t="s">
        <v>2026</v>
      </c>
      <c r="H625" s="13">
        <v>175.62266600000001</v>
      </c>
      <c r="I625" s="14">
        <v>12.163269</v>
      </c>
      <c r="J625" s="12">
        <v>0</v>
      </c>
      <c r="K625" s="12">
        <v>1.2029000000000001</v>
      </c>
      <c r="L625" s="12">
        <v>0</v>
      </c>
      <c r="M625" s="1">
        <v>0</v>
      </c>
      <c r="N625" s="1">
        <v>0</v>
      </c>
      <c r="O625" s="12">
        <v>0.73185699999999998</v>
      </c>
      <c r="P625" s="1">
        <v>0</v>
      </c>
      <c r="Q625" s="1">
        <v>0</v>
      </c>
      <c r="R625" s="1">
        <v>0</v>
      </c>
      <c r="S625" s="1">
        <f t="shared" ref="S625:U626" si="273">IF(J625&gt;0,1,0)</f>
        <v>0</v>
      </c>
      <c r="T625" s="1">
        <f t="shared" si="273"/>
        <v>1</v>
      </c>
      <c r="U625" s="1">
        <f t="shared" si="273"/>
        <v>0</v>
      </c>
      <c r="V625" s="1">
        <f t="shared" si="266"/>
        <v>0</v>
      </c>
      <c r="W625" s="1">
        <f>IF(N625&gt;1,1,0)</f>
        <v>0</v>
      </c>
      <c r="X625" s="1">
        <f>IF(O625&gt;0.6,1,0)</f>
        <v>1</v>
      </c>
      <c r="Y625" s="1">
        <f>IF(P625&gt;0.03,1,0)</f>
        <v>0</v>
      </c>
      <c r="Z625" s="1">
        <f t="shared" si="267"/>
        <v>0</v>
      </c>
      <c r="AA625" s="1">
        <f>IF(R625&gt;0,1,0)</f>
        <v>0</v>
      </c>
      <c r="AB625" s="1">
        <f t="shared" si="257"/>
        <v>2</v>
      </c>
      <c r="AC625" s="1"/>
    </row>
    <row r="626" spans="1:29" ht="12.95" customHeight="1">
      <c r="A626" s="2">
        <v>12849</v>
      </c>
      <c r="B626" s="1" t="s">
        <v>658</v>
      </c>
      <c r="C626" s="1" t="s">
        <v>659</v>
      </c>
      <c r="D626" s="1">
        <v>40.731200000000001</v>
      </c>
      <c r="E626" s="1">
        <v>-107.14704999999999</v>
      </c>
      <c r="F626" s="3">
        <v>2</v>
      </c>
      <c r="G626" s="9" t="s">
        <v>2026</v>
      </c>
      <c r="H626" s="13">
        <v>40.656458000000001</v>
      </c>
      <c r="I626" s="14">
        <v>20.284887999999999</v>
      </c>
      <c r="J626" s="12">
        <v>0</v>
      </c>
      <c r="K626" s="12">
        <v>0.20810000000000001</v>
      </c>
      <c r="L626" s="12">
        <v>0</v>
      </c>
      <c r="M626" s="1">
        <v>0</v>
      </c>
      <c r="N626" s="1">
        <v>0</v>
      </c>
      <c r="O626" s="12">
        <v>0.45793800000000001</v>
      </c>
      <c r="P626" s="1">
        <v>0</v>
      </c>
      <c r="Q626" s="1">
        <v>1</v>
      </c>
      <c r="R626" s="1">
        <v>0</v>
      </c>
      <c r="S626" s="1">
        <f t="shared" si="273"/>
        <v>0</v>
      </c>
      <c r="T626" s="1">
        <f t="shared" si="273"/>
        <v>1</v>
      </c>
      <c r="U626" s="1">
        <f t="shared" si="273"/>
        <v>0</v>
      </c>
      <c r="V626" s="1">
        <f t="shared" si="266"/>
        <v>0</v>
      </c>
      <c r="W626" s="1">
        <f>IF(N626&gt;1,1,0)</f>
        <v>0</v>
      </c>
      <c r="X626" s="1">
        <f>IF(O626&gt;0.6,1,0)</f>
        <v>0</v>
      </c>
      <c r="Y626" s="1">
        <f>IF(P626&gt;0.03,1,0)</f>
        <v>0</v>
      </c>
      <c r="Z626" s="1">
        <f t="shared" si="267"/>
        <v>1</v>
      </c>
      <c r="AA626" s="1">
        <f>IF(R626&gt;0,1,0)</f>
        <v>0</v>
      </c>
      <c r="AB626" s="1">
        <f t="shared" si="257"/>
        <v>2</v>
      </c>
      <c r="AC626" s="1"/>
    </row>
    <row r="627" spans="1:29" ht="12.95" customHeight="1">
      <c r="A627" s="2">
        <v>12851</v>
      </c>
      <c r="B627" s="1" t="s">
        <v>662</v>
      </c>
      <c r="C627" s="1" t="s">
        <v>663</v>
      </c>
      <c r="D627" s="1">
        <v>40.483283</v>
      </c>
      <c r="E627" s="1">
        <v>-107.17045</v>
      </c>
      <c r="F627" s="3">
        <v>1</v>
      </c>
      <c r="G627" s="9" t="s">
        <v>2024</v>
      </c>
      <c r="H627" s="13">
        <v>46.489736999999998</v>
      </c>
      <c r="I627" s="14">
        <v>11.379975999999999</v>
      </c>
      <c r="J627" s="12">
        <v>2.4897</v>
      </c>
      <c r="K627" s="12">
        <v>7.1672000000000002</v>
      </c>
      <c r="L627" s="12">
        <v>0.27489999999999998</v>
      </c>
      <c r="M627" s="1">
        <v>4</v>
      </c>
      <c r="N627" s="1">
        <v>0</v>
      </c>
      <c r="O627" s="12">
        <v>1.403038</v>
      </c>
      <c r="P627" s="1">
        <v>0</v>
      </c>
      <c r="Q627" s="1">
        <v>1</v>
      </c>
      <c r="R627" s="1">
        <v>0</v>
      </c>
      <c r="S627" s="1">
        <f>IF(J627&gt;5,1,0)</f>
        <v>0</v>
      </c>
      <c r="T627" s="1">
        <f>IF(K627&gt;2,1,0)</f>
        <v>1</v>
      </c>
      <c r="U627" s="1">
        <f>IF(L627&gt;0.05,1,0)</f>
        <v>1</v>
      </c>
      <c r="V627" s="1">
        <f t="shared" si="266"/>
        <v>1</v>
      </c>
      <c r="W627" s="1">
        <f>IF(N627&gt;10,1,0)</f>
        <v>0</v>
      </c>
      <c r="X627" s="1">
        <f>IF(O627&gt;2,1,0)</f>
        <v>0</v>
      </c>
      <c r="Y627" s="1">
        <f>IF(P627&gt;0.05,1,0)</f>
        <v>0</v>
      </c>
      <c r="Z627" s="1">
        <f t="shared" si="267"/>
        <v>1</v>
      </c>
      <c r="AA627" s="1">
        <f>IF(R627&gt;2,1,0)</f>
        <v>0</v>
      </c>
      <c r="AB627" s="1">
        <f t="shared" si="257"/>
        <v>4</v>
      </c>
      <c r="AC627" s="1"/>
    </row>
    <row r="628" spans="1:29" ht="12.95" customHeight="1">
      <c r="A628" s="2">
        <v>12852</v>
      </c>
      <c r="B628" s="1" t="s">
        <v>201</v>
      </c>
      <c r="C628" s="1" t="s">
        <v>666</v>
      </c>
      <c r="D628" s="1">
        <v>40.494149999999998</v>
      </c>
      <c r="E628" s="1">
        <v>-107.267533</v>
      </c>
      <c r="F628" s="3">
        <v>1</v>
      </c>
      <c r="G628" s="9" t="s">
        <v>2024</v>
      </c>
      <c r="H628" s="13">
        <v>3940.0834490000002</v>
      </c>
      <c r="I628" s="14">
        <v>34.617013999999998</v>
      </c>
      <c r="J628" s="12">
        <v>0.23830000000000001</v>
      </c>
      <c r="K628" s="12">
        <v>7.0193000000000003</v>
      </c>
      <c r="L628" s="12">
        <v>0.3851</v>
      </c>
      <c r="M628" s="1">
        <v>4</v>
      </c>
      <c r="N628" s="1">
        <v>11</v>
      </c>
      <c r="O628" s="12">
        <v>2.5553509999999999</v>
      </c>
      <c r="P628" s="1">
        <v>3.2989999999999998E-3</v>
      </c>
      <c r="Q628" s="1">
        <v>1</v>
      </c>
      <c r="R628" s="1">
        <v>0</v>
      </c>
      <c r="S628" s="1">
        <f>IF(J628&gt;5,1,0)</f>
        <v>0</v>
      </c>
      <c r="T628" s="1">
        <f>IF(K628&gt;2,1,0)</f>
        <v>1</v>
      </c>
      <c r="U628" s="1">
        <f>IF(L628&gt;0.05,1,0)</f>
        <v>1</v>
      </c>
      <c r="V628" s="1">
        <f t="shared" si="266"/>
        <v>1</v>
      </c>
      <c r="W628" s="1">
        <f>IF(N628&gt;10,1,0)</f>
        <v>1</v>
      </c>
      <c r="X628" s="1">
        <f>IF(O628&gt;2,1,0)</f>
        <v>1</v>
      </c>
      <c r="Y628" s="1">
        <f>IF(P628&gt;0.05,1,0)</f>
        <v>0</v>
      </c>
      <c r="Z628" s="1">
        <f t="shared" si="267"/>
        <v>1</v>
      </c>
      <c r="AA628" s="1">
        <f>IF(R628&gt;2,1,0)</f>
        <v>0</v>
      </c>
      <c r="AB628" s="1">
        <f t="shared" si="257"/>
        <v>6</v>
      </c>
      <c r="AC628" s="1"/>
    </row>
    <row r="629" spans="1:29" ht="12.95" customHeight="1">
      <c r="A629" s="2">
        <v>12853</v>
      </c>
      <c r="B629" s="1" t="s">
        <v>667</v>
      </c>
      <c r="C629" s="1" t="s">
        <v>668</v>
      </c>
      <c r="D629" s="1">
        <v>40.447082999999999</v>
      </c>
      <c r="E629" s="1">
        <v>-107.14541699999999</v>
      </c>
      <c r="F629" s="3">
        <v>1</v>
      </c>
      <c r="G629" s="9" t="s">
        <v>2026</v>
      </c>
      <c r="H629" s="13">
        <v>68.083819000000005</v>
      </c>
      <c r="I629" s="14">
        <v>35.230229999999999</v>
      </c>
      <c r="J629" s="12">
        <v>0.5181</v>
      </c>
      <c r="K629" s="12">
        <v>7.4854000000000003</v>
      </c>
      <c r="L629" s="12">
        <v>0.13749999999999998</v>
      </c>
      <c r="M629" s="1">
        <v>4</v>
      </c>
      <c r="N629" s="1">
        <v>2</v>
      </c>
      <c r="O629" s="12">
        <v>1.9605630000000001</v>
      </c>
      <c r="P629" s="1">
        <v>0</v>
      </c>
      <c r="Q629" s="1">
        <v>17</v>
      </c>
      <c r="R629" s="1">
        <v>0</v>
      </c>
      <c r="S629" s="1">
        <f t="shared" ref="S629:S646" si="274">IF(J629&gt;0,1,0)</f>
        <v>1</v>
      </c>
      <c r="T629" s="1">
        <f t="shared" ref="T629:T646" si="275">IF(K629&gt;0,1,0)</f>
        <v>1</v>
      </c>
      <c r="U629" s="1">
        <f t="shared" ref="U629:U646" si="276">IF(L629&gt;0,1,0)</f>
        <v>1</v>
      </c>
      <c r="V629" s="1">
        <f t="shared" si="266"/>
        <v>1</v>
      </c>
      <c r="W629" s="1">
        <f t="shared" ref="W629:W646" si="277">IF(N629&gt;1,1,0)</f>
        <v>1</v>
      </c>
      <c r="X629" s="1">
        <f t="shared" ref="X629:X646" si="278">IF(O629&gt;0.6,1,0)</f>
        <v>1</v>
      </c>
      <c r="Y629" s="1">
        <f t="shared" ref="Y629:Y646" si="279">IF(P629&gt;0.03,1,0)</f>
        <v>0</v>
      </c>
      <c r="Z629" s="1">
        <f t="shared" si="267"/>
        <v>1</v>
      </c>
      <c r="AA629" s="1">
        <f t="shared" ref="AA629:AA646" si="280">IF(R629&gt;0,1,0)</f>
        <v>0</v>
      </c>
      <c r="AB629" s="1">
        <f t="shared" si="257"/>
        <v>7</v>
      </c>
      <c r="AC629" s="1"/>
    </row>
    <row r="630" spans="1:29" ht="12.95" customHeight="1">
      <c r="A630" s="2">
        <v>12854</v>
      </c>
      <c r="B630" s="1" t="s">
        <v>178</v>
      </c>
      <c r="C630" s="1" t="s">
        <v>669</v>
      </c>
      <c r="D630" s="1">
        <v>40.35633</v>
      </c>
      <c r="E630" s="1">
        <v>-107.104</v>
      </c>
      <c r="F630" s="3">
        <v>1</v>
      </c>
      <c r="G630" s="9" t="s">
        <v>2026</v>
      </c>
      <c r="H630" s="13">
        <v>105.128714</v>
      </c>
      <c r="I630" s="14">
        <v>13.859411</v>
      </c>
      <c r="J630" s="12">
        <v>0</v>
      </c>
      <c r="K630" s="12">
        <v>5.1797000000000004</v>
      </c>
      <c r="L630" s="12">
        <v>5.4800000000000001E-2</v>
      </c>
      <c r="M630" s="1">
        <v>0</v>
      </c>
      <c r="N630" s="1">
        <v>1</v>
      </c>
      <c r="O630" s="12">
        <v>1.225061</v>
      </c>
      <c r="P630" s="1">
        <v>0</v>
      </c>
      <c r="Q630" s="1">
        <v>2</v>
      </c>
      <c r="R630" s="1">
        <v>0</v>
      </c>
      <c r="S630" s="1">
        <f t="shared" si="274"/>
        <v>0</v>
      </c>
      <c r="T630" s="1">
        <f t="shared" si="275"/>
        <v>1</v>
      </c>
      <c r="U630" s="1">
        <f t="shared" si="276"/>
        <v>1</v>
      </c>
      <c r="V630" s="1">
        <f t="shared" si="266"/>
        <v>0</v>
      </c>
      <c r="W630" s="1">
        <f t="shared" si="277"/>
        <v>0</v>
      </c>
      <c r="X630" s="1">
        <f t="shared" si="278"/>
        <v>1</v>
      </c>
      <c r="Y630" s="1">
        <f t="shared" si="279"/>
        <v>0</v>
      </c>
      <c r="Z630" s="1">
        <f t="shared" si="267"/>
        <v>1</v>
      </c>
      <c r="AA630" s="1">
        <f t="shared" si="280"/>
        <v>0</v>
      </c>
      <c r="AB630" s="1">
        <f t="shared" si="257"/>
        <v>4</v>
      </c>
      <c r="AC630" s="1"/>
    </row>
    <row r="631" spans="1:29" ht="12.95" customHeight="1">
      <c r="A631" s="2">
        <v>12860</v>
      </c>
      <c r="B631" s="1" t="s">
        <v>670</v>
      </c>
      <c r="C631" s="1" t="s">
        <v>671</v>
      </c>
      <c r="D631" s="1">
        <v>40.545830000000002</v>
      </c>
      <c r="E631" s="1">
        <v>-106.90882999999999</v>
      </c>
      <c r="F631" s="3">
        <v>1</v>
      </c>
      <c r="G631" s="9" t="s">
        <v>2026</v>
      </c>
      <c r="H631" s="13">
        <v>1134.282156</v>
      </c>
      <c r="I631" s="14">
        <v>29.113140000000001</v>
      </c>
      <c r="J631" s="12">
        <v>0</v>
      </c>
      <c r="K631" s="12">
        <v>4.7950999999999997</v>
      </c>
      <c r="L631" s="12">
        <v>4.5699999999999998E-2</v>
      </c>
      <c r="M631" s="1">
        <v>0</v>
      </c>
      <c r="N631" s="1">
        <v>29</v>
      </c>
      <c r="O631" s="12">
        <v>1.9801340000000001</v>
      </c>
      <c r="P631" s="1">
        <v>1.1461000000000001E-2</v>
      </c>
      <c r="Q631" s="1">
        <v>0</v>
      </c>
      <c r="R631" s="1">
        <v>0</v>
      </c>
      <c r="S631" s="1">
        <f t="shared" si="274"/>
        <v>0</v>
      </c>
      <c r="T631" s="1">
        <f t="shared" si="275"/>
        <v>1</v>
      </c>
      <c r="U631" s="1">
        <f t="shared" si="276"/>
        <v>1</v>
      </c>
      <c r="V631" s="1">
        <f t="shared" si="266"/>
        <v>0</v>
      </c>
      <c r="W631" s="1">
        <f t="shared" si="277"/>
        <v>1</v>
      </c>
      <c r="X631" s="1">
        <f t="shared" si="278"/>
        <v>1</v>
      </c>
      <c r="Y631" s="1">
        <f t="shared" si="279"/>
        <v>0</v>
      </c>
      <c r="Z631" s="1">
        <f t="shared" si="267"/>
        <v>0</v>
      </c>
      <c r="AA631" s="1">
        <f t="shared" si="280"/>
        <v>0</v>
      </c>
      <c r="AB631" s="1">
        <f t="shared" si="257"/>
        <v>4</v>
      </c>
      <c r="AC631" s="1"/>
    </row>
    <row r="632" spans="1:29" ht="12.95" customHeight="1">
      <c r="A632" s="2">
        <v>12863</v>
      </c>
      <c r="B632" s="1" t="s">
        <v>672</v>
      </c>
      <c r="C632" s="1" t="s">
        <v>673</v>
      </c>
      <c r="D632" s="1">
        <v>40.565333000000003</v>
      </c>
      <c r="E632" s="1">
        <v>-106.889167</v>
      </c>
      <c r="F632" s="3">
        <v>1</v>
      </c>
      <c r="G632" s="9" t="s">
        <v>2026</v>
      </c>
      <c r="H632" s="13">
        <v>103.55555099999999</v>
      </c>
      <c r="I632" s="14">
        <v>8.9670579999999998</v>
      </c>
      <c r="J632" s="12">
        <v>0</v>
      </c>
      <c r="K632" s="12">
        <v>0.2303</v>
      </c>
      <c r="L632" s="12">
        <v>0</v>
      </c>
      <c r="M632" s="1">
        <v>0</v>
      </c>
      <c r="N632" s="1">
        <v>1</v>
      </c>
      <c r="O632" s="12">
        <v>1.839944</v>
      </c>
      <c r="P632" s="1">
        <v>0</v>
      </c>
      <c r="Q632" s="1">
        <v>0</v>
      </c>
      <c r="R632" s="1">
        <v>0</v>
      </c>
      <c r="S632" s="1">
        <f t="shared" si="274"/>
        <v>0</v>
      </c>
      <c r="T632" s="1">
        <f t="shared" si="275"/>
        <v>1</v>
      </c>
      <c r="U632" s="1">
        <f t="shared" si="276"/>
        <v>0</v>
      </c>
      <c r="V632" s="1">
        <f t="shared" si="266"/>
        <v>0</v>
      </c>
      <c r="W632" s="1">
        <f t="shared" si="277"/>
        <v>0</v>
      </c>
      <c r="X632" s="1">
        <f t="shared" si="278"/>
        <v>1</v>
      </c>
      <c r="Y632" s="1">
        <f t="shared" si="279"/>
        <v>0</v>
      </c>
      <c r="Z632" s="1">
        <f t="shared" si="267"/>
        <v>0</v>
      </c>
      <c r="AA632" s="1">
        <f t="shared" si="280"/>
        <v>0</v>
      </c>
      <c r="AB632" s="1">
        <f t="shared" si="257"/>
        <v>2</v>
      </c>
      <c r="AC632" s="1"/>
    </row>
    <row r="633" spans="1:29" ht="12.95" customHeight="1">
      <c r="A633" s="2">
        <v>12867</v>
      </c>
      <c r="B633" s="1" t="s">
        <v>674</v>
      </c>
      <c r="C633" s="1" t="s">
        <v>675</v>
      </c>
      <c r="D633" s="1">
        <v>40.697249999999997</v>
      </c>
      <c r="E633" s="1">
        <v>-106.89888999999999</v>
      </c>
      <c r="F633" s="3">
        <v>2</v>
      </c>
      <c r="G633" s="9" t="s">
        <v>2026</v>
      </c>
      <c r="H633" s="13">
        <v>2.9744069999999998</v>
      </c>
      <c r="I633" s="14">
        <v>2.9744069999999998</v>
      </c>
      <c r="J633" s="12">
        <v>0</v>
      </c>
      <c r="K633" s="12">
        <v>0</v>
      </c>
      <c r="L633" s="12">
        <v>0</v>
      </c>
      <c r="M633" s="1">
        <v>0</v>
      </c>
      <c r="N633" s="1">
        <v>0</v>
      </c>
      <c r="O633" s="12">
        <v>1.069771</v>
      </c>
      <c r="P633" s="1">
        <v>1.0086040000000001</v>
      </c>
      <c r="Q633" s="1">
        <v>0</v>
      </c>
      <c r="R633" s="1">
        <v>0</v>
      </c>
      <c r="S633" s="1">
        <f t="shared" si="274"/>
        <v>0</v>
      </c>
      <c r="T633" s="1">
        <f t="shared" si="275"/>
        <v>0</v>
      </c>
      <c r="U633" s="1">
        <f t="shared" si="276"/>
        <v>0</v>
      </c>
      <c r="V633" s="1">
        <f t="shared" si="266"/>
        <v>0</v>
      </c>
      <c r="W633" s="1">
        <f t="shared" si="277"/>
        <v>0</v>
      </c>
      <c r="X633" s="1">
        <f t="shared" si="278"/>
        <v>1</v>
      </c>
      <c r="Y633" s="1">
        <f t="shared" si="279"/>
        <v>1</v>
      </c>
      <c r="Z633" s="1">
        <f t="shared" si="267"/>
        <v>0</v>
      </c>
      <c r="AA633" s="1">
        <f t="shared" si="280"/>
        <v>0</v>
      </c>
      <c r="AB633" s="1">
        <f t="shared" si="257"/>
        <v>2</v>
      </c>
      <c r="AC633" s="1"/>
    </row>
    <row r="634" spans="1:29" ht="12.95" customHeight="1">
      <c r="A634" s="2">
        <v>12870</v>
      </c>
      <c r="B634" s="1" t="s">
        <v>178</v>
      </c>
      <c r="C634" s="1" t="s">
        <v>94</v>
      </c>
      <c r="D634" s="1">
        <v>40.466500000000003</v>
      </c>
      <c r="E634" s="1">
        <v>-106.82467</v>
      </c>
      <c r="F634" s="3">
        <v>1</v>
      </c>
      <c r="G634" s="9" t="s">
        <v>2026</v>
      </c>
      <c r="H634" s="13">
        <v>72.610902999999993</v>
      </c>
      <c r="I634" s="14">
        <v>7.1407119999999997</v>
      </c>
      <c r="J634" s="12">
        <v>0</v>
      </c>
      <c r="K634" s="12">
        <v>0.43640000000000001</v>
      </c>
      <c r="L634" s="12">
        <v>0.41910000000000003</v>
      </c>
      <c r="M634" s="1">
        <v>4</v>
      </c>
      <c r="N634" s="1">
        <v>19</v>
      </c>
      <c r="O634" s="12">
        <v>3.9888620000000001</v>
      </c>
      <c r="P634" s="1">
        <v>0</v>
      </c>
      <c r="Q634" s="1">
        <v>0</v>
      </c>
      <c r="R634" s="1">
        <v>0</v>
      </c>
      <c r="S634" s="1">
        <f t="shared" si="274"/>
        <v>0</v>
      </c>
      <c r="T634" s="1">
        <f t="shared" si="275"/>
        <v>1</v>
      </c>
      <c r="U634" s="1">
        <f t="shared" si="276"/>
        <v>1</v>
      </c>
      <c r="V634" s="1">
        <f t="shared" si="266"/>
        <v>1</v>
      </c>
      <c r="W634" s="1">
        <f t="shared" si="277"/>
        <v>1</v>
      </c>
      <c r="X634" s="1">
        <f t="shared" si="278"/>
        <v>1</v>
      </c>
      <c r="Y634" s="1">
        <f t="shared" si="279"/>
        <v>0</v>
      </c>
      <c r="Z634" s="1">
        <f t="shared" si="267"/>
        <v>0</v>
      </c>
      <c r="AA634" s="1">
        <f t="shared" si="280"/>
        <v>0</v>
      </c>
      <c r="AB634" s="1">
        <f t="shared" si="257"/>
        <v>5</v>
      </c>
      <c r="AC634" s="1"/>
    </row>
    <row r="635" spans="1:29" ht="12.95" customHeight="1">
      <c r="A635" s="2">
        <v>12876</v>
      </c>
      <c r="B635" s="1" t="s">
        <v>687</v>
      </c>
      <c r="C635" s="1" t="s">
        <v>688</v>
      </c>
      <c r="D635" s="1">
        <v>40.460279999999997</v>
      </c>
      <c r="E635" s="1">
        <v>-106.98860999999999</v>
      </c>
      <c r="F635" s="3">
        <v>1</v>
      </c>
      <c r="G635" s="9" t="s">
        <v>2026</v>
      </c>
      <c r="H635" s="13">
        <v>497.12798500000002</v>
      </c>
      <c r="I635" s="14">
        <v>31.152877</v>
      </c>
      <c r="J635" s="12">
        <v>0</v>
      </c>
      <c r="K635" s="12">
        <v>6.2783000000000007</v>
      </c>
      <c r="L635" s="12">
        <v>0.1166</v>
      </c>
      <c r="M635" s="1">
        <v>3</v>
      </c>
      <c r="N635" s="1">
        <v>6</v>
      </c>
      <c r="O635" s="12">
        <v>0.84699899999999995</v>
      </c>
      <c r="P635" s="1">
        <v>0</v>
      </c>
      <c r="Q635" s="1">
        <v>13</v>
      </c>
      <c r="R635" s="1">
        <v>0</v>
      </c>
      <c r="S635" s="1">
        <f t="shared" si="274"/>
        <v>0</v>
      </c>
      <c r="T635" s="1">
        <f t="shared" si="275"/>
        <v>1</v>
      </c>
      <c r="U635" s="1">
        <f t="shared" si="276"/>
        <v>1</v>
      </c>
      <c r="V635" s="1">
        <f t="shared" si="266"/>
        <v>1</v>
      </c>
      <c r="W635" s="1">
        <f t="shared" si="277"/>
        <v>1</v>
      </c>
      <c r="X635" s="1">
        <f t="shared" si="278"/>
        <v>1</v>
      </c>
      <c r="Y635" s="1">
        <f t="shared" si="279"/>
        <v>0</v>
      </c>
      <c r="Z635" s="1">
        <f t="shared" si="267"/>
        <v>1</v>
      </c>
      <c r="AA635" s="1">
        <f t="shared" si="280"/>
        <v>0</v>
      </c>
      <c r="AB635" s="1">
        <f t="shared" si="257"/>
        <v>6</v>
      </c>
      <c r="AC635" s="1"/>
    </row>
    <row r="636" spans="1:29" ht="12.95" customHeight="1">
      <c r="A636" s="2">
        <v>12880</v>
      </c>
      <c r="B636" s="1" t="s">
        <v>689</v>
      </c>
      <c r="C636" s="1" t="s">
        <v>690</v>
      </c>
      <c r="D636" s="1">
        <v>40.294530000000002</v>
      </c>
      <c r="E636" s="1">
        <v>-106.79903</v>
      </c>
      <c r="F636" s="3">
        <v>1</v>
      </c>
      <c r="G636" s="9" t="s">
        <v>2026</v>
      </c>
      <c r="H636" s="13">
        <v>101.275323</v>
      </c>
      <c r="I636" s="14">
        <v>18.400870000000001</v>
      </c>
      <c r="J636" s="12">
        <v>0</v>
      </c>
      <c r="K636" s="12">
        <v>0</v>
      </c>
      <c r="L636" s="12">
        <v>0</v>
      </c>
      <c r="M636" s="1">
        <v>0</v>
      </c>
      <c r="N636" s="1">
        <v>0</v>
      </c>
      <c r="O636" s="12">
        <v>0</v>
      </c>
      <c r="P636" s="1">
        <v>0</v>
      </c>
      <c r="Q636" s="1">
        <v>0</v>
      </c>
      <c r="R636" s="1">
        <v>0</v>
      </c>
      <c r="S636" s="1">
        <f t="shared" si="274"/>
        <v>0</v>
      </c>
      <c r="T636" s="1">
        <f t="shared" si="275"/>
        <v>0</v>
      </c>
      <c r="U636" s="1">
        <f t="shared" si="276"/>
        <v>0</v>
      </c>
      <c r="V636" s="1">
        <f t="shared" si="266"/>
        <v>0</v>
      </c>
      <c r="W636" s="1">
        <f t="shared" si="277"/>
        <v>0</v>
      </c>
      <c r="X636" s="1">
        <f t="shared" si="278"/>
        <v>0</v>
      </c>
      <c r="Y636" s="1">
        <f t="shared" si="279"/>
        <v>0</v>
      </c>
      <c r="Z636" s="1">
        <f t="shared" si="267"/>
        <v>0</v>
      </c>
      <c r="AA636" s="1">
        <f t="shared" si="280"/>
        <v>0</v>
      </c>
      <c r="AB636" s="1">
        <f t="shared" si="257"/>
        <v>0</v>
      </c>
      <c r="AC636" s="1"/>
    </row>
    <row r="637" spans="1:29" ht="12.95" customHeight="1">
      <c r="A637" s="2">
        <v>12891</v>
      </c>
      <c r="B637" s="1" t="s">
        <v>142</v>
      </c>
      <c r="C637" s="1" t="s">
        <v>691</v>
      </c>
      <c r="D637" s="1">
        <v>40.398670000000003</v>
      </c>
      <c r="E637" s="1">
        <v>-106.84216000000001</v>
      </c>
      <c r="F637" s="3">
        <v>1</v>
      </c>
      <c r="G637" s="9" t="s">
        <v>2026</v>
      </c>
      <c r="H637" s="13">
        <v>126.63229200000001</v>
      </c>
      <c r="I637" s="14">
        <v>12.978752</v>
      </c>
      <c r="J637" s="12">
        <v>0</v>
      </c>
      <c r="K637" s="12">
        <v>9.468300000000001</v>
      </c>
      <c r="L637" s="12">
        <v>0.72639999999999993</v>
      </c>
      <c r="M637" s="1">
        <v>1</v>
      </c>
      <c r="N637" s="1">
        <v>6</v>
      </c>
      <c r="O637" s="12">
        <v>2.340551</v>
      </c>
      <c r="P637" s="1">
        <v>0</v>
      </c>
      <c r="Q637" s="1">
        <v>0</v>
      </c>
      <c r="R637" s="1">
        <v>0</v>
      </c>
      <c r="S637" s="1">
        <f t="shared" si="274"/>
        <v>0</v>
      </c>
      <c r="T637" s="1">
        <f t="shared" si="275"/>
        <v>1</v>
      </c>
      <c r="U637" s="1">
        <f t="shared" si="276"/>
        <v>1</v>
      </c>
      <c r="V637" s="1">
        <f t="shared" si="266"/>
        <v>1</v>
      </c>
      <c r="W637" s="1">
        <f t="shared" si="277"/>
        <v>1</v>
      </c>
      <c r="X637" s="1">
        <f t="shared" si="278"/>
        <v>1</v>
      </c>
      <c r="Y637" s="1">
        <f t="shared" si="279"/>
        <v>0</v>
      </c>
      <c r="Z637" s="1">
        <f t="shared" si="267"/>
        <v>0</v>
      </c>
      <c r="AA637" s="1">
        <f t="shared" si="280"/>
        <v>0</v>
      </c>
      <c r="AB637" s="1">
        <f t="shared" si="257"/>
        <v>5</v>
      </c>
      <c r="AC637" s="1"/>
    </row>
    <row r="638" spans="1:29" ht="12.95" customHeight="1">
      <c r="A638" s="2">
        <v>12892</v>
      </c>
      <c r="B638" s="1" t="s">
        <v>142</v>
      </c>
      <c r="C638" s="1" t="s">
        <v>692</v>
      </c>
      <c r="D638" s="1">
        <v>40.276159999999997</v>
      </c>
      <c r="E638" s="1">
        <v>-106.96416000000001</v>
      </c>
      <c r="F638" s="3">
        <v>1</v>
      </c>
      <c r="G638" s="9" t="s">
        <v>2026</v>
      </c>
      <c r="H638" s="13">
        <v>61.404713999999998</v>
      </c>
      <c r="I638" s="14">
        <v>22.124849999999999</v>
      </c>
      <c r="J638" s="12">
        <v>0</v>
      </c>
      <c r="K638" s="12">
        <v>4.4702000000000002</v>
      </c>
      <c r="L638" s="12">
        <v>0.9101999999999999</v>
      </c>
      <c r="M638" s="1">
        <v>0</v>
      </c>
      <c r="N638" s="1">
        <v>14</v>
      </c>
      <c r="O638" s="12">
        <v>2.2233860000000001</v>
      </c>
      <c r="P638" s="1">
        <v>0</v>
      </c>
      <c r="Q638" s="1">
        <v>3</v>
      </c>
      <c r="R638" s="1">
        <v>0</v>
      </c>
      <c r="S638" s="1">
        <f t="shared" si="274"/>
        <v>0</v>
      </c>
      <c r="T638" s="1">
        <f t="shared" si="275"/>
        <v>1</v>
      </c>
      <c r="U638" s="1">
        <f t="shared" si="276"/>
        <v>1</v>
      </c>
      <c r="V638" s="1">
        <f t="shared" si="266"/>
        <v>0</v>
      </c>
      <c r="W638" s="1">
        <f t="shared" si="277"/>
        <v>1</v>
      </c>
      <c r="X638" s="1">
        <f t="shared" si="278"/>
        <v>1</v>
      </c>
      <c r="Y638" s="1">
        <f t="shared" si="279"/>
        <v>0</v>
      </c>
      <c r="Z638" s="1">
        <f t="shared" si="267"/>
        <v>1</v>
      </c>
      <c r="AA638" s="1">
        <f t="shared" si="280"/>
        <v>0</v>
      </c>
      <c r="AB638" s="1">
        <f t="shared" si="257"/>
        <v>5</v>
      </c>
      <c r="AC638" s="1"/>
    </row>
    <row r="639" spans="1:29" ht="12.95" customHeight="1">
      <c r="A639" s="2">
        <v>12893</v>
      </c>
      <c r="B639" s="1" t="s">
        <v>693</v>
      </c>
      <c r="C639" s="1" t="s">
        <v>694</v>
      </c>
      <c r="D639" s="1">
        <v>40.451659999999997</v>
      </c>
      <c r="E639" s="1">
        <v>-106.81016</v>
      </c>
      <c r="F639" s="3">
        <v>1</v>
      </c>
      <c r="G639" s="9" t="s">
        <v>2026</v>
      </c>
      <c r="H639" s="13">
        <v>10.043748000000001</v>
      </c>
      <c r="I639" s="14">
        <v>8.6819699999999997</v>
      </c>
      <c r="J639" s="12">
        <v>0</v>
      </c>
      <c r="K639" s="12">
        <v>0.17930000000000001</v>
      </c>
      <c r="L639" s="12">
        <v>9.997300000000001</v>
      </c>
      <c r="M639" s="1">
        <v>1</v>
      </c>
      <c r="N639" s="1">
        <v>4</v>
      </c>
      <c r="O639" s="12">
        <v>5.2403370000000002</v>
      </c>
      <c r="P639" s="1">
        <v>0</v>
      </c>
      <c r="Q639" s="1">
        <v>0</v>
      </c>
      <c r="R639" s="1">
        <v>0</v>
      </c>
      <c r="S639" s="1">
        <f t="shared" si="274"/>
        <v>0</v>
      </c>
      <c r="T639" s="1">
        <f t="shared" si="275"/>
        <v>1</v>
      </c>
      <c r="U639" s="1">
        <f t="shared" si="276"/>
        <v>1</v>
      </c>
      <c r="V639" s="1">
        <f t="shared" si="266"/>
        <v>1</v>
      </c>
      <c r="W639" s="1">
        <f t="shared" si="277"/>
        <v>1</v>
      </c>
      <c r="X639" s="1">
        <f t="shared" si="278"/>
        <v>1</v>
      </c>
      <c r="Y639" s="1">
        <f t="shared" si="279"/>
        <v>0</v>
      </c>
      <c r="Z639" s="1">
        <f t="shared" si="267"/>
        <v>0</v>
      </c>
      <c r="AA639" s="1">
        <f t="shared" si="280"/>
        <v>0</v>
      </c>
      <c r="AB639" s="1">
        <f t="shared" si="257"/>
        <v>5</v>
      </c>
      <c r="AC639" s="1"/>
    </row>
    <row r="640" spans="1:29" ht="12.95" customHeight="1">
      <c r="A640" s="2">
        <v>12894</v>
      </c>
      <c r="B640" s="1" t="s">
        <v>695</v>
      </c>
      <c r="C640" s="1" t="s">
        <v>628</v>
      </c>
      <c r="D640" s="1">
        <v>40.4497</v>
      </c>
      <c r="E640" s="1">
        <v>-106.8156</v>
      </c>
      <c r="F640" s="3">
        <v>1</v>
      </c>
      <c r="G640" s="9" t="s">
        <v>2026</v>
      </c>
      <c r="H640" s="13">
        <v>128.822698</v>
      </c>
      <c r="I640" s="14">
        <v>18.438638000000001</v>
      </c>
      <c r="J640" s="12">
        <v>0</v>
      </c>
      <c r="K640" s="12">
        <v>0.92130000000000012</v>
      </c>
      <c r="L640" s="12">
        <v>0.61670000000000003</v>
      </c>
      <c r="M640" s="1">
        <v>0</v>
      </c>
      <c r="N640" s="1">
        <v>24</v>
      </c>
      <c r="O640" s="12">
        <v>2.2416179999999999</v>
      </c>
      <c r="P640" s="1">
        <v>0</v>
      </c>
      <c r="Q640" s="1">
        <v>0</v>
      </c>
      <c r="R640" s="1">
        <v>0</v>
      </c>
      <c r="S640" s="1">
        <f t="shared" si="274"/>
        <v>0</v>
      </c>
      <c r="T640" s="1">
        <f t="shared" si="275"/>
        <v>1</v>
      </c>
      <c r="U640" s="1">
        <f t="shared" si="276"/>
        <v>1</v>
      </c>
      <c r="V640" s="1">
        <f t="shared" si="266"/>
        <v>0</v>
      </c>
      <c r="W640" s="1">
        <f t="shared" si="277"/>
        <v>1</v>
      </c>
      <c r="X640" s="1">
        <f t="shared" si="278"/>
        <v>1</v>
      </c>
      <c r="Y640" s="1">
        <f t="shared" si="279"/>
        <v>0</v>
      </c>
      <c r="Z640" s="1">
        <f t="shared" si="267"/>
        <v>0</v>
      </c>
      <c r="AA640" s="1">
        <f t="shared" si="280"/>
        <v>0</v>
      </c>
      <c r="AB640" s="1">
        <f t="shared" si="257"/>
        <v>4</v>
      </c>
      <c r="AC640" s="1"/>
    </row>
    <row r="641" spans="1:29" ht="12.95" customHeight="1">
      <c r="A641" s="2">
        <v>12895</v>
      </c>
      <c r="B641" s="1" t="s">
        <v>696</v>
      </c>
      <c r="C641" s="1" t="s">
        <v>697</v>
      </c>
      <c r="D641" s="1">
        <v>40.546900000000001</v>
      </c>
      <c r="E641" s="1">
        <v>-107.11252</v>
      </c>
      <c r="F641" s="3">
        <v>1</v>
      </c>
      <c r="G641" s="9" t="s">
        <v>2026</v>
      </c>
      <c r="H641" s="13">
        <v>14.583304999999999</v>
      </c>
      <c r="I641" s="14">
        <v>14.575397000000001</v>
      </c>
      <c r="J641" s="12">
        <v>0</v>
      </c>
      <c r="K641" s="12">
        <v>3.2976999999999999</v>
      </c>
      <c r="L641" s="12">
        <v>0</v>
      </c>
      <c r="M641" s="1">
        <v>0</v>
      </c>
      <c r="N641" s="1">
        <v>0</v>
      </c>
      <c r="O641" s="12">
        <v>1.1620109999999999</v>
      </c>
      <c r="P641" s="1">
        <v>0</v>
      </c>
      <c r="Q641" s="1">
        <v>6</v>
      </c>
      <c r="R641" s="1">
        <v>0</v>
      </c>
      <c r="S641" s="1">
        <f t="shared" si="274"/>
        <v>0</v>
      </c>
      <c r="T641" s="1">
        <f t="shared" si="275"/>
        <v>1</v>
      </c>
      <c r="U641" s="1">
        <f t="shared" si="276"/>
        <v>0</v>
      </c>
      <c r="V641" s="1">
        <f t="shared" si="266"/>
        <v>0</v>
      </c>
      <c r="W641" s="1">
        <f t="shared" si="277"/>
        <v>0</v>
      </c>
      <c r="X641" s="1">
        <f t="shared" si="278"/>
        <v>1</v>
      </c>
      <c r="Y641" s="1">
        <f t="shared" si="279"/>
        <v>0</v>
      </c>
      <c r="Z641" s="1">
        <f t="shared" si="267"/>
        <v>1</v>
      </c>
      <c r="AA641" s="1">
        <f t="shared" si="280"/>
        <v>0</v>
      </c>
      <c r="AB641" s="1">
        <f t="shared" si="257"/>
        <v>3</v>
      </c>
      <c r="AC641" s="1"/>
    </row>
    <row r="642" spans="1:29" ht="12.95" customHeight="1">
      <c r="A642" s="2">
        <v>12900</v>
      </c>
      <c r="B642" s="1" t="s">
        <v>700</v>
      </c>
      <c r="C642" s="1" t="s">
        <v>701</v>
      </c>
      <c r="D642" s="1">
        <v>40.935679999999998</v>
      </c>
      <c r="E642" s="1">
        <v>-106.34087</v>
      </c>
      <c r="F642" s="3">
        <v>1</v>
      </c>
      <c r="G642" s="9" t="s">
        <v>2026</v>
      </c>
      <c r="H642" s="13">
        <v>3702.1589039999999</v>
      </c>
      <c r="I642" s="14">
        <v>34.684210999999998</v>
      </c>
      <c r="J642" s="12">
        <v>3.3999999999999998E-3</v>
      </c>
      <c r="K642" s="12">
        <v>7.7313000000000009</v>
      </c>
      <c r="L642" s="12">
        <v>5.4800000000000001E-2</v>
      </c>
      <c r="M642" s="1">
        <v>0</v>
      </c>
      <c r="N642" s="1">
        <v>11</v>
      </c>
      <c r="O642" s="12">
        <v>1.043992</v>
      </c>
      <c r="P642" s="1">
        <v>1.621E-3</v>
      </c>
      <c r="Q642" s="1">
        <v>0</v>
      </c>
      <c r="R642" s="1">
        <v>0</v>
      </c>
      <c r="S642" s="1">
        <f t="shared" si="274"/>
        <v>1</v>
      </c>
      <c r="T642" s="1">
        <f t="shared" si="275"/>
        <v>1</v>
      </c>
      <c r="U642" s="1">
        <f t="shared" si="276"/>
        <v>1</v>
      </c>
      <c r="V642" s="1">
        <f t="shared" si="266"/>
        <v>0</v>
      </c>
      <c r="W642" s="1">
        <f t="shared" si="277"/>
        <v>1</v>
      </c>
      <c r="X642" s="1">
        <f t="shared" si="278"/>
        <v>1</v>
      </c>
      <c r="Y642" s="1">
        <f t="shared" si="279"/>
        <v>0</v>
      </c>
      <c r="Z642" s="1">
        <f t="shared" si="267"/>
        <v>0</v>
      </c>
      <c r="AA642" s="1">
        <f t="shared" si="280"/>
        <v>0</v>
      </c>
      <c r="AB642" s="1">
        <f t="shared" ref="AB642:AB705" si="281">SUM(S642:AA642)</f>
        <v>5</v>
      </c>
      <c r="AC642" s="1"/>
    </row>
    <row r="643" spans="1:29" ht="12.95" customHeight="1">
      <c r="A643" s="2">
        <v>12901</v>
      </c>
      <c r="B643" s="1" t="s">
        <v>700</v>
      </c>
      <c r="C643" s="1" t="s">
        <v>706</v>
      </c>
      <c r="D643" s="1">
        <v>40.697280999999997</v>
      </c>
      <c r="E643" s="1">
        <v>-106.412769</v>
      </c>
      <c r="F643" s="3">
        <v>1</v>
      </c>
      <c r="G643" s="9" t="s">
        <v>2026</v>
      </c>
      <c r="H643" s="13">
        <v>1619.4326229999999</v>
      </c>
      <c r="I643" s="14">
        <v>24.900960000000001</v>
      </c>
      <c r="J643" s="12">
        <v>7.7999999999999996E-3</v>
      </c>
      <c r="K643" s="12">
        <v>7.9311000000000007</v>
      </c>
      <c r="L643" s="12">
        <v>3.1300000000000001E-2</v>
      </c>
      <c r="M643" s="1">
        <v>0</v>
      </c>
      <c r="N643" s="1">
        <v>3</v>
      </c>
      <c r="O643" s="12">
        <v>1.2965420000000001</v>
      </c>
      <c r="P643" s="1">
        <v>3.705E-3</v>
      </c>
      <c r="Q643" s="1">
        <v>1</v>
      </c>
      <c r="R643" s="1">
        <v>0</v>
      </c>
      <c r="S643" s="1">
        <f t="shared" si="274"/>
        <v>1</v>
      </c>
      <c r="T643" s="1">
        <f t="shared" si="275"/>
        <v>1</v>
      </c>
      <c r="U643" s="1">
        <f t="shared" si="276"/>
        <v>1</v>
      </c>
      <c r="V643" s="1">
        <f t="shared" si="266"/>
        <v>0</v>
      </c>
      <c r="W643" s="1">
        <f t="shared" si="277"/>
        <v>1</v>
      </c>
      <c r="X643" s="1">
        <f t="shared" si="278"/>
        <v>1</v>
      </c>
      <c r="Y643" s="1">
        <f t="shared" si="279"/>
        <v>0</v>
      </c>
      <c r="Z643" s="1">
        <f t="shared" si="267"/>
        <v>1</v>
      </c>
      <c r="AA643" s="1">
        <f t="shared" si="280"/>
        <v>0</v>
      </c>
      <c r="AB643" s="1">
        <f t="shared" si="281"/>
        <v>6</v>
      </c>
      <c r="AC643" s="1"/>
    </row>
    <row r="644" spans="1:29" ht="12.95" customHeight="1">
      <c r="A644" s="2">
        <v>12915</v>
      </c>
      <c r="B644" s="1" t="s">
        <v>707</v>
      </c>
      <c r="C644" s="1" t="s">
        <v>708</v>
      </c>
      <c r="D644" s="1">
        <v>41.002209999999998</v>
      </c>
      <c r="E644" s="1">
        <v>-106.81483</v>
      </c>
      <c r="F644" s="3">
        <v>2</v>
      </c>
      <c r="G644" s="9" t="s">
        <v>2026</v>
      </c>
      <c r="H644" s="13">
        <v>109.685743</v>
      </c>
      <c r="I644" s="14">
        <v>18.364481999999999</v>
      </c>
      <c r="J644" s="12">
        <v>0</v>
      </c>
      <c r="K644" s="12">
        <v>1.3999999999999999E-2</v>
      </c>
      <c r="L644" s="12">
        <v>0</v>
      </c>
      <c r="M644" s="1">
        <v>0</v>
      </c>
      <c r="N644" s="1">
        <v>0</v>
      </c>
      <c r="O644" s="12">
        <v>1.0963020000000001</v>
      </c>
      <c r="P644" s="1">
        <v>0</v>
      </c>
      <c r="Q644" s="1">
        <v>0</v>
      </c>
      <c r="R644" s="1">
        <v>0</v>
      </c>
      <c r="S644" s="1">
        <f t="shared" si="274"/>
        <v>0</v>
      </c>
      <c r="T644" s="1">
        <f t="shared" si="275"/>
        <v>1</v>
      </c>
      <c r="U644" s="1">
        <f t="shared" si="276"/>
        <v>0</v>
      </c>
      <c r="V644" s="1">
        <f t="shared" si="266"/>
        <v>0</v>
      </c>
      <c r="W644" s="1">
        <f t="shared" si="277"/>
        <v>0</v>
      </c>
      <c r="X644" s="1">
        <f t="shared" si="278"/>
        <v>1</v>
      </c>
      <c r="Y644" s="1">
        <f t="shared" si="279"/>
        <v>0</v>
      </c>
      <c r="Z644" s="1">
        <f t="shared" si="267"/>
        <v>0</v>
      </c>
      <c r="AA644" s="1">
        <f t="shared" si="280"/>
        <v>0</v>
      </c>
      <c r="AB644" s="1">
        <f t="shared" si="281"/>
        <v>2</v>
      </c>
      <c r="AC644" s="1"/>
    </row>
    <row r="645" spans="1:29" ht="12.95" customHeight="1">
      <c r="A645" s="2">
        <v>12920</v>
      </c>
      <c r="B645" s="1" t="s">
        <v>709</v>
      </c>
      <c r="C645" s="1" t="s">
        <v>710</v>
      </c>
      <c r="D645" s="1">
        <v>40.922167000000002</v>
      </c>
      <c r="E645" s="1">
        <v>-106.22499999999999</v>
      </c>
      <c r="F645" s="3">
        <v>2</v>
      </c>
      <c r="G645" s="9" t="s">
        <v>2026</v>
      </c>
      <c r="H645" s="13">
        <v>23.439043000000002</v>
      </c>
      <c r="I645" s="14">
        <v>13.814928999999999</v>
      </c>
      <c r="J645" s="12">
        <v>0</v>
      </c>
      <c r="K645" s="12">
        <v>0</v>
      </c>
      <c r="L645" s="12">
        <v>0</v>
      </c>
      <c r="M645" s="1">
        <v>0</v>
      </c>
      <c r="N645" s="1">
        <v>4</v>
      </c>
      <c r="O645" s="12">
        <v>3.0687730000000002</v>
      </c>
      <c r="P645" s="1">
        <v>0</v>
      </c>
      <c r="Q645" s="1">
        <v>0</v>
      </c>
      <c r="R645" s="1">
        <v>0</v>
      </c>
      <c r="S645" s="1">
        <f t="shared" si="274"/>
        <v>0</v>
      </c>
      <c r="T645" s="1">
        <f t="shared" si="275"/>
        <v>0</v>
      </c>
      <c r="U645" s="1">
        <f t="shared" si="276"/>
        <v>0</v>
      </c>
      <c r="V645" s="1">
        <f t="shared" si="266"/>
        <v>0</v>
      </c>
      <c r="W645" s="1">
        <f t="shared" si="277"/>
        <v>1</v>
      </c>
      <c r="X645" s="1">
        <f t="shared" si="278"/>
        <v>1</v>
      </c>
      <c r="Y645" s="1">
        <f t="shared" si="279"/>
        <v>0</v>
      </c>
      <c r="Z645" s="1">
        <f t="shared" si="267"/>
        <v>0</v>
      </c>
      <c r="AA645" s="1">
        <f t="shared" si="280"/>
        <v>0</v>
      </c>
      <c r="AB645" s="1">
        <f t="shared" si="281"/>
        <v>2</v>
      </c>
      <c r="AC645" s="1"/>
    </row>
    <row r="646" spans="1:29" ht="12.95" customHeight="1">
      <c r="A646" s="2">
        <v>12922</v>
      </c>
      <c r="B646" s="1" t="s">
        <v>511</v>
      </c>
      <c r="C646" s="1" t="s">
        <v>714</v>
      </c>
      <c r="D646" s="1">
        <v>40.68347</v>
      </c>
      <c r="E646" s="1">
        <v>-106.46062000000001</v>
      </c>
      <c r="F646" s="3">
        <v>1</v>
      </c>
      <c r="G646" s="9" t="s">
        <v>2026</v>
      </c>
      <c r="H646" s="13">
        <v>205.78321099999999</v>
      </c>
      <c r="I646" s="14">
        <v>19.805206999999999</v>
      </c>
      <c r="J646" s="12">
        <v>0</v>
      </c>
      <c r="K646" s="12">
        <v>10.5418</v>
      </c>
      <c r="L646" s="12">
        <v>0</v>
      </c>
      <c r="M646" s="1">
        <v>0</v>
      </c>
      <c r="N646" s="1">
        <v>7</v>
      </c>
      <c r="O646" s="12">
        <v>1.6857329999999999</v>
      </c>
      <c r="P646" s="1">
        <v>4.8589999999999996E-3</v>
      </c>
      <c r="Q646" s="1">
        <v>11</v>
      </c>
      <c r="R646" s="1">
        <v>0</v>
      </c>
      <c r="S646" s="1">
        <f t="shared" si="274"/>
        <v>0</v>
      </c>
      <c r="T646" s="1">
        <f t="shared" si="275"/>
        <v>1</v>
      </c>
      <c r="U646" s="1">
        <f t="shared" si="276"/>
        <v>0</v>
      </c>
      <c r="V646" s="1">
        <f t="shared" si="266"/>
        <v>0</v>
      </c>
      <c r="W646" s="1">
        <f t="shared" si="277"/>
        <v>1</v>
      </c>
      <c r="X646" s="1">
        <f t="shared" si="278"/>
        <v>1</v>
      </c>
      <c r="Y646" s="1">
        <f t="shared" si="279"/>
        <v>0</v>
      </c>
      <c r="Z646" s="1">
        <f t="shared" si="267"/>
        <v>1</v>
      </c>
      <c r="AA646" s="1">
        <f t="shared" si="280"/>
        <v>0</v>
      </c>
      <c r="AB646" s="1">
        <f t="shared" si="281"/>
        <v>4</v>
      </c>
      <c r="AC646" s="1"/>
    </row>
    <row r="647" spans="1:29" ht="12.95" customHeight="1">
      <c r="A647" s="2">
        <v>12940</v>
      </c>
      <c r="B647" s="1" t="s">
        <v>342</v>
      </c>
      <c r="C647" s="1" t="s">
        <v>715</v>
      </c>
      <c r="D647" s="1">
        <v>40.745373000000001</v>
      </c>
      <c r="E647" s="1">
        <v>-106.29673</v>
      </c>
      <c r="F647" s="3">
        <v>1</v>
      </c>
      <c r="G647" s="9" t="s">
        <v>2024</v>
      </c>
      <c r="H647" s="13">
        <v>464.45501300000001</v>
      </c>
      <c r="I647" s="14">
        <v>14.622605</v>
      </c>
      <c r="J647" s="12">
        <v>0</v>
      </c>
      <c r="K647" s="12">
        <v>8.677999999999999</v>
      </c>
      <c r="L647" s="12">
        <v>0.1799</v>
      </c>
      <c r="M647" s="1">
        <v>2</v>
      </c>
      <c r="N647" s="1">
        <v>27</v>
      </c>
      <c r="O647" s="12">
        <v>1.9818800000000001</v>
      </c>
      <c r="P647" s="1">
        <v>0</v>
      </c>
      <c r="Q647" s="1">
        <v>1</v>
      </c>
      <c r="R647" s="1">
        <v>0</v>
      </c>
      <c r="S647" s="1">
        <f>IF(J647&gt;5,1,0)</f>
        <v>0</v>
      </c>
      <c r="T647" s="1">
        <f>IF(K647&gt;2,1,0)</f>
        <v>1</v>
      </c>
      <c r="U647" s="1">
        <f>IF(L647&gt;0.05,1,0)</f>
        <v>1</v>
      </c>
      <c r="V647" s="1">
        <f t="shared" si="266"/>
        <v>1</v>
      </c>
      <c r="W647" s="1">
        <f>IF(N647&gt;10,1,0)</f>
        <v>1</v>
      </c>
      <c r="X647" s="1">
        <f>IF(O647&gt;2,1,0)</f>
        <v>0</v>
      </c>
      <c r="Y647" s="1">
        <f>IF(P647&gt;0.05,1,0)</f>
        <v>0</v>
      </c>
      <c r="Z647" s="1">
        <f t="shared" si="267"/>
        <v>1</v>
      </c>
      <c r="AA647" s="1">
        <f>IF(R647&gt;2,1,0)</f>
        <v>0</v>
      </c>
      <c r="AB647" s="1">
        <f t="shared" si="281"/>
        <v>5</v>
      </c>
      <c r="AC647" s="1"/>
    </row>
    <row r="648" spans="1:29" ht="12.95" customHeight="1">
      <c r="A648" s="2">
        <v>12941</v>
      </c>
      <c r="B648" s="1" t="s">
        <v>342</v>
      </c>
      <c r="C648" s="1" t="s">
        <v>716</v>
      </c>
      <c r="D648" s="1">
        <v>40.552833</v>
      </c>
      <c r="E648" s="1">
        <v>-106.041667</v>
      </c>
      <c r="F648" s="3">
        <v>2</v>
      </c>
      <c r="G648" s="9" t="s">
        <v>2026</v>
      </c>
      <c r="H648" s="13">
        <v>153.24726000000001</v>
      </c>
      <c r="I648" s="14">
        <v>10.353529</v>
      </c>
      <c r="J648" s="12">
        <v>0</v>
      </c>
      <c r="K648" s="12">
        <v>0.26369999999999999</v>
      </c>
      <c r="L648" s="12">
        <v>6.9199999999999998E-2</v>
      </c>
      <c r="M648" s="1">
        <v>0</v>
      </c>
      <c r="N648" s="1">
        <v>14</v>
      </c>
      <c r="O648" s="12">
        <v>2.1819709999999999</v>
      </c>
      <c r="P648" s="1">
        <v>0</v>
      </c>
      <c r="Q648" s="1">
        <v>0</v>
      </c>
      <c r="R648" s="1">
        <v>0</v>
      </c>
      <c r="S648" s="1">
        <f t="shared" ref="S648:U655" si="282">IF(J648&gt;0,1,0)</f>
        <v>0</v>
      </c>
      <c r="T648" s="1">
        <f t="shared" si="282"/>
        <v>1</v>
      </c>
      <c r="U648" s="1">
        <f t="shared" si="282"/>
        <v>1</v>
      </c>
      <c r="V648" s="1">
        <f t="shared" si="266"/>
        <v>0</v>
      </c>
      <c r="W648" s="1">
        <f t="shared" ref="W648:W655" si="283">IF(N648&gt;1,1,0)</f>
        <v>1</v>
      </c>
      <c r="X648" s="1">
        <f t="shared" ref="X648:X655" si="284">IF(O648&gt;0.6,1,0)</f>
        <v>1</v>
      </c>
      <c r="Y648" s="1">
        <f t="shared" ref="Y648:Y655" si="285">IF(P648&gt;0.03,1,0)</f>
        <v>0</v>
      </c>
      <c r="Z648" s="1">
        <f t="shared" si="267"/>
        <v>0</v>
      </c>
      <c r="AA648" s="1">
        <f t="shared" ref="AA648:AA655" si="286">IF(R648&gt;0,1,0)</f>
        <v>0</v>
      </c>
      <c r="AB648" s="1">
        <f t="shared" si="281"/>
        <v>4</v>
      </c>
      <c r="AC648" s="1"/>
    </row>
    <row r="649" spans="1:29" ht="12.95" customHeight="1">
      <c r="A649" s="2">
        <v>12946</v>
      </c>
      <c r="B649" s="1" t="s">
        <v>342</v>
      </c>
      <c r="C649" s="1" t="s">
        <v>719</v>
      </c>
      <c r="D649" s="1">
        <v>40.553429999999999</v>
      </c>
      <c r="E649" s="1">
        <v>-106.04337</v>
      </c>
      <c r="F649" s="3">
        <v>2</v>
      </c>
      <c r="G649" s="9" t="s">
        <v>2026</v>
      </c>
      <c r="H649" s="13">
        <v>155.462288</v>
      </c>
      <c r="I649" s="14">
        <v>13.638895</v>
      </c>
      <c r="J649" s="12">
        <v>0</v>
      </c>
      <c r="K649" s="12">
        <v>0.50890000000000002</v>
      </c>
      <c r="L649" s="12">
        <v>6.5400000000000014E-2</v>
      </c>
      <c r="M649" s="1">
        <v>0</v>
      </c>
      <c r="N649" s="1">
        <v>28</v>
      </c>
      <c r="O649" s="12">
        <v>2.0468359999999999</v>
      </c>
      <c r="P649" s="1">
        <v>0</v>
      </c>
      <c r="Q649" s="1">
        <v>0</v>
      </c>
      <c r="R649" s="1">
        <v>0</v>
      </c>
      <c r="S649" s="1">
        <f t="shared" si="282"/>
        <v>0</v>
      </c>
      <c r="T649" s="1">
        <f t="shared" si="282"/>
        <v>1</v>
      </c>
      <c r="U649" s="1">
        <f t="shared" si="282"/>
        <v>1</v>
      </c>
      <c r="V649" s="1">
        <f t="shared" si="266"/>
        <v>0</v>
      </c>
      <c r="W649" s="1">
        <f t="shared" si="283"/>
        <v>1</v>
      </c>
      <c r="X649" s="1">
        <f t="shared" si="284"/>
        <v>1</v>
      </c>
      <c r="Y649" s="1">
        <f t="shared" si="285"/>
        <v>0</v>
      </c>
      <c r="Z649" s="1">
        <f t="shared" si="267"/>
        <v>0</v>
      </c>
      <c r="AA649" s="1">
        <f t="shared" si="286"/>
        <v>0</v>
      </c>
      <c r="AB649" s="1">
        <f t="shared" si="281"/>
        <v>4</v>
      </c>
      <c r="AC649" s="1"/>
    </row>
    <row r="650" spans="1:29" ht="12.95" customHeight="1">
      <c r="A650" s="2">
        <v>12951</v>
      </c>
      <c r="B650" s="1" t="s">
        <v>720</v>
      </c>
      <c r="C650" s="1" t="s">
        <v>721</v>
      </c>
      <c r="D650" s="1">
        <v>40.6357</v>
      </c>
      <c r="E650" s="1">
        <v>-106.3952</v>
      </c>
      <c r="F650" s="3">
        <v>1</v>
      </c>
      <c r="G650" s="9" t="s">
        <v>2026</v>
      </c>
      <c r="H650" s="13">
        <v>1083.9765669999999</v>
      </c>
      <c r="I650" s="14">
        <v>23.546529</v>
      </c>
      <c r="J650" s="12">
        <v>1.17E-2</v>
      </c>
      <c r="K650" s="12">
        <v>6.1951999999999998</v>
      </c>
      <c r="L650" s="12">
        <v>4.0899999999999999E-2</v>
      </c>
      <c r="M650" s="1">
        <v>0</v>
      </c>
      <c r="N650" s="1">
        <v>8</v>
      </c>
      <c r="O650" s="12">
        <v>0.60466900000000001</v>
      </c>
      <c r="P650" s="1">
        <v>4.6129999999999999E-3</v>
      </c>
      <c r="Q650" s="1">
        <v>1</v>
      </c>
      <c r="R650" s="1">
        <v>0</v>
      </c>
      <c r="S650" s="1">
        <f t="shared" si="282"/>
        <v>1</v>
      </c>
      <c r="T650" s="1">
        <f t="shared" si="282"/>
        <v>1</v>
      </c>
      <c r="U650" s="1">
        <f t="shared" si="282"/>
        <v>1</v>
      </c>
      <c r="V650" s="1">
        <f t="shared" si="266"/>
        <v>0</v>
      </c>
      <c r="W650" s="1">
        <f t="shared" si="283"/>
        <v>1</v>
      </c>
      <c r="X650" s="1">
        <f t="shared" si="284"/>
        <v>1</v>
      </c>
      <c r="Y650" s="1">
        <f t="shared" si="285"/>
        <v>0</v>
      </c>
      <c r="Z650" s="1">
        <f t="shared" si="267"/>
        <v>1</v>
      </c>
      <c r="AA650" s="1">
        <f t="shared" si="286"/>
        <v>0</v>
      </c>
      <c r="AB650" s="1">
        <f t="shared" si="281"/>
        <v>6</v>
      </c>
      <c r="AC650" s="1"/>
    </row>
    <row r="651" spans="1:29" ht="12.95" customHeight="1">
      <c r="A651" s="54">
        <v>12961</v>
      </c>
      <c r="B651" s="1" t="s">
        <v>724</v>
      </c>
      <c r="C651" s="1" t="s">
        <v>725</v>
      </c>
      <c r="D651" s="1">
        <v>40.462400000000002</v>
      </c>
      <c r="E651" s="1">
        <v>-106.17700000000001</v>
      </c>
      <c r="F651" s="3">
        <v>1</v>
      </c>
      <c r="G651" s="9" t="s">
        <v>2026</v>
      </c>
      <c r="H651" s="13">
        <v>184.43194800000001</v>
      </c>
      <c r="I651" s="14">
        <v>10.50529</v>
      </c>
      <c r="J651" s="12">
        <v>0</v>
      </c>
      <c r="K651" s="12">
        <v>1.6441000000000001</v>
      </c>
      <c r="L651" s="12">
        <v>0.1215</v>
      </c>
      <c r="M651" s="1">
        <v>0</v>
      </c>
      <c r="N651" s="1">
        <v>9</v>
      </c>
      <c r="O651" s="12">
        <v>3.5515669999999999</v>
      </c>
      <c r="P651" s="1">
        <v>2.1687999999999999E-2</v>
      </c>
      <c r="Q651" s="1">
        <v>0</v>
      </c>
      <c r="R651" s="1">
        <v>0</v>
      </c>
      <c r="S651" s="1">
        <f t="shared" si="282"/>
        <v>0</v>
      </c>
      <c r="T651" s="1">
        <f t="shared" si="282"/>
        <v>1</v>
      </c>
      <c r="U651" s="1">
        <f t="shared" si="282"/>
        <v>1</v>
      </c>
      <c r="V651" s="1">
        <f t="shared" si="266"/>
        <v>0</v>
      </c>
      <c r="W651" s="1">
        <f t="shared" si="283"/>
        <v>1</v>
      </c>
      <c r="X651" s="1">
        <f t="shared" si="284"/>
        <v>1</v>
      </c>
      <c r="Y651" s="1">
        <f t="shared" si="285"/>
        <v>0</v>
      </c>
      <c r="Z651" s="1">
        <f t="shared" si="267"/>
        <v>0</v>
      </c>
      <c r="AA651" s="1">
        <f t="shared" si="286"/>
        <v>0</v>
      </c>
      <c r="AB651" s="40">
        <f t="shared" si="281"/>
        <v>4</v>
      </c>
      <c r="AC651" s="1" t="s">
        <v>2207</v>
      </c>
    </row>
    <row r="652" spans="1:29" ht="12.95" customHeight="1">
      <c r="A652" s="2">
        <v>12965</v>
      </c>
      <c r="B652" s="1" t="s">
        <v>724</v>
      </c>
      <c r="C652" s="1" t="s">
        <v>726</v>
      </c>
      <c r="D652" s="1">
        <v>40.616169999999997</v>
      </c>
      <c r="E652" s="1">
        <v>-106.2805</v>
      </c>
      <c r="F652" s="3">
        <v>1</v>
      </c>
      <c r="G652" s="9" t="s">
        <v>2026</v>
      </c>
      <c r="H652" s="13">
        <v>492.30284699999999</v>
      </c>
      <c r="I652" s="14">
        <v>14.230381</v>
      </c>
      <c r="J652" s="12">
        <v>0</v>
      </c>
      <c r="K652" s="12">
        <v>7.1547000000000001</v>
      </c>
      <c r="L652" s="12">
        <v>5.5900000000000005E-2</v>
      </c>
      <c r="M652" s="1">
        <v>0</v>
      </c>
      <c r="N652" s="1">
        <v>7</v>
      </c>
      <c r="O652" s="12">
        <v>1.67733</v>
      </c>
      <c r="P652" s="1">
        <v>8.1250000000000003E-3</v>
      </c>
      <c r="Q652" s="1">
        <v>0</v>
      </c>
      <c r="R652" s="1">
        <v>0</v>
      </c>
      <c r="S652" s="1">
        <f t="shared" si="282"/>
        <v>0</v>
      </c>
      <c r="T652" s="1">
        <f t="shared" si="282"/>
        <v>1</v>
      </c>
      <c r="U652" s="1">
        <f t="shared" si="282"/>
        <v>1</v>
      </c>
      <c r="V652" s="1">
        <f t="shared" si="266"/>
        <v>0</v>
      </c>
      <c r="W652" s="1">
        <f t="shared" si="283"/>
        <v>1</v>
      </c>
      <c r="X652" s="1">
        <f t="shared" si="284"/>
        <v>1</v>
      </c>
      <c r="Y652" s="1">
        <f t="shared" si="285"/>
        <v>0</v>
      </c>
      <c r="Z652" s="1">
        <f t="shared" si="267"/>
        <v>0</v>
      </c>
      <c r="AA652" s="1">
        <f t="shared" si="286"/>
        <v>0</v>
      </c>
      <c r="AB652" s="1">
        <f t="shared" si="281"/>
        <v>4</v>
      </c>
      <c r="AC652" s="1"/>
    </row>
    <row r="653" spans="1:29" ht="12.95" customHeight="1">
      <c r="A653" s="2">
        <v>12968</v>
      </c>
      <c r="B653" s="1" t="s">
        <v>727</v>
      </c>
      <c r="C653" s="1" t="s">
        <v>728</v>
      </c>
      <c r="D653" s="1">
        <v>40.388199999999998</v>
      </c>
      <c r="E653" s="1">
        <v>-106.07810000000001</v>
      </c>
      <c r="F653" s="3">
        <v>2</v>
      </c>
      <c r="G653" s="9" t="s">
        <v>2026</v>
      </c>
      <c r="H653" s="13">
        <v>14.62398</v>
      </c>
      <c r="I653" s="14">
        <v>14.62398</v>
      </c>
      <c r="J653" s="12">
        <v>0</v>
      </c>
      <c r="K653" s="12">
        <v>0</v>
      </c>
      <c r="L653" s="12">
        <v>0.26479999999999998</v>
      </c>
      <c r="M653" s="1">
        <v>0</v>
      </c>
      <c r="N653" s="1">
        <v>0</v>
      </c>
      <c r="O653" s="12">
        <v>2.8262700000000001</v>
      </c>
      <c r="P653" s="1">
        <v>0</v>
      </c>
      <c r="Q653" s="1">
        <v>0</v>
      </c>
      <c r="R653" s="1">
        <v>0</v>
      </c>
      <c r="S653" s="1">
        <f t="shared" si="282"/>
        <v>0</v>
      </c>
      <c r="T653" s="1">
        <f t="shared" si="282"/>
        <v>0</v>
      </c>
      <c r="U653" s="1">
        <f t="shared" si="282"/>
        <v>1</v>
      </c>
      <c r="V653" s="1">
        <f t="shared" si="266"/>
        <v>0</v>
      </c>
      <c r="W653" s="1">
        <f t="shared" si="283"/>
        <v>0</v>
      </c>
      <c r="X653" s="1">
        <f t="shared" si="284"/>
        <v>1</v>
      </c>
      <c r="Y653" s="1">
        <f t="shared" si="285"/>
        <v>0</v>
      </c>
      <c r="Z653" s="1">
        <f t="shared" si="267"/>
        <v>0</v>
      </c>
      <c r="AA653" s="1">
        <f t="shared" si="286"/>
        <v>0</v>
      </c>
      <c r="AB653" s="1">
        <f t="shared" si="281"/>
        <v>2</v>
      </c>
      <c r="AC653" s="1"/>
    </row>
    <row r="654" spans="1:29" ht="12.95" customHeight="1">
      <c r="A654" s="2">
        <v>12974</v>
      </c>
      <c r="B654" s="1" t="s">
        <v>729</v>
      </c>
      <c r="C654" s="1" t="s">
        <v>114</v>
      </c>
      <c r="D654" s="1">
        <v>40.631279999999997</v>
      </c>
      <c r="E654" s="1">
        <v>-106.40025</v>
      </c>
      <c r="F654" s="3">
        <v>1</v>
      </c>
      <c r="G654" s="9" t="s">
        <v>2026</v>
      </c>
      <c r="H654" s="13">
        <v>259.18902500000002</v>
      </c>
      <c r="I654" s="14">
        <v>18.800481000000001</v>
      </c>
      <c r="J654" s="12">
        <v>0</v>
      </c>
      <c r="K654" s="12">
        <v>12.595999999999998</v>
      </c>
      <c r="L654" s="12">
        <v>1.0799999999999999E-2</v>
      </c>
      <c r="M654" s="1">
        <v>0</v>
      </c>
      <c r="N654" s="1">
        <v>5</v>
      </c>
      <c r="O654" s="12">
        <v>1.1414850000000001</v>
      </c>
      <c r="P654" s="1">
        <v>0</v>
      </c>
      <c r="Q654" s="1">
        <v>6</v>
      </c>
      <c r="R654" s="1">
        <v>0</v>
      </c>
      <c r="S654" s="1">
        <f t="shared" si="282"/>
        <v>0</v>
      </c>
      <c r="T654" s="1">
        <f t="shared" si="282"/>
        <v>1</v>
      </c>
      <c r="U654" s="1">
        <f t="shared" si="282"/>
        <v>1</v>
      </c>
      <c r="V654" s="1">
        <f t="shared" si="266"/>
        <v>0</v>
      </c>
      <c r="W654" s="1">
        <f t="shared" si="283"/>
        <v>1</v>
      </c>
      <c r="X654" s="1">
        <f t="shared" si="284"/>
        <v>1</v>
      </c>
      <c r="Y654" s="1">
        <f t="shared" si="285"/>
        <v>0</v>
      </c>
      <c r="Z654" s="1">
        <f t="shared" si="267"/>
        <v>1</v>
      </c>
      <c r="AA654" s="1">
        <f t="shared" si="286"/>
        <v>0</v>
      </c>
      <c r="AB654" s="1">
        <f t="shared" si="281"/>
        <v>5</v>
      </c>
      <c r="AC654" s="1"/>
    </row>
    <row r="655" spans="1:29" ht="12.95" customHeight="1">
      <c r="A655" s="2">
        <v>12990</v>
      </c>
      <c r="B655" s="1" t="s">
        <v>729</v>
      </c>
      <c r="C655" s="1" t="s">
        <v>730</v>
      </c>
      <c r="D655" s="1">
        <v>40.550600000000003</v>
      </c>
      <c r="E655" s="1">
        <v>-106.60033</v>
      </c>
      <c r="F655" s="3">
        <v>2</v>
      </c>
      <c r="G655" s="9" t="s">
        <v>2026</v>
      </c>
      <c r="H655" s="13">
        <v>28.506367999999998</v>
      </c>
      <c r="I655" s="14">
        <v>18.086148000000001</v>
      </c>
      <c r="J655" s="12">
        <v>0</v>
      </c>
      <c r="K655" s="12">
        <v>0</v>
      </c>
      <c r="L655" s="12">
        <v>6.3E-3</v>
      </c>
      <c r="M655" s="1">
        <v>0</v>
      </c>
      <c r="N655" s="1">
        <v>8</v>
      </c>
      <c r="O655" s="12">
        <v>1.9857480000000001</v>
      </c>
      <c r="P655" s="1">
        <v>0</v>
      </c>
      <c r="Q655" s="1">
        <v>0</v>
      </c>
      <c r="R655" s="1">
        <v>0</v>
      </c>
      <c r="S655" s="1">
        <f t="shared" si="282"/>
        <v>0</v>
      </c>
      <c r="T655" s="1">
        <f t="shared" si="282"/>
        <v>0</v>
      </c>
      <c r="U655" s="1">
        <f t="shared" si="282"/>
        <v>1</v>
      </c>
      <c r="V655" s="1">
        <f t="shared" si="266"/>
        <v>0</v>
      </c>
      <c r="W655" s="1">
        <f t="shared" si="283"/>
        <v>1</v>
      </c>
      <c r="X655" s="1">
        <f t="shared" si="284"/>
        <v>1</v>
      </c>
      <c r="Y655" s="1">
        <f t="shared" si="285"/>
        <v>0</v>
      </c>
      <c r="Z655" s="1">
        <f t="shared" si="267"/>
        <v>0</v>
      </c>
      <c r="AA655" s="1">
        <f t="shared" si="286"/>
        <v>0</v>
      </c>
      <c r="AB655" s="1">
        <f t="shared" si="281"/>
        <v>3</v>
      </c>
      <c r="AC655" s="1"/>
    </row>
    <row r="656" spans="1:29" ht="12.95" customHeight="1">
      <c r="A656" s="2">
        <v>6713500</v>
      </c>
      <c r="B656" s="1" t="s">
        <v>801</v>
      </c>
      <c r="C656" s="1" t="s">
        <v>1066</v>
      </c>
      <c r="D656" s="1">
        <v>39.7425</v>
      </c>
      <c r="E656" s="1">
        <v>-105</v>
      </c>
      <c r="F656" s="3">
        <v>3</v>
      </c>
      <c r="G656" s="9" t="s">
        <v>2025</v>
      </c>
      <c r="H656" s="13">
        <v>1065.4696280000001</v>
      </c>
      <c r="I656" s="14">
        <v>9.8062660000000008</v>
      </c>
      <c r="J656" s="12">
        <v>0.47819999999999996</v>
      </c>
      <c r="K656" s="12">
        <v>3.4000000000000002E-2</v>
      </c>
      <c r="L656" s="12">
        <v>14.136500000000002</v>
      </c>
      <c r="M656" s="1">
        <v>15</v>
      </c>
      <c r="N656" s="1">
        <v>1</v>
      </c>
      <c r="O656" s="12">
        <v>23.188229</v>
      </c>
      <c r="P656" s="1">
        <v>0</v>
      </c>
      <c r="Q656" s="1">
        <v>0</v>
      </c>
      <c r="R656" s="1">
        <v>0</v>
      </c>
      <c r="S656" s="1">
        <f>IF(J656&gt;6,1,0)</f>
        <v>0</v>
      </c>
      <c r="T656" s="1">
        <f>IF(K656&gt;50,1,0)</f>
        <v>0</v>
      </c>
      <c r="U656" s="1">
        <f>IF(L656&gt;1,1,0)</f>
        <v>1</v>
      </c>
      <c r="V656" s="1">
        <f>IF(M656&gt;2,1,0)</f>
        <v>1</v>
      </c>
      <c r="W656" s="1">
        <f>IF(N656&gt;30,1,0)</f>
        <v>0</v>
      </c>
      <c r="X656" s="1">
        <f>IF(O656&gt;3,1,0)</f>
        <v>1</v>
      </c>
      <c r="Y656" s="1">
        <f>IF(P656&gt;0.002,1,0)</f>
        <v>0</v>
      </c>
      <c r="Z656" s="1">
        <f>IF(Q656&gt;3,1,0)</f>
        <v>0</v>
      </c>
      <c r="AA656" s="1">
        <f>IF(R656&gt;2,1,0)</f>
        <v>0</v>
      </c>
      <c r="AB656" s="1">
        <f t="shared" si="281"/>
        <v>3</v>
      </c>
      <c r="AC656" s="1"/>
    </row>
    <row r="657" spans="1:29" ht="12.95" customHeight="1">
      <c r="A657" s="2">
        <v>6714000</v>
      </c>
      <c r="B657" s="1" t="s">
        <v>731</v>
      </c>
      <c r="C657" s="1" t="s">
        <v>1066</v>
      </c>
      <c r="D657" s="1">
        <v>39.759700000000002</v>
      </c>
      <c r="E657" s="1">
        <v>-105.0033</v>
      </c>
      <c r="F657" s="3">
        <v>3</v>
      </c>
      <c r="G657" s="9" t="s">
        <v>2025</v>
      </c>
      <c r="H657" s="13">
        <v>10009.882799999999</v>
      </c>
      <c r="I657" s="14">
        <v>30.749758</v>
      </c>
      <c r="J657" s="12">
        <v>0.1129</v>
      </c>
      <c r="K657" s="12">
        <v>0.21090000000000003</v>
      </c>
      <c r="L657" s="12">
        <v>5.4160999999999992</v>
      </c>
      <c r="M657" s="1">
        <v>58</v>
      </c>
      <c r="N657" s="1">
        <v>15</v>
      </c>
      <c r="O657" s="12">
        <v>21.547172</v>
      </c>
      <c r="P657" s="1">
        <v>3.3266999999999998E-2</v>
      </c>
      <c r="Q657" s="1">
        <v>0</v>
      </c>
      <c r="R657" s="1">
        <v>0</v>
      </c>
      <c r="S657" s="1">
        <f>IF(J657&gt;6,1,0)</f>
        <v>0</v>
      </c>
      <c r="T657" s="1">
        <f>IF(K657&gt;50,1,0)</f>
        <v>0</v>
      </c>
      <c r="U657" s="1">
        <f>IF(L657&gt;1,1,0)</f>
        <v>1</v>
      </c>
      <c r="V657" s="1">
        <f>IF(M657&gt;2,1,0)</f>
        <v>1</v>
      </c>
      <c r="W657" s="1">
        <f>IF(N657&gt;30,1,0)</f>
        <v>0</v>
      </c>
      <c r="X657" s="1">
        <f>IF(O657&gt;3,1,0)</f>
        <v>1</v>
      </c>
      <c r="Y657" s="1">
        <f>IF(P657&gt;0.002,1,0)</f>
        <v>1</v>
      </c>
      <c r="Z657" s="1">
        <f>IF(Q657&gt;3,1,0)</f>
        <v>0</v>
      </c>
      <c r="AA657" s="1">
        <f>IF(R657&gt;2,1,0)</f>
        <v>0</v>
      </c>
      <c r="AB657" s="1">
        <f t="shared" si="281"/>
        <v>4</v>
      </c>
      <c r="AC657" s="1"/>
    </row>
    <row r="658" spans="1:29" ht="12.95" customHeight="1">
      <c r="A658" s="2">
        <v>6719505</v>
      </c>
      <c r="B658" s="1" t="s">
        <v>267</v>
      </c>
      <c r="C658" s="1" t="s">
        <v>1067</v>
      </c>
      <c r="D658" s="1">
        <v>39.753</v>
      </c>
      <c r="E658" s="1">
        <v>-105.2353</v>
      </c>
      <c r="F658" s="3">
        <v>1</v>
      </c>
      <c r="G658" s="9" t="s">
        <v>2026</v>
      </c>
      <c r="H658" s="13">
        <v>1020.942042</v>
      </c>
      <c r="I658" s="14">
        <v>18.144355999999998</v>
      </c>
      <c r="J658" s="12">
        <v>0</v>
      </c>
      <c r="K658" s="12">
        <v>3.6999999999999997E-3</v>
      </c>
      <c r="L658" s="12">
        <v>1.2590000000000001</v>
      </c>
      <c r="M658" s="1">
        <v>0</v>
      </c>
      <c r="N658" s="1">
        <v>100</v>
      </c>
      <c r="O658" s="12">
        <v>2.2486090000000001</v>
      </c>
      <c r="P658" s="1">
        <v>4.8973999999999997E-2</v>
      </c>
      <c r="Q658" s="1">
        <v>0</v>
      </c>
      <c r="R658" s="1">
        <v>0</v>
      </c>
      <c r="S658" s="1">
        <f>IF(J658&gt;0,1,0)</f>
        <v>0</v>
      </c>
      <c r="T658" s="1">
        <f>IF(K658&gt;0,1,0)</f>
        <v>1</v>
      </c>
      <c r="U658" s="1">
        <f>IF(L658&gt;0,1,0)</f>
        <v>1</v>
      </c>
      <c r="V658" s="1">
        <f>IF(M658&gt;0,1,0)</f>
        <v>0</v>
      </c>
      <c r="W658" s="1">
        <f>IF(N658&gt;1,1,0)</f>
        <v>1</v>
      </c>
      <c r="X658" s="1">
        <f>IF(O658&gt;0.6,1,0)</f>
        <v>1</v>
      </c>
      <c r="Y658" s="1">
        <f>IF(P658&gt;0.03,1,0)</f>
        <v>1</v>
      </c>
      <c r="Z658" s="1">
        <f>IF(Q658&gt;0,1,0)</f>
        <v>0</v>
      </c>
      <c r="AA658" s="1">
        <f>IF(R658&gt;0,1,0)</f>
        <v>0</v>
      </c>
      <c r="AB658" s="1">
        <f t="shared" si="281"/>
        <v>5</v>
      </c>
      <c r="AC658" s="1"/>
    </row>
    <row r="659" spans="1:29" ht="12.95" customHeight="1">
      <c r="A659" s="2">
        <v>6720500</v>
      </c>
      <c r="B659" s="1" t="s">
        <v>731</v>
      </c>
      <c r="C659" s="1" t="s">
        <v>750</v>
      </c>
      <c r="D659" s="1">
        <v>39.921900000000001</v>
      </c>
      <c r="E659" s="1">
        <v>-104.8683</v>
      </c>
      <c r="F659" s="3">
        <v>3</v>
      </c>
      <c r="G659" s="9" t="s">
        <v>2025</v>
      </c>
      <c r="H659" s="13">
        <v>12347.332200000001</v>
      </c>
      <c r="I659" s="14">
        <v>26.979028</v>
      </c>
      <c r="J659" s="12">
        <v>1.0604</v>
      </c>
      <c r="K659" s="12">
        <v>0.28670000000000001</v>
      </c>
      <c r="L659" s="12">
        <v>8.4406999999999996</v>
      </c>
      <c r="M659" s="1">
        <v>15</v>
      </c>
      <c r="N659" s="1">
        <v>40</v>
      </c>
      <c r="O659" s="12">
        <v>3.91804</v>
      </c>
      <c r="P659" s="1">
        <v>3.1019000000000001E-2</v>
      </c>
      <c r="Q659" s="1">
        <v>1</v>
      </c>
      <c r="R659" s="1">
        <v>1</v>
      </c>
      <c r="S659" s="1">
        <f>IF(J659&gt;6,1,0)</f>
        <v>0</v>
      </c>
      <c r="T659" s="1">
        <f>IF(K659&gt;50,1,0)</f>
        <v>0</v>
      </c>
      <c r="U659" s="1">
        <f>IF(L659&gt;1,1,0)</f>
        <v>1</v>
      </c>
      <c r="V659" s="1">
        <f>IF(M659&gt;2,1,0)</f>
        <v>1</v>
      </c>
      <c r="W659" s="1">
        <f>IF(N659&gt;30,1,0)</f>
        <v>1</v>
      </c>
      <c r="X659" s="1">
        <f>IF(O659&gt;3,1,0)</f>
        <v>1</v>
      </c>
      <c r="Y659" s="1">
        <f>IF(P659&gt;0.002,1,0)</f>
        <v>1</v>
      </c>
      <c r="Z659" s="1">
        <f>IF(Q659&gt;3,1,0)</f>
        <v>0</v>
      </c>
      <c r="AA659" s="1">
        <f>IF(R659&gt;2,1,0)</f>
        <v>0</v>
      </c>
      <c r="AB659" s="1">
        <f t="shared" si="281"/>
        <v>5</v>
      </c>
      <c r="AC659" s="1"/>
    </row>
    <row r="660" spans="1:29" ht="12.95" customHeight="1">
      <c r="A660" s="2">
        <v>6731000</v>
      </c>
      <c r="B660" s="1" t="s">
        <v>756</v>
      </c>
      <c r="C660" s="1" t="s">
        <v>1068</v>
      </c>
      <c r="D660" s="1">
        <v>40.258000000000003</v>
      </c>
      <c r="E660" s="1">
        <v>-104.8797</v>
      </c>
      <c r="F660" s="3">
        <v>3</v>
      </c>
      <c r="G660" s="9" t="s">
        <v>2025</v>
      </c>
      <c r="H660" s="13">
        <v>2538.4589999999998</v>
      </c>
      <c r="I660" s="14">
        <v>29.916900999999999</v>
      </c>
      <c r="J660" s="12">
        <v>15.878700000000002</v>
      </c>
      <c r="K660" s="12">
        <v>3.9258000000000002</v>
      </c>
      <c r="L660" s="12">
        <v>7.6031999999999993</v>
      </c>
      <c r="M660" s="1">
        <v>1</v>
      </c>
      <c r="N660" s="1">
        <v>2</v>
      </c>
      <c r="O660" s="12">
        <v>2.095418</v>
      </c>
      <c r="P660" s="1">
        <v>2.5999999999999999E-2</v>
      </c>
      <c r="Q660" s="1">
        <v>332</v>
      </c>
      <c r="R660" s="1">
        <v>1</v>
      </c>
      <c r="S660" s="1">
        <f>IF(J660&gt;6,1,0)</f>
        <v>1</v>
      </c>
      <c r="T660" s="1">
        <f>IF(K660&gt;50,1,0)</f>
        <v>0</v>
      </c>
      <c r="U660" s="1">
        <f>IF(L660&gt;1,1,0)</f>
        <v>1</v>
      </c>
      <c r="V660" s="1">
        <f>IF(M660&gt;2,1,0)</f>
        <v>0</v>
      </c>
      <c r="W660" s="1">
        <f>IF(N660&gt;30,1,0)</f>
        <v>0</v>
      </c>
      <c r="X660" s="1">
        <f>IF(O660&gt;3,1,0)</f>
        <v>0</v>
      </c>
      <c r="Y660" s="1">
        <f>IF(P660&gt;0.002,1,0)</f>
        <v>1</v>
      </c>
      <c r="Z660" s="1">
        <f>IF(Q660&gt;3,1,0)</f>
        <v>1</v>
      </c>
      <c r="AA660" s="1">
        <f>IF(R660&gt;2,1,0)</f>
        <v>0</v>
      </c>
      <c r="AB660" s="1">
        <f t="shared" si="281"/>
        <v>4</v>
      </c>
      <c r="AC660" s="1"/>
    </row>
    <row r="661" spans="1:29" ht="12.95" customHeight="1">
      <c r="A661" s="2">
        <v>6752000</v>
      </c>
      <c r="B661" s="1" t="s">
        <v>751</v>
      </c>
      <c r="C661" s="1" t="s">
        <v>1069</v>
      </c>
      <c r="D661" s="1">
        <v>40.664400000000001</v>
      </c>
      <c r="E661" s="1">
        <v>-105.2244</v>
      </c>
      <c r="F661" s="3">
        <v>1</v>
      </c>
      <c r="G661" s="9" t="s">
        <v>2026</v>
      </c>
      <c r="H661" s="13">
        <v>2729.7323999999999</v>
      </c>
      <c r="I661" s="14">
        <v>20.764199999999999</v>
      </c>
      <c r="J661" s="12">
        <v>1.4799999999999999E-2</v>
      </c>
      <c r="K661" s="12">
        <v>0.24249999999999999</v>
      </c>
      <c r="L661" s="12">
        <v>0.18279999999999999</v>
      </c>
      <c r="M661" s="1">
        <v>0</v>
      </c>
      <c r="N661" s="1">
        <v>73</v>
      </c>
      <c r="O661" s="12">
        <v>1.3347290000000001</v>
      </c>
      <c r="P661" s="1">
        <v>4.0299999999999997E-3</v>
      </c>
      <c r="Q661" s="1">
        <v>0</v>
      </c>
      <c r="R661" s="1">
        <v>0</v>
      </c>
      <c r="S661" s="1">
        <f>IF(J661&gt;0,1,0)</f>
        <v>1</v>
      </c>
      <c r="T661" s="1">
        <f>IF(K661&gt;0,1,0)</f>
        <v>1</v>
      </c>
      <c r="U661" s="1">
        <f>IF(L661&gt;0,1,0)</f>
        <v>1</v>
      </c>
      <c r="V661" s="1">
        <f>IF(M661&gt;0,1,0)</f>
        <v>0</v>
      </c>
      <c r="W661" s="1">
        <f>IF(N661&gt;1,1,0)</f>
        <v>1</v>
      </c>
      <c r="X661" s="1">
        <f>IF(O661&gt;0.6,1,0)</f>
        <v>1</v>
      </c>
      <c r="Y661" s="1">
        <f>IF(P661&gt;0.03,1,0)</f>
        <v>0</v>
      </c>
      <c r="Z661" s="1">
        <f>IF(Q661&gt;0,1,0)</f>
        <v>0</v>
      </c>
      <c r="AA661" s="1">
        <f>IF(R661&gt;0,1,0)</f>
        <v>0</v>
      </c>
      <c r="AB661" s="1">
        <f t="shared" si="281"/>
        <v>5</v>
      </c>
      <c r="AC661" s="1"/>
    </row>
    <row r="662" spans="1:29" ht="12.95" customHeight="1">
      <c r="A662" s="2">
        <v>6753400</v>
      </c>
      <c r="B662" s="1" t="s">
        <v>1070</v>
      </c>
      <c r="C662" s="1" t="s">
        <v>1071</v>
      </c>
      <c r="D662" s="1">
        <v>40.898299999999999</v>
      </c>
      <c r="E662" s="1">
        <v>-104.86799999999999</v>
      </c>
      <c r="F662" s="3">
        <v>3</v>
      </c>
      <c r="G662" s="9" t="s">
        <v>2025</v>
      </c>
      <c r="H662" s="13">
        <v>444.64510999999999</v>
      </c>
      <c r="I662" s="14">
        <v>17.722442999999998</v>
      </c>
      <c r="J662" s="12">
        <v>5.6300000000000003E-2</v>
      </c>
      <c r="K662" s="12">
        <v>1.01E-2</v>
      </c>
      <c r="L662" s="12">
        <v>0.56310000000000004</v>
      </c>
      <c r="M662" s="1">
        <v>0</v>
      </c>
      <c r="N662" s="1">
        <v>2</v>
      </c>
      <c r="O662" s="12">
        <v>0.28056199999999998</v>
      </c>
      <c r="P662" s="1">
        <v>0</v>
      </c>
      <c r="Q662" s="1">
        <v>4</v>
      </c>
      <c r="R662" s="1">
        <v>0</v>
      </c>
      <c r="S662" s="1">
        <f>IF(J662&gt;6,1,0)</f>
        <v>0</v>
      </c>
      <c r="T662" s="1">
        <f>IF(K662&gt;50,1,0)</f>
        <v>0</v>
      </c>
      <c r="U662" s="1">
        <f>IF(L662&gt;1,1,0)</f>
        <v>0</v>
      </c>
      <c r="V662" s="1">
        <f>IF(M662&gt;2,1,0)</f>
        <v>0</v>
      </c>
      <c r="W662" s="1">
        <f>IF(N662&gt;30,1,0)</f>
        <v>0</v>
      </c>
      <c r="X662" s="1">
        <f>IF(O662&gt;3,1,0)</f>
        <v>0</v>
      </c>
      <c r="Y662" s="1">
        <f>IF(P662&gt;0.002,1,0)</f>
        <v>0</v>
      </c>
      <c r="Z662" s="1">
        <f>IF(Q662&gt;3,1,0)</f>
        <v>1</v>
      </c>
      <c r="AA662" s="1">
        <f>IF(R662&gt;2,1,0)</f>
        <v>0</v>
      </c>
      <c r="AB662" s="1">
        <f t="shared" si="281"/>
        <v>1</v>
      </c>
      <c r="AC662" s="1" t="s">
        <v>2207</v>
      </c>
    </row>
    <row r="663" spans="1:29" ht="12.95" customHeight="1">
      <c r="A663" s="2">
        <v>6753990</v>
      </c>
      <c r="B663" s="1" t="s">
        <v>1070</v>
      </c>
      <c r="C663" s="1" t="s">
        <v>752</v>
      </c>
      <c r="D663" s="1">
        <v>40.442500000000003</v>
      </c>
      <c r="E663" s="1">
        <v>-104.58880000000001</v>
      </c>
      <c r="F663" s="3">
        <v>3</v>
      </c>
      <c r="G663" s="9" t="s">
        <v>2025</v>
      </c>
      <c r="H663" s="13">
        <v>1446.6739030000001</v>
      </c>
      <c r="I663" s="14">
        <v>10.345178000000001</v>
      </c>
      <c r="J663" s="12">
        <v>20.8672</v>
      </c>
      <c r="K663" s="12">
        <v>0.92349999999999999</v>
      </c>
      <c r="L663" s="12">
        <v>0.48839999999999995</v>
      </c>
      <c r="M663" s="1">
        <v>0</v>
      </c>
      <c r="N663" s="1">
        <v>1</v>
      </c>
      <c r="O663" s="12">
        <v>2.1479379999999999</v>
      </c>
      <c r="P663" s="1">
        <v>0</v>
      </c>
      <c r="Q663" s="1">
        <v>116</v>
      </c>
      <c r="R663" s="1">
        <v>0</v>
      </c>
      <c r="S663" s="1">
        <f>IF(J663&gt;6,1,0)</f>
        <v>1</v>
      </c>
      <c r="T663" s="1">
        <f>IF(K663&gt;50,1,0)</f>
        <v>0</v>
      </c>
      <c r="U663" s="1">
        <f>IF(L663&gt;1,1,0)</f>
        <v>0</v>
      </c>
      <c r="V663" s="1">
        <f>IF(M663&gt;2,1,0)</f>
        <v>0</v>
      </c>
      <c r="W663" s="1">
        <f>IF(N663&gt;30,1,0)</f>
        <v>0</v>
      </c>
      <c r="X663" s="1">
        <f>IF(O663&gt;3,1,0)</f>
        <v>0</v>
      </c>
      <c r="Y663" s="1">
        <f>IF(P663&gt;0.002,1,0)</f>
        <v>0</v>
      </c>
      <c r="Z663" s="1">
        <f>IF(Q663&gt;3,1,0)</f>
        <v>1</v>
      </c>
      <c r="AA663" s="1">
        <f>IF(R663&gt;2,1,0)</f>
        <v>0</v>
      </c>
      <c r="AB663" s="1">
        <f t="shared" si="281"/>
        <v>2</v>
      </c>
      <c r="AC663" s="1"/>
    </row>
    <row r="664" spans="1:29" ht="12.95" customHeight="1">
      <c r="A664" s="2">
        <v>6754000</v>
      </c>
      <c r="B664" s="1" t="s">
        <v>731</v>
      </c>
      <c r="C664" s="1" t="s">
        <v>749</v>
      </c>
      <c r="D664" s="1">
        <v>40.412199999999999</v>
      </c>
      <c r="E664" s="1">
        <v>-104.5633</v>
      </c>
      <c r="F664" s="3">
        <v>3</v>
      </c>
      <c r="G664" s="9" t="s">
        <v>2025</v>
      </c>
      <c r="H664" s="13">
        <v>24569.576099999998</v>
      </c>
      <c r="I664" s="14">
        <v>26.679164</v>
      </c>
      <c r="J664" s="12">
        <v>10.154399999999999</v>
      </c>
      <c r="K664" s="12">
        <v>1.4981</v>
      </c>
      <c r="L664" s="12">
        <v>6.8789000000000007</v>
      </c>
      <c r="M664" s="1">
        <v>6</v>
      </c>
      <c r="N664" s="1">
        <v>5</v>
      </c>
      <c r="O664" s="12">
        <v>2.0481940000000001</v>
      </c>
      <c r="P664" s="1">
        <v>1.8884999999999999E-2</v>
      </c>
      <c r="Q664" s="1">
        <v>225</v>
      </c>
      <c r="R664" s="1">
        <v>5</v>
      </c>
      <c r="S664" s="1">
        <f>IF(J664&gt;6,1,0)</f>
        <v>1</v>
      </c>
      <c r="T664" s="1">
        <f>IF(K664&gt;50,1,0)</f>
        <v>0</v>
      </c>
      <c r="U664" s="1">
        <f>IF(L664&gt;1,1,0)</f>
        <v>1</v>
      </c>
      <c r="V664" s="1">
        <f>IF(M664&gt;2,1,0)</f>
        <v>1</v>
      </c>
      <c r="W664" s="1">
        <f>IF(N664&gt;30,1,0)</f>
        <v>0</v>
      </c>
      <c r="X664" s="1">
        <f>IF(O664&gt;3,1,0)</f>
        <v>0</v>
      </c>
      <c r="Y664" s="1">
        <f>IF(P664&gt;0.002,1,0)</f>
        <v>1</v>
      </c>
      <c r="Z664" s="1">
        <f>IF(Q664&gt;3,1,0)</f>
        <v>1</v>
      </c>
      <c r="AA664" s="1">
        <f>IF(R664&gt;2,1,0)</f>
        <v>1</v>
      </c>
      <c r="AB664" s="1">
        <f t="shared" si="281"/>
        <v>6</v>
      </c>
      <c r="AC664" s="1"/>
    </row>
    <row r="665" spans="1:29" ht="12.95" customHeight="1">
      <c r="A665" s="2">
        <v>6759910</v>
      </c>
      <c r="B665" s="1" t="s">
        <v>731</v>
      </c>
      <c r="C665" s="1" t="s">
        <v>1072</v>
      </c>
      <c r="D665" s="1">
        <v>40.357199999999999</v>
      </c>
      <c r="E665" s="1">
        <v>-103.52849999999999</v>
      </c>
      <c r="F665" s="3">
        <v>3</v>
      </c>
      <c r="G665" s="9" t="s">
        <v>2025</v>
      </c>
      <c r="H665" s="13">
        <v>43093.862999999998</v>
      </c>
      <c r="I665" s="14">
        <v>23.770129000000001</v>
      </c>
      <c r="J665" s="12">
        <v>18.673999999999999</v>
      </c>
      <c r="K665" s="12">
        <v>1.3564000000000001</v>
      </c>
      <c r="L665" s="12">
        <v>4.2374000000000001</v>
      </c>
      <c r="M665" s="1">
        <v>2</v>
      </c>
      <c r="N665" s="1">
        <v>7</v>
      </c>
      <c r="O665" s="12">
        <v>2.572651</v>
      </c>
      <c r="P665" s="1">
        <v>1.0767000000000001E-2</v>
      </c>
      <c r="Q665" s="1">
        <v>4</v>
      </c>
      <c r="R665" s="1">
        <v>0</v>
      </c>
      <c r="S665" s="1">
        <f>IF(J665&gt;6,1,0)</f>
        <v>1</v>
      </c>
      <c r="T665" s="1">
        <f>IF(K665&gt;50,1,0)</f>
        <v>0</v>
      </c>
      <c r="U665" s="1">
        <f>IF(L665&gt;1,1,0)</f>
        <v>1</v>
      </c>
      <c r="V665" s="1">
        <f>IF(M665&gt;2,1,0)</f>
        <v>0</v>
      </c>
      <c r="W665" s="1">
        <f>IF(N665&gt;30,1,0)</f>
        <v>0</v>
      </c>
      <c r="X665" s="1">
        <f>IF(O665&gt;3,1,0)</f>
        <v>0</v>
      </c>
      <c r="Y665" s="1">
        <f>IF(P665&gt;0.002,1,0)</f>
        <v>1</v>
      </c>
      <c r="Z665" s="1">
        <f>IF(Q665&gt;3,1,0)</f>
        <v>1</v>
      </c>
      <c r="AA665" s="1">
        <f>IF(R665&gt;2,1,0)</f>
        <v>0</v>
      </c>
      <c r="AB665" s="1">
        <f t="shared" si="281"/>
        <v>4</v>
      </c>
      <c r="AC665" s="1"/>
    </row>
    <row r="666" spans="1:29" ht="12.95" customHeight="1">
      <c r="A666" s="2">
        <v>9010500</v>
      </c>
      <c r="B666" s="1" t="s">
        <v>345</v>
      </c>
      <c r="C666" s="1" t="s">
        <v>1361</v>
      </c>
      <c r="D666" s="1">
        <v>40.325800000000001</v>
      </c>
      <c r="E666" s="1">
        <v>-105.8567</v>
      </c>
      <c r="F666" s="3">
        <v>2</v>
      </c>
      <c r="G666" s="9" t="s">
        <v>2026</v>
      </c>
      <c r="H666" s="13">
        <v>164.93439699999999</v>
      </c>
      <c r="I666" s="14">
        <v>30.538343999999999</v>
      </c>
      <c r="J666" s="12">
        <v>0</v>
      </c>
      <c r="K666" s="12">
        <v>0</v>
      </c>
      <c r="L666" s="12">
        <v>0.13100000000000001</v>
      </c>
      <c r="M666" s="1">
        <v>0</v>
      </c>
      <c r="N666" s="1">
        <v>2</v>
      </c>
      <c r="O666" s="12">
        <v>0.65001799999999998</v>
      </c>
      <c r="P666" s="1">
        <v>0</v>
      </c>
      <c r="Q666" s="1">
        <v>0</v>
      </c>
      <c r="R666" s="1">
        <v>0</v>
      </c>
      <c r="S666" s="1">
        <f t="shared" ref="S666:V669" si="287">IF(J666&gt;0,1,0)</f>
        <v>0</v>
      </c>
      <c r="T666" s="1">
        <f t="shared" si="287"/>
        <v>0</v>
      </c>
      <c r="U666" s="1">
        <f t="shared" si="287"/>
        <v>1</v>
      </c>
      <c r="V666" s="1">
        <f t="shared" si="287"/>
        <v>0</v>
      </c>
      <c r="W666" s="1">
        <f>IF(N666&gt;1,1,0)</f>
        <v>1</v>
      </c>
      <c r="X666" s="1">
        <f>IF(O666&gt;0.6,1,0)</f>
        <v>1</v>
      </c>
      <c r="Y666" s="1">
        <f>IF(P666&gt;0.03,1,0)</f>
        <v>0</v>
      </c>
      <c r="Z666" s="1">
        <f t="shared" ref="Z666:AA669" si="288">IF(Q666&gt;0,1,0)</f>
        <v>0</v>
      </c>
      <c r="AA666" s="1">
        <f t="shared" si="288"/>
        <v>0</v>
      </c>
      <c r="AB666" s="1">
        <f t="shared" si="281"/>
        <v>3</v>
      </c>
      <c r="AC666" s="1"/>
    </row>
    <row r="667" spans="1:29" ht="12.95" customHeight="1">
      <c r="A667" s="2">
        <v>9046530</v>
      </c>
      <c r="B667" s="1" t="s">
        <v>1362</v>
      </c>
      <c r="C667" s="1" t="s">
        <v>1363</v>
      </c>
      <c r="D667" s="1">
        <v>39.493000000000002</v>
      </c>
      <c r="E667" s="1">
        <v>-106.04470000000001</v>
      </c>
      <c r="F667" s="3">
        <v>2</v>
      </c>
      <c r="G667" s="9" t="s">
        <v>2026</v>
      </c>
      <c r="H667" s="13">
        <v>28.54354</v>
      </c>
      <c r="I667" s="14">
        <v>10.555654000000001</v>
      </c>
      <c r="J667" s="12">
        <v>0</v>
      </c>
      <c r="K667" s="12">
        <v>0</v>
      </c>
      <c r="L667" s="12">
        <v>2.4245000000000001</v>
      </c>
      <c r="M667" s="1">
        <v>0</v>
      </c>
      <c r="N667" s="1">
        <v>0</v>
      </c>
      <c r="O667" s="12">
        <v>4.9571759999999996</v>
      </c>
      <c r="P667" s="1">
        <v>0.17517099999999999</v>
      </c>
      <c r="Q667" s="1">
        <v>0</v>
      </c>
      <c r="R667" s="1">
        <v>0</v>
      </c>
      <c r="S667" s="1">
        <f t="shared" si="287"/>
        <v>0</v>
      </c>
      <c r="T667" s="1">
        <f t="shared" si="287"/>
        <v>0</v>
      </c>
      <c r="U667" s="1">
        <f t="shared" si="287"/>
        <v>1</v>
      </c>
      <c r="V667" s="1">
        <f t="shared" si="287"/>
        <v>0</v>
      </c>
      <c r="W667" s="1">
        <f>IF(N667&gt;1,1,0)</f>
        <v>0</v>
      </c>
      <c r="X667" s="1">
        <f>IF(O667&gt;0.6,1,0)</f>
        <v>1</v>
      </c>
      <c r="Y667" s="1">
        <f>IF(P667&gt;0.03,1,0)</f>
        <v>1</v>
      </c>
      <c r="Z667" s="1">
        <f t="shared" si="288"/>
        <v>0</v>
      </c>
      <c r="AA667" s="1">
        <f t="shared" si="288"/>
        <v>0</v>
      </c>
      <c r="AB667" s="1">
        <f t="shared" si="281"/>
        <v>3</v>
      </c>
      <c r="AC667" s="1"/>
    </row>
    <row r="668" spans="1:29" ht="12.95" customHeight="1">
      <c r="A668" s="2">
        <v>9066510</v>
      </c>
      <c r="B668" s="1" t="s">
        <v>489</v>
      </c>
      <c r="C668" s="1" t="s">
        <v>1364</v>
      </c>
      <c r="D668" s="1">
        <v>39.609400000000001</v>
      </c>
      <c r="E668" s="1">
        <v>-106.4478</v>
      </c>
      <c r="F668" s="3">
        <v>2</v>
      </c>
      <c r="G668" s="9" t="s">
        <v>2026</v>
      </c>
      <c r="H668" s="13">
        <v>263.51725800000003</v>
      </c>
      <c r="I668" s="14">
        <v>18.714756999999999</v>
      </c>
      <c r="J668" s="12">
        <v>1.26E-2</v>
      </c>
      <c r="K668" s="12">
        <v>2.9000000000000001E-2</v>
      </c>
      <c r="L668" s="12">
        <v>2.1896000000000004</v>
      </c>
      <c r="M668" s="1">
        <v>0</v>
      </c>
      <c r="N668" s="1">
        <v>15</v>
      </c>
      <c r="O668" s="12">
        <v>3.10778</v>
      </c>
      <c r="P668" s="1">
        <v>0</v>
      </c>
      <c r="Q668" s="1">
        <v>0</v>
      </c>
      <c r="R668" s="1">
        <v>0</v>
      </c>
      <c r="S668" s="1">
        <f t="shared" si="287"/>
        <v>1</v>
      </c>
      <c r="T668" s="1">
        <f t="shared" si="287"/>
        <v>1</v>
      </c>
      <c r="U668" s="1">
        <f t="shared" si="287"/>
        <v>1</v>
      </c>
      <c r="V668" s="1">
        <f t="shared" si="287"/>
        <v>0</v>
      </c>
      <c r="W668" s="1">
        <f>IF(N668&gt;1,1,0)</f>
        <v>1</v>
      </c>
      <c r="X668" s="1">
        <f>IF(O668&gt;0.6,1,0)</f>
        <v>1</v>
      </c>
      <c r="Y668" s="1">
        <f>IF(P668&gt;0.03,1,0)</f>
        <v>0</v>
      </c>
      <c r="Z668" s="1">
        <f t="shared" si="288"/>
        <v>0</v>
      </c>
      <c r="AA668" s="1">
        <f t="shared" si="288"/>
        <v>0</v>
      </c>
      <c r="AB668" s="1">
        <f t="shared" si="281"/>
        <v>5</v>
      </c>
      <c r="AC668" s="1"/>
    </row>
    <row r="669" spans="1:29" ht="12.95" customHeight="1">
      <c r="A669" s="2">
        <v>9070500</v>
      </c>
      <c r="B669" s="1" t="s">
        <v>345</v>
      </c>
      <c r="C669" s="1" t="s">
        <v>1365</v>
      </c>
      <c r="D669" s="1">
        <v>39.643900000000002</v>
      </c>
      <c r="E669" s="1">
        <v>-107.0778</v>
      </c>
      <c r="F669" s="3">
        <v>1</v>
      </c>
      <c r="G669" s="9" t="s">
        <v>2026</v>
      </c>
      <c r="H669" s="13">
        <v>11379.552299999999</v>
      </c>
      <c r="I669" s="14">
        <v>46.554267000000003</v>
      </c>
      <c r="J669" s="12">
        <v>9.4999999999999998E-3</v>
      </c>
      <c r="K669" s="12">
        <v>1.5292999999999999</v>
      </c>
      <c r="L669" s="12">
        <v>0.66810000000000003</v>
      </c>
      <c r="M669" s="1">
        <v>4</v>
      </c>
      <c r="N669" s="1">
        <v>12</v>
      </c>
      <c r="O669" s="12">
        <v>1.7855859999999999</v>
      </c>
      <c r="P669" s="1">
        <v>1.3885E-2</v>
      </c>
      <c r="Q669" s="1">
        <v>0</v>
      </c>
      <c r="R669" s="1">
        <v>0</v>
      </c>
      <c r="S669" s="1">
        <f t="shared" si="287"/>
        <v>1</v>
      </c>
      <c r="T669" s="1">
        <f t="shared" si="287"/>
        <v>1</v>
      </c>
      <c r="U669" s="1">
        <f t="shared" si="287"/>
        <v>1</v>
      </c>
      <c r="V669" s="1">
        <f t="shared" si="287"/>
        <v>1</v>
      </c>
      <c r="W669" s="1">
        <f>IF(N669&gt;1,1,0)</f>
        <v>1</v>
      </c>
      <c r="X669" s="1">
        <f>IF(O669&gt;0.6,1,0)</f>
        <v>1</v>
      </c>
      <c r="Y669" s="1">
        <f>IF(P669&gt;0.03,1,0)</f>
        <v>0</v>
      </c>
      <c r="Z669" s="1">
        <f t="shared" si="288"/>
        <v>0</v>
      </c>
      <c r="AA669" s="1">
        <f t="shared" si="288"/>
        <v>0</v>
      </c>
      <c r="AB669" s="1">
        <f t="shared" si="281"/>
        <v>6</v>
      </c>
      <c r="AC669" s="1"/>
    </row>
    <row r="670" spans="1:29" ht="12.95" customHeight="1">
      <c r="A670" s="2">
        <v>9095300</v>
      </c>
      <c r="B670" s="1" t="s">
        <v>1366</v>
      </c>
      <c r="C670" s="1" t="s">
        <v>1367</v>
      </c>
      <c r="D670" s="1">
        <v>39.374699999999997</v>
      </c>
      <c r="E670" s="1">
        <v>-108.31789999999999</v>
      </c>
      <c r="F670" s="3">
        <v>1</v>
      </c>
      <c r="G670" s="9" t="s">
        <v>2024</v>
      </c>
      <c r="H670" s="13">
        <v>250.66930099999999</v>
      </c>
      <c r="I670" s="14">
        <v>28.921116000000001</v>
      </c>
      <c r="J670" s="12">
        <v>0</v>
      </c>
      <c r="K670" s="12">
        <v>2.7593999999999999</v>
      </c>
      <c r="L670" s="12">
        <v>0</v>
      </c>
      <c r="M670" s="1">
        <v>0</v>
      </c>
      <c r="N670" s="1">
        <v>18</v>
      </c>
      <c r="O670" s="12">
        <v>0.69296100000000005</v>
      </c>
      <c r="P670" s="1">
        <v>0</v>
      </c>
      <c r="Q670" s="1">
        <v>16</v>
      </c>
      <c r="R670" s="1">
        <v>0</v>
      </c>
      <c r="S670" s="1">
        <f>IF(J670&gt;5,1,0)</f>
        <v>0</v>
      </c>
      <c r="T670" s="1">
        <f>IF(K670&gt;2,1,0)</f>
        <v>1</v>
      </c>
      <c r="U670" s="1">
        <f>IF(L670&gt;0.05,1,0)</f>
        <v>0</v>
      </c>
      <c r="V670" s="1">
        <f t="shared" ref="V670:V701" si="289">IF(M670&gt;0,1,0)</f>
        <v>0</v>
      </c>
      <c r="W670" s="1">
        <f>IF(N670&gt;10,1,0)</f>
        <v>1</v>
      </c>
      <c r="X670" s="1">
        <f>IF(O670&gt;2,1,0)</f>
        <v>0</v>
      </c>
      <c r="Y670" s="1">
        <f>IF(P670&gt;0.05,1,0)</f>
        <v>0</v>
      </c>
      <c r="Z670" s="1">
        <f t="shared" ref="Z670:Z701" si="290">IF(Q670&gt;0,1,0)</f>
        <v>1</v>
      </c>
      <c r="AA670" s="1">
        <f>IF(R670&gt;2,1,0)</f>
        <v>0</v>
      </c>
      <c r="AB670" s="1">
        <f t="shared" si="281"/>
        <v>3</v>
      </c>
      <c r="AC670" s="1"/>
    </row>
    <row r="671" spans="1:29" ht="12.95" customHeight="1">
      <c r="A671" s="2">
        <v>9095500</v>
      </c>
      <c r="B671" s="1" t="s">
        <v>345</v>
      </c>
      <c r="C671" s="1" t="s">
        <v>1368</v>
      </c>
      <c r="D671" s="1">
        <v>39.239100000000001</v>
      </c>
      <c r="E671" s="1">
        <v>-108.2662</v>
      </c>
      <c r="F671" s="3">
        <v>3</v>
      </c>
      <c r="G671" s="9" t="s">
        <v>2024</v>
      </c>
      <c r="H671" s="13">
        <v>20687.805</v>
      </c>
      <c r="I671" s="14">
        <v>38.563268999999998</v>
      </c>
      <c r="J671" s="12">
        <v>3.7900000000000003E-2</v>
      </c>
      <c r="K671" s="12">
        <v>2.3809</v>
      </c>
      <c r="L671" s="12">
        <v>0.67880000000000007</v>
      </c>
      <c r="M671" s="1">
        <v>0</v>
      </c>
      <c r="N671" s="1">
        <v>0</v>
      </c>
      <c r="O671" s="12">
        <v>1.4373400000000001</v>
      </c>
      <c r="P671" s="1">
        <v>1.3195999999999999E-2</v>
      </c>
      <c r="Q671" s="1">
        <v>49</v>
      </c>
      <c r="R671" s="1">
        <v>0</v>
      </c>
      <c r="S671" s="1">
        <f>IF(J671&gt;5,1,0)</f>
        <v>0</v>
      </c>
      <c r="T671" s="1">
        <f>IF(K671&gt;2,1,0)</f>
        <v>1</v>
      </c>
      <c r="U671" s="1">
        <f>IF(L671&gt;0.05,1,0)</f>
        <v>1</v>
      </c>
      <c r="V671" s="1">
        <f t="shared" si="289"/>
        <v>0</v>
      </c>
      <c r="W671" s="1">
        <f>IF(N671&gt;10,1,0)</f>
        <v>0</v>
      </c>
      <c r="X671" s="1">
        <f>IF(O671&gt;2,1,0)</f>
        <v>0</v>
      </c>
      <c r="Y671" s="1">
        <f>IF(P671&gt;0.05,1,0)</f>
        <v>0</v>
      </c>
      <c r="Z671" s="1">
        <f t="shared" si="290"/>
        <v>1</v>
      </c>
      <c r="AA671" s="1">
        <f>IF(R671&gt;2,1,0)</f>
        <v>0</v>
      </c>
      <c r="AB671" s="1">
        <f t="shared" si="281"/>
        <v>3</v>
      </c>
      <c r="AC671" s="1"/>
    </row>
    <row r="672" spans="1:29" ht="12.95" customHeight="1">
      <c r="A672" s="2">
        <v>9112200</v>
      </c>
      <c r="B672" s="1" t="s">
        <v>16</v>
      </c>
      <c r="C672" s="1" t="s">
        <v>1372</v>
      </c>
      <c r="D672" s="1">
        <v>38.784199999999998</v>
      </c>
      <c r="E672" s="1">
        <v>-106.87090000000001</v>
      </c>
      <c r="F672" s="3">
        <v>1</v>
      </c>
      <c r="G672" s="9" t="s">
        <v>2026</v>
      </c>
      <c r="H672" s="13">
        <v>111.08600800000001</v>
      </c>
      <c r="I672" s="14">
        <v>24.852273</v>
      </c>
      <c r="J672" s="12">
        <v>0</v>
      </c>
      <c r="K672" s="12">
        <v>0.37590000000000001</v>
      </c>
      <c r="L672" s="12">
        <v>7.3699999999999988E-2</v>
      </c>
      <c r="M672" s="1">
        <v>1</v>
      </c>
      <c r="N672" s="1">
        <v>24</v>
      </c>
      <c r="O672" s="12">
        <v>2.1648510000000001</v>
      </c>
      <c r="P672" s="1">
        <v>2.7005999999999999E-2</v>
      </c>
      <c r="Q672" s="1">
        <v>0</v>
      </c>
      <c r="R672" s="1">
        <v>0</v>
      </c>
      <c r="S672" s="1">
        <f>IF(J672&gt;0,1,0)</f>
        <v>0</v>
      </c>
      <c r="T672" s="1">
        <f>IF(K672&gt;0,1,0)</f>
        <v>1</v>
      </c>
      <c r="U672" s="1">
        <f>IF(L672&gt;0,1,0)</f>
        <v>1</v>
      </c>
      <c r="V672" s="1">
        <f t="shared" si="289"/>
        <v>1</v>
      </c>
      <c r="W672" s="1">
        <f>IF(N672&gt;1,1,0)</f>
        <v>1</v>
      </c>
      <c r="X672" s="1">
        <f>IF(O672&gt;0.6,1,0)</f>
        <v>1</v>
      </c>
      <c r="Y672" s="1">
        <f>IF(P672&gt;0.03,1,0)</f>
        <v>0</v>
      </c>
      <c r="Z672" s="1">
        <f t="shared" si="290"/>
        <v>0</v>
      </c>
      <c r="AA672" s="1">
        <f>IF(R672&gt;0,1,0)</f>
        <v>0</v>
      </c>
      <c r="AB672" s="1">
        <f t="shared" si="281"/>
        <v>5</v>
      </c>
      <c r="AC672" s="1"/>
    </row>
    <row r="673" spans="1:29" ht="12.95" customHeight="1">
      <c r="A673" s="2">
        <v>9128000</v>
      </c>
      <c r="B673" s="1" t="s">
        <v>765</v>
      </c>
      <c r="C673" s="1" t="s">
        <v>1378</v>
      </c>
      <c r="D673" s="1">
        <v>38.529200000000003</v>
      </c>
      <c r="E673" s="1">
        <v>-107.6489</v>
      </c>
      <c r="F673" s="3">
        <v>1</v>
      </c>
      <c r="G673" s="9" t="s">
        <v>2024</v>
      </c>
      <c r="H673" s="13">
        <v>10287.0162</v>
      </c>
      <c r="I673" s="14">
        <v>32.156334000000001</v>
      </c>
      <c r="J673" s="12">
        <v>0</v>
      </c>
      <c r="K673" s="12">
        <v>1.6452000000000002</v>
      </c>
      <c r="L673" s="12">
        <v>0.19450000000000001</v>
      </c>
      <c r="M673" s="1">
        <v>0</v>
      </c>
      <c r="N673" s="1">
        <v>4</v>
      </c>
      <c r="O673" s="12">
        <v>1.3646590000000001</v>
      </c>
      <c r="P673" s="1">
        <v>2.8969000000000002E-2</v>
      </c>
      <c r="Q673" s="1">
        <v>0</v>
      </c>
      <c r="R673" s="1">
        <v>0</v>
      </c>
      <c r="S673" s="1">
        <f t="shared" ref="S673:S678" si="291">IF(J673&gt;5,1,0)</f>
        <v>0</v>
      </c>
      <c r="T673" s="1">
        <f t="shared" ref="T673:T678" si="292">IF(K673&gt;2,1,0)</f>
        <v>0</v>
      </c>
      <c r="U673" s="1">
        <f t="shared" ref="U673:U678" si="293">IF(L673&gt;0.05,1,0)</f>
        <v>1</v>
      </c>
      <c r="V673" s="1">
        <f t="shared" si="289"/>
        <v>0</v>
      </c>
      <c r="W673" s="1">
        <f t="shared" ref="W673:W678" si="294">IF(N673&gt;10,1,0)</f>
        <v>0</v>
      </c>
      <c r="X673" s="1">
        <f t="shared" ref="X673:X678" si="295">IF(O673&gt;2,1,0)</f>
        <v>0</v>
      </c>
      <c r="Y673" s="1">
        <f t="shared" ref="Y673:Y678" si="296">IF(P673&gt;0.05,1,0)</f>
        <v>0</v>
      </c>
      <c r="Z673" s="1">
        <f t="shared" si="290"/>
        <v>0</v>
      </c>
      <c r="AA673" s="1">
        <f t="shared" ref="AA673:AA678" si="297">IF(R673&gt;2,1,0)</f>
        <v>0</v>
      </c>
      <c r="AB673" s="1">
        <f t="shared" si="281"/>
        <v>1</v>
      </c>
      <c r="AC673" s="1"/>
    </row>
    <row r="674" spans="1:29" ht="12.95" customHeight="1">
      <c r="A674" s="2">
        <v>9146200</v>
      </c>
      <c r="B674" s="1" t="s">
        <v>144</v>
      </c>
      <c r="C674" s="1" t="s">
        <v>1379</v>
      </c>
      <c r="D674" s="1">
        <v>38.183900000000001</v>
      </c>
      <c r="E674" s="1">
        <v>-107.74590000000001</v>
      </c>
      <c r="F674" s="3">
        <v>1</v>
      </c>
      <c r="G674" s="9" t="s">
        <v>2024</v>
      </c>
      <c r="H674" s="13">
        <v>385.42693600000001</v>
      </c>
      <c r="I674" s="14">
        <v>27.144161</v>
      </c>
      <c r="J674" s="12">
        <v>7.899999999999999E-3</v>
      </c>
      <c r="K674" s="12">
        <v>4.5116000000000005</v>
      </c>
      <c r="L674" s="12">
        <v>0.68969999999999998</v>
      </c>
      <c r="M674" s="1">
        <v>2</v>
      </c>
      <c r="N674" s="1">
        <v>22</v>
      </c>
      <c r="O674" s="12">
        <v>3.9512450000000001</v>
      </c>
      <c r="P674" s="1">
        <v>0.85619299999999998</v>
      </c>
      <c r="Q674" s="1">
        <v>10</v>
      </c>
      <c r="R674" s="1">
        <v>0</v>
      </c>
      <c r="S674" s="1">
        <f t="shared" si="291"/>
        <v>0</v>
      </c>
      <c r="T674" s="1">
        <f t="shared" si="292"/>
        <v>1</v>
      </c>
      <c r="U674" s="1">
        <f t="shared" si="293"/>
        <v>1</v>
      </c>
      <c r="V674" s="1">
        <f t="shared" si="289"/>
        <v>1</v>
      </c>
      <c r="W674" s="1">
        <f t="shared" si="294"/>
        <v>1</v>
      </c>
      <c r="X674" s="1">
        <f t="shared" si="295"/>
        <v>1</v>
      </c>
      <c r="Y674" s="1">
        <f t="shared" si="296"/>
        <v>1</v>
      </c>
      <c r="Z674" s="1">
        <f t="shared" si="290"/>
        <v>1</v>
      </c>
      <c r="AA674" s="1">
        <f t="shared" si="297"/>
        <v>0</v>
      </c>
      <c r="AB674" s="1">
        <f t="shared" si="281"/>
        <v>7</v>
      </c>
      <c r="AC674" s="1"/>
    </row>
    <row r="675" spans="1:29" ht="12.95" customHeight="1">
      <c r="A675" s="2">
        <v>9149480</v>
      </c>
      <c r="B675" s="1" t="s">
        <v>201</v>
      </c>
      <c r="C675" s="1" t="s">
        <v>1380</v>
      </c>
      <c r="D675" s="1">
        <v>38.645800000000001</v>
      </c>
      <c r="E675" s="1">
        <v>-108.04900000000001</v>
      </c>
      <c r="F675" s="3">
        <v>1</v>
      </c>
      <c r="G675" s="9" t="s">
        <v>2024</v>
      </c>
      <c r="H675" s="13">
        <v>496.08067</v>
      </c>
      <c r="I675" s="14">
        <v>17.992927999999999</v>
      </c>
      <c r="J675" s="12">
        <v>5.9748000000000001</v>
      </c>
      <c r="K675" s="12">
        <v>7.5006000000000004</v>
      </c>
      <c r="L675" s="12">
        <v>0.67130000000000001</v>
      </c>
      <c r="M675" s="1">
        <v>0</v>
      </c>
      <c r="N675" s="1">
        <v>11</v>
      </c>
      <c r="O675" s="12">
        <v>3.1472060000000002</v>
      </c>
      <c r="P675" s="1">
        <v>0</v>
      </c>
      <c r="Q675" s="1">
        <v>0</v>
      </c>
      <c r="R675" s="1">
        <v>2</v>
      </c>
      <c r="S675" s="1">
        <f t="shared" si="291"/>
        <v>1</v>
      </c>
      <c r="T675" s="1">
        <f t="shared" si="292"/>
        <v>1</v>
      </c>
      <c r="U675" s="1">
        <f t="shared" si="293"/>
        <v>1</v>
      </c>
      <c r="V675" s="1">
        <f t="shared" si="289"/>
        <v>0</v>
      </c>
      <c r="W675" s="1">
        <f t="shared" si="294"/>
        <v>1</v>
      </c>
      <c r="X675" s="1">
        <f t="shared" si="295"/>
        <v>1</v>
      </c>
      <c r="Y675" s="1">
        <f t="shared" si="296"/>
        <v>0</v>
      </c>
      <c r="Z675" s="1">
        <f t="shared" si="290"/>
        <v>0</v>
      </c>
      <c r="AA675" s="1">
        <f t="shared" si="297"/>
        <v>0</v>
      </c>
      <c r="AB675" s="1">
        <f t="shared" si="281"/>
        <v>5</v>
      </c>
      <c r="AC675" s="1"/>
    </row>
    <row r="676" spans="1:29" ht="12.95" customHeight="1">
      <c r="A676" s="2">
        <v>9152500</v>
      </c>
      <c r="B676" s="1" t="s">
        <v>765</v>
      </c>
      <c r="C676" s="1" t="s">
        <v>1381</v>
      </c>
      <c r="D676" s="1">
        <v>38.9833</v>
      </c>
      <c r="E676" s="1">
        <v>-108.45059999999999</v>
      </c>
      <c r="F676" s="3">
        <v>3</v>
      </c>
      <c r="G676" s="9" t="s">
        <v>2024</v>
      </c>
      <c r="H676" s="13">
        <v>20523.423599999998</v>
      </c>
      <c r="I676" s="14">
        <v>35.932136</v>
      </c>
      <c r="J676" s="12">
        <v>1.1373</v>
      </c>
      <c r="K676" s="12">
        <v>3.9908999999999999</v>
      </c>
      <c r="L676" s="12">
        <v>0.53849999999999998</v>
      </c>
      <c r="M676" s="1">
        <v>2</v>
      </c>
      <c r="N676" s="1">
        <v>9</v>
      </c>
      <c r="O676" s="12">
        <v>2.058554</v>
      </c>
      <c r="P676" s="1">
        <v>3.3765999999999997E-2</v>
      </c>
      <c r="Q676" s="1">
        <v>0</v>
      </c>
      <c r="R676" s="1">
        <v>0</v>
      </c>
      <c r="S676" s="1">
        <f t="shared" si="291"/>
        <v>0</v>
      </c>
      <c r="T676" s="1">
        <f t="shared" si="292"/>
        <v>1</v>
      </c>
      <c r="U676" s="1">
        <f t="shared" si="293"/>
        <v>1</v>
      </c>
      <c r="V676" s="1">
        <f t="shared" si="289"/>
        <v>1</v>
      </c>
      <c r="W676" s="1">
        <f t="shared" si="294"/>
        <v>0</v>
      </c>
      <c r="X676" s="1">
        <f t="shared" si="295"/>
        <v>1</v>
      </c>
      <c r="Y676" s="1">
        <f t="shared" si="296"/>
        <v>0</v>
      </c>
      <c r="Z676" s="1">
        <f t="shared" si="290"/>
        <v>0</v>
      </c>
      <c r="AA676" s="1">
        <f t="shared" si="297"/>
        <v>0</v>
      </c>
      <c r="AB676" s="1">
        <f t="shared" si="281"/>
        <v>4</v>
      </c>
      <c r="AC676" s="1"/>
    </row>
    <row r="677" spans="1:29" ht="12.95" customHeight="1">
      <c r="A677" s="2">
        <v>9153290</v>
      </c>
      <c r="B677" s="1" t="s">
        <v>1382</v>
      </c>
      <c r="C677" s="1" t="s">
        <v>1383</v>
      </c>
      <c r="D677" s="1">
        <v>39.211399999999998</v>
      </c>
      <c r="E677" s="1">
        <v>-108.80370000000001</v>
      </c>
      <c r="F677" s="3">
        <v>3</v>
      </c>
      <c r="G677" s="9" t="s">
        <v>2024</v>
      </c>
      <c r="H677" s="13">
        <v>42.007109</v>
      </c>
      <c r="I677" s="14">
        <v>19.417743999999999</v>
      </c>
      <c r="J677" s="12">
        <v>48.123599999999996</v>
      </c>
      <c r="K677" s="12">
        <v>0.1542</v>
      </c>
      <c r="L677" s="12">
        <v>1.7735999999999998</v>
      </c>
      <c r="M677" s="1">
        <v>0</v>
      </c>
      <c r="N677" s="1">
        <v>3</v>
      </c>
      <c r="O677" s="12">
        <v>3.8034829999999999</v>
      </c>
      <c r="P677" s="1">
        <v>0</v>
      </c>
      <c r="Q677" s="1">
        <v>3</v>
      </c>
      <c r="R677" s="1">
        <v>1</v>
      </c>
      <c r="S677" s="1">
        <f t="shared" si="291"/>
        <v>1</v>
      </c>
      <c r="T677" s="1">
        <f t="shared" si="292"/>
        <v>0</v>
      </c>
      <c r="U677" s="1">
        <f t="shared" si="293"/>
        <v>1</v>
      </c>
      <c r="V677" s="1">
        <f t="shared" si="289"/>
        <v>0</v>
      </c>
      <c r="W677" s="1">
        <f t="shared" si="294"/>
        <v>0</v>
      </c>
      <c r="X677" s="1">
        <f t="shared" si="295"/>
        <v>1</v>
      </c>
      <c r="Y677" s="1">
        <f t="shared" si="296"/>
        <v>0</v>
      </c>
      <c r="Z677" s="1">
        <f t="shared" si="290"/>
        <v>1</v>
      </c>
      <c r="AA677" s="1">
        <f t="shared" si="297"/>
        <v>0</v>
      </c>
      <c r="AB677" s="1">
        <f t="shared" si="281"/>
        <v>4</v>
      </c>
      <c r="AC677" s="1"/>
    </row>
    <row r="678" spans="1:29" ht="12.95" customHeight="1">
      <c r="A678" s="2">
        <v>9163500</v>
      </c>
      <c r="B678" s="1" t="s">
        <v>345</v>
      </c>
      <c r="C678" s="1" t="s">
        <v>1385</v>
      </c>
      <c r="D678" s="1">
        <v>39.132800000000003</v>
      </c>
      <c r="E678" s="1">
        <v>-109.0271</v>
      </c>
      <c r="F678" s="3">
        <v>3</v>
      </c>
      <c r="G678" s="9" t="s">
        <v>2024</v>
      </c>
      <c r="H678" s="13">
        <v>26053.786688</v>
      </c>
      <c r="I678" s="14">
        <v>46.044184999999999</v>
      </c>
      <c r="J678" s="12">
        <v>0.89999999999999991</v>
      </c>
      <c r="K678" s="12">
        <v>2.3737999999999997</v>
      </c>
      <c r="L678" s="12">
        <v>1.0787000000000002</v>
      </c>
      <c r="M678" s="1">
        <v>0</v>
      </c>
      <c r="N678" s="1">
        <v>0</v>
      </c>
      <c r="O678" s="12">
        <v>0.55003400000000002</v>
      </c>
      <c r="P678" s="1">
        <v>1.0477999999999999E-2</v>
      </c>
      <c r="Q678" s="1">
        <v>0</v>
      </c>
      <c r="R678" s="1">
        <v>0</v>
      </c>
      <c r="S678" s="1">
        <f t="shared" si="291"/>
        <v>0</v>
      </c>
      <c r="T678" s="1">
        <f t="shared" si="292"/>
        <v>1</v>
      </c>
      <c r="U678" s="1">
        <f t="shared" si="293"/>
        <v>1</v>
      </c>
      <c r="V678" s="1">
        <f t="shared" si="289"/>
        <v>0</v>
      </c>
      <c r="W678" s="1">
        <f t="shared" si="294"/>
        <v>0</v>
      </c>
      <c r="X678" s="1">
        <f t="shared" si="295"/>
        <v>0</v>
      </c>
      <c r="Y678" s="1">
        <f t="shared" si="296"/>
        <v>0</v>
      </c>
      <c r="Z678" s="1">
        <f t="shared" si="290"/>
        <v>0</v>
      </c>
      <c r="AA678" s="1">
        <f t="shared" si="297"/>
        <v>0</v>
      </c>
      <c r="AB678" s="1">
        <f t="shared" si="281"/>
        <v>2</v>
      </c>
      <c r="AC678" s="1"/>
    </row>
    <row r="679" spans="1:29" ht="12.95" customHeight="1">
      <c r="A679" s="2">
        <v>374752105300801</v>
      </c>
      <c r="B679" s="1" t="s">
        <v>762</v>
      </c>
      <c r="C679" s="1" t="s">
        <v>763</v>
      </c>
      <c r="D679" s="1">
        <v>37.797777000000004</v>
      </c>
      <c r="E679" s="1">
        <v>-105.502222</v>
      </c>
      <c r="F679" s="3">
        <v>1</v>
      </c>
      <c r="G679" s="9" t="s">
        <v>2026</v>
      </c>
      <c r="H679" s="13">
        <v>39.967683999999998</v>
      </c>
      <c r="I679" s="14">
        <v>12.941407999999999</v>
      </c>
      <c r="J679" s="12">
        <v>0</v>
      </c>
      <c r="K679" s="12">
        <v>0</v>
      </c>
      <c r="L679" s="12">
        <v>0</v>
      </c>
      <c r="M679" s="1">
        <v>0</v>
      </c>
      <c r="N679" s="1">
        <v>0</v>
      </c>
      <c r="O679" s="12">
        <v>0.62979399999999996</v>
      </c>
      <c r="P679" s="1">
        <v>0</v>
      </c>
      <c r="Q679" s="1">
        <v>0</v>
      </c>
      <c r="R679" s="1">
        <v>0</v>
      </c>
      <c r="S679" s="1">
        <f t="shared" ref="S679:U683" si="298">IF(J679&gt;0,1,0)</f>
        <v>0</v>
      </c>
      <c r="T679" s="1">
        <f t="shared" si="298"/>
        <v>0</v>
      </c>
      <c r="U679" s="1">
        <f t="shared" si="298"/>
        <v>0</v>
      </c>
      <c r="V679" s="1">
        <f t="shared" si="289"/>
        <v>0</v>
      </c>
      <c r="W679" s="1">
        <f>IF(N679&gt;1,1,0)</f>
        <v>0</v>
      </c>
      <c r="X679" s="1">
        <f>IF(O679&gt;0.6,1,0)</f>
        <v>1</v>
      </c>
      <c r="Y679" s="1">
        <f>IF(P679&gt;0.03,1,0)</f>
        <v>0</v>
      </c>
      <c r="Z679" s="1">
        <f t="shared" si="290"/>
        <v>0</v>
      </c>
      <c r="AA679" s="1">
        <f>IF(R679&gt;0,1,0)</f>
        <v>0</v>
      </c>
      <c r="AB679" s="1">
        <f t="shared" si="281"/>
        <v>1</v>
      </c>
      <c r="AC679" s="1"/>
    </row>
    <row r="680" spans="1:29" ht="12.95" customHeight="1">
      <c r="A680" s="2">
        <v>383103106594200</v>
      </c>
      <c r="B680" s="1" t="s">
        <v>765</v>
      </c>
      <c r="C680" s="1" t="s">
        <v>766</v>
      </c>
      <c r="D680" s="1">
        <v>38.517499999999998</v>
      </c>
      <c r="E680" s="1">
        <v>-106.9956</v>
      </c>
      <c r="F680" s="3">
        <v>1</v>
      </c>
      <c r="G680" s="9" t="s">
        <v>2026</v>
      </c>
      <c r="H680" s="13">
        <v>5510.8107</v>
      </c>
      <c r="I680" s="14">
        <v>34.611072999999998</v>
      </c>
      <c r="J680" s="12">
        <v>0</v>
      </c>
      <c r="K680" s="12">
        <v>2.5316000000000001</v>
      </c>
      <c r="L680" s="12">
        <v>0.22120000000000004</v>
      </c>
      <c r="M680" s="1">
        <v>3</v>
      </c>
      <c r="N680" s="1">
        <v>57</v>
      </c>
      <c r="O680" s="12">
        <v>3.8140260000000001</v>
      </c>
      <c r="P680" s="1">
        <v>5.1353999999999997E-2</v>
      </c>
      <c r="Q680" s="1">
        <v>0</v>
      </c>
      <c r="R680" s="1">
        <v>0</v>
      </c>
      <c r="S680" s="1">
        <f t="shared" si="298"/>
        <v>0</v>
      </c>
      <c r="T680" s="1">
        <f t="shared" si="298"/>
        <v>1</v>
      </c>
      <c r="U680" s="1">
        <f t="shared" si="298"/>
        <v>1</v>
      </c>
      <c r="V680" s="1">
        <f t="shared" si="289"/>
        <v>1</v>
      </c>
      <c r="W680" s="1">
        <f>IF(N680&gt;1,1,0)</f>
        <v>1</v>
      </c>
      <c r="X680" s="1">
        <f>IF(O680&gt;0.6,1,0)</f>
        <v>1</v>
      </c>
      <c r="Y680" s="1">
        <f>IF(P680&gt;0.03,1,0)</f>
        <v>1</v>
      </c>
      <c r="Z680" s="1">
        <f t="shared" si="290"/>
        <v>0</v>
      </c>
      <c r="AA680" s="1">
        <f>IF(R680&gt;0,1,0)</f>
        <v>0</v>
      </c>
      <c r="AB680" s="1">
        <f t="shared" si="281"/>
        <v>6</v>
      </c>
      <c r="AC680" s="1"/>
    </row>
    <row r="681" spans="1:29" ht="12.95" customHeight="1">
      <c r="A681" s="2">
        <v>392944106024400</v>
      </c>
      <c r="B681" s="1" t="s">
        <v>307</v>
      </c>
      <c r="C681" s="1" t="s">
        <v>767</v>
      </c>
      <c r="D681" s="1">
        <v>39.4955</v>
      </c>
      <c r="E681" s="1">
        <v>-106.0461</v>
      </c>
      <c r="F681" s="3">
        <v>2</v>
      </c>
      <c r="G681" s="9" t="s">
        <v>2026</v>
      </c>
      <c r="H681" s="13">
        <v>178.92863700000001</v>
      </c>
      <c r="I681" s="14">
        <v>37.213721</v>
      </c>
      <c r="J681" s="12">
        <v>0</v>
      </c>
      <c r="K681" s="12">
        <v>0</v>
      </c>
      <c r="L681" s="12">
        <v>2.2901000000000002</v>
      </c>
      <c r="M681" s="1">
        <v>5</v>
      </c>
      <c r="N681" s="1">
        <v>1</v>
      </c>
      <c r="O681" s="12">
        <v>5.8422179999999999</v>
      </c>
      <c r="P681" s="1">
        <v>8.9421E-2</v>
      </c>
      <c r="Q681" s="1">
        <v>0</v>
      </c>
      <c r="R681" s="1">
        <v>0</v>
      </c>
      <c r="S681" s="1">
        <f t="shared" si="298"/>
        <v>0</v>
      </c>
      <c r="T681" s="1">
        <f t="shared" si="298"/>
        <v>0</v>
      </c>
      <c r="U681" s="1">
        <f t="shared" si="298"/>
        <v>1</v>
      </c>
      <c r="V681" s="1">
        <f t="shared" si="289"/>
        <v>1</v>
      </c>
      <c r="W681" s="1">
        <f>IF(N681&gt;1,1,0)</f>
        <v>0</v>
      </c>
      <c r="X681" s="1">
        <f>IF(O681&gt;0.6,1,0)</f>
        <v>1</v>
      </c>
      <c r="Y681" s="1">
        <f>IF(P681&gt;0.03,1,0)</f>
        <v>1</v>
      </c>
      <c r="Z681" s="1">
        <f t="shared" si="290"/>
        <v>0</v>
      </c>
      <c r="AA681" s="1">
        <f>IF(R681&gt;0,1,0)</f>
        <v>0</v>
      </c>
      <c r="AB681" s="1">
        <f t="shared" si="281"/>
        <v>4</v>
      </c>
      <c r="AC681" s="1"/>
    </row>
    <row r="682" spans="1:29" ht="12.95" customHeight="1">
      <c r="A682" s="2">
        <v>402114105350101</v>
      </c>
      <c r="B682" s="1" t="s">
        <v>753</v>
      </c>
      <c r="C682" s="1" t="s">
        <v>768</v>
      </c>
      <c r="D682" s="1">
        <v>40.353900000000003</v>
      </c>
      <c r="E682" s="1">
        <v>-105.5842</v>
      </c>
      <c r="F682" s="3">
        <v>2</v>
      </c>
      <c r="G682" s="9" t="s">
        <v>2026</v>
      </c>
      <c r="H682" s="13">
        <v>104.819717</v>
      </c>
      <c r="I682" s="14">
        <v>12.332534000000001</v>
      </c>
      <c r="J682" s="12">
        <v>0</v>
      </c>
      <c r="K682" s="12">
        <v>0.4894</v>
      </c>
      <c r="L682" s="12">
        <v>9.1899999999999996E-2</v>
      </c>
      <c r="M682" s="1">
        <v>0</v>
      </c>
      <c r="N682" s="1">
        <v>5</v>
      </c>
      <c r="O682" s="12">
        <v>1.0800430000000001</v>
      </c>
      <c r="P682" s="1">
        <v>0</v>
      </c>
      <c r="Q682" s="1">
        <v>0</v>
      </c>
      <c r="R682" s="1">
        <v>0</v>
      </c>
      <c r="S682" s="1">
        <f t="shared" si="298"/>
        <v>0</v>
      </c>
      <c r="T682" s="1">
        <f t="shared" si="298"/>
        <v>1</v>
      </c>
      <c r="U682" s="1">
        <f t="shared" si="298"/>
        <v>1</v>
      </c>
      <c r="V682" s="1">
        <f t="shared" si="289"/>
        <v>0</v>
      </c>
      <c r="W682" s="1">
        <f>IF(N682&gt;1,1,0)</f>
        <v>1</v>
      </c>
      <c r="X682" s="1">
        <f>IF(O682&gt;0.6,1,0)</f>
        <v>1</v>
      </c>
      <c r="Y682" s="1">
        <f>IF(P682&gt;0.03,1,0)</f>
        <v>0</v>
      </c>
      <c r="Z682" s="1">
        <f t="shared" si="290"/>
        <v>0</v>
      </c>
      <c r="AA682" s="1">
        <f>IF(R682&gt;0,1,0)</f>
        <v>0</v>
      </c>
      <c r="AB682" s="1">
        <f t="shared" si="281"/>
        <v>4</v>
      </c>
      <c r="AC682" s="1"/>
    </row>
    <row r="683" spans="1:29" ht="12.95" customHeight="1">
      <c r="A683" s="2" t="s">
        <v>22</v>
      </c>
      <c r="B683" s="1" t="s">
        <v>20</v>
      </c>
      <c r="C683" s="1" t="s">
        <v>23</v>
      </c>
      <c r="D683" s="1">
        <v>38.899833000000001</v>
      </c>
      <c r="E683" s="1">
        <v>-106.961</v>
      </c>
      <c r="F683" s="3">
        <v>2</v>
      </c>
      <c r="G683" s="9" t="s">
        <v>2026</v>
      </c>
      <c r="H683" s="13">
        <v>1.914263</v>
      </c>
      <c r="I683" s="14">
        <v>1.914263</v>
      </c>
      <c r="J683" s="12">
        <v>0</v>
      </c>
      <c r="K683" s="12">
        <v>0</v>
      </c>
      <c r="L683" s="12">
        <v>0</v>
      </c>
      <c r="M683" s="1">
        <v>0</v>
      </c>
      <c r="N683" s="1">
        <v>1</v>
      </c>
      <c r="O683" s="12">
        <v>0</v>
      </c>
      <c r="P683" s="1">
        <v>0</v>
      </c>
      <c r="Q683" s="1">
        <v>0</v>
      </c>
      <c r="R683" s="1">
        <v>0</v>
      </c>
      <c r="S683" s="1">
        <f t="shared" si="298"/>
        <v>0</v>
      </c>
      <c r="T683" s="1">
        <f t="shared" si="298"/>
        <v>0</v>
      </c>
      <c r="U683" s="1">
        <f t="shared" si="298"/>
        <v>0</v>
      </c>
      <c r="V683" s="1">
        <f t="shared" si="289"/>
        <v>0</v>
      </c>
      <c r="W683" s="1">
        <f>IF(N683&gt;1,1,0)</f>
        <v>0</v>
      </c>
      <c r="X683" s="1">
        <f>IF(O683&gt;0.6,1,0)</f>
        <v>0</v>
      </c>
      <c r="Y683" s="1">
        <f>IF(P683&gt;0.03,1,0)</f>
        <v>0</v>
      </c>
      <c r="Z683" s="1">
        <f t="shared" si="290"/>
        <v>0</v>
      </c>
      <c r="AA683" s="1">
        <f>IF(R683&gt;0,1,0)</f>
        <v>0</v>
      </c>
      <c r="AB683" s="1">
        <f t="shared" si="281"/>
        <v>0</v>
      </c>
      <c r="AC683" s="1"/>
    </row>
    <row r="684" spans="1:29" ht="12.95" customHeight="1">
      <c r="A684" s="2" t="s">
        <v>36</v>
      </c>
      <c r="B684" s="1" t="s">
        <v>37</v>
      </c>
      <c r="C684" s="1" t="s">
        <v>38</v>
      </c>
      <c r="D684" s="1">
        <v>38.403500000000001</v>
      </c>
      <c r="E684" s="1">
        <v>-107.51439999999999</v>
      </c>
      <c r="F684" s="3">
        <v>1</v>
      </c>
      <c r="G684" s="9" t="s">
        <v>2024</v>
      </c>
      <c r="H684" s="13">
        <v>169.22812300000001</v>
      </c>
      <c r="I684" s="14">
        <v>14.377146</v>
      </c>
      <c r="J684" s="12">
        <v>0</v>
      </c>
      <c r="K684" s="12">
        <v>2.847</v>
      </c>
      <c r="L684" s="12">
        <v>8.6099999999999996E-2</v>
      </c>
      <c r="M684" s="1">
        <v>0</v>
      </c>
      <c r="N684" s="1">
        <v>32</v>
      </c>
      <c r="O684" s="12">
        <v>2.341291</v>
      </c>
      <c r="P684" s="1">
        <v>0</v>
      </c>
      <c r="Q684" s="1">
        <v>0</v>
      </c>
      <c r="R684" s="1">
        <v>0</v>
      </c>
      <c r="S684" s="1">
        <f>IF(J684&gt;5,1,0)</f>
        <v>0</v>
      </c>
      <c r="T684" s="1">
        <f>IF(K684&gt;2,1,0)</f>
        <v>1</v>
      </c>
      <c r="U684" s="1">
        <f>IF(L684&gt;0.05,1,0)</f>
        <v>1</v>
      </c>
      <c r="V684" s="1">
        <f t="shared" si="289"/>
        <v>0</v>
      </c>
      <c r="W684" s="1">
        <f>IF(N684&gt;10,1,0)</f>
        <v>1</v>
      </c>
      <c r="X684" s="1">
        <f>IF(O684&gt;2,1,0)</f>
        <v>1</v>
      </c>
      <c r="Y684" s="1">
        <f>IF(P684&gt;0.05,1,0)</f>
        <v>0</v>
      </c>
      <c r="Z684" s="1">
        <f t="shared" si="290"/>
        <v>0</v>
      </c>
      <c r="AA684" s="1">
        <f>IF(R684&gt;2,1,0)</f>
        <v>0</v>
      </c>
      <c r="AB684" s="1">
        <f t="shared" si="281"/>
        <v>4</v>
      </c>
      <c r="AC684" s="1"/>
    </row>
    <row r="685" spans="1:29" ht="12.95" customHeight="1">
      <c r="A685" s="2" t="s">
        <v>48</v>
      </c>
      <c r="B685" s="1" t="s">
        <v>49</v>
      </c>
      <c r="C685" s="1" t="s">
        <v>50</v>
      </c>
      <c r="D685" s="1">
        <v>38.296509</v>
      </c>
      <c r="E685" s="1">
        <v>-107.488669</v>
      </c>
      <c r="F685" s="3">
        <v>2</v>
      </c>
      <c r="G685" s="9" t="s">
        <v>2026</v>
      </c>
      <c r="H685" s="13">
        <v>18.092853999999999</v>
      </c>
      <c r="I685" s="14">
        <v>9.4215870000000006</v>
      </c>
      <c r="J685" s="12">
        <v>0</v>
      </c>
      <c r="K685" s="12">
        <v>0</v>
      </c>
      <c r="L685" s="12">
        <v>0</v>
      </c>
      <c r="M685" s="1">
        <v>0</v>
      </c>
      <c r="N685" s="1">
        <v>1</v>
      </c>
      <c r="O685" s="12">
        <v>1.0131680000000001</v>
      </c>
      <c r="P685" s="1">
        <v>0</v>
      </c>
      <c r="Q685" s="1">
        <v>0</v>
      </c>
      <c r="R685" s="1">
        <v>0</v>
      </c>
      <c r="S685" s="1">
        <f t="shared" ref="S685:U690" si="299">IF(J685&gt;0,1,0)</f>
        <v>0</v>
      </c>
      <c r="T685" s="1">
        <f t="shared" si="299"/>
        <v>0</v>
      </c>
      <c r="U685" s="1">
        <f t="shared" si="299"/>
        <v>0</v>
      </c>
      <c r="V685" s="1">
        <f t="shared" si="289"/>
        <v>0</v>
      </c>
      <c r="W685" s="1">
        <f t="shared" ref="W685:W690" si="300">IF(N685&gt;1,1,0)</f>
        <v>0</v>
      </c>
      <c r="X685" s="1">
        <f t="shared" ref="X685:X690" si="301">IF(O685&gt;0.6,1,0)</f>
        <v>1</v>
      </c>
      <c r="Y685" s="1">
        <f t="shared" ref="Y685:Y690" si="302">IF(P685&gt;0.03,1,0)</f>
        <v>0</v>
      </c>
      <c r="Z685" s="1">
        <f t="shared" si="290"/>
        <v>0</v>
      </c>
      <c r="AA685" s="1">
        <f t="shared" ref="AA685:AA690" si="303">IF(R685&gt;0,1,0)</f>
        <v>0</v>
      </c>
      <c r="AB685" s="1">
        <f t="shared" si="281"/>
        <v>1</v>
      </c>
      <c r="AC685" s="1"/>
    </row>
    <row r="686" spans="1:29" ht="12.95" customHeight="1">
      <c r="A686" s="2" t="s">
        <v>70</v>
      </c>
      <c r="B686" s="1" t="s">
        <v>67</v>
      </c>
      <c r="C686" s="1" t="s">
        <v>71</v>
      </c>
      <c r="D686" s="1">
        <v>38.695605</v>
      </c>
      <c r="E686" s="1">
        <v>-107.0714</v>
      </c>
      <c r="F686" s="3">
        <v>2</v>
      </c>
      <c r="G686" s="9" t="s">
        <v>2026</v>
      </c>
      <c r="H686" s="13">
        <v>24.56325</v>
      </c>
      <c r="I686" s="14">
        <v>14.276604000000001</v>
      </c>
      <c r="J686" s="12">
        <v>0</v>
      </c>
      <c r="K686" s="12">
        <v>0</v>
      </c>
      <c r="L686" s="12">
        <v>0</v>
      </c>
      <c r="M686" s="1">
        <v>0</v>
      </c>
      <c r="N686" s="1">
        <v>2</v>
      </c>
      <c r="O686" s="12">
        <v>0.18601899999999999</v>
      </c>
      <c r="P686" s="1">
        <v>0</v>
      </c>
      <c r="Q686" s="1">
        <v>0</v>
      </c>
      <c r="R686" s="1">
        <v>0</v>
      </c>
      <c r="S686" s="1">
        <f t="shared" si="299"/>
        <v>0</v>
      </c>
      <c r="T686" s="1">
        <f t="shared" si="299"/>
        <v>0</v>
      </c>
      <c r="U686" s="1">
        <f t="shared" si="299"/>
        <v>0</v>
      </c>
      <c r="V686" s="1">
        <f t="shared" si="289"/>
        <v>0</v>
      </c>
      <c r="W686" s="1">
        <f t="shared" si="300"/>
        <v>1</v>
      </c>
      <c r="X686" s="1">
        <f t="shared" si="301"/>
        <v>0</v>
      </c>
      <c r="Y686" s="1">
        <f t="shared" si="302"/>
        <v>0</v>
      </c>
      <c r="Z686" s="1">
        <f t="shared" si="290"/>
        <v>0</v>
      </c>
      <c r="AA686" s="1">
        <f t="shared" si="303"/>
        <v>0</v>
      </c>
      <c r="AB686" s="1">
        <f t="shared" si="281"/>
        <v>1</v>
      </c>
      <c r="AC686" s="1"/>
    </row>
    <row r="687" spans="1:29" ht="12.95" customHeight="1">
      <c r="A687" s="2" t="s">
        <v>74</v>
      </c>
      <c r="B687" s="1" t="s">
        <v>72</v>
      </c>
      <c r="C687" s="1" t="s">
        <v>75</v>
      </c>
      <c r="D687" s="1">
        <v>38.751887000000004</v>
      </c>
      <c r="E687" s="1">
        <v>-107.05125</v>
      </c>
      <c r="F687" s="3">
        <v>1</v>
      </c>
      <c r="G687" s="9" t="s">
        <v>2026</v>
      </c>
      <c r="H687" s="13">
        <v>131.344156</v>
      </c>
      <c r="I687" s="14">
        <v>26.302403000000002</v>
      </c>
      <c r="J687" s="12">
        <v>0</v>
      </c>
      <c r="K687" s="12">
        <v>0.4632</v>
      </c>
      <c r="L687" s="12">
        <v>0</v>
      </c>
      <c r="M687" s="1">
        <v>0</v>
      </c>
      <c r="N687" s="1">
        <v>44</v>
      </c>
      <c r="O687" s="12">
        <v>1.363853</v>
      </c>
      <c r="P687" s="1">
        <v>0</v>
      </c>
      <c r="Q687" s="1">
        <v>0</v>
      </c>
      <c r="R687" s="1">
        <v>0</v>
      </c>
      <c r="S687" s="1">
        <f t="shared" si="299"/>
        <v>0</v>
      </c>
      <c r="T687" s="1">
        <f t="shared" si="299"/>
        <v>1</v>
      </c>
      <c r="U687" s="1">
        <f t="shared" si="299"/>
        <v>0</v>
      </c>
      <c r="V687" s="1">
        <f t="shared" si="289"/>
        <v>0</v>
      </c>
      <c r="W687" s="1">
        <f t="shared" si="300"/>
        <v>1</v>
      </c>
      <c r="X687" s="1">
        <f t="shared" si="301"/>
        <v>1</v>
      </c>
      <c r="Y687" s="1">
        <f t="shared" si="302"/>
        <v>0</v>
      </c>
      <c r="Z687" s="1">
        <f t="shared" si="290"/>
        <v>0</v>
      </c>
      <c r="AA687" s="1">
        <f t="shared" si="303"/>
        <v>0</v>
      </c>
      <c r="AB687" s="1">
        <f t="shared" si="281"/>
        <v>3</v>
      </c>
      <c r="AC687" s="1"/>
    </row>
    <row r="688" spans="1:29" ht="12.95" customHeight="1">
      <c r="A688" s="2" t="s">
        <v>76</v>
      </c>
      <c r="B688" s="1" t="s">
        <v>72</v>
      </c>
      <c r="C688" s="1" t="s">
        <v>77</v>
      </c>
      <c r="D688" s="1">
        <v>38.795644000000003</v>
      </c>
      <c r="E688" s="1">
        <v>-107.087673</v>
      </c>
      <c r="F688" s="3">
        <v>2</v>
      </c>
      <c r="G688" s="9" t="s">
        <v>2026</v>
      </c>
      <c r="H688" s="13">
        <v>19.298249999999999</v>
      </c>
      <c r="I688" s="14">
        <v>18.251047</v>
      </c>
      <c r="J688" s="12">
        <v>0</v>
      </c>
      <c r="K688" s="12">
        <v>0</v>
      </c>
      <c r="L688" s="12">
        <v>0</v>
      </c>
      <c r="M688" s="1">
        <v>0</v>
      </c>
      <c r="N688" s="1">
        <v>1</v>
      </c>
      <c r="O688" s="12">
        <v>1.2564690000000001</v>
      </c>
      <c r="P688" s="1">
        <v>0</v>
      </c>
      <c r="Q688" s="1">
        <v>0</v>
      </c>
      <c r="R688" s="1">
        <v>0</v>
      </c>
      <c r="S688" s="1">
        <f t="shared" si="299"/>
        <v>0</v>
      </c>
      <c r="T688" s="1">
        <f t="shared" si="299"/>
        <v>0</v>
      </c>
      <c r="U688" s="1">
        <f t="shared" si="299"/>
        <v>0</v>
      </c>
      <c r="V688" s="1">
        <f t="shared" si="289"/>
        <v>0</v>
      </c>
      <c r="W688" s="1">
        <f t="shared" si="300"/>
        <v>0</v>
      </c>
      <c r="X688" s="1">
        <f t="shared" si="301"/>
        <v>1</v>
      </c>
      <c r="Y688" s="1">
        <f t="shared" si="302"/>
        <v>0</v>
      </c>
      <c r="Z688" s="1">
        <f t="shared" si="290"/>
        <v>0</v>
      </c>
      <c r="AA688" s="1">
        <f t="shared" si="303"/>
        <v>0</v>
      </c>
      <c r="AB688" s="1">
        <f t="shared" si="281"/>
        <v>1</v>
      </c>
      <c r="AC688" s="1"/>
    </row>
    <row r="689" spans="1:29" ht="12.95" customHeight="1">
      <c r="A689" s="2" t="s">
        <v>79</v>
      </c>
      <c r="B689" s="1" t="s">
        <v>80</v>
      </c>
      <c r="C689" s="1" t="s">
        <v>81</v>
      </c>
      <c r="D689" s="1">
        <v>38.452330000000003</v>
      </c>
      <c r="E689" s="1">
        <v>-106.99258</v>
      </c>
      <c r="F689" s="3">
        <v>1</v>
      </c>
      <c r="G689" s="9" t="s">
        <v>2026</v>
      </c>
      <c r="H689" s="13">
        <v>147.88312199999999</v>
      </c>
      <c r="I689" s="14">
        <v>18.441396999999998</v>
      </c>
      <c r="J689" s="12">
        <v>0</v>
      </c>
      <c r="K689" s="12">
        <v>1.1000000000000001E-2</v>
      </c>
      <c r="L689" s="12">
        <v>0</v>
      </c>
      <c r="M689" s="1">
        <v>0</v>
      </c>
      <c r="N689" s="1">
        <v>4</v>
      </c>
      <c r="O689" s="12">
        <v>0.50565499999999997</v>
      </c>
      <c r="P689" s="1">
        <v>0</v>
      </c>
      <c r="Q689" s="1">
        <v>0</v>
      </c>
      <c r="R689" s="1">
        <v>0</v>
      </c>
      <c r="S689" s="1">
        <f t="shared" si="299"/>
        <v>0</v>
      </c>
      <c r="T689" s="1">
        <f t="shared" si="299"/>
        <v>1</v>
      </c>
      <c r="U689" s="1">
        <f t="shared" si="299"/>
        <v>0</v>
      </c>
      <c r="V689" s="1">
        <f t="shared" si="289"/>
        <v>0</v>
      </c>
      <c r="W689" s="1">
        <f t="shared" si="300"/>
        <v>1</v>
      </c>
      <c r="X689" s="1">
        <f t="shared" si="301"/>
        <v>0</v>
      </c>
      <c r="Y689" s="1">
        <f t="shared" si="302"/>
        <v>0</v>
      </c>
      <c r="Z689" s="1">
        <f t="shared" si="290"/>
        <v>0</v>
      </c>
      <c r="AA689" s="1">
        <f t="shared" si="303"/>
        <v>0</v>
      </c>
      <c r="AB689" s="1">
        <f t="shared" si="281"/>
        <v>2</v>
      </c>
      <c r="AC689" s="1"/>
    </row>
    <row r="690" spans="1:29" ht="12.95" customHeight="1">
      <c r="A690" s="2" t="s">
        <v>86</v>
      </c>
      <c r="B690" s="1" t="s">
        <v>87</v>
      </c>
      <c r="C690" s="1" t="s">
        <v>88</v>
      </c>
      <c r="D690" s="1">
        <v>37.034582999999998</v>
      </c>
      <c r="E690" s="1">
        <v>-106.72465</v>
      </c>
      <c r="F690" s="3">
        <v>1</v>
      </c>
      <c r="G690" s="9" t="s">
        <v>2026</v>
      </c>
      <c r="H690" s="13">
        <v>231.167788</v>
      </c>
      <c r="I690" s="14">
        <v>22.512582999999999</v>
      </c>
      <c r="J690" s="12">
        <v>0</v>
      </c>
      <c r="K690" s="12">
        <v>0.95890000000000009</v>
      </c>
      <c r="L690" s="12">
        <v>0</v>
      </c>
      <c r="M690" s="1">
        <v>0</v>
      </c>
      <c r="N690" s="1">
        <v>15</v>
      </c>
      <c r="O690" s="12">
        <v>1.964081</v>
      </c>
      <c r="P690" s="1">
        <v>0</v>
      </c>
      <c r="Q690" s="1">
        <v>18</v>
      </c>
      <c r="R690" s="1">
        <v>0</v>
      </c>
      <c r="S690" s="1">
        <f t="shared" si="299"/>
        <v>0</v>
      </c>
      <c r="T690" s="1">
        <f t="shared" si="299"/>
        <v>1</v>
      </c>
      <c r="U690" s="1">
        <f t="shared" si="299"/>
        <v>0</v>
      </c>
      <c r="V690" s="1">
        <f t="shared" si="289"/>
        <v>0</v>
      </c>
      <c r="W690" s="1">
        <f t="shared" si="300"/>
        <v>1</v>
      </c>
      <c r="X690" s="1">
        <f t="shared" si="301"/>
        <v>1</v>
      </c>
      <c r="Y690" s="1">
        <f t="shared" si="302"/>
        <v>0</v>
      </c>
      <c r="Z690" s="1">
        <f t="shared" si="290"/>
        <v>1</v>
      </c>
      <c r="AA690" s="1">
        <f t="shared" si="303"/>
        <v>0</v>
      </c>
      <c r="AB690" s="1">
        <f t="shared" si="281"/>
        <v>4</v>
      </c>
      <c r="AC690" s="1"/>
    </row>
    <row r="691" spans="1:29" ht="12.95" customHeight="1">
      <c r="A691" s="2" t="s">
        <v>117</v>
      </c>
      <c r="B691" s="1" t="s">
        <v>115</v>
      </c>
      <c r="C691" s="1" t="s">
        <v>118</v>
      </c>
      <c r="D691" s="1">
        <v>38.869199999999999</v>
      </c>
      <c r="E691" s="1">
        <v>-107.60299999999999</v>
      </c>
      <c r="F691" s="3">
        <v>1</v>
      </c>
      <c r="G691" s="9" t="s">
        <v>2024</v>
      </c>
      <c r="H691" s="13">
        <v>1868.5422100000001</v>
      </c>
      <c r="I691" s="14">
        <v>34.549787999999999</v>
      </c>
      <c r="J691" s="12">
        <v>4.1000000000000003E-3</v>
      </c>
      <c r="K691" s="12">
        <v>1.3136000000000001</v>
      </c>
      <c r="L691" s="12">
        <v>0.15259999999999999</v>
      </c>
      <c r="M691" s="1">
        <v>4</v>
      </c>
      <c r="N691" s="1">
        <v>36</v>
      </c>
      <c r="O691" s="12">
        <v>3.7094939999999998</v>
      </c>
      <c r="P691" s="1">
        <v>3.1040000000000002E-2</v>
      </c>
      <c r="Q691" s="1">
        <v>0</v>
      </c>
      <c r="R691" s="1">
        <v>0</v>
      </c>
      <c r="S691" s="1">
        <f>IF(J691&gt;5,1,0)</f>
        <v>0</v>
      </c>
      <c r="T691" s="1">
        <f>IF(K691&gt;2,1,0)</f>
        <v>0</v>
      </c>
      <c r="U691" s="1">
        <f>IF(L691&gt;0.05,1,0)</f>
        <v>1</v>
      </c>
      <c r="V691" s="1">
        <f t="shared" si="289"/>
        <v>1</v>
      </c>
      <c r="W691" s="1">
        <f>IF(N691&gt;10,1,0)</f>
        <v>1</v>
      </c>
      <c r="X691" s="1">
        <f>IF(O691&gt;2,1,0)</f>
        <v>1</v>
      </c>
      <c r="Y691" s="1">
        <f>IF(P691&gt;0.05,1,0)</f>
        <v>0</v>
      </c>
      <c r="Z691" s="1">
        <f t="shared" si="290"/>
        <v>0</v>
      </c>
      <c r="AA691" s="1">
        <f>IF(R691&gt;2,1,0)</f>
        <v>0</v>
      </c>
      <c r="AB691" s="1">
        <f t="shared" si="281"/>
        <v>4</v>
      </c>
      <c r="AC691" s="1"/>
    </row>
    <row r="692" spans="1:29" ht="12.95" customHeight="1">
      <c r="A692" s="2" t="s">
        <v>119</v>
      </c>
      <c r="B692" s="1" t="s">
        <v>115</v>
      </c>
      <c r="C692" s="1" t="s">
        <v>120</v>
      </c>
      <c r="D692" s="1">
        <v>38.918959999999998</v>
      </c>
      <c r="E692" s="1">
        <v>-107.48966</v>
      </c>
      <c r="F692" s="3">
        <v>1</v>
      </c>
      <c r="G692" s="9" t="s">
        <v>2026</v>
      </c>
      <c r="H692" s="13">
        <v>1432.67714</v>
      </c>
      <c r="I692" s="14">
        <v>36.610633</v>
      </c>
      <c r="J692" s="12">
        <v>0</v>
      </c>
      <c r="K692" s="12">
        <v>1.0984</v>
      </c>
      <c r="L692" s="12">
        <v>9.2999999999999999E-2</v>
      </c>
      <c r="M692" s="1">
        <v>12</v>
      </c>
      <c r="N692" s="1">
        <v>8</v>
      </c>
      <c r="O692" s="12">
        <v>0.89494499999999999</v>
      </c>
      <c r="P692" s="1">
        <v>4.0483999999999999E-2</v>
      </c>
      <c r="Q692" s="1">
        <v>2</v>
      </c>
      <c r="R692" s="1">
        <v>0</v>
      </c>
      <c r="S692" s="1">
        <f t="shared" ref="S692:U693" si="304">IF(J692&gt;0,1,0)</f>
        <v>0</v>
      </c>
      <c r="T692" s="1">
        <f t="shared" si="304"/>
        <v>1</v>
      </c>
      <c r="U692" s="1">
        <f t="shared" si="304"/>
        <v>1</v>
      </c>
      <c r="V692" s="1">
        <f t="shared" si="289"/>
        <v>1</v>
      </c>
      <c r="W692" s="1">
        <f>IF(N692&gt;1,1,0)</f>
        <v>1</v>
      </c>
      <c r="X692" s="1">
        <f>IF(O692&gt;0.6,1,0)</f>
        <v>1</v>
      </c>
      <c r="Y692" s="1">
        <f>IF(P692&gt;0.03,1,0)</f>
        <v>1</v>
      </c>
      <c r="Z692" s="1">
        <f t="shared" si="290"/>
        <v>1</v>
      </c>
      <c r="AA692" s="1">
        <f>IF(R692&gt;0,1,0)</f>
        <v>0</v>
      </c>
      <c r="AB692" s="1">
        <f t="shared" si="281"/>
        <v>7</v>
      </c>
      <c r="AC692" s="1"/>
    </row>
    <row r="693" spans="1:29" ht="12.95" customHeight="1">
      <c r="A693" s="2" t="s">
        <v>146</v>
      </c>
      <c r="B693" s="1" t="s">
        <v>147</v>
      </c>
      <c r="C693" s="1" t="s">
        <v>148</v>
      </c>
      <c r="D693" s="1">
        <v>37.908349999999999</v>
      </c>
      <c r="E693" s="1">
        <v>-107.70533</v>
      </c>
      <c r="F693" s="3">
        <v>2</v>
      </c>
      <c r="G693" s="9" t="s">
        <v>2026</v>
      </c>
      <c r="H693" s="13">
        <v>3.5902289999999999</v>
      </c>
      <c r="I693" s="14">
        <v>3.589925</v>
      </c>
      <c r="J693" s="12">
        <v>0</v>
      </c>
      <c r="K693" s="12">
        <v>0</v>
      </c>
      <c r="L693" s="12">
        <v>0.42630000000000001</v>
      </c>
      <c r="M693" s="1">
        <v>0</v>
      </c>
      <c r="N693" s="1">
        <v>0</v>
      </c>
      <c r="O693" s="12">
        <v>0.66513</v>
      </c>
      <c r="P693" s="1">
        <v>1.9497359999999999</v>
      </c>
      <c r="Q693" s="1">
        <v>0</v>
      </c>
      <c r="R693" s="1">
        <v>0</v>
      </c>
      <c r="S693" s="1">
        <f t="shared" si="304"/>
        <v>0</v>
      </c>
      <c r="T693" s="1">
        <f t="shared" si="304"/>
        <v>0</v>
      </c>
      <c r="U693" s="1">
        <f t="shared" si="304"/>
        <v>1</v>
      </c>
      <c r="V693" s="1">
        <f t="shared" si="289"/>
        <v>0</v>
      </c>
      <c r="W693" s="1">
        <f>IF(N693&gt;1,1,0)</f>
        <v>0</v>
      </c>
      <c r="X693" s="1">
        <f>IF(O693&gt;0.6,1,0)</f>
        <v>1</v>
      </c>
      <c r="Y693" s="1">
        <f>IF(P693&gt;0.03,1,0)</f>
        <v>1</v>
      </c>
      <c r="Z693" s="1">
        <f t="shared" si="290"/>
        <v>0</v>
      </c>
      <c r="AA693" s="1">
        <f>IF(R693&gt;0,1,0)</f>
        <v>0</v>
      </c>
      <c r="AB693" s="1">
        <f t="shared" si="281"/>
        <v>3</v>
      </c>
      <c r="AC693" s="1"/>
    </row>
    <row r="694" spans="1:29" ht="12.95" customHeight="1">
      <c r="A694" s="2" t="s">
        <v>161</v>
      </c>
      <c r="B694" s="1" t="s">
        <v>162</v>
      </c>
      <c r="C694" s="1" t="s">
        <v>163</v>
      </c>
      <c r="D694" s="1">
        <v>38.250067000000001</v>
      </c>
      <c r="E694" s="1">
        <v>-107.760333</v>
      </c>
      <c r="F694" s="3">
        <v>1</v>
      </c>
      <c r="G694" s="9" t="s">
        <v>2024</v>
      </c>
      <c r="H694" s="13">
        <v>280.47797400000002</v>
      </c>
      <c r="I694" s="14">
        <v>13.582281</v>
      </c>
      <c r="J694" s="12">
        <v>0</v>
      </c>
      <c r="K694" s="12">
        <v>1.7850999999999999</v>
      </c>
      <c r="L694" s="12">
        <v>3.0199999999999998E-2</v>
      </c>
      <c r="M694" s="1">
        <v>0</v>
      </c>
      <c r="N694" s="1">
        <v>11</v>
      </c>
      <c r="O694" s="12">
        <v>1.5506489999999999</v>
      </c>
      <c r="P694" s="1">
        <v>0</v>
      </c>
      <c r="Q694" s="1">
        <v>1</v>
      </c>
      <c r="R694" s="1">
        <v>0</v>
      </c>
      <c r="S694" s="1">
        <f>IF(J694&gt;5,1,0)</f>
        <v>0</v>
      </c>
      <c r="T694" s="1">
        <f>IF(K694&gt;2,1,0)</f>
        <v>0</v>
      </c>
      <c r="U694" s="1">
        <f>IF(L694&gt;0.05,1,0)</f>
        <v>0</v>
      </c>
      <c r="V694" s="1">
        <f t="shared" si="289"/>
        <v>0</v>
      </c>
      <c r="W694" s="1">
        <f>IF(N694&gt;10,1,0)</f>
        <v>1</v>
      </c>
      <c r="X694" s="1">
        <f>IF(O694&gt;2,1,0)</f>
        <v>0</v>
      </c>
      <c r="Y694" s="1">
        <f>IF(P694&gt;0.05,1,0)</f>
        <v>0</v>
      </c>
      <c r="Z694" s="1">
        <f t="shared" si="290"/>
        <v>1</v>
      </c>
      <c r="AA694" s="1">
        <f>IF(R694&gt;2,1,0)</f>
        <v>0</v>
      </c>
      <c r="AB694" s="1">
        <f t="shared" si="281"/>
        <v>2</v>
      </c>
      <c r="AC694" s="1"/>
    </row>
    <row r="695" spans="1:29" ht="12.95" customHeight="1">
      <c r="A695" s="2" t="s">
        <v>166</v>
      </c>
      <c r="B695" s="1" t="s">
        <v>167</v>
      </c>
      <c r="C695" s="1" t="s">
        <v>168</v>
      </c>
      <c r="D695" s="1">
        <v>38.215333000000001</v>
      </c>
      <c r="E695" s="1">
        <v>-107.728167</v>
      </c>
      <c r="F695" s="3">
        <v>1</v>
      </c>
      <c r="G695" s="9" t="s">
        <v>2024</v>
      </c>
      <c r="H695" s="13">
        <v>16.396042000000001</v>
      </c>
      <c r="I695" s="14">
        <v>12.641698999999999</v>
      </c>
      <c r="J695" s="12">
        <v>0</v>
      </c>
      <c r="K695" s="12">
        <v>14.680199999999999</v>
      </c>
      <c r="L695" s="12">
        <v>0.1263</v>
      </c>
      <c r="M695" s="1">
        <v>0</v>
      </c>
      <c r="N695" s="1">
        <v>1</v>
      </c>
      <c r="O695" s="12">
        <v>1.117964</v>
      </c>
      <c r="P695" s="1">
        <v>0</v>
      </c>
      <c r="Q695" s="1">
        <v>1</v>
      </c>
      <c r="R695" s="1">
        <v>0</v>
      </c>
      <c r="S695" s="1">
        <f>IF(J695&gt;5,1,0)</f>
        <v>0</v>
      </c>
      <c r="T695" s="1">
        <f>IF(K695&gt;2,1,0)</f>
        <v>1</v>
      </c>
      <c r="U695" s="1">
        <f>IF(L695&gt;0.05,1,0)</f>
        <v>1</v>
      </c>
      <c r="V695" s="1">
        <f t="shared" si="289"/>
        <v>0</v>
      </c>
      <c r="W695" s="1">
        <f>IF(N695&gt;10,1,0)</f>
        <v>0</v>
      </c>
      <c r="X695" s="1">
        <f>IF(O695&gt;2,1,0)</f>
        <v>0</v>
      </c>
      <c r="Y695" s="1">
        <f>IF(P695&gt;0.05,1,0)</f>
        <v>0</v>
      </c>
      <c r="Z695" s="1">
        <f t="shared" si="290"/>
        <v>1</v>
      </c>
      <c r="AA695" s="1">
        <f>IF(R695&gt;2,1,0)</f>
        <v>0</v>
      </c>
      <c r="AB695" s="1">
        <f t="shared" si="281"/>
        <v>3</v>
      </c>
      <c r="AC695" s="1"/>
    </row>
    <row r="696" spans="1:29" ht="12.95" customHeight="1">
      <c r="A696" s="2" t="s">
        <v>176</v>
      </c>
      <c r="B696" s="1" t="s">
        <v>177</v>
      </c>
      <c r="C696" s="1" t="s">
        <v>114</v>
      </c>
      <c r="D696" s="1">
        <v>37.598635000000002</v>
      </c>
      <c r="E696" s="1">
        <v>-108.112647</v>
      </c>
      <c r="F696" s="3">
        <v>2</v>
      </c>
      <c r="G696" s="9" t="s">
        <v>2026</v>
      </c>
      <c r="H696" s="13">
        <v>50.685749999999999</v>
      </c>
      <c r="I696" s="14">
        <v>14.082732999999999</v>
      </c>
      <c r="J696" s="12">
        <v>0</v>
      </c>
      <c r="K696" s="12">
        <v>0</v>
      </c>
      <c r="L696" s="12">
        <v>0</v>
      </c>
      <c r="M696" s="1">
        <v>0</v>
      </c>
      <c r="N696" s="1">
        <v>1</v>
      </c>
      <c r="O696" s="12">
        <v>1.358012</v>
      </c>
      <c r="P696" s="1">
        <v>0</v>
      </c>
      <c r="Q696" s="1">
        <v>0</v>
      </c>
      <c r="R696" s="1">
        <v>0</v>
      </c>
      <c r="S696" s="1">
        <f t="shared" ref="S696:U701" si="305">IF(J696&gt;0,1,0)</f>
        <v>0</v>
      </c>
      <c r="T696" s="1">
        <f t="shared" si="305"/>
        <v>0</v>
      </c>
      <c r="U696" s="1">
        <f t="shared" si="305"/>
        <v>0</v>
      </c>
      <c r="V696" s="1">
        <f t="shared" si="289"/>
        <v>0</v>
      </c>
      <c r="W696" s="1">
        <f t="shared" ref="W696:W701" si="306">IF(N696&gt;1,1,0)</f>
        <v>0</v>
      </c>
      <c r="X696" s="1">
        <f t="shared" ref="X696:X701" si="307">IF(O696&gt;0.6,1,0)</f>
        <v>1</v>
      </c>
      <c r="Y696" s="1">
        <f t="shared" ref="Y696:Y701" si="308">IF(P696&gt;0.03,1,0)</f>
        <v>0</v>
      </c>
      <c r="Z696" s="1">
        <f t="shared" si="290"/>
        <v>0</v>
      </c>
      <c r="AA696" s="1">
        <f t="shared" ref="AA696:AA701" si="309">IF(R696&gt;0,1,0)</f>
        <v>0</v>
      </c>
      <c r="AB696" s="1">
        <f t="shared" si="281"/>
        <v>1</v>
      </c>
      <c r="AC696" s="1"/>
    </row>
    <row r="697" spans="1:29" ht="12.95" customHeight="1">
      <c r="A697" s="2" t="s">
        <v>182</v>
      </c>
      <c r="B697" s="1" t="s">
        <v>180</v>
      </c>
      <c r="C697" s="1" t="s">
        <v>183</v>
      </c>
      <c r="D697" s="1">
        <v>37.705390000000001</v>
      </c>
      <c r="E697" s="1">
        <v>-108.246014</v>
      </c>
      <c r="F697" s="3">
        <v>2</v>
      </c>
      <c r="G697" s="9" t="s">
        <v>2026</v>
      </c>
      <c r="H697" s="13">
        <v>336.87090000000001</v>
      </c>
      <c r="I697" s="14">
        <v>26.269770000000001</v>
      </c>
      <c r="J697" s="12">
        <v>0</v>
      </c>
      <c r="K697" s="12">
        <v>0.55059999999999998</v>
      </c>
      <c r="L697" s="12">
        <v>0</v>
      </c>
      <c r="M697" s="1">
        <v>0</v>
      </c>
      <c r="N697" s="1">
        <v>5</v>
      </c>
      <c r="O697" s="12">
        <v>1.375132</v>
      </c>
      <c r="P697" s="1">
        <v>5.3433000000000001E-2</v>
      </c>
      <c r="Q697" s="1">
        <v>1</v>
      </c>
      <c r="R697" s="1">
        <v>0</v>
      </c>
      <c r="S697" s="1">
        <f t="shared" si="305"/>
        <v>0</v>
      </c>
      <c r="T697" s="1">
        <f t="shared" si="305"/>
        <v>1</v>
      </c>
      <c r="U697" s="1">
        <f t="shared" si="305"/>
        <v>0</v>
      </c>
      <c r="V697" s="1">
        <f t="shared" si="289"/>
        <v>0</v>
      </c>
      <c r="W697" s="1">
        <f t="shared" si="306"/>
        <v>1</v>
      </c>
      <c r="X697" s="1">
        <f t="shared" si="307"/>
        <v>1</v>
      </c>
      <c r="Y697" s="1">
        <f t="shared" si="308"/>
        <v>1</v>
      </c>
      <c r="Z697" s="1">
        <f t="shared" si="290"/>
        <v>1</v>
      </c>
      <c r="AA697" s="1">
        <f t="shared" si="309"/>
        <v>0</v>
      </c>
      <c r="AB697" s="1">
        <f t="shared" si="281"/>
        <v>5</v>
      </c>
      <c r="AC697" s="1"/>
    </row>
    <row r="698" spans="1:29" ht="12.95" customHeight="1">
      <c r="A698" s="2" t="s">
        <v>184</v>
      </c>
      <c r="B698" s="1" t="s">
        <v>185</v>
      </c>
      <c r="C698" s="1" t="s">
        <v>186</v>
      </c>
      <c r="D698" s="1">
        <v>37.698213000000003</v>
      </c>
      <c r="E698" s="1">
        <v>-108.016901</v>
      </c>
      <c r="F698" s="3">
        <v>2</v>
      </c>
      <c r="G698" s="9" t="s">
        <v>2026</v>
      </c>
      <c r="H698" s="13">
        <v>16.34862</v>
      </c>
      <c r="I698" s="14">
        <v>16.295489</v>
      </c>
      <c r="J698" s="12">
        <v>0</v>
      </c>
      <c r="K698" s="12">
        <v>0</v>
      </c>
      <c r="L698" s="12">
        <v>0</v>
      </c>
      <c r="M698" s="1">
        <v>0</v>
      </c>
      <c r="N698" s="1">
        <v>0</v>
      </c>
      <c r="O698" s="12">
        <v>0.47606199999999999</v>
      </c>
      <c r="P698" s="1">
        <v>6.1166999999999999E-2</v>
      </c>
      <c r="Q698" s="1">
        <v>0</v>
      </c>
      <c r="R698" s="1">
        <v>0</v>
      </c>
      <c r="S698" s="1">
        <f t="shared" si="305"/>
        <v>0</v>
      </c>
      <c r="T698" s="1">
        <f t="shared" si="305"/>
        <v>0</v>
      </c>
      <c r="U698" s="1">
        <f t="shared" si="305"/>
        <v>0</v>
      </c>
      <c r="V698" s="1">
        <f t="shared" si="289"/>
        <v>0</v>
      </c>
      <c r="W698" s="1">
        <f t="shared" si="306"/>
        <v>0</v>
      </c>
      <c r="X698" s="1">
        <f t="shared" si="307"/>
        <v>0</v>
      </c>
      <c r="Y698" s="1">
        <f t="shared" si="308"/>
        <v>1</v>
      </c>
      <c r="Z698" s="1">
        <f t="shared" si="290"/>
        <v>0</v>
      </c>
      <c r="AA698" s="1">
        <f t="shared" si="309"/>
        <v>0</v>
      </c>
      <c r="AB698" s="1">
        <f t="shared" si="281"/>
        <v>1</v>
      </c>
      <c r="AC698" s="1"/>
    </row>
    <row r="699" spans="1:29" ht="12.95" customHeight="1">
      <c r="A699" s="2" t="s">
        <v>190</v>
      </c>
      <c r="B699" s="1" t="s">
        <v>4</v>
      </c>
      <c r="C699" s="1" t="s">
        <v>191</v>
      </c>
      <c r="D699" s="1">
        <v>37.93526</v>
      </c>
      <c r="E699" s="1">
        <v>-107.80853</v>
      </c>
      <c r="F699" s="3">
        <v>2</v>
      </c>
      <c r="G699" s="9" t="s">
        <v>2026</v>
      </c>
      <c r="H699" s="13">
        <v>57.899813000000002</v>
      </c>
      <c r="I699" s="14">
        <v>34.250281000000001</v>
      </c>
      <c r="J699" s="12">
        <v>0</v>
      </c>
      <c r="K699" s="12">
        <v>0.10879999999999999</v>
      </c>
      <c r="L699" s="12">
        <v>0.314</v>
      </c>
      <c r="M699" s="1">
        <v>0</v>
      </c>
      <c r="N699" s="1">
        <v>8</v>
      </c>
      <c r="O699" s="12">
        <v>1.274146</v>
      </c>
      <c r="P699" s="1">
        <v>0.48359400000000002</v>
      </c>
      <c r="Q699" s="1">
        <v>0</v>
      </c>
      <c r="R699" s="1">
        <v>0</v>
      </c>
      <c r="S699" s="1">
        <f t="shared" si="305"/>
        <v>0</v>
      </c>
      <c r="T699" s="1">
        <f t="shared" si="305"/>
        <v>1</v>
      </c>
      <c r="U699" s="1">
        <f t="shared" si="305"/>
        <v>1</v>
      </c>
      <c r="V699" s="1">
        <f t="shared" si="289"/>
        <v>0</v>
      </c>
      <c r="W699" s="1">
        <f t="shared" si="306"/>
        <v>1</v>
      </c>
      <c r="X699" s="1">
        <f t="shared" si="307"/>
        <v>1</v>
      </c>
      <c r="Y699" s="1">
        <f t="shared" si="308"/>
        <v>1</v>
      </c>
      <c r="Z699" s="1">
        <f t="shared" si="290"/>
        <v>0</v>
      </c>
      <c r="AA699" s="1">
        <f t="shared" si="309"/>
        <v>0</v>
      </c>
      <c r="AB699" s="1">
        <f t="shared" si="281"/>
        <v>5</v>
      </c>
      <c r="AC699" s="1"/>
    </row>
    <row r="700" spans="1:29" ht="12.95" customHeight="1">
      <c r="A700" s="2" t="s">
        <v>211</v>
      </c>
      <c r="B700" s="1" t="s">
        <v>212</v>
      </c>
      <c r="C700" s="1" t="s">
        <v>213</v>
      </c>
      <c r="D700" s="1">
        <v>38.024999999999999</v>
      </c>
      <c r="E700" s="1">
        <v>-108.118666</v>
      </c>
      <c r="F700" s="3">
        <v>1</v>
      </c>
      <c r="G700" s="9" t="s">
        <v>2026</v>
      </c>
      <c r="H700" s="13">
        <v>38.919072999999997</v>
      </c>
      <c r="I700" s="14">
        <v>13.577842</v>
      </c>
      <c r="J700" s="12">
        <v>0</v>
      </c>
      <c r="K700" s="12">
        <v>0</v>
      </c>
      <c r="L700" s="12">
        <v>0</v>
      </c>
      <c r="M700" s="1">
        <v>0</v>
      </c>
      <c r="N700" s="1">
        <v>0</v>
      </c>
      <c r="O700" s="12">
        <v>2.10439</v>
      </c>
      <c r="P700" s="1">
        <v>0</v>
      </c>
      <c r="Q700" s="1">
        <v>0</v>
      </c>
      <c r="R700" s="1">
        <v>0</v>
      </c>
      <c r="S700" s="1">
        <f t="shared" si="305"/>
        <v>0</v>
      </c>
      <c r="T700" s="1">
        <f t="shared" si="305"/>
        <v>0</v>
      </c>
      <c r="U700" s="1">
        <f t="shared" si="305"/>
        <v>0</v>
      </c>
      <c r="V700" s="1">
        <f t="shared" si="289"/>
        <v>0</v>
      </c>
      <c r="W700" s="1">
        <f t="shared" si="306"/>
        <v>0</v>
      </c>
      <c r="X700" s="1">
        <f t="shared" si="307"/>
        <v>1</v>
      </c>
      <c r="Y700" s="1">
        <f t="shared" si="308"/>
        <v>0</v>
      </c>
      <c r="Z700" s="1">
        <f t="shared" si="290"/>
        <v>0</v>
      </c>
      <c r="AA700" s="1">
        <f t="shared" si="309"/>
        <v>0</v>
      </c>
      <c r="AB700" s="1">
        <f t="shared" si="281"/>
        <v>1</v>
      </c>
      <c r="AC700" s="1"/>
    </row>
    <row r="701" spans="1:29" ht="12.95" customHeight="1">
      <c r="A701" s="2" t="s">
        <v>215</v>
      </c>
      <c r="B701" s="1" t="s">
        <v>214</v>
      </c>
      <c r="C701" s="1" t="s">
        <v>216</v>
      </c>
      <c r="D701" s="1">
        <v>37.933500000000002</v>
      </c>
      <c r="E701" s="1">
        <v>-107.898067</v>
      </c>
      <c r="F701" s="3">
        <v>2</v>
      </c>
      <c r="G701" s="9" t="s">
        <v>2026</v>
      </c>
      <c r="H701" s="13">
        <v>149.110208</v>
      </c>
      <c r="I701" s="14">
        <v>20.137440000000002</v>
      </c>
      <c r="J701" s="12">
        <v>0</v>
      </c>
      <c r="K701" s="12">
        <v>0</v>
      </c>
      <c r="L701" s="12">
        <v>5.7300000000000004E-2</v>
      </c>
      <c r="M701" s="1">
        <v>2</v>
      </c>
      <c r="N701" s="1">
        <v>14</v>
      </c>
      <c r="O701" s="12">
        <v>2.4309319999999999</v>
      </c>
      <c r="P701" s="1">
        <v>0.31520300000000001</v>
      </c>
      <c r="Q701" s="1">
        <v>0</v>
      </c>
      <c r="R701" s="1">
        <v>0</v>
      </c>
      <c r="S701" s="1">
        <f t="shared" si="305"/>
        <v>0</v>
      </c>
      <c r="T701" s="1">
        <f t="shared" si="305"/>
        <v>0</v>
      </c>
      <c r="U701" s="1">
        <f t="shared" si="305"/>
        <v>1</v>
      </c>
      <c r="V701" s="1">
        <f t="shared" si="289"/>
        <v>1</v>
      </c>
      <c r="W701" s="1">
        <f t="shared" si="306"/>
        <v>1</v>
      </c>
      <c r="X701" s="1">
        <f t="shared" si="307"/>
        <v>1</v>
      </c>
      <c r="Y701" s="1">
        <f t="shared" si="308"/>
        <v>1</v>
      </c>
      <c r="Z701" s="1">
        <f t="shared" si="290"/>
        <v>0</v>
      </c>
      <c r="AA701" s="1">
        <f t="shared" si="309"/>
        <v>0</v>
      </c>
      <c r="AB701" s="1">
        <f t="shared" si="281"/>
        <v>5</v>
      </c>
      <c r="AC701" s="1"/>
    </row>
    <row r="702" spans="1:29" ht="12.95" customHeight="1">
      <c r="A702" s="2" t="s">
        <v>219</v>
      </c>
      <c r="B702" s="1" t="s">
        <v>220</v>
      </c>
      <c r="C702" s="1" t="s">
        <v>221</v>
      </c>
      <c r="D702" s="1">
        <v>38.382730000000002</v>
      </c>
      <c r="E702" s="1">
        <v>-108.99602</v>
      </c>
      <c r="F702" s="3">
        <v>1</v>
      </c>
      <c r="G702" s="9" t="s">
        <v>2024</v>
      </c>
      <c r="H702" s="13">
        <v>62.320622999999998</v>
      </c>
      <c r="I702" s="14">
        <v>14.969029000000001</v>
      </c>
      <c r="J702" s="12">
        <v>0</v>
      </c>
      <c r="K702" s="12">
        <v>0.33650000000000002</v>
      </c>
      <c r="L702" s="12">
        <v>0</v>
      </c>
      <c r="M702" s="1">
        <v>0</v>
      </c>
      <c r="N702" s="1">
        <v>9</v>
      </c>
      <c r="O702" s="12">
        <v>1.7262139999999999</v>
      </c>
      <c r="P702" s="1">
        <v>0</v>
      </c>
      <c r="Q702" s="1">
        <v>1</v>
      </c>
      <c r="R702" s="1">
        <v>0</v>
      </c>
      <c r="S702" s="1">
        <f>IF(J702&gt;5,1,0)</f>
        <v>0</v>
      </c>
      <c r="T702" s="1">
        <f>IF(K702&gt;2,1,0)</f>
        <v>0</v>
      </c>
      <c r="U702" s="1">
        <f>IF(L702&gt;0.05,1,0)</f>
        <v>0</v>
      </c>
      <c r="V702" s="1">
        <f t="shared" ref="V702:V733" si="310">IF(M702&gt;0,1,0)</f>
        <v>0</v>
      </c>
      <c r="W702" s="1">
        <f>IF(N702&gt;10,1,0)</f>
        <v>0</v>
      </c>
      <c r="X702" s="1">
        <f>IF(O702&gt;2,1,0)</f>
        <v>0</v>
      </c>
      <c r="Y702" s="1">
        <f>IF(P702&gt;0.05,1,0)</f>
        <v>0</v>
      </c>
      <c r="Z702" s="1">
        <f t="shared" ref="Z702:Z733" si="311">IF(Q702&gt;0,1,0)</f>
        <v>1</v>
      </c>
      <c r="AA702" s="1">
        <f>IF(R702&gt;2,1,0)</f>
        <v>0</v>
      </c>
      <c r="AB702" s="1">
        <f t="shared" si="281"/>
        <v>1</v>
      </c>
      <c r="AC702" s="1" t="s">
        <v>2207</v>
      </c>
    </row>
    <row r="703" spans="1:29" ht="12.95" customHeight="1">
      <c r="A703" s="2" t="s">
        <v>225</v>
      </c>
      <c r="B703" s="1" t="s">
        <v>172</v>
      </c>
      <c r="C703" s="1" t="s">
        <v>226</v>
      </c>
      <c r="D703" s="1">
        <v>37.793799999999997</v>
      </c>
      <c r="E703" s="1">
        <v>-108.818138</v>
      </c>
      <c r="F703" s="3">
        <v>1</v>
      </c>
      <c r="G703" s="9" t="s">
        <v>2024</v>
      </c>
      <c r="H703" s="13">
        <v>904.14123700000005</v>
      </c>
      <c r="I703" s="14">
        <v>18.512978</v>
      </c>
      <c r="J703" s="12">
        <v>1.6133000000000002</v>
      </c>
      <c r="K703" s="12">
        <v>1.3411999999999999</v>
      </c>
      <c r="L703" s="12">
        <v>7.4999999999999997E-3</v>
      </c>
      <c r="M703" s="1">
        <v>0</v>
      </c>
      <c r="N703" s="1">
        <v>0</v>
      </c>
      <c r="O703" s="12">
        <v>0.57914100000000002</v>
      </c>
      <c r="P703" s="1">
        <v>0</v>
      </c>
      <c r="Q703" s="1">
        <v>0</v>
      </c>
      <c r="R703" s="1">
        <v>0</v>
      </c>
      <c r="S703" s="1">
        <f>IF(J703&gt;5,1,0)</f>
        <v>0</v>
      </c>
      <c r="T703" s="1">
        <f>IF(K703&gt;2,1,0)</f>
        <v>0</v>
      </c>
      <c r="U703" s="1">
        <f>IF(L703&gt;0.05,1,0)</f>
        <v>0</v>
      </c>
      <c r="V703" s="1">
        <f t="shared" si="310"/>
        <v>0</v>
      </c>
      <c r="W703" s="1">
        <f>IF(N703&gt;10,1,0)</f>
        <v>0</v>
      </c>
      <c r="X703" s="1">
        <f>IF(O703&gt;2,1,0)</f>
        <v>0</v>
      </c>
      <c r="Y703" s="1">
        <f>IF(P703&gt;0.05,1,0)</f>
        <v>0</v>
      </c>
      <c r="Z703" s="1">
        <f t="shared" si="311"/>
        <v>0</v>
      </c>
      <c r="AA703" s="1">
        <f>IF(R703&gt;2,1,0)</f>
        <v>0</v>
      </c>
      <c r="AB703" s="1">
        <f t="shared" si="281"/>
        <v>0</v>
      </c>
      <c r="AC703" s="1"/>
    </row>
    <row r="704" spans="1:29" ht="12.95" customHeight="1">
      <c r="A704" s="2" t="s">
        <v>236</v>
      </c>
      <c r="B704" s="1" t="s">
        <v>203</v>
      </c>
      <c r="C704" s="1" t="s">
        <v>237</v>
      </c>
      <c r="D704" s="1">
        <v>39.456899999999997</v>
      </c>
      <c r="E704" s="1">
        <v>-107.9421</v>
      </c>
      <c r="F704" s="3">
        <v>1</v>
      </c>
      <c r="G704" s="9" t="s">
        <v>2026</v>
      </c>
      <c r="H704" s="13">
        <v>11.075879</v>
      </c>
      <c r="I704" s="14">
        <v>9.0642420000000001</v>
      </c>
      <c r="J704" s="12">
        <v>0</v>
      </c>
      <c r="K704" s="12">
        <v>0.43859999999999999</v>
      </c>
      <c r="L704" s="12">
        <v>0.19489999999999999</v>
      </c>
      <c r="M704" s="1">
        <v>0</v>
      </c>
      <c r="N704" s="1">
        <v>9</v>
      </c>
      <c r="O704" s="12">
        <v>1.0478339999999999</v>
      </c>
      <c r="P704" s="1">
        <v>0</v>
      </c>
      <c r="Q704" s="1">
        <v>67</v>
      </c>
      <c r="R704" s="1">
        <v>0</v>
      </c>
      <c r="S704" s="1">
        <f>IF(J704&gt;0,1,0)</f>
        <v>0</v>
      </c>
      <c r="T704" s="1">
        <f>IF(K704&gt;0,1,0)</f>
        <v>1</v>
      </c>
      <c r="U704" s="1">
        <f>IF(L704&gt;0,1,0)</f>
        <v>1</v>
      </c>
      <c r="V704" s="1">
        <f t="shared" si="310"/>
        <v>0</v>
      </c>
      <c r="W704" s="1">
        <f>IF(N704&gt;1,1,0)</f>
        <v>1</v>
      </c>
      <c r="X704" s="1">
        <f>IF(O704&gt;0.6,1,0)</f>
        <v>1</v>
      </c>
      <c r="Y704" s="1">
        <f>IF(P704&gt;0.03,1,0)</f>
        <v>0</v>
      </c>
      <c r="Z704" s="1">
        <f t="shared" si="311"/>
        <v>1</v>
      </c>
      <c r="AA704" s="1">
        <f>IF(R704&gt;0,1,0)</f>
        <v>0</v>
      </c>
      <c r="AB704" s="1">
        <f t="shared" si="281"/>
        <v>5</v>
      </c>
      <c r="AC704" s="1"/>
    </row>
    <row r="705" spans="1:29" ht="12.95" customHeight="1">
      <c r="A705" s="2" t="s">
        <v>240</v>
      </c>
      <c r="B705" s="1" t="s">
        <v>241</v>
      </c>
      <c r="C705" s="1" t="s">
        <v>242</v>
      </c>
      <c r="D705" s="1">
        <v>39.620832999999998</v>
      </c>
      <c r="E705" s="1">
        <v>-108.11199999999999</v>
      </c>
      <c r="F705" s="3">
        <v>1</v>
      </c>
      <c r="G705" s="9" t="s">
        <v>2024</v>
      </c>
      <c r="H705" s="13">
        <v>35.182720000000003</v>
      </c>
      <c r="I705" s="14">
        <v>25.728608000000001</v>
      </c>
      <c r="J705" s="12">
        <v>0</v>
      </c>
      <c r="K705" s="12">
        <v>0.15859999999999999</v>
      </c>
      <c r="L705" s="12">
        <v>0</v>
      </c>
      <c r="M705" s="1">
        <v>0</v>
      </c>
      <c r="N705" s="1">
        <v>0</v>
      </c>
      <c r="O705" s="12">
        <v>1.8507290000000001</v>
      </c>
      <c r="P705" s="1">
        <v>0</v>
      </c>
      <c r="Q705" s="1">
        <v>45</v>
      </c>
      <c r="R705" s="1">
        <v>0</v>
      </c>
      <c r="S705" s="1">
        <f t="shared" ref="S705:S714" si="312">IF(J705&gt;5,1,0)</f>
        <v>0</v>
      </c>
      <c r="T705" s="1">
        <f t="shared" ref="T705:T714" si="313">IF(K705&gt;2,1,0)</f>
        <v>0</v>
      </c>
      <c r="U705" s="1">
        <f t="shared" ref="U705:U714" si="314">IF(L705&gt;0.05,1,0)</f>
        <v>0</v>
      </c>
      <c r="V705" s="1">
        <f t="shared" si="310"/>
        <v>0</v>
      </c>
      <c r="W705" s="1">
        <f t="shared" ref="W705:W714" si="315">IF(N705&gt;10,1,0)</f>
        <v>0</v>
      </c>
      <c r="X705" s="1">
        <f t="shared" ref="X705:X714" si="316">IF(O705&gt;2,1,0)</f>
        <v>0</v>
      </c>
      <c r="Y705" s="1">
        <f t="shared" ref="Y705:Y714" si="317">IF(P705&gt;0.05,1,0)</f>
        <v>0</v>
      </c>
      <c r="Z705" s="1">
        <f t="shared" si="311"/>
        <v>1</v>
      </c>
      <c r="AA705" s="1">
        <f t="shared" ref="AA705:AA714" si="318">IF(R705&gt;2,1,0)</f>
        <v>0</v>
      </c>
      <c r="AB705" s="1">
        <f t="shared" si="281"/>
        <v>1</v>
      </c>
      <c r="AC705" s="1"/>
    </row>
    <row r="706" spans="1:29" ht="12.95" customHeight="1">
      <c r="A706" s="2" t="s">
        <v>243</v>
      </c>
      <c r="B706" s="1" t="s">
        <v>241</v>
      </c>
      <c r="C706" s="1" t="s">
        <v>244</v>
      </c>
      <c r="D706" s="1">
        <v>39.620832999999998</v>
      </c>
      <c r="E706" s="1">
        <v>-108.105833</v>
      </c>
      <c r="F706" s="3">
        <v>1</v>
      </c>
      <c r="G706" s="9" t="s">
        <v>2024</v>
      </c>
      <c r="H706" s="13">
        <v>18.323612000000001</v>
      </c>
      <c r="I706" s="14">
        <v>12.448918000000001</v>
      </c>
      <c r="J706" s="12">
        <v>0</v>
      </c>
      <c r="K706" s="12">
        <v>9.8199999999999996E-2</v>
      </c>
      <c r="L706" s="12">
        <v>0</v>
      </c>
      <c r="M706" s="1">
        <v>0</v>
      </c>
      <c r="N706" s="1">
        <v>0</v>
      </c>
      <c r="O706" s="12">
        <v>2.1740659999999998</v>
      </c>
      <c r="P706" s="1">
        <v>0</v>
      </c>
      <c r="Q706" s="1">
        <v>4</v>
      </c>
      <c r="R706" s="1">
        <v>0</v>
      </c>
      <c r="S706" s="1">
        <f t="shared" si="312"/>
        <v>0</v>
      </c>
      <c r="T706" s="1">
        <f t="shared" si="313"/>
        <v>0</v>
      </c>
      <c r="U706" s="1">
        <f t="shared" si="314"/>
        <v>0</v>
      </c>
      <c r="V706" s="1">
        <f t="shared" si="310"/>
        <v>0</v>
      </c>
      <c r="W706" s="1">
        <f t="shared" si="315"/>
        <v>0</v>
      </c>
      <c r="X706" s="1">
        <f t="shared" si="316"/>
        <v>1</v>
      </c>
      <c r="Y706" s="1">
        <f t="shared" si="317"/>
        <v>0</v>
      </c>
      <c r="Z706" s="1">
        <f t="shared" si="311"/>
        <v>1</v>
      </c>
      <c r="AA706" s="1">
        <f t="shared" si="318"/>
        <v>0</v>
      </c>
      <c r="AB706" s="1">
        <f t="shared" ref="AB706:AB769" si="319">SUM(S706:AA706)</f>
        <v>2</v>
      </c>
      <c r="AC706" s="1"/>
    </row>
    <row r="707" spans="1:29" ht="12.95" customHeight="1">
      <c r="A707" s="2" t="s">
        <v>245</v>
      </c>
      <c r="B707" s="1" t="s">
        <v>246</v>
      </c>
      <c r="C707" s="1" t="s">
        <v>247</v>
      </c>
      <c r="D707" s="1">
        <v>39.510666999999998</v>
      </c>
      <c r="E707" s="1">
        <v>-107.690333</v>
      </c>
      <c r="F707" s="3">
        <v>1</v>
      </c>
      <c r="G707" s="9" t="s">
        <v>2024</v>
      </c>
      <c r="H707" s="13">
        <v>148.095921</v>
      </c>
      <c r="I707" s="14">
        <v>11.213329</v>
      </c>
      <c r="J707" s="12">
        <v>2.01E-2</v>
      </c>
      <c r="K707" s="12">
        <v>7.2113999999999994</v>
      </c>
      <c r="L707" s="12">
        <v>0.22060000000000002</v>
      </c>
      <c r="M707" s="1">
        <v>0</v>
      </c>
      <c r="N707" s="1">
        <v>6</v>
      </c>
      <c r="O707" s="12">
        <v>2.0206300000000001</v>
      </c>
      <c r="P707" s="1">
        <v>0</v>
      </c>
      <c r="Q707" s="1">
        <v>174</v>
      </c>
      <c r="R707" s="1">
        <v>0</v>
      </c>
      <c r="S707" s="1">
        <f t="shared" si="312"/>
        <v>0</v>
      </c>
      <c r="T707" s="1">
        <f t="shared" si="313"/>
        <v>1</v>
      </c>
      <c r="U707" s="1">
        <f t="shared" si="314"/>
        <v>1</v>
      </c>
      <c r="V707" s="1">
        <f t="shared" si="310"/>
        <v>0</v>
      </c>
      <c r="W707" s="1">
        <f t="shared" si="315"/>
        <v>0</v>
      </c>
      <c r="X707" s="1">
        <f t="shared" si="316"/>
        <v>1</v>
      </c>
      <c r="Y707" s="1">
        <f t="shared" si="317"/>
        <v>0</v>
      </c>
      <c r="Z707" s="1">
        <f t="shared" si="311"/>
        <v>1</v>
      </c>
      <c r="AA707" s="1">
        <f t="shared" si="318"/>
        <v>0</v>
      </c>
      <c r="AB707" s="1">
        <f t="shared" si="319"/>
        <v>4</v>
      </c>
      <c r="AC707" s="1"/>
    </row>
    <row r="708" spans="1:29" ht="12.95" customHeight="1">
      <c r="A708" s="2" t="s">
        <v>253</v>
      </c>
      <c r="B708" s="1" t="s">
        <v>254</v>
      </c>
      <c r="C708" s="1" t="s">
        <v>255</v>
      </c>
      <c r="D708" s="1">
        <v>39.657789999999999</v>
      </c>
      <c r="E708" s="1">
        <v>-107.56525000000001</v>
      </c>
      <c r="F708" s="3">
        <v>1</v>
      </c>
      <c r="G708" s="9" t="s">
        <v>2024</v>
      </c>
      <c r="H708" s="13">
        <v>247.52393599999999</v>
      </c>
      <c r="I708" s="14">
        <v>27.990673999999999</v>
      </c>
      <c r="J708" s="12">
        <v>0</v>
      </c>
      <c r="K708" s="12">
        <v>0.63190000000000002</v>
      </c>
      <c r="L708" s="12">
        <v>1.09E-2</v>
      </c>
      <c r="M708" s="1">
        <v>1</v>
      </c>
      <c r="N708" s="1">
        <v>18</v>
      </c>
      <c r="O708" s="12">
        <v>1.3630119999999999</v>
      </c>
      <c r="P708" s="1">
        <v>0</v>
      </c>
      <c r="Q708" s="1">
        <v>0</v>
      </c>
      <c r="R708" s="1">
        <v>0</v>
      </c>
      <c r="S708" s="1">
        <f t="shared" si="312"/>
        <v>0</v>
      </c>
      <c r="T708" s="1">
        <f t="shared" si="313"/>
        <v>0</v>
      </c>
      <c r="U708" s="1">
        <f t="shared" si="314"/>
        <v>0</v>
      </c>
      <c r="V708" s="1">
        <f t="shared" si="310"/>
        <v>1</v>
      </c>
      <c r="W708" s="1">
        <f t="shared" si="315"/>
        <v>1</v>
      </c>
      <c r="X708" s="1">
        <f t="shared" si="316"/>
        <v>0</v>
      </c>
      <c r="Y708" s="1">
        <f t="shared" si="317"/>
        <v>0</v>
      </c>
      <c r="Z708" s="1">
        <f t="shared" si="311"/>
        <v>0</v>
      </c>
      <c r="AA708" s="1">
        <f t="shared" si="318"/>
        <v>0</v>
      </c>
      <c r="AB708" s="1">
        <f t="shared" si="319"/>
        <v>2</v>
      </c>
      <c r="AC708" s="1"/>
    </row>
    <row r="709" spans="1:29" ht="12.95" customHeight="1">
      <c r="A709" s="2" t="s">
        <v>256</v>
      </c>
      <c r="B709" s="1" t="s">
        <v>257</v>
      </c>
      <c r="C709" s="1" t="s">
        <v>94</v>
      </c>
      <c r="D709" s="1">
        <v>39.561900000000001</v>
      </c>
      <c r="E709" s="1">
        <v>-107.4081</v>
      </c>
      <c r="F709" s="3">
        <v>1</v>
      </c>
      <c r="G709" s="9" t="s">
        <v>2024</v>
      </c>
      <c r="H709" s="13">
        <v>28.742260999999999</v>
      </c>
      <c r="I709" s="14">
        <v>13.332546000000001</v>
      </c>
      <c r="J709" s="12">
        <v>0</v>
      </c>
      <c r="K709" s="12">
        <v>1.8502999999999998</v>
      </c>
      <c r="L709" s="12">
        <v>0</v>
      </c>
      <c r="M709" s="1">
        <v>2</v>
      </c>
      <c r="N709" s="1">
        <v>1</v>
      </c>
      <c r="O709" s="12">
        <v>1.806381</v>
      </c>
      <c r="P709" s="1">
        <v>0</v>
      </c>
      <c r="Q709" s="1">
        <v>4</v>
      </c>
      <c r="R709" s="1">
        <v>0</v>
      </c>
      <c r="S709" s="1">
        <f t="shared" si="312"/>
        <v>0</v>
      </c>
      <c r="T709" s="1">
        <f t="shared" si="313"/>
        <v>0</v>
      </c>
      <c r="U709" s="1">
        <f t="shared" si="314"/>
        <v>0</v>
      </c>
      <c r="V709" s="1">
        <f t="shared" si="310"/>
        <v>1</v>
      </c>
      <c r="W709" s="1">
        <f t="shared" si="315"/>
        <v>0</v>
      </c>
      <c r="X709" s="1">
        <f t="shared" si="316"/>
        <v>0</v>
      </c>
      <c r="Y709" s="1">
        <f t="shared" si="317"/>
        <v>0</v>
      </c>
      <c r="Z709" s="1">
        <f t="shared" si="311"/>
        <v>1</v>
      </c>
      <c r="AA709" s="1">
        <f t="shared" si="318"/>
        <v>0</v>
      </c>
      <c r="AB709" s="1">
        <f t="shared" si="319"/>
        <v>2</v>
      </c>
      <c r="AC709" s="1"/>
    </row>
    <row r="710" spans="1:29" ht="12.95" customHeight="1">
      <c r="A710" s="2" t="s">
        <v>275</v>
      </c>
      <c r="B710" s="1" t="s">
        <v>140</v>
      </c>
      <c r="C710" s="1" t="s">
        <v>276</v>
      </c>
      <c r="D710" s="1">
        <v>40.329900000000002</v>
      </c>
      <c r="E710" s="1">
        <v>-107.7497</v>
      </c>
      <c r="F710" s="3">
        <v>1</v>
      </c>
      <c r="G710" s="9" t="s">
        <v>2024</v>
      </c>
      <c r="H710" s="13">
        <v>347.93203899999997</v>
      </c>
      <c r="I710" s="14">
        <v>21.997426000000001</v>
      </c>
      <c r="J710" s="12">
        <v>1.9900000000000001E-2</v>
      </c>
      <c r="K710" s="12">
        <v>6.9716000000000005</v>
      </c>
      <c r="L710" s="12">
        <v>0.30399999999999999</v>
      </c>
      <c r="M710" s="1">
        <v>0</v>
      </c>
      <c r="N710" s="1">
        <v>14</v>
      </c>
      <c r="O710" s="12">
        <v>2.3185280000000001</v>
      </c>
      <c r="P710" s="1">
        <v>0</v>
      </c>
      <c r="Q710" s="1">
        <v>4</v>
      </c>
      <c r="R710" s="1">
        <v>0</v>
      </c>
      <c r="S710" s="1">
        <f t="shared" si="312"/>
        <v>0</v>
      </c>
      <c r="T710" s="1">
        <f t="shared" si="313"/>
        <v>1</v>
      </c>
      <c r="U710" s="1">
        <f t="shared" si="314"/>
        <v>1</v>
      </c>
      <c r="V710" s="1">
        <f t="shared" si="310"/>
        <v>0</v>
      </c>
      <c r="W710" s="1">
        <f t="shared" si="315"/>
        <v>1</v>
      </c>
      <c r="X710" s="1">
        <f t="shared" si="316"/>
        <v>1</v>
      </c>
      <c r="Y710" s="1">
        <f t="shared" si="317"/>
        <v>0</v>
      </c>
      <c r="Z710" s="1">
        <f t="shared" si="311"/>
        <v>1</v>
      </c>
      <c r="AA710" s="1">
        <f t="shared" si="318"/>
        <v>0</v>
      </c>
      <c r="AB710" s="1">
        <f t="shared" si="319"/>
        <v>5</v>
      </c>
      <c r="AC710" s="1"/>
    </row>
    <row r="711" spans="1:29" ht="12.95" customHeight="1">
      <c r="A711" s="2" t="s">
        <v>281</v>
      </c>
      <c r="B711" s="1" t="s">
        <v>282</v>
      </c>
      <c r="C711" s="1" t="s">
        <v>283</v>
      </c>
      <c r="D711" s="1">
        <v>40.595199999999998</v>
      </c>
      <c r="E711" s="1">
        <v>-107.65940000000001</v>
      </c>
      <c r="F711" s="3">
        <v>1</v>
      </c>
      <c r="G711" s="9" t="s">
        <v>2024</v>
      </c>
      <c r="H711" s="13">
        <v>51.879185</v>
      </c>
      <c r="I711" s="14">
        <v>15.714240999999999</v>
      </c>
      <c r="J711" s="12">
        <v>0.53249999999999997</v>
      </c>
      <c r="K711" s="12">
        <v>3.3423000000000003</v>
      </c>
      <c r="L711" s="12">
        <v>5.1999999999999998E-3</v>
      </c>
      <c r="M711" s="1">
        <v>0</v>
      </c>
      <c r="N711" s="1">
        <v>1</v>
      </c>
      <c r="O711" s="12">
        <v>1.323259</v>
      </c>
      <c r="P711" s="1">
        <v>0</v>
      </c>
      <c r="Q711" s="1">
        <v>4</v>
      </c>
      <c r="R711" s="1">
        <v>0</v>
      </c>
      <c r="S711" s="1">
        <f t="shared" si="312"/>
        <v>0</v>
      </c>
      <c r="T711" s="1">
        <f t="shared" si="313"/>
        <v>1</v>
      </c>
      <c r="U711" s="1">
        <f t="shared" si="314"/>
        <v>0</v>
      </c>
      <c r="V711" s="1">
        <f t="shared" si="310"/>
        <v>0</v>
      </c>
      <c r="W711" s="1">
        <f t="shared" si="315"/>
        <v>0</v>
      </c>
      <c r="X711" s="1">
        <f t="shared" si="316"/>
        <v>0</v>
      </c>
      <c r="Y711" s="1">
        <f t="shared" si="317"/>
        <v>0</v>
      </c>
      <c r="Z711" s="1">
        <f t="shared" si="311"/>
        <v>1</v>
      </c>
      <c r="AA711" s="1">
        <f t="shared" si="318"/>
        <v>0</v>
      </c>
      <c r="AB711" s="1">
        <f t="shared" si="319"/>
        <v>2</v>
      </c>
      <c r="AC711" s="1"/>
    </row>
    <row r="712" spans="1:29" ht="12.95" customHeight="1">
      <c r="A712" s="2" t="s">
        <v>284</v>
      </c>
      <c r="B712" s="1" t="s">
        <v>282</v>
      </c>
      <c r="C712" s="1" t="s">
        <v>285</v>
      </c>
      <c r="D712" s="1">
        <v>40.595199999999998</v>
      </c>
      <c r="E712" s="1">
        <v>-107.65940000000001</v>
      </c>
      <c r="F712" s="3">
        <v>1</v>
      </c>
      <c r="G712" s="9" t="s">
        <v>2024</v>
      </c>
      <c r="H712" s="13">
        <v>51.879185</v>
      </c>
      <c r="I712" s="14">
        <v>15.714240999999999</v>
      </c>
      <c r="J712" s="12">
        <v>0.53249999999999997</v>
      </c>
      <c r="K712" s="12">
        <v>3.3423000000000003</v>
      </c>
      <c r="L712" s="12">
        <v>5.1999999999999998E-3</v>
      </c>
      <c r="M712" s="1">
        <v>0</v>
      </c>
      <c r="N712" s="1">
        <v>1</v>
      </c>
      <c r="O712" s="12">
        <v>1.323259</v>
      </c>
      <c r="P712" s="1">
        <v>0</v>
      </c>
      <c r="Q712" s="1">
        <v>4</v>
      </c>
      <c r="R712" s="1">
        <v>0</v>
      </c>
      <c r="S712" s="1">
        <f t="shared" si="312"/>
        <v>0</v>
      </c>
      <c r="T712" s="1">
        <f t="shared" si="313"/>
        <v>1</v>
      </c>
      <c r="U712" s="1">
        <f t="shared" si="314"/>
        <v>0</v>
      </c>
      <c r="V712" s="1">
        <f t="shared" si="310"/>
        <v>0</v>
      </c>
      <c r="W712" s="1">
        <f t="shared" si="315"/>
        <v>0</v>
      </c>
      <c r="X712" s="1">
        <f t="shared" si="316"/>
        <v>0</v>
      </c>
      <c r="Y712" s="1">
        <f t="shared" si="317"/>
        <v>0</v>
      </c>
      <c r="Z712" s="1">
        <f t="shared" si="311"/>
        <v>1</v>
      </c>
      <c r="AA712" s="1">
        <f t="shared" si="318"/>
        <v>0</v>
      </c>
      <c r="AB712" s="1">
        <f t="shared" si="319"/>
        <v>2</v>
      </c>
      <c r="AC712" s="1"/>
    </row>
    <row r="713" spans="1:29" ht="12.95" customHeight="1">
      <c r="A713" s="2" t="s">
        <v>333</v>
      </c>
      <c r="B713" s="1" t="s">
        <v>331</v>
      </c>
      <c r="C713" s="1" t="s">
        <v>334</v>
      </c>
      <c r="D713" s="1">
        <v>40.118079999999999</v>
      </c>
      <c r="E713" s="1">
        <v>-108.36089</v>
      </c>
      <c r="F713" s="3">
        <v>1</v>
      </c>
      <c r="G713" s="9" t="s">
        <v>2024</v>
      </c>
      <c r="H713" s="13">
        <v>575.03060300000004</v>
      </c>
      <c r="I713" s="14">
        <v>31.250340000000001</v>
      </c>
      <c r="J713" s="12">
        <v>0</v>
      </c>
      <c r="K713" s="12">
        <v>0.42149999999999999</v>
      </c>
      <c r="L713" s="12">
        <v>2.2600000000000002E-2</v>
      </c>
      <c r="M713" s="1">
        <v>0</v>
      </c>
      <c r="N713" s="1">
        <v>0</v>
      </c>
      <c r="O713" s="12">
        <v>0.73332600000000003</v>
      </c>
      <c r="P713" s="1">
        <v>0</v>
      </c>
      <c r="Q713" s="1">
        <v>0</v>
      </c>
      <c r="R713" s="1">
        <v>0</v>
      </c>
      <c r="S713" s="1">
        <f t="shared" si="312"/>
        <v>0</v>
      </c>
      <c r="T713" s="1">
        <f t="shared" si="313"/>
        <v>0</v>
      </c>
      <c r="U713" s="1">
        <f t="shared" si="314"/>
        <v>0</v>
      </c>
      <c r="V713" s="1">
        <f t="shared" si="310"/>
        <v>0</v>
      </c>
      <c r="W713" s="1">
        <f t="shared" si="315"/>
        <v>0</v>
      </c>
      <c r="X713" s="1">
        <f t="shared" si="316"/>
        <v>0</v>
      </c>
      <c r="Y713" s="1">
        <f t="shared" si="317"/>
        <v>0</v>
      </c>
      <c r="Z713" s="1">
        <f t="shared" si="311"/>
        <v>0</v>
      </c>
      <c r="AA713" s="1">
        <f t="shared" si="318"/>
        <v>0</v>
      </c>
      <c r="AB713" s="1">
        <f t="shared" si="319"/>
        <v>0</v>
      </c>
      <c r="AC713" s="1"/>
    </row>
    <row r="714" spans="1:29" ht="12.95" customHeight="1">
      <c r="A714" s="2" t="s">
        <v>335</v>
      </c>
      <c r="B714" s="1" t="s">
        <v>331</v>
      </c>
      <c r="C714" s="1" t="s">
        <v>336</v>
      </c>
      <c r="D714" s="1">
        <v>40.115015</v>
      </c>
      <c r="E714" s="1">
        <v>-108.360103</v>
      </c>
      <c r="F714" s="3">
        <v>1</v>
      </c>
      <c r="G714" s="9" t="s">
        <v>2024</v>
      </c>
      <c r="H714" s="13">
        <v>497.98394999999999</v>
      </c>
      <c r="I714" s="14">
        <v>24.604870999999999</v>
      </c>
      <c r="J714" s="12">
        <v>0</v>
      </c>
      <c r="K714" s="12">
        <v>0.48669999999999997</v>
      </c>
      <c r="L714" s="12">
        <v>2.4599999999999997E-2</v>
      </c>
      <c r="M714" s="1">
        <v>0</v>
      </c>
      <c r="N714" s="1">
        <v>0</v>
      </c>
      <c r="O714" s="12">
        <v>0.64530600000000005</v>
      </c>
      <c r="P714" s="1">
        <v>0</v>
      </c>
      <c r="Q714" s="1">
        <v>0</v>
      </c>
      <c r="R714" s="1">
        <v>0</v>
      </c>
      <c r="S714" s="1">
        <f t="shared" si="312"/>
        <v>0</v>
      </c>
      <c r="T714" s="1">
        <f t="shared" si="313"/>
        <v>0</v>
      </c>
      <c r="U714" s="1">
        <f t="shared" si="314"/>
        <v>0</v>
      </c>
      <c r="V714" s="1">
        <f t="shared" si="310"/>
        <v>0</v>
      </c>
      <c r="W714" s="1">
        <f t="shared" si="315"/>
        <v>0</v>
      </c>
      <c r="X714" s="1">
        <f t="shared" si="316"/>
        <v>0</v>
      </c>
      <c r="Y714" s="1">
        <f t="shared" si="317"/>
        <v>0</v>
      </c>
      <c r="Z714" s="1">
        <f t="shared" si="311"/>
        <v>0</v>
      </c>
      <c r="AA714" s="1">
        <f t="shared" si="318"/>
        <v>0</v>
      </c>
      <c r="AB714" s="1">
        <f t="shared" si="319"/>
        <v>0</v>
      </c>
      <c r="AC714" s="1"/>
    </row>
    <row r="715" spans="1:29" ht="12.95" customHeight="1">
      <c r="A715" s="2" t="s">
        <v>344</v>
      </c>
      <c r="B715" s="1" t="s">
        <v>345</v>
      </c>
      <c r="C715" s="1" t="s">
        <v>346</v>
      </c>
      <c r="D715" s="1">
        <v>40.080258999999998</v>
      </c>
      <c r="E715" s="1">
        <v>-106.09857100000001</v>
      </c>
      <c r="F715" s="3">
        <v>1</v>
      </c>
      <c r="G715" s="9" t="s">
        <v>2026</v>
      </c>
      <c r="H715" s="13">
        <v>2162.975469</v>
      </c>
      <c r="I715" s="14">
        <v>44.108749000000003</v>
      </c>
      <c r="J715" s="12">
        <v>0</v>
      </c>
      <c r="K715" s="12">
        <v>1.1638000000000002</v>
      </c>
      <c r="L715" s="12">
        <v>0.52380000000000004</v>
      </c>
      <c r="M715" s="1">
        <v>0</v>
      </c>
      <c r="N715" s="1">
        <v>23</v>
      </c>
      <c r="O715" s="12">
        <v>1.775617</v>
      </c>
      <c r="P715" s="1">
        <v>4.6200000000000001E-4</v>
      </c>
      <c r="Q715" s="1">
        <v>0</v>
      </c>
      <c r="R715" s="1">
        <v>0</v>
      </c>
      <c r="S715" s="1">
        <f t="shared" ref="S715:S759" si="320">IF(J715&gt;0,1,0)</f>
        <v>0</v>
      </c>
      <c r="T715" s="1">
        <f t="shared" ref="T715:T759" si="321">IF(K715&gt;0,1,0)</f>
        <v>1</v>
      </c>
      <c r="U715" s="1">
        <f t="shared" ref="U715:U759" si="322">IF(L715&gt;0,1,0)</f>
        <v>1</v>
      </c>
      <c r="V715" s="1">
        <f t="shared" si="310"/>
        <v>0</v>
      </c>
      <c r="W715" s="1">
        <f t="shared" ref="W715:W759" si="323">IF(N715&gt;1,1,0)</f>
        <v>1</v>
      </c>
      <c r="X715" s="1">
        <f t="shared" ref="X715:X759" si="324">IF(O715&gt;0.6,1,0)</f>
        <v>1</v>
      </c>
      <c r="Y715" s="1">
        <f t="shared" ref="Y715:Y759" si="325">IF(P715&gt;0.03,1,0)</f>
        <v>0</v>
      </c>
      <c r="Z715" s="1">
        <f t="shared" si="311"/>
        <v>0</v>
      </c>
      <c r="AA715" s="1">
        <f t="shared" ref="AA715:AA759" si="326">IF(R715&gt;0,1,0)</f>
        <v>0</v>
      </c>
      <c r="AB715" s="1">
        <f t="shared" si="319"/>
        <v>4</v>
      </c>
      <c r="AC715" s="1"/>
    </row>
    <row r="716" spans="1:29" ht="12.95" customHeight="1">
      <c r="A716" s="2" t="s">
        <v>347</v>
      </c>
      <c r="B716" s="1" t="s">
        <v>345</v>
      </c>
      <c r="C716" s="1" t="s">
        <v>348</v>
      </c>
      <c r="D716" s="1">
        <v>40.063279000000001</v>
      </c>
      <c r="E716" s="1">
        <v>-106.191402</v>
      </c>
      <c r="F716" s="3">
        <v>1</v>
      </c>
      <c r="G716" s="9" t="s">
        <v>2026</v>
      </c>
      <c r="H716" s="13">
        <v>2934.9159129999998</v>
      </c>
      <c r="I716" s="14">
        <v>36.953139999999998</v>
      </c>
      <c r="J716" s="12">
        <v>4.4000000000000003E-3</v>
      </c>
      <c r="K716" s="12">
        <v>1.1149</v>
      </c>
      <c r="L716" s="12">
        <v>0.41620000000000001</v>
      </c>
      <c r="M716" s="1">
        <v>0</v>
      </c>
      <c r="N716" s="1">
        <v>13</v>
      </c>
      <c r="O716" s="12">
        <v>1.7197769999999999</v>
      </c>
      <c r="P716" s="1">
        <v>2.7260000000000001E-3</v>
      </c>
      <c r="Q716" s="1">
        <v>0</v>
      </c>
      <c r="R716" s="1">
        <v>0</v>
      </c>
      <c r="S716" s="1">
        <f t="shared" si="320"/>
        <v>1</v>
      </c>
      <c r="T716" s="1">
        <f t="shared" si="321"/>
        <v>1</v>
      </c>
      <c r="U716" s="1">
        <f t="shared" si="322"/>
        <v>1</v>
      </c>
      <c r="V716" s="1">
        <f t="shared" si="310"/>
        <v>0</v>
      </c>
      <c r="W716" s="1">
        <f t="shared" si="323"/>
        <v>1</v>
      </c>
      <c r="X716" s="1">
        <f t="shared" si="324"/>
        <v>1</v>
      </c>
      <c r="Y716" s="1">
        <f t="shared" si="325"/>
        <v>0</v>
      </c>
      <c r="Z716" s="1">
        <f t="shared" si="311"/>
        <v>0</v>
      </c>
      <c r="AA716" s="1">
        <f t="shared" si="326"/>
        <v>0</v>
      </c>
      <c r="AB716" s="1">
        <f t="shared" si="319"/>
        <v>5</v>
      </c>
      <c r="AC716" s="1"/>
    </row>
    <row r="717" spans="1:29" ht="12.95" customHeight="1">
      <c r="A717" s="2" t="s">
        <v>349</v>
      </c>
      <c r="B717" s="1" t="s">
        <v>345</v>
      </c>
      <c r="C717" s="1" t="s">
        <v>350</v>
      </c>
      <c r="D717" s="1">
        <v>40.055596999999999</v>
      </c>
      <c r="E717" s="1">
        <v>-106.283574</v>
      </c>
      <c r="F717" s="3">
        <v>1</v>
      </c>
      <c r="G717" s="9" t="s">
        <v>2026</v>
      </c>
      <c r="H717" s="13">
        <v>3076.6799190000002</v>
      </c>
      <c r="I717" s="14">
        <v>24.257866</v>
      </c>
      <c r="J717" s="12">
        <v>4.1999999999999997E-3</v>
      </c>
      <c r="K717" s="12">
        <v>1.2595000000000001</v>
      </c>
      <c r="L717" s="12">
        <v>0.40610000000000002</v>
      </c>
      <c r="M717" s="1">
        <v>0</v>
      </c>
      <c r="N717" s="1">
        <v>12</v>
      </c>
      <c r="O717" s="12">
        <v>1.3488100000000001</v>
      </c>
      <c r="P717" s="1">
        <v>2.5999999999999999E-3</v>
      </c>
      <c r="Q717" s="1">
        <v>0</v>
      </c>
      <c r="R717" s="1">
        <v>0</v>
      </c>
      <c r="S717" s="1">
        <f t="shared" si="320"/>
        <v>1</v>
      </c>
      <c r="T717" s="1">
        <f t="shared" si="321"/>
        <v>1</v>
      </c>
      <c r="U717" s="1">
        <f t="shared" si="322"/>
        <v>1</v>
      </c>
      <c r="V717" s="1">
        <f t="shared" si="310"/>
        <v>0</v>
      </c>
      <c r="W717" s="1">
        <f t="shared" si="323"/>
        <v>1</v>
      </c>
      <c r="X717" s="1">
        <f t="shared" si="324"/>
        <v>1</v>
      </c>
      <c r="Y717" s="1">
        <f t="shared" si="325"/>
        <v>0</v>
      </c>
      <c r="Z717" s="1">
        <f t="shared" si="311"/>
        <v>0</v>
      </c>
      <c r="AA717" s="1">
        <f t="shared" si="326"/>
        <v>0</v>
      </c>
      <c r="AB717" s="1">
        <f t="shared" si="319"/>
        <v>5</v>
      </c>
      <c r="AC717" s="1"/>
    </row>
    <row r="718" spans="1:29" ht="12.95" customHeight="1">
      <c r="A718" s="2" t="s">
        <v>366</v>
      </c>
      <c r="B718" s="1" t="s">
        <v>367</v>
      </c>
      <c r="C718" s="1" t="s">
        <v>368</v>
      </c>
      <c r="D718" s="1">
        <v>39.92286</v>
      </c>
      <c r="E718" s="1">
        <v>-105.85744</v>
      </c>
      <c r="F718" s="3">
        <v>1</v>
      </c>
      <c r="G718" s="9" t="s">
        <v>2026</v>
      </c>
      <c r="H718" s="13">
        <v>93.015461999999999</v>
      </c>
      <c r="I718" s="14">
        <v>19.227025000000001</v>
      </c>
      <c r="J718" s="12">
        <v>0</v>
      </c>
      <c r="K718" s="12">
        <v>0</v>
      </c>
      <c r="L718" s="12">
        <v>1.9000000000000002E-3</v>
      </c>
      <c r="M718" s="1">
        <v>0</v>
      </c>
      <c r="N718" s="1">
        <v>3</v>
      </c>
      <c r="O718" s="12">
        <v>3.0621209999999999</v>
      </c>
      <c r="P718" s="1">
        <v>0</v>
      </c>
      <c r="Q718" s="1">
        <v>0</v>
      </c>
      <c r="R718" s="1">
        <v>0</v>
      </c>
      <c r="S718" s="1">
        <f t="shared" si="320"/>
        <v>0</v>
      </c>
      <c r="T718" s="1">
        <f t="shared" si="321"/>
        <v>0</v>
      </c>
      <c r="U718" s="1">
        <f t="shared" si="322"/>
        <v>1</v>
      </c>
      <c r="V718" s="1">
        <f t="shared" si="310"/>
        <v>0</v>
      </c>
      <c r="W718" s="1">
        <f t="shared" si="323"/>
        <v>1</v>
      </c>
      <c r="X718" s="1">
        <f t="shared" si="324"/>
        <v>1</v>
      </c>
      <c r="Y718" s="1">
        <f t="shared" si="325"/>
        <v>0</v>
      </c>
      <c r="Z718" s="1">
        <f t="shared" si="311"/>
        <v>0</v>
      </c>
      <c r="AA718" s="1">
        <f t="shared" si="326"/>
        <v>0</v>
      </c>
      <c r="AB718" s="1">
        <f t="shared" si="319"/>
        <v>3</v>
      </c>
      <c r="AC718" s="1"/>
    </row>
    <row r="719" spans="1:29" ht="12.95" customHeight="1">
      <c r="A719" s="2" t="s">
        <v>369</v>
      </c>
      <c r="B719" s="1" t="s">
        <v>367</v>
      </c>
      <c r="C719" s="1" t="s">
        <v>370</v>
      </c>
      <c r="D719" s="1">
        <v>39.926667000000002</v>
      </c>
      <c r="E719" s="1">
        <v>-105.861833</v>
      </c>
      <c r="F719" s="3">
        <v>1</v>
      </c>
      <c r="G719" s="9" t="s">
        <v>2026</v>
      </c>
      <c r="H719" s="13">
        <v>92.731408999999999</v>
      </c>
      <c r="I719" s="14">
        <v>18.054366000000002</v>
      </c>
      <c r="J719" s="12">
        <v>0</v>
      </c>
      <c r="K719" s="12">
        <v>0</v>
      </c>
      <c r="L719" s="12">
        <v>1.9000000000000002E-3</v>
      </c>
      <c r="M719" s="1">
        <v>0</v>
      </c>
      <c r="N719" s="1">
        <v>3</v>
      </c>
      <c r="O719" s="12">
        <v>2.9987050000000002</v>
      </c>
      <c r="P719" s="1">
        <v>0</v>
      </c>
      <c r="Q719" s="1">
        <v>0</v>
      </c>
      <c r="R719" s="1">
        <v>0</v>
      </c>
      <c r="S719" s="1">
        <f t="shared" si="320"/>
        <v>0</v>
      </c>
      <c r="T719" s="1">
        <f t="shared" si="321"/>
        <v>0</v>
      </c>
      <c r="U719" s="1">
        <f t="shared" si="322"/>
        <v>1</v>
      </c>
      <c r="V719" s="1">
        <f t="shared" si="310"/>
        <v>0</v>
      </c>
      <c r="W719" s="1">
        <f t="shared" si="323"/>
        <v>1</v>
      </c>
      <c r="X719" s="1">
        <f t="shared" si="324"/>
        <v>1</v>
      </c>
      <c r="Y719" s="1">
        <f t="shared" si="325"/>
        <v>0</v>
      </c>
      <c r="Z719" s="1">
        <f t="shared" si="311"/>
        <v>0</v>
      </c>
      <c r="AA719" s="1">
        <f t="shared" si="326"/>
        <v>0</v>
      </c>
      <c r="AB719" s="1">
        <f t="shared" si="319"/>
        <v>3</v>
      </c>
      <c r="AC719" s="1"/>
    </row>
    <row r="720" spans="1:29" ht="12.95" customHeight="1">
      <c r="A720" s="2" t="s">
        <v>371</v>
      </c>
      <c r="B720" s="1" t="s">
        <v>367</v>
      </c>
      <c r="C720" s="1" t="s">
        <v>372</v>
      </c>
      <c r="D720" s="1">
        <v>39.907200000000003</v>
      </c>
      <c r="E720" s="1">
        <v>-105.8794</v>
      </c>
      <c r="F720" s="3">
        <v>2</v>
      </c>
      <c r="G720" s="9" t="s">
        <v>2026</v>
      </c>
      <c r="H720" s="13">
        <v>70.360096999999996</v>
      </c>
      <c r="I720" s="14">
        <v>15.72068</v>
      </c>
      <c r="J720" s="12">
        <v>0</v>
      </c>
      <c r="K720" s="12">
        <v>0</v>
      </c>
      <c r="L720" s="12">
        <v>2.5999999999999999E-3</v>
      </c>
      <c r="M720" s="1">
        <v>0</v>
      </c>
      <c r="N720" s="1">
        <v>0</v>
      </c>
      <c r="O720" s="12">
        <v>3.095275</v>
      </c>
      <c r="P720" s="1">
        <v>0</v>
      </c>
      <c r="Q720" s="1">
        <v>0</v>
      </c>
      <c r="R720" s="1">
        <v>0</v>
      </c>
      <c r="S720" s="1">
        <f t="shared" si="320"/>
        <v>0</v>
      </c>
      <c r="T720" s="1">
        <f t="shared" si="321"/>
        <v>0</v>
      </c>
      <c r="U720" s="1">
        <f t="shared" si="322"/>
        <v>1</v>
      </c>
      <c r="V720" s="1">
        <f t="shared" si="310"/>
        <v>0</v>
      </c>
      <c r="W720" s="1">
        <f t="shared" si="323"/>
        <v>0</v>
      </c>
      <c r="X720" s="1">
        <f t="shared" si="324"/>
        <v>1</v>
      </c>
      <c r="Y720" s="1">
        <f t="shared" si="325"/>
        <v>0</v>
      </c>
      <c r="Z720" s="1">
        <f t="shared" si="311"/>
        <v>0</v>
      </c>
      <c r="AA720" s="1">
        <f t="shared" si="326"/>
        <v>0</v>
      </c>
      <c r="AB720" s="1">
        <f t="shared" si="319"/>
        <v>2</v>
      </c>
      <c r="AC720" s="1"/>
    </row>
    <row r="721" spans="1:29" ht="12.95" customHeight="1">
      <c r="A721" s="2" t="s">
        <v>374</v>
      </c>
      <c r="B721" s="1" t="s">
        <v>362</v>
      </c>
      <c r="C721" s="1" t="s">
        <v>375</v>
      </c>
      <c r="D721" s="1">
        <v>40.084417000000002</v>
      </c>
      <c r="E721" s="1">
        <v>-105.953861</v>
      </c>
      <c r="F721" s="3">
        <v>1</v>
      </c>
      <c r="G721" s="9" t="s">
        <v>2026</v>
      </c>
      <c r="H721" s="13">
        <v>766.47059999999999</v>
      </c>
      <c r="I721" s="14">
        <v>28.177890999999999</v>
      </c>
      <c r="J721" s="12">
        <v>0</v>
      </c>
      <c r="K721" s="12">
        <v>1.0012999999999999</v>
      </c>
      <c r="L721" s="12">
        <v>0.90900000000000003</v>
      </c>
      <c r="M721" s="1">
        <v>3</v>
      </c>
      <c r="N721" s="1">
        <v>28</v>
      </c>
      <c r="O721" s="12">
        <v>4.047917</v>
      </c>
      <c r="P721" s="1">
        <v>0</v>
      </c>
      <c r="Q721" s="1">
        <v>2</v>
      </c>
      <c r="R721" s="1">
        <v>0</v>
      </c>
      <c r="S721" s="1">
        <f t="shared" si="320"/>
        <v>0</v>
      </c>
      <c r="T721" s="1">
        <f t="shared" si="321"/>
        <v>1</v>
      </c>
      <c r="U721" s="1">
        <f t="shared" si="322"/>
        <v>1</v>
      </c>
      <c r="V721" s="1">
        <f t="shared" si="310"/>
        <v>1</v>
      </c>
      <c r="W721" s="1">
        <f t="shared" si="323"/>
        <v>1</v>
      </c>
      <c r="X721" s="1">
        <f t="shared" si="324"/>
        <v>1</v>
      </c>
      <c r="Y721" s="1">
        <f t="shared" si="325"/>
        <v>0</v>
      </c>
      <c r="Z721" s="1">
        <f t="shared" si="311"/>
        <v>1</v>
      </c>
      <c r="AA721" s="1">
        <f t="shared" si="326"/>
        <v>0</v>
      </c>
      <c r="AB721" s="1">
        <f t="shared" si="319"/>
        <v>6</v>
      </c>
      <c r="AC721" s="1"/>
    </row>
    <row r="722" spans="1:29" ht="12.95" customHeight="1">
      <c r="A722" s="2" t="s">
        <v>387</v>
      </c>
      <c r="B722" s="1" t="s">
        <v>388</v>
      </c>
      <c r="C722" s="1" t="s">
        <v>389</v>
      </c>
      <c r="D722" s="1">
        <v>39.876522999999999</v>
      </c>
      <c r="E722" s="1">
        <v>-105.90224600000001</v>
      </c>
      <c r="F722" s="3">
        <v>2</v>
      </c>
      <c r="G722" s="9" t="s">
        <v>2026</v>
      </c>
      <c r="H722" s="13">
        <v>3.1873499999999999</v>
      </c>
      <c r="I722" s="14">
        <v>3.1873499999999999</v>
      </c>
      <c r="J722" s="12">
        <v>0</v>
      </c>
      <c r="K722" s="12">
        <v>0</v>
      </c>
      <c r="L722" s="12">
        <v>0</v>
      </c>
      <c r="M722" s="1">
        <v>0</v>
      </c>
      <c r="N722" s="1">
        <v>0</v>
      </c>
      <c r="O722" s="12">
        <v>0</v>
      </c>
      <c r="P722" s="1">
        <v>0</v>
      </c>
      <c r="Q722" s="1">
        <v>0</v>
      </c>
      <c r="R722" s="1">
        <v>0</v>
      </c>
      <c r="S722" s="1">
        <f t="shared" si="320"/>
        <v>0</v>
      </c>
      <c r="T722" s="1">
        <f t="shared" si="321"/>
        <v>0</v>
      </c>
      <c r="U722" s="1">
        <f t="shared" si="322"/>
        <v>0</v>
      </c>
      <c r="V722" s="1">
        <f t="shared" si="310"/>
        <v>0</v>
      </c>
      <c r="W722" s="1">
        <f t="shared" si="323"/>
        <v>0</v>
      </c>
      <c r="X722" s="1">
        <f t="shared" si="324"/>
        <v>0</v>
      </c>
      <c r="Y722" s="1">
        <f t="shared" si="325"/>
        <v>0</v>
      </c>
      <c r="Z722" s="1">
        <f t="shared" si="311"/>
        <v>0</v>
      </c>
      <c r="AA722" s="1">
        <f t="shared" si="326"/>
        <v>0</v>
      </c>
      <c r="AB722" s="1">
        <f t="shared" si="319"/>
        <v>0</v>
      </c>
      <c r="AC722" s="1"/>
    </row>
    <row r="723" spans="1:29" ht="12.95" customHeight="1">
      <c r="A723" s="2" t="s">
        <v>390</v>
      </c>
      <c r="B723" s="1" t="s">
        <v>391</v>
      </c>
      <c r="C723" s="1" t="s">
        <v>389</v>
      </c>
      <c r="D723" s="1">
        <v>39.887407000000003</v>
      </c>
      <c r="E723" s="1">
        <v>-105.87712500000001</v>
      </c>
      <c r="F723" s="3">
        <v>2</v>
      </c>
      <c r="G723" s="9" t="s">
        <v>2026</v>
      </c>
      <c r="H723" s="13">
        <v>8.4614619999999992</v>
      </c>
      <c r="I723" s="14">
        <v>7.7240149999999996</v>
      </c>
      <c r="J723" s="12">
        <v>0</v>
      </c>
      <c r="K723" s="12">
        <v>0</v>
      </c>
      <c r="L723" s="12">
        <v>0</v>
      </c>
      <c r="M723" s="1">
        <v>0</v>
      </c>
      <c r="N723" s="1">
        <v>0</v>
      </c>
      <c r="O723" s="12">
        <v>0.332673</v>
      </c>
      <c r="P723" s="1">
        <v>0</v>
      </c>
      <c r="Q723" s="1">
        <v>0</v>
      </c>
      <c r="R723" s="1">
        <v>0</v>
      </c>
      <c r="S723" s="1">
        <f t="shared" si="320"/>
        <v>0</v>
      </c>
      <c r="T723" s="1">
        <f t="shared" si="321"/>
        <v>0</v>
      </c>
      <c r="U723" s="1">
        <f t="shared" si="322"/>
        <v>0</v>
      </c>
      <c r="V723" s="1">
        <f t="shared" si="310"/>
        <v>0</v>
      </c>
      <c r="W723" s="1">
        <f t="shared" si="323"/>
        <v>0</v>
      </c>
      <c r="X723" s="1">
        <f t="shared" si="324"/>
        <v>0</v>
      </c>
      <c r="Y723" s="1">
        <f t="shared" si="325"/>
        <v>0</v>
      </c>
      <c r="Z723" s="1">
        <f t="shared" si="311"/>
        <v>0</v>
      </c>
      <c r="AA723" s="1">
        <f t="shared" si="326"/>
        <v>0</v>
      </c>
      <c r="AB723" s="1">
        <f t="shared" si="319"/>
        <v>0</v>
      </c>
      <c r="AC723" s="1"/>
    </row>
    <row r="724" spans="1:29" ht="12.95" customHeight="1">
      <c r="A724" s="2" t="s">
        <v>392</v>
      </c>
      <c r="B724" s="1" t="s">
        <v>391</v>
      </c>
      <c r="C724" s="1" t="s">
        <v>393</v>
      </c>
      <c r="D724" s="1">
        <v>39.890521</v>
      </c>
      <c r="E724" s="1">
        <v>-105.877413</v>
      </c>
      <c r="F724" s="3">
        <v>2</v>
      </c>
      <c r="G724" s="9" t="s">
        <v>2026</v>
      </c>
      <c r="H724" s="13">
        <v>8.9373369999999994</v>
      </c>
      <c r="I724" s="14">
        <v>7.4911099999999999</v>
      </c>
      <c r="J724" s="12">
        <v>0</v>
      </c>
      <c r="K724" s="12">
        <v>0</v>
      </c>
      <c r="L724" s="12">
        <v>0</v>
      </c>
      <c r="M724" s="1">
        <v>0</v>
      </c>
      <c r="N724" s="1">
        <v>0</v>
      </c>
      <c r="O724" s="12">
        <v>0.57632499999999998</v>
      </c>
      <c r="P724" s="1">
        <v>0</v>
      </c>
      <c r="Q724" s="1">
        <v>0</v>
      </c>
      <c r="R724" s="1">
        <v>0</v>
      </c>
      <c r="S724" s="1">
        <f t="shared" si="320"/>
        <v>0</v>
      </c>
      <c r="T724" s="1">
        <f t="shared" si="321"/>
        <v>0</v>
      </c>
      <c r="U724" s="1">
        <f t="shared" si="322"/>
        <v>0</v>
      </c>
      <c r="V724" s="1">
        <f t="shared" si="310"/>
        <v>0</v>
      </c>
      <c r="W724" s="1">
        <f t="shared" si="323"/>
        <v>0</v>
      </c>
      <c r="X724" s="1">
        <f t="shared" si="324"/>
        <v>0</v>
      </c>
      <c r="Y724" s="1">
        <f t="shared" si="325"/>
        <v>0</v>
      </c>
      <c r="Z724" s="1">
        <f t="shared" si="311"/>
        <v>0</v>
      </c>
      <c r="AA724" s="1">
        <f t="shared" si="326"/>
        <v>0</v>
      </c>
      <c r="AB724" s="1">
        <f t="shared" si="319"/>
        <v>0</v>
      </c>
      <c r="AC724" s="1"/>
    </row>
    <row r="725" spans="1:29" ht="12.95" customHeight="1">
      <c r="A725" s="2" t="s">
        <v>395</v>
      </c>
      <c r="B725" s="1" t="s">
        <v>396</v>
      </c>
      <c r="C725" s="1" t="s">
        <v>389</v>
      </c>
      <c r="D725" s="1">
        <v>39.880709000000003</v>
      </c>
      <c r="E725" s="1">
        <v>-105.741146</v>
      </c>
      <c r="F725" s="3">
        <v>2</v>
      </c>
      <c r="G725" s="9" t="s">
        <v>2026</v>
      </c>
      <c r="H725" s="13">
        <v>12.56715</v>
      </c>
      <c r="I725" s="14">
        <v>11.215698</v>
      </c>
      <c r="J725" s="12">
        <v>0</v>
      </c>
      <c r="K725" s="12">
        <v>0</v>
      </c>
      <c r="L725" s="12">
        <v>2.8400000000000002E-2</v>
      </c>
      <c r="M725" s="1">
        <v>0</v>
      </c>
      <c r="N725" s="1">
        <v>0</v>
      </c>
      <c r="O725" s="12">
        <v>0.48869899999999999</v>
      </c>
      <c r="P725" s="1">
        <v>0</v>
      </c>
      <c r="Q725" s="1">
        <v>0</v>
      </c>
      <c r="R725" s="1">
        <v>0</v>
      </c>
      <c r="S725" s="1">
        <f t="shared" si="320"/>
        <v>0</v>
      </c>
      <c r="T725" s="1">
        <f t="shared" si="321"/>
        <v>0</v>
      </c>
      <c r="U725" s="1">
        <f t="shared" si="322"/>
        <v>1</v>
      </c>
      <c r="V725" s="1">
        <f t="shared" si="310"/>
        <v>0</v>
      </c>
      <c r="W725" s="1">
        <f t="shared" si="323"/>
        <v>0</v>
      </c>
      <c r="X725" s="1">
        <f t="shared" si="324"/>
        <v>0</v>
      </c>
      <c r="Y725" s="1">
        <f t="shared" si="325"/>
        <v>0</v>
      </c>
      <c r="Z725" s="1">
        <f t="shared" si="311"/>
        <v>0</v>
      </c>
      <c r="AA725" s="1">
        <f t="shared" si="326"/>
        <v>0</v>
      </c>
      <c r="AB725" s="1">
        <f t="shared" si="319"/>
        <v>1</v>
      </c>
      <c r="AC725" s="1"/>
    </row>
    <row r="726" spans="1:29" ht="12.95" customHeight="1">
      <c r="A726" s="2" t="s">
        <v>397</v>
      </c>
      <c r="B726" s="1" t="s">
        <v>396</v>
      </c>
      <c r="C726" s="1" t="s">
        <v>398</v>
      </c>
      <c r="D726" s="1">
        <v>39.881754000000001</v>
      </c>
      <c r="E726" s="1">
        <v>-105.744181</v>
      </c>
      <c r="F726" s="3">
        <v>2</v>
      </c>
      <c r="G726" s="9" t="s">
        <v>2026</v>
      </c>
      <c r="H726" s="13">
        <v>13.067325</v>
      </c>
      <c r="I726" s="14">
        <v>11.142775</v>
      </c>
      <c r="J726" s="12">
        <v>0</v>
      </c>
      <c r="K726" s="12">
        <v>0</v>
      </c>
      <c r="L726" s="12">
        <v>2.7400000000000001E-2</v>
      </c>
      <c r="M726" s="1">
        <v>0</v>
      </c>
      <c r="N726" s="1">
        <v>0</v>
      </c>
      <c r="O726" s="12">
        <v>0.61765300000000001</v>
      </c>
      <c r="P726" s="1">
        <v>0</v>
      </c>
      <c r="Q726" s="1">
        <v>0</v>
      </c>
      <c r="R726" s="1">
        <v>0</v>
      </c>
      <c r="S726" s="1">
        <f t="shared" si="320"/>
        <v>0</v>
      </c>
      <c r="T726" s="1">
        <f t="shared" si="321"/>
        <v>0</v>
      </c>
      <c r="U726" s="1">
        <f t="shared" si="322"/>
        <v>1</v>
      </c>
      <c r="V726" s="1">
        <f t="shared" si="310"/>
        <v>0</v>
      </c>
      <c r="W726" s="1">
        <f t="shared" si="323"/>
        <v>0</v>
      </c>
      <c r="X726" s="1">
        <f t="shared" si="324"/>
        <v>1</v>
      </c>
      <c r="Y726" s="1">
        <f t="shared" si="325"/>
        <v>0</v>
      </c>
      <c r="Z726" s="1">
        <f t="shared" si="311"/>
        <v>0</v>
      </c>
      <c r="AA726" s="1">
        <f t="shared" si="326"/>
        <v>0</v>
      </c>
      <c r="AB726" s="1">
        <f t="shared" si="319"/>
        <v>2</v>
      </c>
      <c r="AC726" s="1"/>
    </row>
    <row r="727" spans="1:29" ht="12.95" customHeight="1">
      <c r="A727" s="2" t="s">
        <v>399</v>
      </c>
      <c r="B727" s="1" t="s">
        <v>400</v>
      </c>
      <c r="C727" s="1" t="s">
        <v>389</v>
      </c>
      <c r="D727" s="1">
        <v>39.952092999999998</v>
      </c>
      <c r="E727" s="1">
        <v>-105.736152</v>
      </c>
      <c r="F727" s="3">
        <v>2</v>
      </c>
      <c r="G727" s="9" t="s">
        <v>2026</v>
      </c>
      <c r="H727" s="13">
        <v>7.4560500000000003</v>
      </c>
      <c r="I727" s="14">
        <v>7.4560500000000003</v>
      </c>
      <c r="J727" s="12">
        <v>0</v>
      </c>
      <c r="K727" s="12">
        <v>0</v>
      </c>
      <c r="L727" s="12">
        <v>0</v>
      </c>
      <c r="M727" s="1">
        <v>0</v>
      </c>
      <c r="N727" s="1">
        <v>0</v>
      </c>
      <c r="O727" s="12">
        <v>0.86283299999999996</v>
      </c>
      <c r="P727" s="1">
        <v>0</v>
      </c>
      <c r="Q727" s="1">
        <v>0</v>
      </c>
      <c r="R727" s="1">
        <v>0</v>
      </c>
      <c r="S727" s="1">
        <f t="shared" si="320"/>
        <v>0</v>
      </c>
      <c r="T727" s="1">
        <f t="shared" si="321"/>
        <v>0</v>
      </c>
      <c r="U727" s="1">
        <f t="shared" si="322"/>
        <v>0</v>
      </c>
      <c r="V727" s="1">
        <f t="shared" si="310"/>
        <v>0</v>
      </c>
      <c r="W727" s="1">
        <f t="shared" si="323"/>
        <v>0</v>
      </c>
      <c r="X727" s="1">
        <f t="shared" si="324"/>
        <v>1</v>
      </c>
      <c r="Y727" s="1">
        <f t="shared" si="325"/>
        <v>0</v>
      </c>
      <c r="Z727" s="1">
        <f t="shared" si="311"/>
        <v>0</v>
      </c>
      <c r="AA727" s="1">
        <f t="shared" si="326"/>
        <v>0</v>
      </c>
      <c r="AB727" s="1">
        <f t="shared" si="319"/>
        <v>1</v>
      </c>
      <c r="AC727" s="1"/>
    </row>
    <row r="728" spans="1:29" ht="12.95" customHeight="1">
      <c r="A728" s="2" t="s">
        <v>401</v>
      </c>
      <c r="B728" s="1" t="s">
        <v>400</v>
      </c>
      <c r="C728" s="1" t="s">
        <v>402</v>
      </c>
      <c r="D728" s="1">
        <v>39.951372999999997</v>
      </c>
      <c r="E728" s="1">
        <v>-105.73757500000001</v>
      </c>
      <c r="F728" s="3">
        <v>2</v>
      </c>
      <c r="G728" s="9" t="s">
        <v>2026</v>
      </c>
      <c r="H728" s="13">
        <v>7.7861250000000002</v>
      </c>
      <c r="I728" s="14">
        <v>7.7861250000000002</v>
      </c>
      <c r="J728" s="12">
        <v>0</v>
      </c>
      <c r="K728" s="12">
        <v>0</v>
      </c>
      <c r="L728" s="12">
        <v>0</v>
      </c>
      <c r="M728" s="1">
        <v>0</v>
      </c>
      <c r="N728" s="1">
        <v>1</v>
      </c>
      <c r="O728" s="12">
        <v>1.112911</v>
      </c>
      <c r="P728" s="1">
        <v>0</v>
      </c>
      <c r="Q728" s="1">
        <v>0</v>
      </c>
      <c r="R728" s="1">
        <v>0</v>
      </c>
      <c r="S728" s="1">
        <f t="shared" si="320"/>
        <v>0</v>
      </c>
      <c r="T728" s="1">
        <f t="shared" si="321"/>
        <v>0</v>
      </c>
      <c r="U728" s="1">
        <f t="shared" si="322"/>
        <v>0</v>
      </c>
      <c r="V728" s="1">
        <f t="shared" si="310"/>
        <v>0</v>
      </c>
      <c r="W728" s="1">
        <f t="shared" si="323"/>
        <v>0</v>
      </c>
      <c r="X728" s="1">
        <f t="shared" si="324"/>
        <v>1</v>
      </c>
      <c r="Y728" s="1">
        <f t="shared" si="325"/>
        <v>0</v>
      </c>
      <c r="Z728" s="1">
        <f t="shared" si="311"/>
        <v>0</v>
      </c>
      <c r="AA728" s="1">
        <f t="shared" si="326"/>
        <v>0</v>
      </c>
      <c r="AB728" s="1">
        <f t="shared" si="319"/>
        <v>1</v>
      </c>
      <c r="AC728" s="1"/>
    </row>
    <row r="729" spans="1:29" ht="12.95" customHeight="1">
      <c r="A729" s="2" t="s">
        <v>420</v>
      </c>
      <c r="B729" s="1" t="s">
        <v>412</v>
      </c>
      <c r="C729" s="1" t="s">
        <v>421</v>
      </c>
      <c r="D729" s="1">
        <v>39.666865999999999</v>
      </c>
      <c r="E729" s="1">
        <v>-105.258366</v>
      </c>
      <c r="F729" s="3">
        <v>1</v>
      </c>
      <c r="G729" s="9" t="s">
        <v>2026</v>
      </c>
      <c r="H729" s="13">
        <v>402.50192700000002</v>
      </c>
      <c r="I729" s="14">
        <v>30.610455999999999</v>
      </c>
      <c r="J729" s="12">
        <v>3.5999999999999999E-3</v>
      </c>
      <c r="K729" s="12">
        <v>0.35309999999999997</v>
      </c>
      <c r="L729" s="12">
        <v>0.87019999999999997</v>
      </c>
      <c r="M729" s="1">
        <v>7</v>
      </c>
      <c r="N729" s="1">
        <v>7</v>
      </c>
      <c r="O729" s="12">
        <v>4.1832039999999999</v>
      </c>
      <c r="P729" s="1">
        <v>0</v>
      </c>
      <c r="Q729" s="1">
        <v>0</v>
      </c>
      <c r="R729" s="1">
        <v>0</v>
      </c>
      <c r="S729" s="1">
        <f t="shared" si="320"/>
        <v>1</v>
      </c>
      <c r="T729" s="1">
        <f t="shared" si="321"/>
        <v>1</v>
      </c>
      <c r="U729" s="1">
        <f t="shared" si="322"/>
        <v>1</v>
      </c>
      <c r="V729" s="1">
        <f t="shared" si="310"/>
        <v>1</v>
      </c>
      <c r="W729" s="1">
        <f t="shared" si="323"/>
        <v>1</v>
      </c>
      <c r="X729" s="1">
        <f t="shared" si="324"/>
        <v>1</v>
      </c>
      <c r="Y729" s="1">
        <f t="shared" si="325"/>
        <v>0</v>
      </c>
      <c r="Z729" s="1">
        <f t="shared" si="311"/>
        <v>0</v>
      </c>
      <c r="AA729" s="1">
        <f t="shared" si="326"/>
        <v>0</v>
      </c>
      <c r="AB729" s="1">
        <f t="shared" si="319"/>
        <v>6</v>
      </c>
      <c r="AC729" s="1"/>
    </row>
    <row r="730" spans="1:29" ht="12.95" customHeight="1">
      <c r="A730" s="2" t="s">
        <v>422</v>
      </c>
      <c r="B730" s="1" t="s">
        <v>412</v>
      </c>
      <c r="C730" s="1" t="s">
        <v>423</v>
      </c>
      <c r="D730" s="1">
        <v>39.656382999999998</v>
      </c>
      <c r="E730" s="1">
        <v>-105.2894</v>
      </c>
      <c r="F730" s="3">
        <v>1</v>
      </c>
      <c r="G730" s="9" t="s">
        <v>2026</v>
      </c>
      <c r="H730" s="13">
        <v>368.78896500000002</v>
      </c>
      <c r="I730" s="14">
        <v>29.048736000000002</v>
      </c>
      <c r="J730" s="12">
        <v>3.8999999999999998E-3</v>
      </c>
      <c r="K730" s="12">
        <v>0.37729999999999997</v>
      </c>
      <c r="L730" s="12">
        <v>0.76660000000000006</v>
      </c>
      <c r="M730" s="1">
        <v>4</v>
      </c>
      <c r="N730" s="1">
        <v>13</v>
      </c>
      <c r="O730" s="12">
        <v>8.28308</v>
      </c>
      <c r="P730" s="1">
        <v>0</v>
      </c>
      <c r="Q730" s="1">
        <v>0</v>
      </c>
      <c r="R730" s="1">
        <v>0</v>
      </c>
      <c r="S730" s="1">
        <f t="shared" si="320"/>
        <v>1</v>
      </c>
      <c r="T730" s="1">
        <f t="shared" si="321"/>
        <v>1</v>
      </c>
      <c r="U730" s="1">
        <f t="shared" si="322"/>
        <v>1</v>
      </c>
      <c r="V730" s="1">
        <f t="shared" si="310"/>
        <v>1</v>
      </c>
      <c r="W730" s="1">
        <f t="shared" si="323"/>
        <v>1</v>
      </c>
      <c r="X730" s="1">
        <f t="shared" si="324"/>
        <v>1</v>
      </c>
      <c r="Y730" s="1">
        <f t="shared" si="325"/>
        <v>0</v>
      </c>
      <c r="Z730" s="1">
        <f t="shared" si="311"/>
        <v>0</v>
      </c>
      <c r="AA730" s="1">
        <f t="shared" si="326"/>
        <v>0</v>
      </c>
      <c r="AB730" s="1">
        <f t="shared" si="319"/>
        <v>6</v>
      </c>
      <c r="AC730" s="1"/>
    </row>
    <row r="731" spans="1:29" ht="12.95" customHeight="1">
      <c r="A731" s="2" t="s">
        <v>424</v>
      </c>
      <c r="B731" s="1" t="s">
        <v>412</v>
      </c>
      <c r="C731" s="1" t="s">
        <v>425</v>
      </c>
      <c r="D731" s="1">
        <v>39.6614</v>
      </c>
      <c r="E731" s="1">
        <v>-105.23539</v>
      </c>
      <c r="F731" s="3">
        <v>1</v>
      </c>
      <c r="G731" s="9" t="s">
        <v>2026</v>
      </c>
      <c r="H731" s="13">
        <v>414.74378400000001</v>
      </c>
      <c r="I731" s="14">
        <v>27.722235000000001</v>
      </c>
      <c r="J731" s="12">
        <v>3.4999999999999996E-3</v>
      </c>
      <c r="K731" s="12">
        <v>0.34259999999999996</v>
      </c>
      <c r="L731" s="12">
        <v>0.87729999999999997</v>
      </c>
      <c r="M731" s="1">
        <v>7</v>
      </c>
      <c r="N731" s="1">
        <v>8</v>
      </c>
      <c r="O731" s="12">
        <v>3.0988609999999999</v>
      </c>
      <c r="P731" s="1">
        <v>0</v>
      </c>
      <c r="Q731" s="1">
        <v>0</v>
      </c>
      <c r="R731" s="1">
        <v>0</v>
      </c>
      <c r="S731" s="1">
        <f t="shared" si="320"/>
        <v>1</v>
      </c>
      <c r="T731" s="1">
        <f t="shared" si="321"/>
        <v>1</v>
      </c>
      <c r="U731" s="1">
        <f t="shared" si="322"/>
        <v>1</v>
      </c>
      <c r="V731" s="1">
        <f t="shared" si="310"/>
        <v>1</v>
      </c>
      <c r="W731" s="1">
        <f t="shared" si="323"/>
        <v>1</v>
      </c>
      <c r="X731" s="1">
        <f t="shared" si="324"/>
        <v>1</v>
      </c>
      <c r="Y731" s="1">
        <f t="shared" si="325"/>
        <v>0</v>
      </c>
      <c r="Z731" s="1">
        <f t="shared" si="311"/>
        <v>0</v>
      </c>
      <c r="AA731" s="1">
        <f t="shared" si="326"/>
        <v>0</v>
      </c>
      <c r="AB731" s="1">
        <f t="shared" si="319"/>
        <v>6</v>
      </c>
      <c r="AC731" s="1"/>
    </row>
    <row r="732" spans="1:29" ht="12.95" customHeight="1">
      <c r="A732" s="2" t="s">
        <v>426</v>
      </c>
      <c r="B732" s="1" t="s">
        <v>412</v>
      </c>
      <c r="C732" s="1" t="s">
        <v>427</v>
      </c>
      <c r="D732" s="1">
        <v>39.636600000000001</v>
      </c>
      <c r="E732" s="1">
        <v>-105.315</v>
      </c>
      <c r="F732" s="3">
        <v>2</v>
      </c>
      <c r="G732" s="9" t="s">
        <v>2026</v>
      </c>
      <c r="H732" s="13">
        <v>334.42113799999998</v>
      </c>
      <c r="I732" s="14">
        <v>35.156906999999997</v>
      </c>
      <c r="J732" s="12">
        <v>0</v>
      </c>
      <c r="K732" s="12">
        <v>0.3886</v>
      </c>
      <c r="L732" s="12">
        <v>0.38190000000000002</v>
      </c>
      <c r="M732" s="1">
        <v>0</v>
      </c>
      <c r="N732" s="1">
        <v>22</v>
      </c>
      <c r="O732" s="12">
        <v>6.6000170000000002</v>
      </c>
      <c r="P732" s="1">
        <v>0</v>
      </c>
      <c r="Q732" s="1">
        <v>0</v>
      </c>
      <c r="R732" s="1">
        <v>0</v>
      </c>
      <c r="S732" s="1">
        <f t="shared" si="320"/>
        <v>0</v>
      </c>
      <c r="T732" s="1">
        <f t="shared" si="321"/>
        <v>1</v>
      </c>
      <c r="U732" s="1">
        <f t="shared" si="322"/>
        <v>1</v>
      </c>
      <c r="V732" s="1">
        <f t="shared" si="310"/>
        <v>0</v>
      </c>
      <c r="W732" s="1">
        <f t="shared" si="323"/>
        <v>1</v>
      </c>
      <c r="X732" s="1">
        <f t="shared" si="324"/>
        <v>1</v>
      </c>
      <c r="Y732" s="1">
        <f t="shared" si="325"/>
        <v>0</v>
      </c>
      <c r="Z732" s="1">
        <f t="shared" si="311"/>
        <v>0</v>
      </c>
      <c r="AA732" s="1">
        <f t="shared" si="326"/>
        <v>0</v>
      </c>
      <c r="AB732" s="1">
        <f t="shared" si="319"/>
        <v>4</v>
      </c>
      <c r="AC732" s="1"/>
    </row>
    <row r="733" spans="1:29" ht="12.95" customHeight="1">
      <c r="A733" s="2" t="s">
        <v>428</v>
      </c>
      <c r="B733" s="1" t="s">
        <v>307</v>
      </c>
      <c r="C733" s="1" t="s">
        <v>429</v>
      </c>
      <c r="D733" s="1">
        <v>40.042479999999998</v>
      </c>
      <c r="E733" s="1">
        <v>-106.39573</v>
      </c>
      <c r="F733" s="3">
        <v>1</v>
      </c>
      <c r="G733" s="9" t="s">
        <v>2026</v>
      </c>
      <c r="H733" s="13">
        <v>1769.3551849999999</v>
      </c>
      <c r="I733" s="14">
        <v>23.183976999999999</v>
      </c>
      <c r="J733" s="12">
        <v>2.4899999999999999E-2</v>
      </c>
      <c r="K733" s="12">
        <v>0.74239999999999995</v>
      </c>
      <c r="L733" s="12">
        <v>1.4191</v>
      </c>
      <c r="M733" s="1">
        <v>1</v>
      </c>
      <c r="N733" s="1">
        <v>8</v>
      </c>
      <c r="O733" s="12">
        <v>1.963376</v>
      </c>
      <c r="P733" s="1">
        <v>7.8560000000000005E-2</v>
      </c>
      <c r="Q733" s="1">
        <v>0</v>
      </c>
      <c r="R733" s="1">
        <v>0</v>
      </c>
      <c r="S733" s="1">
        <f t="shared" si="320"/>
        <v>1</v>
      </c>
      <c r="T733" s="1">
        <f t="shared" si="321"/>
        <v>1</v>
      </c>
      <c r="U733" s="1">
        <f t="shared" si="322"/>
        <v>1</v>
      </c>
      <c r="V733" s="1">
        <f t="shared" si="310"/>
        <v>1</v>
      </c>
      <c r="W733" s="1">
        <f t="shared" si="323"/>
        <v>1</v>
      </c>
      <c r="X733" s="1">
        <f t="shared" si="324"/>
        <v>1</v>
      </c>
      <c r="Y733" s="1">
        <f t="shared" si="325"/>
        <v>1</v>
      </c>
      <c r="Z733" s="1">
        <f t="shared" si="311"/>
        <v>0</v>
      </c>
      <c r="AA733" s="1">
        <f t="shared" si="326"/>
        <v>0</v>
      </c>
      <c r="AB733" s="1">
        <f t="shared" si="319"/>
        <v>7</v>
      </c>
      <c r="AC733" s="1"/>
    </row>
    <row r="734" spans="1:29" ht="12.95" customHeight="1">
      <c r="A734" s="2" t="s">
        <v>431</v>
      </c>
      <c r="B734" s="1" t="s">
        <v>307</v>
      </c>
      <c r="C734" s="1" t="s">
        <v>432</v>
      </c>
      <c r="D734" s="1">
        <v>39.486499999999999</v>
      </c>
      <c r="E734" s="1">
        <v>-106.046283</v>
      </c>
      <c r="F734" s="3">
        <v>2</v>
      </c>
      <c r="G734" s="9" t="s">
        <v>2026</v>
      </c>
      <c r="H734" s="13">
        <v>140.65304499999999</v>
      </c>
      <c r="I734" s="14">
        <v>27.115684000000002</v>
      </c>
      <c r="J734" s="12">
        <v>0</v>
      </c>
      <c r="K734" s="12">
        <v>0</v>
      </c>
      <c r="L734" s="12">
        <v>1.8870000000000002</v>
      </c>
      <c r="M734" s="1">
        <v>4</v>
      </c>
      <c r="N734" s="1">
        <v>1</v>
      </c>
      <c r="O734" s="12">
        <v>6.167872</v>
      </c>
      <c r="P734" s="1">
        <v>7.1096999999999994E-2</v>
      </c>
      <c r="Q734" s="1">
        <v>0</v>
      </c>
      <c r="R734" s="1">
        <v>0</v>
      </c>
      <c r="S734" s="1">
        <f t="shared" si="320"/>
        <v>0</v>
      </c>
      <c r="T734" s="1">
        <f t="shared" si="321"/>
        <v>0</v>
      </c>
      <c r="U734" s="1">
        <f t="shared" si="322"/>
        <v>1</v>
      </c>
      <c r="V734" s="1">
        <f t="shared" ref="V734:V765" si="327">IF(M734&gt;0,1,0)</f>
        <v>1</v>
      </c>
      <c r="W734" s="1">
        <f t="shared" si="323"/>
        <v>0</v>
      </c>
      <c r="X734" s="1">
        <f t="shared" si="324"/>
        <v>1</v>
      </c>
      <c r="Y734" s="1">
        <f t="shared" si="325"/>
        <v>1</v>
      </c>
      <c r="Z734" s="1">
        <f t="shared" ref="Z734:Z765" si="328">IF(Q734&gt;0,1,0)</f>
        <v>0</v>
      </c>
      <c r="AA734" s="1">
        <f t="shared" si="326"/>
        <v>0</v>
      </c>
      <c r="AB734" s="1">
        <f t="shared" si="319"/>
        <v>4</v>
      </c>
      <c r="AC734" s="1"/>
    </row>
    <row r="735" spans="1:29" ht="12.95" customHeight="1">
      <c r="A735" s="2" t="s">
        <v>433</v>
      </c>
      <c r="B735" s="1" t="s">
        <v>307</v>
      </c>
      <c r="C735" s="1" t="s">
        <v>434</v>
      </c>
      <c r="D735" s="1">
        <v>39.6252</v>
      </c>
      <c r="E735" s="1">
        <v>-106.06565000000001</v>
      </c>
      <c r="F735" s="3">
        <v>2</v>
      </c>
      <c r="G735" s="9" t="s">
        <v>2026</v>
      </c>
      <c r="H735" s="13">
        <v>850.56369600000005</v>
      </c>
      <c r="I735" s="14">
        <v>32.506093</v>
      </c>
      <c r="J735" s="12">
        <v>0</v>
      </c>
      <c r="K735" s="12">
        <v>2.0999999999999999E-3</v>
      </c>
      <c r="L735" s="12">
        <v>1.9976</v>
      </c>
      <c r="M735" s="1">
        <v>0</v>
      </c>
      <c r="N735" s="1">
        <v>1</v>
      </c>
      <c r="O735" s="12">
        <v>2.9099170000000001</v>
      </c>
      <c r="P735" s="1">
        <v>0.149313</v>
      </c>
      <c r="Q735" s="1">
        <v>0</v>
      </c>
      <c r="R735" s="1">
        <v>0</v>
      </c>
      <c r="S735" s="1">
        <f t="shared" si="320"/>
        <v>0</v>
      </c>
      <c r="T735" s="1">
        <f t="shared" si="321"/>
        <v>1</v>
      </c>
      <c r="U735" s="1">
        <f t="shared" si="322"/>
        <v>1</v>
      </c>
      <c r="V735" s="1">
        <f t="shared" si="327"/>
        <v>0</v>
      </c>
      <c r="W735" s="1">
        <f t="shared" si="323"/>
        <v>0</v>
      </c>
      <c r="X735" s="1">
        <f t="shared" si="324"/>
        <v>1</v>
      </c>
      <c r="Y735" s="1">
        <f t="shared" si="325"/>
        <v>1</v>
      </c>
      <c r="Z735" s="1">
        <f t="shared" si="328"/>
        <v>0</v>
      </c>
      <c r="AA735" s="1">
        <f t="shared" si="326"/>
        <v>0</v>
      </c>
      <c r="AB735" s="1">
        <f t="shared" si="319"/>
        <v>4</v>
      </c>
      <c r="AC735" s="1"/>
    </row>
    <row r="736" spans="1:29" ht="12.95" customHeight="1">
      <c r="A736" s="2" t="s">
        <v>436</v>
      </c>
      <c r="B736" s="1" t="s">
        <v>437</v>
      </c>
      <c r="C736" s="1" t="s">
        <v>438</v>
      </c>
      <c r="D736" s="1">
        <v>39.718000000000004</v>
      </c>
      <c r="E736" s="1">
        <v>-106.15300000000001</v>
      </c>
      <c r="F736" s="3">
        <v>2</v>
      </c>
      <c r="G736" s="9" t="s">
        <v>2026</v>
      </c>
      <c r="H736" s="13">
        <v>19.581002999999999</v>
      </c>
      <c r="I736" s="14">
        <v>9.1858649999999997</v>
      </c>
      <c r="J736" s="12">
        <v>0</v>
      </c>
      <c r="K736" s="12">
        <v>0</v>
      </c>
      <c r="L736" s="12">
        <v>0</v>
      </c>
      <c r="M736" s="1">
        <v>0</v>
      </c>
      <c r="N736" s="1">
        <v>2</v>
      </c>
      <c r="O736" s="12">
        <v>0.596696</v>
      </c>
      <c r="P736" s="1">
        <v>0.357489</v>
      </c>
      <c r="Q736" s="1">
        <v>0</v>
      </c>
      <c r="R736" s="1">
        <v>0</v>
      </c>
      <c r="S736" s="1">
        <f t="shared" si="320"/>
        <v>0</v>
      </c>
      <c r="T736" s="1">
        <f t="shared" si="321"/>
        <v>0</v>
      </c>
      <c r="U736" s="1">
        <f t="shared" si="322"/>
        <v>0</v>
      </c>
      <c r="V736" s="1">
        <f t="shared" si="327"/>
        <v>0</v>
      </c>
      <c r="W736" s="1">
        <f t="shared" si="323"/>
        <v>1</v>
      </c>
      <c r="X736" s="1">
        <f t="shared" si="324"/>
        <v>0</v>
      </c>
      <c r="Y736" s="1">
        <f t="shared" si="325"/>
        <v>1</v>
      </c>
      <c r="Z736" s="1">
        <f t="shared" si="328"/>
        <v>0</v>
      </c>
      <c r="AA736" s="1">
        <f t="shared" si="326"/>
        <v>0</v>
      </c>
      <c r="AB736" s="1">
        <f t="shared" si="319"/>
        <v>2</v>
      </c>
      <c r="AC736" s="1"/>
    </row>
    <row r="737" spans="1:29" ht="12.95" customHeight="1">
      <c r="A737" s="2" t="s">
        <v>439</v>
      </c>
      <c r="B737" s="1" t="s">
        <v>440</v>
      </c>
      <c r="C737" s="1" t="s">
        <v>441</v>
      </c>
      <c r="D737" s="1">
        <v>39.648667000000003</v>
      </c>
      <c r="E737" s="1">
        <v>-106.016667</v>
      </c>
      <c r="F737" s="3">
        <v>2</v>
      </c>
      <c r="G737" s="9" t="s">
        <v>2026</v>
      </c>
      <c r="H737" s="13">
        <v>33.112672000000003</v>
      </c>
      <c r="I737" s="14">
        <v>18.756163000000001</v>
      </c>
      <c r="J737" s="12">
        <v>0</v>
      </c>
      <c r="K737" s="12">
        <v>0</v>
      </c>
      <c r="L737" s="12">
        <v>2.0008999999999997</v>
      </c>
      <c r="M737" s="1">
        <v>0</v>
      </c>
      <c r="N737" s="1">
        <v>0</v>
      </c>
      <c r="O737" s="12">
        <v>0.64946400000000004</v>
      </c>
      <c r="P737" s="1">
        <v>0</v>
      </c>
      <c r="Q737" s="1">
        <v>0</v>
      </c>
      <c r="R737" s="1">
        <v>0</v>
      </c>
      <c r="S737" s="1">
        <f t="shared" si="320"/>
        <v>0</v>
      </c>
      <c r="T737" s="1">
        <f t="shared" si="321"/>
        <v>0</v>
      </c>
      <c r="U737" s="1">
        <f t="shared" si="322"/>
        <v>1</v>
      </c>
      <c r="V737" s="1">
        <f t="shared" si="327"/>
        <v>0</v>
      </c>
      <c r="W737" s="1">
        <f t="shared" si="323"/>
        <v>0</v>
      </c>
      <c r="X737" s="1">
        <f t="shared" si="324"/>
        <v>1</v>
      </c>
      <c r="Y737" s="1">
        <f t="shared" si="325"/>
        <v>0</v>
      </c>
      <c r="Z737" s="1">
        <f t="shared" si="328"/>
        <v>0</v>
      </c>
      <c r="AA737" s="1">
        <f t="shared" si="326"/>
        <v>0</v>
      </c>
      <c r="AB737" s="1">
        <f t="shared" si="319"/>
        <v>2</v>
      </c>
      <c r="AC737" s="1"/>
    </row>
    <row r="738" spans="1:29" ht="12.95" customHeight="1">
      <c r="A738" s="2" t="s">
        <v>442</v>
      </c>
      <c r="B738" s="1" t="s">
        <v>440</v>
      </c>
      <c r="C738" s="1" t="s">
        <v>443</v>
      </c>
      <c r="D738" s="1">
        <v>39.661099999999998</v>
      </c>
      <c r="E738" s="1">
        <v>-105.982</v>
      </c>
      <c r="F738" s="3">
        <v>2</v>
      </c>
      <c r="G738" s="9" t="s">
        <v>2026</v>
      </c>
      <c r="H738" s="13">
        <v>18.423922000000001</v>
      </c>
      <c r="I738" s="14">
        <v>16.185670999999999</v>
      </c>
      <c r="J738" s="12">
        <v>0</v>
      </c>
      <c r="K738" s="12">
        <v>0</v>
      </c>
      <c r="L738" s="12">
        <v>1.9386000000000001</v>
      </c>
      <c r="M738" s="1">
        <v>0</v>
      </c>
      <c r="N738" s="1">
        <v>0</v>
      </c>
      <c r="O738" s="12">
        <v>0.76805500000000004</v>
      </c>
      <c r="P738" s="1">
        <v>0</v>
      </c>
      <c r="Q738" s="1">
        <v>0</v>
      </c>
      <c r="R738" s="1">
        <v>0</v>
      </c>
      <c r="S738" s="1">
        <f t="shared" si="320"/>
        <v>0</v>
      </c>
      <c r="T738" s="1">
        <f t="shared" si="321"/>
        <v>0</v>
      </c>
      <c r="U738" s="1">
        <f t="shared" si="322"/>
        <v>1</v>
      </c>
      <c r="V738" s="1">
        <f t="shared" si="327"/>
        <v>0</v>
      </c>
      <c r="W738" s="1">
        <f t="shared" si="323"/>
        <v>0</v>
      </c>
      <c r="X738" s="1">
        <f t="shared" si="324"/>
        <v>1</v>
      </c>
      <c r="Y738" s="1">
        <f t="shared" si="325"/>
        <v>0</v>
      </c>
      <c r="Z738" s="1">
        <f t="shared" si="328"/>
        <v>0</v>
      </c>
      <c r="AA738" s="1">
        <f t="shared" si="326"/>
        <v>0</v>
      </c>
      <c r="AB738" s="1">
        <f t="shared" si="319"/>
        <v>2</v>
      </c>
      <c r="AC738" s="1"/>
    </row>
    <row r="739" spans="1:29" ht="12.95" customHeight="1">
      <c r="A739" s="2" t="s">
        <v>451</v>
      </c>
      <c r="B739" s="1" t="s">
        <v>452</v>
      </c>
      <c r="C739" s="1" t="s">
        <v>453</v>
      </c>
      <c r="D739" s="1">
        <v>39.605215999999999</v>
      </c>
      <c r="E739" s="1">
        <v>-105.943031</v>
      </c>
      <c r="F739" s="3">
        <v>2</v>
      </c>
      <c r="G739" s="9" t="s">
        <v>2026</v>
      </c>
      <c r="H739" s="13">
        <v>147.39923200000001</v>
      </c>
      <c r="I739" s="14">
        <v>36.463079</v>
      </c>
      <c r="J739" s="12">
        <v>0</v>
      </c>
      <c r="K739" s="12">
        <v>0</v>
      </c>
      <c r="L739" s="12">
        <v>0.31509999999999999</v>
      </c>
      <c r="M739" s="1">
        <v>1</v>
      </c>
      <c r="N739" s="1">
        <v>5</v>
      </c>
      <c r="O739" s="12">
        <v>0.98854200000000003</v>
      </c>
      <c r="P739" s="1">
        <v>0.68521399999999999</v>
      </c>
      <c r="Q739" s="1">
        <v>0</v>
      </c>
      <c r="R739" s="1">
        <v>0</v>
      </c>
      <c r="S739" s="1">
        <f t="shared" si="320"/>
        <v>0</v>
      </c>
      <c r="T739" s="1">
        <f t="shared" si="321"/>
        <v>0</v>
      </c>
      <c r="U739" s="1">
        <f t="shared" si="322"/>
        <v>1</v>
      </c>
      <c r="V739" s="1">
        <f t="shared" si="327"/>
        <v>1</v>
      </c>
      <c r="W739" s="1">
        <f t="shared" si="323"/>
        <v>1</v>
      </c>
      <c r="X739" s="1">
        <f t="shared" si="324"/>
        <v>1</v>
      </c>
      <c r="Y739" s="1">
        <f t="shared" si="325"/>
        <v>1</v>
      </c>
      <c r="Z739" s="1">
        <f t="shared" si="328"/>
        <v>0</v>
      </c>
      <c r="AA739" s="1">
        <f t="shared" si="326"/>
        <v>0</v>
      </c>
      <c r="AB739" s="1">
        <f t="shared" si="319"/>
        <v>5</v>
      </c>
      <c r="AC739" s="1"/>
    </row>
    <row r="740" spans="1:29" ht="12.95" customHeight="1">
      <c r="A740" s="2" t="s">
        <v>454</v>
      </c>
      <c r="B740" s="1" t="s">
        <v>455</v>
      </c>
      <c r="C740" s="1" t="s">
        <v>114</v>
      </c>
      <c r="D740" s="1">
        <v>39.605200000000004</v>
      </c>
      <c r="E740" s="1">
        <v>-105.9422</v>
      </c>
      <c r="F740" s="3">
        <v>2</v>
      </c>
      <c r="G740" s="9" t="s">
        <v>2026</v>
      </c>
      <c r="H740" s="13">
        <v>41.320011999999998</v>
      </c>
      <c r="I740" s="14">
        <v>15.639557999999999</v>
      </c>
      <c r="J740" s="12">
        <v>0</v>
      </c>
      <c r="K740" s="12">
        <v>0</v>
      </c>
      <c r="L740" s="12">
        <v>1.0518000000000001</v>
      </c>
      <c r="M740" s="1">
        <v>0</v>
      </c>
      <c r="N740" s="1">
        <v>1</v>
      </c>
      <c r="O740" s="12">
        <v>0.65977699999999995</v>
      </c>
      <c r="P740" s="1">
        <v>2.4201E-2</v>
      </c>
      <c r="Q740" s="1">
        <v>0</v>
      </c>
      <c r="R740" s="1">
        <v>0</v>
      </c>
      <c r="S740" s="1">
        <f t="shared" si="320"/>
        <v>0</v>
      </c>
      <c r="T740" s="1">
        <f t="shared" si="321"/>
        <v>0</v>
      </c>
      <c r="U740" s="1">
        <f t="shared" si="322"/>
        <v>1</v>
      </c>
      <c r="V740" s="1">
        <f t="shared" si="327"/>
        <v>0</v>
      </c>
      <c r="W740" s="1">
        <f t="shared" si="323"/>
        <v>0</v>
      </c>
      <c r="X740" s="1">
        <f t="shared" si="324"/>
        <v>1</v>
      </c>
      <c r="Y740" s="1">
        <f t="shared" si="325"/>
        <v>0</v>
      </c>
      <c r="Z740" s="1">
        <f t="shared" si="328"/>
        <v>0</v>
      </c>
      <c r="AA740" s="1">
        <f t="shared" si="326"/>
        <v>0</v>
      </c>
      <c r="AB740" s="1">
        <f t="shared" si="319"/>
        <v>2</v>
      </c>
      <c r="AC740" s="1"/>
    </row>
    <row r="741" spans="1:29" ht="12.95" customHeight="1">
      <c r="A741" s="2" t="s">
        <v>459</v>
      </c>
      <c r="B741" s="1" t="s">
        <v>460</v>
      </c>
      <c r="C741" s="1" t="s">
        <v>461</v>
      </c>
      <c r="D741" s="1">
        <v>39.588349999999998</v>
      </c>
      <c r="E741" s="1">
        <v>-106.00345</v>
      </c>
      <c r="F741" s="3">
        <v>2</v>
      </c>
      <c r="G741" s="9" t="s">
        <v>2026</v>
      </c>
      <c r="H741" s="13">
        <v>18.381105999999999</v>
      </c>
      <c r="I741" s="14">
        <v>16.091562</v>
      </c>
      <c r="J741" s="12">
        <v>0</v>
      </c>
      <c r="K741" s="12">
        <v>0</v>
      </c>
      <c r="L741" s="12">
        <v>0.14710000000000001</v>
      </c>
      <c r="M741" s="1">
        <v>0</v>
      </c>
      <c r="N741" s="1">
        <v>1</v>
      </c>
      <c r="O741" s="12">
        <v>1.4394309999999999</v>
      </c>
      <c r="P741" s="1">
        <v>0</v>
      </c>
      <c r="Q741" s="1">
        <v>0</v>
      </c>
      <c r="R741" s="1">
        <v>0</v>
      </c>
      <c r="S741" s="1">
        <f t="shared" si="320"/>
        <v>0</v>
      </c>
      <c r="T741" s="1">
        <f t="shared" si="321"/>
        <v>0</v>
      </c>
      <c r="U741" s="1">
        <f t="shared" si="322"/>
        <v>1</v>
      </c>
      <c r="V741" s="1">
        <f t="shared" si="327"/>
        <v>0</v>
      </c>
      <c r="W741" s="1">
        <f t="shared" si="323"/>
        <v>0</v>
      </c>
      <c r="X741" s="1">
        <f t="shared" si="324"/>
        <v>1</v>
      </c>
      <c r="Y741" s="1">
        <f t="shared" si="325"/>
        <v>0</v>
      </c>
      <c r="Z741" s="1">
        <f t="shared" si="328"/>
        <v>0</v>
      </c>
      <c r="AA741" s="1">
        <f t="shared" si="326"/>
        <v>0</v>
      </c>
      <c r="AB741" s="1">
        <f t="shared" si="319"/>
        <v>2</v>
      </c>
      <c r="AC741" s="1"/>
    </row>
    <row r="742" spans="1:29" ht="12.95" customHeight="1">
      <c r="A742" s="2" t="s">
        <v>462</v>
      </c>
      <c r="B742" s="1" t="s">
        <v>463</v>
      </c>
      <c r="C742" s="1" t="s">
        <v>464</v>
      </c>
      <c r="D742" s="1">
        <v>39.836730000000003</v>
      </c>
      <c r="E742" s="1">
        <v>-106.31082000000001</v>
      </c>
      <c r="F742" s="3">
        <v>2</v>
      </c>
      <c r="G742" s="9" t="s">
        <v>2026</v>
      </c>
      <c r="H742" s="13">
        <v>32.142867000000003</v>
      </c>
      <c r="I742" s="14">
        <v>14.181735</v>
      </c>
      <c r="J742" s="12">
        <v>0</v>
      </c>
      <c r="K742" s="12">
        <v>0</v>
      </c>
      <c r="L742" s="12">
        <v>0</v>
      </c>
      <c r="M742" s="1">
        <v>0</v>
      </c>
      <c r="N742" s="1">
        <v>0</v>
      </c>
      <c r="O742" s="12">
        <v>0.15326799999999999</v>
      </c>
      <c r="P742" s="1">
        <v>0</v>
      </c>
      <c r="Q742" s="1">
        <v>0</v>
      </c>
      <c r="R742" s="1">
        <v>0</v>
      </c>
      <c r="S742" s="1">
        <f t="shared" si="320"/>
        <v>0</v>
      </c>
      <c r="T742" s="1">
        <f t="shared" si="321"/>
        <v>0</v>
      </c>
      <c r="U742" s="1">
        <f t="shared" si="322"/>
        <v>0</v>
      </c>
      <c r="V742" s="1">
        <f t="shared" si="327"/>
        <v>0</v>
      </c>
      <c r="W742" s="1">
        <f t="shared" si="323"/>
        <v>0</v>
      </c>
      <c r="X742" s="1">
        <f t="shared" si="324"/>
        <v>0</v>
      </c>
      <c r="Y742" s="1">
        <f t="shared" si="325"/>
        <v>0</v>
      </c>
      <c r="Z742" s="1">
        <f t="shared" si="328"/>
        <v>0</v>
      </c>
      <c r="AA742" s="1">
        <f t="shared" si="326"/>
        <v>0</v>
      </c>
      <c r="AB742" s="1">
        <f t="shared" si="319"/>
        <v>0</v>
      </c>
      <c r="AC742" s="1"/>
    </row>
    <row r="743" spans="1:29" ht="12.95" customHeight="1">
      <c r="A743" s="2" t="s">
        <v>465</v>
      </c>
      <c r="B743" s="1" t="s">
        <v>466</v>
      </c>
      <c r="C743" s="1" t="s">
        <v>467</v>
      </c>
      <c r="D743" s="1">
        <v>39.705410000000001</v>
      </c>
      <c r="E743" s="1">
        <v>-106.72092000000001</v>
      </c>
      <c r="F743" s="3">
        <v>1</v>
      </c>
      <c r="G743" s="9" t="s">
        <v>2026</v>
      </c>
      <c r="H743" s="13">
        <v>1567.227048</v>
      </c>
      <c r="I743" s="14">
        <v>55.426209999999998</v>
      </c>
      <c r="J743" s="12">
        <v>2.0999999999999999E-3</v>
      </c>
      <c r="K743" s="12">
        <v>0.1862</v>
      </c>
      <c r="L743" s="12">
        <v>1.3441000000000001</v>
      </c>
      <c r="M743" s="1">
        <v>1</v>
      </c>
      <c r="N743" s="1">
        <v>29</v>
      </c>
      <c r="O743" s="12">
        <v>2.3376209999999999</v>
      </c>
      <c r="P743" s="1">
        <v>4.4660000000000004E-3</v>
      </c>
      <c r="Q743" s="1">
        <v>1</v>
      </c>
      <c r="R743" s="1">
        <v>0</v>
      </c>
      <c r="S743" s="1">
        <f t="shared" si="320"/>
        <v>1</v>
      </c>
      <c r="T743" s="1">
        <f t="shared" si="321"/>
        <v>1</v>
      </c>
      <c r="U743" s="1">
        <f t="shared" si="322"/>
        <v>1</v>
      </c>
      <c r="V743" s="1">
        <f t="shared" si="327"/>
        <v>1</v>
      </c>
      <c r="W743" s="1">
        <f t="shared" si="323"/>
        <v>1</v>
      </c>
      <c r="X743" s="1">
        <f t="shared" si="324"/>
        <v>1</v>
      </c>
      <c r="Y743" s="1">
        <f t="shared" si="325"/>
        <v>0</v>
      </c>
      <c r="Z743" s="1">
        <f t="shared" si="328"/>
        <v>1</v>
      </c>
      <c r="AA743" s="1">
        <f t="shared" si="326"/>
        <v>0</v>
      </c>
      <c r="AB743" s="1">
        <f t="shared" si="319"/>
        <v>7</v>
      </c>
      <c r="AC743" s="1"/>
    </row>
    <row r="744" spans="1:29" ht="12.95" customHeight="1">
      <c r="A744" s="2" t="s">
        <v>468</v>
      </c>
      <c r="B744" s="1" t="s">
        <v>466</v>
      </c>
      <c r="C744" s="1" t="s">
        <v>469</v>
      </c>
      <c r="D744" s="1">
        <v>39.6905</v>
      </c>
      <c r="E744" s="1">
        <v>-106.66</v>
      </c>
      <c r="F744" s="3">
        <v>1</v>
      </c>
      <c r="G744" s="9" t="s">
        <v>2026</v>
      </c>
      <c r="H744" s="13">
        <v>1345.570336</v>
      </c>
      <c r="I744" s="14">
        <v>31.593050999999999</v>
      </c>
      <c r="J744" s="12">
        <v>2.5000000000000001E-3</v>
      </c>
      <c r="K744" s="12">
        <v>0.1116</v>
      </c>
      <c r="L744" s="12">
        <v>1.4628999999999999</v>
      </c>
      <c r="M744" s="1">
        <v>2</v>
      </c>
      <c r="N744" s="1">
        <v>17</v>
      </c>
      <c r="O744" s="12">
        <v>2.3194620000000001</v>
      </c>
      <c r="P744" s="1">
        <v>5.202E-3</v>
      </c>
      <c r="Q744" s="1">
        <v>0</v>
      </c>
      <c r="R744" s="1">
        <v>0</v>
      </c>
      <c r="S744" s="1">
        <f t="shared" si="320"/>
        <v>1</v>
      </c>
      <c r="T744" s="1">
        <f t="shared" si="321"/>
        <v>1</v>
      </c>
      <c r="U744" s="1">
        <f t="shared" si="322"/>
        <v>1</v>
      </c>
      <c r="V744" s="1">
        <f t="shared" si="327"/>
        <v>1</v>
      </c>
      <c r="W744" s="1">
        <f t="shared" si="323"/>
        <v>1</v>
      </c>
      <c r="X744" s="1">
        <f t="shared" si="324"/>
        <v>1</v>
      </c>
      <c r="Y744" s="1">
        <f t="shared" si="325"/>
        <v>0</v>
      </c>
      <c r="Z744" s="1">
        <f t="shared" si="328"/>
        <v>0</v>
      </c>
      <c r="AA744" s="1">
        <f t="shared" si="326"/>
        <v>0</v>
      </c>
      <c r="AB744" s="1">
        <f t="shared" si="319"/>
        <v>6</v>
      </c>
      <c r="AC744" s="1"/>
    </row>
    <row r="745" spans="1:29" ht="12.95" customHeight="1">
      <c r="A745" s="2" t="s">
        <v>470</v>
      </c>
      <c r="B745" s="1" t="s">
        <v>471</v>
      </c>
      <c r="C745" s="1" t="s">
        <v>472</v>
      </c>
      <c r="D745" s="1">
        <v>39.647959999999998</v>
      </c>
      <c r="E745" s="1">
        <v>-106.60939</v>
      </c>
      <c r="F745" s="3">
        <v>1</v>
      </c>
      <c r="G745" s="9" t="s">
        <v>2026</v>
      </c>
      <c r="H745" s="13">
        <v>127.16004100000001</v>
      </c>
      <c r="I745" s="14">
        <v>15.57118</v>
      </c>
      <c r="J745" s="12">
        <v>0</v>
      </c>
      <c r="K745" s="12">
        <v>0.56540000000000001</v>
      </c>
      <c r="L745" s="12">
        <v>0.18110000000000001</v>
      </c>
      <c r="M745" s="1">
        <v>0</v>
      </c>
      <c r="N745" s="1">
        <v>39</v>
      </c>
      <c r="O745" s="12">
        <v>2.6386769999999999</v>
      </c>
      <c r="P745" s="1">
        <v>4.7184999999999998E-2</v>
      </c>
      <c r="Q745" s="1">
        <v>0</v>
      </c>
      <c r="R745" s="1">
        <v>0</v>
      </c>
      <c r="S745" s="1">
        <f t="shared" si="320"/>
        <v>0</v>
      </c>
      <c r="T745" s="1">
        <f t="shared" si="321"/>
        <v>1</v>
      </c>
      <c r="U745" s="1">
        <f t="shared" si="322"/>
        <v>1</v>
      </c>
      <c r="V745" s="1">
        <f t="shared" si="327"/>
        <v>0</v>
      </c>
      <c r="W745" s="1">
        <f t="shared" si="323"/>
        <v>1</v>
      </c>
      <c r="X745" s="1">
        <f t="shared" si="324"/>
        <v>1</v>
      </c>
      <c r="Y745" s="1">
        <f t="shared" si="325"/>
        <v>1</v>
      </c>
      <c r="Z745" s="1">
        <f t="shared" si="328"/>
        <v>0</v>
      </c>
      <c r="AA745" s="1">
        <f t="shared" si="326"/>
        <v>0</v>
      </c>
      <c r="AB745" s="1">
        <f t="shared" si="319"/>
        <v>5</v>
      </c>
      <c r="AC745" s="1"/>
    </row>
    <row r="746" spans="1:29" ht="12.95" customHeight="1">
      <c r="A746" s="2" t="s">
        <v>473</v>
      </c>
      <c r="B746" s="1" t="s">
        <v>466</v>
      </c>
      <c r="C746" s="1" t="s">
        <v>474</v>
      </c>
      <c r="D746" s="1">
        <v>39.633333</v>
      </c>
      <c r="E746" s="1">
        <v>-106.52500000000001</v>
      </c>
      <c r="F746" s="3">
        <v>1</v>
      </c>
      <c r="G746" s="9" t="s">
        <v>2026</v>
      </c>
      <c r="H746" s="13">
        <v>1031.333488</v>
      </c>
      <c r="I746" s="14">
        <v>31.009091999999999</v>
      </c>
      <c r="J746" s="12">
        <v>3.1999999999999997E-3</v>
      </c>
      <c r="K746" s="12">
        <v>1.84E-2</v>
      </c>
      <c r="L746" s="12">
        <v>1.0448000000000002</v>
      </c>
      <c r="M746" s="1">
        <v>0</v>
      </c>
      <c r="N746" s="1">
        <v>150</v>
      </c>
      <c r="O746" s="12">
        <v>2.6371440000000002</v>
      </c>
      <c r="P746" s="1">
        <v>9.7000000000000005E-4</v>
      </c>
      <c r="Q746" s="1">
        <v>0</v>
      </c>
      <c r="R746" s="1">
        <v>0</v>
      </c>
      <c r="S746" s="1">
        <f t="shared" si="320"/>
        <v>1</v>
      </c>
      <c r="T746" s="1">
        <f t="shared" si="321"/>
        <v>1</v>
      </c>
      <c r="U746" s="1">
        <f t="shared" si="322"/>
        <v>1</v>
      </c>
      <c r="V746" s="1">
        <f t="shared" si="327"/>
        <v>0</v>
      </c>
      <c r="W746" s="1">
        <f t="shared" si="323"/>
        <v>1</v>
      </c>
      <c r="X746" s="1">
        <f t="shared" si="324"/>
        <v>1</v>
      </c>
      <c r="Y746" s="1">
        <f t="shared" si="325"/>
        <v>0</v>
      </c>
      <c r="Z746" s="1">
        <f t="shared" si="328"/>
        <v>0</v>
      </c>
      <c r="AA746" s="1">
        <f t="shared" si="326"/>
        <v>0</v>
      </c>
      <c r="AB746" s="1">
        <f t="shared" si="319"/>
        <v>5</v>
      </c>
      <c r="AC746" s="1"/>
    </row>
    <row r="747" spans="1:29" ht="12.95" customHeight="1">
      <c r="A747" s="2" t="s">
        <v>475</v>
      </c>
      <c r="B747" s="1" t="s">
        <v>466</v>
      </c>
      <c r="C747" s="1" t="s">
        <v>476</v>
      </c>
      <c r="D747" s="1">
        <v>39.634810000000002</v>
      </c>
      <c r="E747" s="1">
        <v>-106.52922</v>
      </c>
      <c r="F747" s="3">
        <v>1</v>
      </c>
      <c r="G747" s="9" t="s">
        <v>2026</v>
      </c>
      <c r="H747" s="13">
        <v>1051.167582</v>
      </c>
      <c r="I747" s="14">
        <v>37.826456</v>
      </c>
      <c r="J747" s="12">
        <v>3.1999999999999997E-3</v>
      </c>
      <c r="K747" s="12">
        <v>1.9100000000000002E-2</v>
      </c>
      <c r="L747" s="12">
        <v>1.0806</v>
      </c>
      <c r="M747" s="1">
        <v>0</v>
      </c>
      <c r="N747" s="1">
        <v>162</v>
      </c>
      <c r="O747" s="12">
        <v>2.6497639999999998</v>
      </c>
      <c r="P747" s="1">
        <v>9.5100000000000002E-4</v>
      </c>
      <c r="Q747" s="1">
        <v>0</v>
      </c>
      <c r="R747" s="1">
        <v>0</v>
      </c>
      <c r="S747" s="1">
        <f t="shared" si="320"/>
        <v>1</v>
      </c>
      <c r="T747" s="1">
        <f t="shared" si="321"/>
        <v>1</v>
      </c>
      <c r="U747" s="1">
        <f t="shared" si="322"/>
        <v>1</v>
      </c>
      <c r="V747" s="1">
        <f t="shared" si="327"/>
        <v>0</v>
      </c>
      <c r="W747" s="1">
        <f t="shared" si="323"/>
        <v>1</v>
      </c>
      <c r="X747" s="1">
        <f t="shared" si="324"/>
        <v>1</v>
      </c>
      <c r="Y747" s="1">
        <f t="shared" si="325"/>
        <v>0</v>
      </c>
      <c r="Z747" s="1">
        <f t="shared" si="328"/>
        <v>0</v>
      </c>
      <c r="AA747" s="1">
        <f t="shared" si="326"/>
        <v>0</v>
      </c>
      <c r="AB747" s="1">
        <f t="shared" si="319"/>
        <v>5</v>
      </c>
      <c r="AC747" s="1"/>
    </row>
    <row r="748" spans="1:29" ht="12.95" customHeight="1">
      <c r="A748" s="2" t="s">
        <v>477</v>
      </c>
      <c r="B748" s="1" t="s">
        <v>466</v>
      </c>
      <c r="C748" s="1" t="s">
        <v>478</v>
      </c>
      <c r="D748" s="1">
        <v>39.639200000000002</v>
      </c>
      <c r="E748" s="1">
        <v>-106.58394</v>
      </c>
      <c r="F748" s="3">
        <v>1</v>
      </c>
      <c r="G748" s="9" t="s">
        <v>2026</v>
      </c>
      <c r="H748" s="13">
        <v>1108.1108509999999</v>
      </c>
      <c r="I748" s="14">
        <v>31.557808000000001</v>
      </c>
      <c r="J748" s="12">
        <v>3.0000000000000001E-3</v>
      </c>
      <c r="K748" s="12">
        <v>2.75E-2</v>
      </c>
      <c r="L748" s="12">
        <v>1.3203999999999998</v>
      </c>
      <c r="M748" s="1">
        <v>8</v>
      </c>
      <c r="N748" s="1">
        <v>41</v>
      </c>
      <c r="O748" s="12">
        <v>4.3880699999999999</v>
      </c>
      <c r="P748" s="1">
        <v>9.0200000000000002E-4</v>
      </c>
      <c r="Q748" s="1">
        <v>0</v>
      </c>
      <c r="R748" s="1">
        <v>0</v>
      </c>
      <c r="S748" s="1">
        <f t="shared" si="320"/>
        <v>1</v>
      </c>
      <c r="T748" s="1">
        <f t="shared" si="321"/>
        <v>1</v>
      </c>
      <c r="U748" s="1">
        <f t="shared" si="322"/>
        <v>1</v>
      </c>
      <c r="V748" s="1">
        <f t="shared" si="327"/>
        <v>1</v>
      </c>
      <c r="W748" s="1">
        <f t="shared" si="323"/>
        <v>1</v>
      </c>
      <c r="X748" s="1">
        <f t="shared" si="324"/>
        <v>1</v>
      </c>
      <c r="Y748" s="1">
        <f t="shared" si="325"/>
        <v>0</v>
      </c>
      <c r="Z748" s="1">
        <f t="shared" si="328"/>
        <v>0</v>
      </c>
      <c r="AA748" s="1">
        <f t="shared" si="326"/>
        <v>0</v>
      </c>
      <c r="AB748" s="1">
        <f t="shared" si="319"/>
        <v>6</v>
      </c>
      <c r="AC748" s="1"/>
    </row>
    <row r="749" spans="1:29" ht="12.95" customHeight="1">
      <c r="A749" s="2" t="s">
        <v>479</v>
      </c>
      <c r="B749" s="1" t="s">
        <v>466</v>
      </c>
      <c r="C749" s="1" t="s">
        <v>480</v>
      </c>
      <c r="D749" s="1">
        <v>39.652999999999999</v>
      </c>
      <c r="E749" s="1">
        <v>-106.6224</v>
      </c>
      <c r="F749" s="3">
        <v>1</v>
      </c>
      <c r="G749" s="9" t="s">
        <v>2026</v>
      </c>
      <c r="H749" s="13">
        <v>1271.4683729999999</v>
      </c>
      <c r="I749" s="14">
        <v>37.766114000000002</v>
      </c>
      <c r="J749" s="12">
        <v>2.5999999999999999E-3</v>
      </c>
      <c r="K749" s="12">
        <v>0.11219999999999999</v>
      </c>
      <c r="L749" s="12">
        <v>1.4255</v>
      </c>
      <c r="M749" s="1">
        <v>1</v>
      </c>
      <c r="N749" s="1">
        <v>68</v>
      </c>
      <c r="O749" s="12">
        <v>4.5091679999999998</v>
      </c>
      <c r="P749" s="1">
        <v>5.5050000000000003E-3</v>
      </c>
      <c r="Q749" s="1">
        <v>0</v>
      </c>
      <c r="R749" s="1">
        <v>0</v>
      </c>
      <c r="S749" s="1">
        <f t="shared" si="320"/>
        <v>1</v>
      </c>
      <c r="T749" s="1">
        <f t="shared" si="321"/>
        <v>1</v>
      </c>
      <c r="U749" s="1">
        <f t="shared" si="322"/>
        <v>1</v>
      </c>
      <c r="V749" s="1">
        <f t="shared" si="327"/>
        <v>1</v>
      </c>
      <c r="W749" s="1">
        <f t="shared" si="323"/>
        <v>1</v>
      </c>
      <c r="X749" s="1">
        <f t="shared" si="324"/>
        <v>1</v>
      </c>
      <c r="Y749" s="1">
        <f t="shared" si="325"/>
        <v>0</v>
      </c>
      <c r="Z749" s="1">
        <f t="shared" si="328"/>
        <v>0</v>
      </c>
      <c r="AA749" s="1">
        <f t="shared" si="326"/>
        <v>0</v>
      </c>
      <c r="AB749" s="1">
        <f t="shared" si="319"/>
        <v>6</v>
      </c>
      <c r="AC749" s="1"/>
    </row>
    <row r="750" spans="1:29" ht="12.95" customHeight="1">
      <c r="A750" s="2" t="s">
        <v>481</v>
      </c>
      <c r="B750" s="1" t="s">
        <v>466</v>
      </c>
      <c r="C750" s="1" t="s">
        <v>482</v>
      </c>
      <c r="D750" s="1">
        <v>39.658389999999997</v>
      </c>
      <c r="E750" s="1">
        <v>-106.6375</v>
      </c>
      <c r="F750" s="3">
        <v>1</v>
      </c>
      <c r="G750" s="9" t="s">
        <v>2026</v>
      </c>
      <c r="H750" s="13">
        <v>1278.4688570000001</v>
      </c>
      <c r="I750" s="14">
        <v>31.073696000000002</v>
      </c>
      <c r="J750" s="12">
        <v>2.5999999999999999E-3</v>
      </c>
      <c r="K750" s="12">
        <v>0.1116</v>
      </c>
      <c r="L750" s="12">
        <v>1.4602999999999999</v>
      </c>
      <c r="M750" s="1">
        <v>3</v>
      </c>
      <c r="N750" s="1">
        <v>71</v>
      </c>
      <c r="O750" s="12">
        <v>4.4245429999999999</v>
      </c>
      <c r="P750" s="1">
        <v>5.4749999999999998E-3</v>
      </c>
      <c r="Q750" s="1">
        <v>0</v>
      </c>
      <c r="R750" s="1">
        <v>0</v>
      </c>
      <c r="S750" s="1">
        <f t="shared" si="320"/>
        <v>1</v>
      </c>
      <c r="T750" s="1">
        <f t="shared" si="321"/>
        <v>1</v>
      </c>
      <c r="U750" s="1">
        <f t="shared" si="322"/>
        <v>1</v>
      </c>
      <c r="V750" s="1">
        <f t="shared" si="327"/>
        <v>1</v>
      </c>
      <c r="W750" s="1">
        <f t="shared" si="323"/>
        <v>1</v>
      </c>
      <c r="X750" s="1">
        <f t="shared" si="324"/>
        <v>1</v>
      </c>
      <c r="Y750" s="1">
        <f t="shared" si="325"/>
        <v>0</v>
      </c>
      <c r="Z750" s="1">
        <f t="shared" si="328"/>
        <v>0</v>
      </c>
      <c r="AA750" s="1">
        <f t="shared" si="326"/>
        <v>0</v>
      </c>
      <c r="AB750" s="1">
        <f t="shared" si="319"/>
        <v>6</v>
      </c>
      <c r="AC750" s="1"/>
    </row>
    <row r="751" spans="1:29" ht="12.95" customHeight="1">
      <c r="A751" s="2" t="s">
        <v>483</v>
      </c>
      <c r="B751" s="1" t="s">
        <v>466</v>
      </c>
      <c r="C751" s="1" t="s">
        <v>484</v>
      </c>
      <c r="D751" s="1">
        <v>39.625279999999997</v>
      </c>
      <c r="E751" s="1">
        <v>-106.50502</v>
      </c>
      <c r="F751" s="3">
        <v>1</v>
      </c>
      <c r="G751" s="9" t="s">
        <v>2026</v>
      </c>
      <c r="H751" s="13">
        <v>992.90814799999998</v>
      </c>
      <c r="I751" s="14">
        <v>34.349829999999997</v>
      </c>
      <c r="J751" s="12">
        <v>3.3999999999999998E-3</v>
      </c>
      <c r="K751" s="12">
        <v>1.9100000000000002E-2</v>
      </c>
      <c r="L751" s="12">
        <v>0.94620000000000004</v>
      </c>
      <c r="M751" s="1">
        <v>0</v>
      </c>
      <c r="N751" s="1">
        <v>78</v>
      </c>
      <c r="O751" s="12">
        <v>1.3816489999999999</v>
      </c>
      <c r="P751" s="1">
        <v>1.0070000000000001E-3</v>
      </c>
      <c r="Q751" s="1">
        <v>0</v>
      </c>
      <c r="R751" s="1">
        <v>0</v>
      </c>
      <c r="S751" s="1">
        <f t="shared" si="320"/>
        <v>1</v>
      </c>
      <c r="T751" s="1">
        <f t="shared" si="321"/>
        <v>1</v>
      </c>
      <c r="U751" s="1">
        <f t="shared" si="322"/>
        <v>1</v>
      </c>
      <c r="V751" s="1">
        <f t="shared" si="327"/>
        <v>0</v>
      </c>
      <c r="W751" s="1">
        <f t="shared" si="323"/>
        <v>1</v>
      </c>
      <c r="X751" s="1">
        <f t="shared" si="324"/>
        <v>1</v>
      </c>
      <c r="Y751" s="1">
        <f t="shared" si="325"/>
        <v>0</v>
      </c>
      <c r="Z751" s="1">
        <f t="shared" si="328"/>
        <v>0</v>
      </c>
      <c r="AA751" s="1">
        <f t="shared" si="326"/>
        <v>0</v>
      </c>
      <c r="AB751" s="1">
        <f t="shared" si="319"/>
        <v>5</v>
      </c>
      <c r="AC751" s="1"/>
    </row>
    <row r="752" spans="1:29" ht="12.95" customHeight="1">
      <c r="A752" s="2" t="s">
        <v>485</v>
      </c>
      <c r="B752" s="1" t="s">
        <v>466</v>
      </c>
      <c r="C752" s="1" t="s">
        <v>486</v>
      </c>
      <c r="D752" s="1">
        <v>39.6081</v>
      </c>
      <c r="E752" s="1">
        <v>-106.44710000000001</v>
      </c>
      <c r="F752" s="3">
        <v>2</v>
      </c>
      <c r="G752" s="9" t="s">
        <v>2026</v>
      </c>
      <c r="H752" s="13">
        <v>673.86694899999998</v>
      </c>
      <c r="I752" s="14">
        <v>31.484703</v>
      </c>
      <c r="J752" s="12">
        <v>0</v>
      </c>
      <c r="K752" s="12">
        <v>1.3899999999999999E-2</v>
      </c>
      <c r="L752" s="12">
        <v>0.25040000000000001</v>
      </c>
      <c r="M752" s="1">
        <v>1</v>
      </c>
      <c r="N752" s="1">
        <v>20</v>
      </c>
      <c r="O752" s="12">
        <v>1.723155</v>
      </c>
      <c r="P752" s="1">
        <v>1.4840000000000001E-3</v>
      </c>
      <c r="Q752" s="1">
        <v>0</v>
      </c>
      <c r="R752" s="1">
        <v>0</v>
      </c>
      <c r="S752" s="1">
        <f t="shared" si="320"/>
        <v>0</v>
      </c>
      <c r="T752" s="1">
        <f t="shared" si="321"/>
        <v>1</v>
      </c>
      <c r="U752" s="1">
        <f t="shared" si="322"/>
        <v>1</v>
      </c>
      <c r="V752" s="1">
        <f t="shared" si="327"/>
        <v>1</v>
      </c>
      <c r="W752" s="1">
        <f t="shared" si="323"/>
        <v>1</v>
      </c>
      <c r="X752" s="1">
        <f t="shared" si="324"/>
        <v>1</v>
      </c>
      <c r="Y752" s="1">
        <f t="shared" si="325"/>
        <v>0</v>
      </c>
      <c r="Z752" s="1">
        <f t="shared" si="328"/>
        <v>0</v>
      </c>
      <c r="AA752" s="1">
        <f t="shared" si="326"/>
        <v>0</v>
      </c>
      <c r="AB752" s="1">
        <f t="shared" si="319"/>
        <v>5</v>
      </c>
      <c r="AC752" s="1"/>
    </row>
    <row r="753" spans="1:29" ht="12.95" customHeight="1">
      <c r="A753" s="2" t="s">
        <v>492</v>
      </c>
      <c r="B753" s="1" t="s">
        <v>489</v>
      </c>
      <c r="C753" s="1" t="s">
        <v>493</v>
      </c>
      <c r="D753" s="1">
        <v>39.640970000000003</v>
      </c>
      <c r="E753" s="1">
        <v>-106.39436000000001</v>
      </c>
      <c r="F753" s="3">
        <v>2</v>
      </c>
      <c r="G753" s="9" t="s">
        <v>2026</v>
      </c>
      <c r="H753" s="13">
        <v>199.465857</v>
      </c>
      <c r="I753" s="14">
        <v>30.875488000000001</v>
      </c>
      <c r="J753" s="12">
        <v>1.67E-2</v>
      </c>
      <c r="K753" s="12">
        <v>3.8400000000000004E-2</v>
      </c>
      <c r="L753" s="12">
        <v>1.8834</v>
      </c>
      <c r="M753" s="1">
        <v>10</v>
      </c>
      <c r="N753" s="1">
        <v>17</v>
      </c>
      <c r="O753" s="12">
        <v>3.3383289999999999</v>
      </c>
      <c r="P753" s="1">
        <v>0</v>
      </c>
      <c r="Q753" s="1">
        <v>0</v>
      </c>
      <c r="R753" s="1">
        <v>0</v>
      </c>
      <c r="S753" s="1">
        <f t="shared" si="320"/>
        <v>1</v>
      </c>
      <c r="T753" s="1">
        <f t="shared" si="321"/>
        <v>1</v>
      </c>
      <c r="U753" s="1">
        <f t="shared" si="322"/>
        <v>1</v>
      </c>
      <c r="V753" s="1">
        <f t="shared" si="327"/>
        <v>1</v>
      </c>
      <c r="W753" s="1">
        <f t="shared" si="323"/>
        <v>1</v>
      </c>
      <c r="X753" s="1">
        <f t="shared" si="324"/>
        <v>1</v>
      </c>
      <c r="Y753" s="1">
        <f t="shared" si="325"/>
        <v>0</v>
      </c>
      <c r="Z753" s="1">
        <f t="shared" si="328"/>
        <v>0</v>
      </c>
      <c r="AA753" s="1">
        <f t="shared" si="326"/>
        <v>0</v>
      </c>
      <c r="AB753" s="1">
        <f t="shared" si="319"/>
        <v>6</v>
      </c>
      <c r="AC753" s="1"/>
    </row>
    <row r="754" spans="1:29" ht="12.95" customHeight="1">
      <c r="A754" s="2" t="s">
        <v>494</v>
      </c>
      <c r="B754" s="1" t="s">
        <v>489</v>
      </c>
      <c r="C754" s="1" t="s">
        <v>495</v>
      </c>
      <c r="D754" s="1">
        <v>39.640194000000001</v>
      </c>
      <c r="E754" s="1">
        <v>-106.399546</v>
      </c>
      <c r="F754" s="3">
        <v>2</v>
      </c>
      <c r="G754" s="9" t="s">
        <v>2026</v>
      </c>
      <c r="H754" s="13">
        <v>235.98628199999999</v>
      </c>
      <c r="I754" s="14">
        <v>39.384264000000002</v>
      </c>
      <c r="J754" s="12">
        <v>1.4100000000000001E-2</v>
      </c>
      <c r="K754" s="12">
        <v>3.2399999999999998E-2</v>
      </c>
      <c r="L754" s="12">
        <v>1.7495000000000001</v>
      </c>
      <c r="M754" s="1">
        <v>11</v>
      </c>
      <c r="N754" s="1">
        <v>23</v>
      </c>
      <c r="O754" s="12">
        <v>3.195856</v>
      </c>
      <c r="P754" s="1">
        <v>0</v>
      </c>
      <c r="Q754" s="1">
        <v>0</v>
      </c>
      <c r="R754" s="1">
        <v>0</v>
      </c>
      <c r="S754" s="1">
        <f t="shared" si="320"/>
        <v>1</v>
      </c>
      <c r="T754" s="1">
        <f t="shared" si="321"/>
        <v>1</v>
      </c>
      <c r="U754" s="1">
        <f t="shared" si="322"/>
        <v>1</v>
      </c>
      <c r="V754" s="1">
        <f t="shared" si="327"/>
        <v>1</v>
      </c>
      <c r="W754" s="1">
        <f t="shared" si="323"/>
        <v>1</v>
      </c>
      <c r="X754" s="1">
        <f t="shared" si="324"/>
        <v>1</v>
      </c>
      <c r="Y754" s="1">
        <f t="shared" si="325"/>
        <v>0</v>
      </c>
      <c r="Z754" s="1">
        <f t="shared" si="328"/>
        <v>0</v>
      </c>
      <c r="AA754" s="1">
        <f t="shared" si="326"/>
        <v>0</v>
      </c>
      <c r="AB754" s="1">
        <f t="shared" si="319"/>
        <v>6</v>
      </c>
      <c r="AC754" s="1"/>
    </row>
    <row r="755" spans="1:29" ht="12.95" customHeight="1">
      <c r="A755" s="2" t="s">
        <v>497</v>
      </c>
      <c r="B755" s="1" t="s">
        <v>489</v>
      </c>
      <c r="C755" s="1" t="s">
        <v>498</v>
      </c>
      <c r="D755" s="1">
        <v>39.640680000000003</v>
      </c>
      <c r="E755" s="1">
        <v>-106.35993000000001</v>
      </c>
      <c r="F755" s="3">
        <v>2</v>
      </c>
      <c r="G755" s="9" t="s">
        <v>2026</v>
      </c>
      <c r="H755" s="13">
        <v>151.85684699999999</v>
      </c>
      <c r="I755" s="14">
        <v>18.126871999999999</v>
      </c>
      <c r="J755" s="12">
        <v>1.01E-2</v>
      </c>
      <c r="K755" s="12">
        <v>1.9599999999999999E-2</v>
      </c>
      <c r="L755" s="12">
        <v>1.6263000000000003</v>
      </c>
      <c r="M755" s="1">
        <v>0</v>
      </c>
      <c r="N755" s="1">
        <v>5</v>
      </c>
      <c r="O755" s="12">
        <v>2.1668859999999999</v>
      </c>
      <c r="P755" s="1">
        <v>0</v>
      </c>
      <c r="Q755" s="1">
        <v>0</v>
      </c>
      <c r="R755" s="1">
        <v>0</v>
      </c>
      <c r="S755" s="1">
        <f t="shared" si="320"/>
        <v>1</v>
      </c>
      <c r="T755" s="1">
        <f t="shared" si="321"/>
        <v>1</v>
      </c>
      <c r="U755" s="1">
        <f t="shared" si="322"/>
        <v>1</v>
      </c>
      <c r="V755" s="1">
        <f t="shared" si="327"/>
        <v>0</v>
      </c>
      <c r="W755" s="1">
        <f t="shared" si="323"/>
        <v>1</v>
      </c>
      <c r="X755" s="1">
        <f t="shared" si="324"/>
        <v>1</v>
      </c>
      <c r="Y755" s="1">
        <f t="shared" si="325"/>
        <v>0</v>
      </c>
      <c r="Z755" s="1">
        <f t="shared" si="328"/>
        <v>0</v>
      </c>
      <c r="AA755" s="1">
        <f t="shared" si="326"/>
        <v>0</v>
      </c>
      <c r="AB755" s="1">
        <f t="shared" si="319"/>
        <v>5</v>
      </c>
      <c r="AC755" s="1"/>
    </row>
    <row r="756" spans="1:29" ht="12.95" customHeight="1">
      <c r="A756" s="2" t="s">
        <v>500</v>
      </c>
      <c r="B756" s="1" t="s">
        <v>499</v>
      </c>
      <c r="C756" s="1" t="s">
        <v>501</v>
      </c>
      <c r="D756" s="1">
        <v>39.596666999999997</v>
      </c>
      <c r="E756" s="1">
        <v>-106.266667</v>
      </c>
      <c r="F756" s="3">
        <v>2</v>
      </c>
      <c r="G756" s="9" t="s">
        <v>2026</v>
      </c>
      <c r="H756" s="13">
        <v>32.454130999999997</v>
      </c>
      <c r="I756" s="14">
        <v>22.929435999999999</v>
      </c>
      <c r="J756" s="12">
        <v>0</v>
      </c>
      <c r="K756" s="12">
        <v>0</v>
      </c>
      <c r="L756" s="12">
        <v>1.2261</v>
      </c>
      <c r="M756" s="1">
        <v>0</v>
      </c>
      <c r="N756" s="1">
        <v>0</v>
      </c>
      <c r="O756" s="12">
        <v>0.99382700000000002</v>
      </c>
      <c r="P756" s="1">
        <v>0</v>
      </c>
      <c r="Q756" s="1">
        <v>0</v>
      </c>
      <c r="R756" s="1">
        <v>0</v>
      </c>
      <c r="S756" s="1">
        <f t="shared" si="320"/>
        <v>0</v>
      </c>
      <c r="T756" s="1">
        <f t="shared" si="321"/>
        <v>0</v>
      </c>
      <c r="U756" s="1">
        <f t="shared" si="322"/>
        <v>1</v>
      </c>
      <c r="V756" s="1">
        <f t="shared" si="327"/>
        <v>0</v>
      </c>
      <c r="W756" s="1">
        <f t="shared" si="323"/>
        <v>0</v>
      </c>
      <c r="X756" s="1">
        <f t="shared" si="324"/>
        <v>1</v>
      </c>
      <c r="Y756" s="1">
        <f t="shared" si="325"/>
        <v>0</v>
      </c>
      <c r="Z756" s="1">
        <f t="shared" si="328"/>
        <v>0</v>
      </c>
      <c r="AA756" s="1">
        <f t="shared" si="326"/>
        <v>0</v>
      </c>
      <c r="AB756" s="1">
        <f t="shared" si="319"/>
        <v>2</v>
      </c>
      <c r="AC756" s="1"/>
    </row>
    <row r="757" spans="1:29" ht="12.95" customHeight="1">
      <c r="A757" s="2" t="s">
        <v>502</v>
      </c>
      <c r="B757" s="1" t="s">
        <v>499</v>
      </c>
      <c r="C757" s="1" t="s">
        <v>503</v>
      </c>
      <c r="D757" s="1">
        <v>39.591667000000001</v>
      </c>
      <c r="E757" s="1">
        <v>-106.245</v>
      </c>
      <c r="F757" s="3">
        <v>2</v>
      </c>
      <c r="G757" s="9" t="s">
        <v>2026</v>
      </c>
      <c r="H757" s="13">
        <v>29.995650999999999</v>
      </c>
      <c r="I757" s="14">
        <v>9.6962030000000006</v>
      </c>
      <c r="J757" s="12">
        <v>0</v>
      </c>
      <c r="K757" s="12">
        <v>0</v>
      </c>
      <c r="L757" s="12">
        <v>0</v>
      </c>
      <c r="M757" s="1">
        <v>0</v>
      </c>
      <c r="N757" s="1">
        <v>0</v>
      </c>
      <c r="O757" s="12">
        <v>0.197936</v>
      </c>
      <c r="P757" s="1">
        <v>0</v>
      </c>
      <c r="Q757" s="1">
        <v>0</v>
      </c>
      <c r="R757" s="1">
        <v>0</v>
      </c>
      <c r="S757" s="1">
        <f t="shared" si="320"/>
        <v>0</v>
      </c>
      <c r="T757" s="1">
        <f t="shared" si="321"/>
        <v>0</v>
      </c>
      <c r="U757" s="1">
        <f t="shared" si="322"/>
        <v>0</v>
      </c>
      <c r="V757" s="1">
        <f t="shared" si="327"/>
        <v>0</v>
      </c>
      <c r="W757" s="1">
        <f t="shared" si="323"/>
        <v>0</v>
      </c>
      <c r="X757" s="1">
        <f t="shared" si="324"/>
        <v>0</v>
      </c>
      <c r="Y757" s="1">
        <f t="shared" si="325"/>
        <v>0</v>
      </c>
      <c r="Z757" s="1">
        <f t="shared" si="328"/>
        <v>0</v>
      </c>
      <c r="AA757" s="1">
        <f t="shared" si="326"/>
        <v>0</v>
      </c>
      <c r="AB757" s="1">
        <f t="shared" si="319"/>
        <v>0</v>
      </c>
      <c r="AC757" s="1"/>
    </row>
    <row r="758" spans="1:29" ht="12.95" customHeight="1">
      <c r="A758" s="2" t="s">
        <v>504</v>
      </c>
      <c r="B758" s="1" t="s">
        <v>499</v>
      </c>
      <c r="C758" s="1" t="s">
        <v>505</v>
      </c>
      <c r="D758" s="1">
        <v>39.575000000000003</v>
      </c>
      <c r="E758" s="1">
        <v>-106.24166700000001</v>
      </c>
      <c r="F758" s="3">
        <v>2</v>
      </c>
      <c r="G758" s="9" t="s">
        <v>2026</v>
      </c>
      <c r="H758" s="13">
        <v>9.3301440000000007</v>
      </c>
      <c r="I758" s="14">
        <v>8.9123420000000007</v>
      </c>
      <c r="J758" s="12">
        <v>0</v>
      </c>
      <c r="K758" s="12">
        <v>0</v>
      </c>
      <c r="L758" s="12">
        <v>2.0464999999999995</v>
      </c>
      <c r="M758" s="1">
        <v>0</v>
      </c>
      <c r="N758" s="1">
        <v>1</v>
      </c>
      <c r="O758" s="12">
        <v>1.908458</v>
      </c>
      <c r="P758" s="1">
        <v>0</v>
      </c>
      <c r="Q758" s="1">
        <v>0</v>
      </c>
      <c r="R758" s="1">
        <v>0</v>
      </c>
      <c r="S758" s="1">
        <f t="shared" si="320"/>
        <v>0</v>
      </c>
      <c r="T758" s="1">
        <f t="shared" si="321"/>
        <v>0</v>
      </c>
      <c r="U758" s="1">
        <f t="shared" si="322"/>
        <v>1</v>
      </c>
      <c r="V758" s="1">
        <f t="shared" si="327"/>
        <v>0</v>
      </c>
      <c r="W758" s="1">
        <f t="shared" si="323"/>
        <v>0</v>
      </c>
      <c r="X758" s="1">
        <f t="shared" si="324"/>
        <v>1</v>
      </c>
      <c r="Y758" s="1">
        <f t="shared" si="325"/>
        <v>0</v>
      </c>
      <c r="Z758" s="1">
        <f t="shared" si="328"/>
        <v>0</v>
      </c>
      <c r="AA758" s="1">
        <f t="shared" si="326"/>
        <v>0</v>
      </c>
      <c r="AB758" s="1">
        <f t="shared" si="319"/>
        <v>2</v>
      </c>
      <c r="AC758" s="1"/>
    </row>
    <row r="759" spans="1:29" ht="12.95" customHeight="1">
      <c r="A759" s="2" t="s">
        <v>513</v>
      </c>
      <c r="B759" s="1" t="s">
        <v>511</v>
      </c>
      <c r="C759" s="1" t="s">
        <v>514</v>
      </c>
      <c r="D759" s="1">
        <v>39.424320000000002</v>
      </c>
      <c r="E759" s="1">
        <v>-107.24302</v>
      </c>
      <c r="F759" s="3">
        <v>1</v>
      </c>
      <c r="G759" s="9" t="s">
        <v>2026</v>
      </c>
      <c r="H759" s="13">
        <v>3284.1428449999999</v>
      </c>
      <c r="I759" s="14">
        <v>33.873699000000002</v>
      </c>
      <c r="J759" s="12">
        <v>9.4999999999999998E-3</v>
      </c>
      <c r="K759" s="12">
        <v>1.7652000000000001</v>
      </c>
      <c r="L759" s="12">
        <v>0.61919999999999997</v>
      </c>
      <c r="M759" s="1">
        <v>2</v>
      </c>
      <c r="N759" s="1">
        <v>33</v>
      </c>
      <c r="O759" s="12">
        <v>4.4158730000000004</v>
      </c>
      <c r="P759" s="1">
        <v>3.3799000000000003E-2</v>
      </c>
      <c r="Q759" s="1">
        <v>0</v>
      </c>
      <c r="R759" s="1">
        <v>0</v>
      </c>
      <c r="S759" s="1">
        <f t="shared" si="320"/>
        <v>1</v>
      </c>
      <c r="T759" s="1">
        <f t="shared" si="321"/>
        <v>1</v>
      </c>
      <c r="U759" s="1">
        <f t="shared" si="322"/>
        <v>1</v>
      </c>
      <c r="V759" s="1">
        <f t="shared" si="327"/>
        <v>1</v>
      </c>
      <c r="W759" s="1">
        <f t="shared" si="323"/>
        <v>1</v>
      </c>
      <c r="X759" s="1">
        <f t="shared" si="324"/>
        <v>1</v>
      </c>
      <c r="Y759" s="1">
        <f t="shared" si="325"/>
        <v>1</v>
      </c>
      <c r="Z759" s="1">
        <f t="shared" si="328"/>
        <v>0</v>
      </c>
      <c r="AA759" s="1">
        <f t="shared" si="326"/>
        <v>0</v>
      </c>
      <c r="AB759" s="1">
        <f t="shared" si="319"/>
        <v>7</v>
      </c>
      <c r="AC759" s="1"/>
    </row>
    <row r="760" spans="1:29" ht="12.95" customHeight="1">
      <c r="A760" s="2" t="s">
        <v>515</v>
      </c>
      <c r="B760" s="1" t="s">
        <v>511</v>
      </c>
      <c r="C760" s="1" t="s">
        <v>516</v>
      </c>
      <c r="D760" s="1">
        <v>39.417200000000001</v>
      </c>
      <c r="E760" s="1">
        <v>-107.230433</v>
      </c>
      <c r="F760" s="3">
        <v>1</v>
      </c>
      <c r="G760" s="9" t="s">
        <v>2024</v>
      </c>
      <c r="H760" s="13">
        <v>2336.3418369999999</v>
      </c>
      <c r="I760" s="14">
        <v>22.471188000000001</v>
      </c>
      <c r="J760" s="12">
        <v>6.9999999999999993E-3</v>
      </c>
      <c r="K760" s="12">
        <v>1.8623000000000001</v>
      </c>
      <c r="L760" s="12">
        <v>0.76329999999999998</v>
      </c>
      <c r="M760" s="1">
        <v>4</v>
      </c>
      <c r="N760" s="1">
        <v>39</v>
      </c>
      <c r="O760" s="12">
        <v>5.5299659999999999</v>
      </c>
      <c r="P760" s="1">
        <v>3.1244999999999998E-2</v>
      </c>
      <c r="Q760" s="1">
        <v>1</v>
      </c>
      <c r="R760" s="1">
        <v>0</v>
      </c>
      <c r="S760" s="1">
        <f>IF(J760&gt;5,1,0)</f>
        <v>0</v>
      </c>
      <c r="T760" s="1">
        <f>IF(K760&gt;2,1,0)</f>
        <v>0</v>
      </c>
      <c r="U760" s="1">
        <f>IF(L760&gt;0.05,1,0)</f>
        <v>1</v>
      </c>
      <c r="V760" s="1">
        <f t="shared" si="327"/>
        <v>1</v>
      </c>
      <c r="W760" s="1">
        <f>IF(N760&gt;10,1,0)</f>
        <v>1</v>
      </c>
      <c r="X760" s="1">
        <f>IF(O760&gt;2,1,0)</f>
        <v>1</v>
      </c>
      <c r="Y760" s="1">
        <f>IF(P760&gt;0.05,1,0)</f>
        <v>0</v>
      </c>
      <c r="Z760" s="1">
        <f t="shared" si="328"/>
        <v>1</v>
      </c>
      <c r="AA760" s="1">
        <f>IF(R760&gt;2,1,0)</f>
        <v>0</v>
      </c>
      <c r="AB760" s="1">
        <f t="shared" si="319"/>
        <v>5</v>
      </c>
      <c r="AC760" s="1"/>
    </row>
    <row r="761" spans="1:29" ht="12.95" customHeight="1">
      <c r="A761" s="2" t="s">
        <v>517</v>
      </c>
      <c r="B761" s="1" t="s">
        <v>511</v>
      </c>
      <c r="C761" s="1" t="s">
        <v>518</v>
      </c>
      <c r="D761" s="1">
        <v>39.415166999999997</v>
      </c>
      <c r="E761" s="1">
        <v>-107.22584999999999</v>
      </c>
      <c r="F761" s="3">
        <v>1</v>
      </c>
      <c r="G761" s="9" t="s">
        <v>2024</v>
      </c>
      <c r="H761" s="13">
        <v>2335.9872500000001</v>
      </c>
      <c r="I761" s="14">
        <v>24.184104000000001</v>
      </c>
      <c r="J761" s="12">
        <v>6.8999999999999999E-3</v>
      </c>
      <c r="K761" s="12">
        <v>1.8617000000000001</v>
      </c>
      <c r="L761" s="12">
        <v>0.75849999999999995</v>
      </c>
      <c r="M761" s="1">
        <v>4</v>
      </c>
      <c r="N761" s="1">
        <v>37</v>
      </c>
      <c r="O761" s="12">
        <v>5.4582449999999998</v>
      </c>
      <c r="P761" s="1">
        <v>3.125E-2</v>
      </c>
      <c r="Q761" s="1">
        <v>1</v>
      </c>
      <c r="R761" s="1">
        <v>0</v>
      </c>
      <c r="S761" s="1">
        <f>IF(J761&gt;5,1,0)</f>
        <v>0</v>
      </c>
      <c r="T761" s="1">
        <f>IF(K761&gt;2,1,0)</f>
        <v>0</v>
      </c>
      <c r="U761" s="1">
        <f>IF(L761&gt;0.05,1,0)</f>
        <v>1</v>
      </c>
      <c r="V761" s="1">
        <f t="shared" si="327"/>
        <v>1</v>
      </c>
      <c r="W761" s="1">
        <f>IF(N761&gt;10,1,0)</f>
        <v>1</v>
      </c>
      <c r="X761" s="1">
        <f>IF(O761&gt;2,1,0)</f>
        <v>1</v>
      </c>
      <c r="Y761" s="1">
        <f>IF(P761&gt;0.05,1,0)</f>
        <v>0</v>
      </c>
      <c r="Z761" s="1">
        <f t="shared" si="328"/>
        <v>1</v>
      </c>
      <c r="AA761" s="1">
        <f>IF(R761&gt;2,1,0)</f>
        <v>0</v>
      </c>
      <c r="AB761" s="1">
        <f t="shared" si="319"/>
        <v>5</v>
      </c>
      <c r="AC761" s="1"/>
    </row>
    <row r="762" spans="1:29" ht="12.95" customHeight="1">
      <c r="A762" s="2" t="s">
        <v>519</v>
      </c>
      <c r="B762" s="1" t="s">
        <v>511</v>
      </c>
      <c r="C762" s="1" t="s">
        <v>520</v>
      </c>
      <c r="D762" s="1">
        <v>39.414717000000003</v>
      </c>
      <c r="E762" s="1">
        <v>-107.220567</v>
      </c>
      <c r="F762" s="3">
        <v>1</v>
      </c>
      <c r="G762" s="9" t="s">
        <v>2024</v>
      </c>
      <c r="H762" s="13">
        <v>2332.9698480000002</v>
      </c>
      <c r="I762" s="14">
        <v>23.754839</v>
      </c>
      <c r="J762" s="12">
        <v>6.8999999999999999E-3</v>
      </c>
      <c r="K762" s="12">
        <v>1.8576999999999999</v>
      </c>
      <c r="L762" s="12">
        <v>0.70240000000000002</v>
      </c>
      <c r="M762" s="1">
        <v>2</v>
      </c>
      <c r="N762" s="1">
        <v>39</v>
      </c>
      <c r="O762" s="12">
        <v>4.4964519999999997</v>
      </c>
      <c r="P762" s="1">
        <v>3.1290999999999999E-2</v>
      </c>
      <c r="Q762" s="1">
        <v>1</v>
      </c>
      <c r="R762" s="1">
        <v>0</v>
      </c>
      <c r="S762" s="1">
        <f>IF(J762&gt;5,1,0)</f>
        <v>0</v>
      </c>
      <c r="T762" s="1">
        <f>IF(K762&gt;2,1,0)</f>
        <v>0</v>
      </c>
      <c r="U762" s="1">
        <f>IF(L762&gt;0.05,1,0)</f>
        <v>1</v>
      </c>
      <c r="V762" s="1">
        <f t="shared" si="327"/>
        <v>1</v>
      </c>
      <c r="W762" s="1">
        <f>IF(N762&gt;10,1,0)</f>
        <v>1</v>
      </c>
      <c r="X762" s="1">
        <f>IF(O762&gt;2,1,0)</f>
        <v>1</v>
      </c>
      <c r="Y762" s="1">
        <f>IF(P762&gt;0.05,1,0)</f>
        <v>0</v>
      </c>
      <c r="Z762" s="1">
        <f t="shared" si="328"/>
        <v>1</v>
      </c>
      <c r="AA762" s="1">
        <f>IF(R762&gt;2,1,0)</f>
        <v>0</v>
      </c>
      <c r="AB762" s="1">
        <f t="shared" si="319"/>
        <v>5</v>
      </c>
      <c r="AC762" s="1"/>
    </row>
    <row r="763" spans="1:29" ht="12.95" customHeight="1">
      <c r="A763" s="2" t="s">
        <v>522</v>
      </c>
      <c r="B763" s="1" t="s">
        <v>511</v>
      </c>
      <c r="C763" s="1" t="s">
        <v>523</v>
      </c>
      <c r="D763" s="1">
        <v>39.365983</v>
      </c>
      <c r="E763" s="1">
        <v>-107.03373000000001</v>
      </c>
      <c r="F763" s="3">
        <v>1</v>
      </c>
      <c r="G763" s="9" t="s">
        <v>2024</v>
      </c>
      <c r="H763" s="13">
        <v>1322.9567999999999</v>
      </c>
      <c r="I763" s="14">
        <v>16.299831999999999</v>
      </c>
      <c r="J763" s="12">
        <v>0</v>
      </c>
      <c r="K763" s="12">
        <v>1.3724999999999998</v>
      </c>
      <c r="L763" s="12">
        <v>0.79310000000000003</v>
      </c>
      <c r="M763" s="1">
        <v>3</v>
      </c>
      <c r="N763" s="1">
        <v>23</v>
      </c>
      <c r="O763" s="12">
        <v>2.5488520000000001</v>
      </c>
      <c r="P763" s="1">
        <v>5.5178999999999999E-2</v>
      </c>
      <c r="Q763" s="1">
        <v>0</v>
      </c>
      <c r="R763" s="1">
        <v>0</v>
      </c>
      <c r="S763" s="1">
        <f>IF(J763&gt;5,1,0)</f>
        <v>0</v>
      </c>
      <c r="T763" s="1">
        <f>IF(K763&gt;2,1,0)</f>
        <v>0</v>
      </c>
      <c r="U763" s="1">
        <f>IF(L763&gt;0.05,1,0)</f>
        <v>1</v>
      </c>
      <c r="V763" s="1">
        <f t="shared" si="327"/>
        <v>1</v>
      </c>
      <c r="W763" s="1">
        <f>IF(N763&gt;10,1,0)</f>
        <v>1</v>
      </c>
      <c r="X763" s="1">
        <f>IF(O763&gt;2,1,0)</f>
        <v>1</v>
      </c>
      <c r="Y763" s="1">
        <f>IF(P763&gt;0.05,1,0)</f>
        <v>1</v>
      </c>
      <c r="Z763" s="1">
        <f t="shared" si="328"/>
        <v>0</v>
      </c>
      <c r="AA763" s="1">
        <f>IF(R763&gt;2,1,0)</f>
        <v>0</v>
      </c>
      <c r="AB763" s="1">
        <f t="shared" si="319"/>
        <v>5</v>
      </c>
      <c r="AC763" s="1"/>
    </row>
    <row r="764" spans="1:29" ht="12.95" customHeight="1">
      <c r="A764" s="2" t="s">
        <v>529</v>
      </c>
      <c r="B764" s="1" t="s">
        <v>526</v>
      </c>
      <c r="C764" s="1" t="s">
        <v>530</v>
      </c>
      <c r="D764" s="1">
        <v>39.432200000000002</v>
      </c>
      <c r="E764" s="1">
        <v>-107.306</v>
      </c>
      <c r="F764" s="3">
        <v>1</v>
      </c>
      <c r="G764" s="9" t="s">
        <v>2026</v>
      </c>
      <c r="H764" s="13">
        <v>58.791452999999997</v>
      </c>
      <c r="I764" s="14">
        <v>16.037599</v>
      </c>
      <c r="J764" s="12">
        <v>0</v>
      </c>
      <c r="K764" s="12">
        <v>0.68120000000000003</v>
      </c>
      <c r="L764" s="12">
        <v>1.5300000000000001E-2</v>
      </c>
      <c r="M764" s="1">
        <v>3</v>
      </c>
      <c r="N764" s="1">
        <v>27</v>
      </c>
      <c r="O764" s="12">
        <v>1.1544749999999999</v>
      </c>
      <c r="P764" s="1">
        <v>0</v>
      </c>
      <c r="Q764" s="1">
        <v>1</v>
      </c>
      <c r="R764" s="1">
        <v>0</v>
      </c>
      <c r="S764" s="1">
        <f t="shared" ref="S764:U765" si="329">IF(J764&gt;0,1,0)</f>
        <v>0</v>
      </c>
      <c r="T764" s="1">
        <f t="shared" si="329"/>
        <v>1</v>
      </c>
      <c r="U764" s="1">
        <f t="shared" si="329"/>
        <v>1</v>
      </c>
      <c r="V764" s="1">
        <f t="shared" si="327"/>
        <v>1</v>
      </c>
      <c r="W764" s="1">
        <f>IF(N764&gt;1,1,0)</f>
        <v>1</v>
      </c>
      <c r="X764" s="1">
        <f>IF(O764&gt;0.6,1,0)</f>
        <v>1</v>
      </c>
      <c r="Y764" s="1">
        <f>IF(P764&gt;0.03,1,0)</f>
        <v>0</v>
      </c>
      <c r="Z764" s="1">
        <f t="shared" si="328"/>
        <v>1</v>
      </c>
      <c r="AA764" s="1">
        <f>IF(R764&gt;0,1,0)</f>
        <v>0</v>
      </c>
      <c r="AB764" s="1">
        <f t="shared" si="319"/>
        <v>6</v>
      </c>
      <c r="AC764" s="1"/>
    </row>
    <row r="765" spans="1:29" ht="12.95" customHeight="1">
      <c r="A765" s="2" t="s">
        <v>534</v>
      </c>
      <c r="B765" s="1" t="s">
        <v>526</v>
      </c>
      <c r="C765" s="1" t="s">
        <v>535</v>
      </c>
      <c r="D765" s="1">
        <v>39.404000000000003</v>
      </c>
      <c r="E765" s="1">
        <v>-107.3599</v>
      </c>
      <c r="F765" s="3">
        <v>2</v>
      </c>
      <c r="G765" s="9" t="s">
        <v>2026</v>
      </c>
      <c r="H765" s="13">
        <v>30.288937000000001</v>
      </c>
      <c r="I765" s="14">
        <v>22.86965</v>
      </c>
      <c r="J765" s="12">
        <v>0</v>
      </c>
      <c r="K765" s="12">
        <v>0</v>
      </c>
      <c r="L765" s="12">
        <v>0</v>
      </c>
      <c r="M765" s="1">
        <v>0</v>
      </c>
      <c r="N765" s="1">
        <v>4</v>
      </c>
      <c r="O765" s="12">
        <v>1.669411</v>
      </c>
      <c r="P765" s="1">
        <v>0</v>
      </c>
      <c r="Q765" s="1">
        <v>1</v>
      </c>
      <c r="R765" s="1">
        <v>0</v>
      </c>
      <c r="S765" s="1">
        <f t="shared" si="329"/>
        <v>0</v>
      </c>
      <c r="T765" s="1">
        <f t="shared" si="329"/>
        <v>0</v>
      </c>
      <c r="U765" s="1">
        <f t="shared" si="329"/>
        <v>0</v>
      </c>
      <c r="V765" s="1">
        <f t="shared" si="327"/>
        <v>0</v>
      </c>
      <c r="W765" s="1">
        <f>IF(N765&gt;1,1,0)</f>
        <v>1</v>
      </c>
      <c r="X765" s="1">
        <f>IF(O765&gt;0.6,1,0)</f>
        <v>1</v>
      </c>
      <c r="Y765" s="1">
        <f>IF(P765&gt;0.03,1,0)</f>
        <v>0</v>
      </c>
      <c r="Z765" s="1">
        <f t="shared" si="328"/>
        <v>1</v>
      </c>
      <c r="AA765" s="1">
        <f>IF(R765&gt;0,1,0)</f>
        <v>0</v>
      </c>
      <c r="AB765" s="1">
        <f t="shared" si="319"/>
        <v>3</v>
      </c>
      <c r="AC765" s="1"/>
    </row>
    <row r="766" spans="1:29" ht="12.95" customHeight="1">
      <c r="A766" s="2" t="s">
        <v>540</v>
      </c>
      <c r="B766" s="1" t="s">
        <v>539</v>
      </c>
      <c r="C766" s="1" t="s">
        <v>541</v>
      </c>
      <c r="D766" s="1">
        <v>39.377364999999998</v>
      </c>
      <c r="E766" s="1">
        <v>-107.20466999999999</v>
      </c>
      <c r="F766" s="3">
        <v>1</v>
      </c>
      <c r="G766" s="9" t="s">
        <v>2024</v>
      </c>
      <c r="H766" s="13">
        <v>878.30932499999994</v>
      </c>
      <c r="I766" s="14">
        <v>32.441909000000003</v>
      </c>
      <c r="J766" s="12">
        <v>9.6000000000000009E-3</v>
      </c>
      <c r="K766" s="12">
        <v>0.99580000000000002</v>
      </c>
      <c r="L766" s="12">
        <v>0.12209999999999999</v>
      </c>
      <c r="M766" s="1">
        <v>0</v>
      </c>
      <c r="N766" s="1">
        <v>42</v>
      </c>
      <c r="O766" s="12">
        <v>1.8466089999999999</v>
      </c>
      <c r="P766" s="1">
        <v>4.3264999999999998E-2</v>
      </c>
      <c r="Q766" s="1">
        <v>0</v>
      </c>
      <c r="R766" s="1">
        <v>0</v>
      </c>
      <c r="S766" s="1">
        <f>IF(J766&gt;5,1,0)</f>
        <v>0</v>
      </c>
      <c r="T766" s="1">
        <f>IF(K766&gt;2,1,0)</f>
        <v>0</v>
      </c>
      <c r="U766" s="1">
        <f>IF(L766&gt;0.05,1,0)</f>
        <v>1</v>
      </c>
      <c r="V766" s="1">
        <f t="shared" ref="V766:V797" si="330">IF(M766&gt;0,1,0)</f>
        <v>0</v>
      </c>
      <c r="W766" s="1">
        <f>IF(N766&gt;10,1,0)</f>
        <v>1</v>
      </c>
      <c r="X766" s="1">
        <f>IF(O766&gt;2,1,0)</f>
        <v>0</v>
      </c>
      <c r="Y766" s="1">
        <f>IF(P766&gt;0.05,1,0)</f>
        <v>0</v>
      </c>
      <c r="Z766" s="1">
        <f t="shared" ref="Z766:Z797" si="331">IF(Q766&gt;0,1,0)</f>
        <v>0</v>
      </c>
      <c r="AA766" s="1">
        <f>IF(R766&gt;2,1,0)</f>
        <v>0</v>
      </c>
      <c r="AB766" s="1">
        <f t="shared" si="319"/>
        <v>2</v>
      </c>
      <c r="AC766" s="1"/>
    </row>
    <row r="767" spans="1:29" ht="12.95" customHeight="1">
      <c r="A767" s="2" t="s">
        <v>542</v>
      </c>
      <c r="B767" s="1" t="s">
        <v>539</v>
      </c>
      <c r="C767" s="1" t="s">
        <v>543</v>
      </c>
      <c r="D767" s="1">
        <v>39.201749999999997</v>
      </c>
      <c r="E767" s="1">
        <v>-107.23108000000001</v>
      </c>
      <c r="F767" s="3">
        <v>2</v>
      </c>
      <c r="G767" s="9" t="s">
        <v>2026</v>
      </c>
      <c r="H767" s="13">
        <v>420.84764999999999</v>
      </c>
      <c r="I767" s="14">
        <v>43.926952</v>
      </c>
      <c r="J767" s="12">
        <v>0</v>
      </c>
      <c r="K767" s="12">
        <v>5.1500000000000004E-2</v>
      </c>
      <c r="L767" s="12">
        <v>0.1615</v>
      </c>
      <c r="M767" s="1">
        <v>2</v>
      </c>
      <c r="N767" s="1">
        <v>8</v>
      </c>
      <c r="O767" s="12">
        <v>0.94516900000000004</v>
      </c>
      <c r="P767" s="1">
        <v>7.8412999999999997E-2</v>
      </c>
      <c r="Q767" s="1">
        <v>0</v>
      </c>
      <c r="R767" s="1">
        <v>0</v>
      </c>
      <c r="S767" s="1">
        <f t="shared" ref="S767:S781" si="332">IF(J767&gt;0,1,0)</f>
        <v>0</v>
      </c>
      <c r="T767" s="1">
        <f t="shared" ref="T767:T781" si="333">IF(K767&gt;0,1,0)</f>
        <v>1</v>
      </c>
      <c r="U767" s="1">
        <f t="shared" ref="U767:U781" si="334">IF(L767&gt;0,1,0)</f>
        <v>1</v>
      </c>
      <c r="V767" s="1">
        <f t="shared" si="330"/>
        <v>1</v>
      </c>
      <c r="W767" s="1">
        <f t="shared" ref="W767:W781" si="335">IF(N767&gt;1,1,0)</f>
        <v>1</v>
      </c>
      <c r="X767" s="1">
        <f t="shared" ref="X767:X781" si="336">IF(O767&gt;0.6,1,0)</f>
        <v>1</v>
      </c>
      <c r="Y767" s="1">
        <f t="shared" ref="Y767:Y781" si="337">IF(P767&gt;0.03,1,0)</f>
        <v>1</v>
      </c>
      <c r="Z767" s="1">
        <f t="shared" si="331"/>
        <v>0</v>
      </c>
      <c r="AA767" s="1">
        <f t="shared" ref="AA767:AA781" si="338">IF(R767&gt;0,1,0)</f>
        <v>0</v>
      </c>
      <c r="AB767" s="1">
        <f t="shared" si="319"/>
        <v>6</v>
      </c>
      <c r="AC767" s="1"/>
    </row>
    <row r="768" spans="1:29" ht="12.95" customHeight="1">
      <c r="A768" s="2" t="s">
        <v>545</v>
      </c>
      <c r="B768" s="1" t="s">
        <v>14</v>
      </c>
      <c r="C768" s="1" t="s">
        <v>546</v>
      </c>
      <c r="D768" s="1">
        <v>39.182630000000003</v>
      </c>
      <c r="E768" s="1">
        <v>-107.24047</v>
      </c>
      <c r="F768" s="3">
        <v>2</v>
      </c>
      <c r="G768" s="9" t="s">
        <v>2026</v>
      </c>
      <c r="H768" s="13">
        <v>69.177295999999998</v>
      </c>
      <c r="I768" s="14">
        <v>17.959251999999999</v>
      </c>
      <c r="J768" s="12">
        <v>0</v>
      </c>
      <c r="K768" s="12">
        <v>1.2999999999999999E-2</v>
      </c>
      <c r="L768" s="12">
        <v>4.2900000000000001E-2</v>
      </c>
      <c r="M768" s="1">
        <v>0</v>
      </c>
      <c r="N768" s="1">
        <v>5</v>
      </c>
      <c r="O768" s="12">
        <v>0.46018199999999998</v>
      </c>
      <c r="P768" s="1">
        <v>8.6734000000000006E-2</v>
      </c>
      <c r="Q768" s="1">
        <v>0</v>
      </c>
      <c r="R768" s="1">
        <v>0</v>
      </c>
      <c r="S768" s="1">
        <f t="shared" si="332"/>
        <v>0</v>
      </c>
      <c r="T768" s="1">
        <f t="shared" si="333"/>
        <v>1</v>
      </c>
      <c r="U768" s="1">
        <f t="shared" si="334"/>
        <v>1</v>
      </c>
      <c r="V768" s="1">
        <f t="shared" si="330"/>
        <v>0</v>
      </c>
      <c r="W768" s="1">
        <f t="shared" si="335"/>
        <v>1</v>
      </c>
      <c r="X768" s="1">
        <f t="shared" si="336"/>
        <v>0</v>
      </c>
      <c r="Y768" s="1">
        <f t="shared" si="337"/>
        <v>1</v>
      </c>
      <c r="Z768" s="1">
        <f t="shared" si="331"/>
        <v>0</v>
      </c>
      <c r="AA768" s="1">
        <f t="shared" si="338"/>
        <v>0</v>
      </c>
      <c r="AB768" s="1">
        <f t="shared" si="319"/>
        <v>4</v>
      </c>
      <c r="AC768" s="1"/>
    </row>
    <row r="769" spans="1:29" ht="12.95" customHeight="1">
      <c r="A769" s="2" t="s">
        <v>547</v>
      </c>
      <c r="B769" s="1" t="s">
        <v>14</v>
      </c>
      <c r="C769" s="1" t="s">
        <v>548</v>
      </c>
      <c r="D769" s="1">
        <v>39.182499999999997</v>
      </c>
      <c r="E769" s="1">
        <v>-107.23950000000001</v>
      </c>
      <c r="F769" s="3">
        <v>2</v>
      </c>
      <c r="G769" s="9" t="s">
        <v>2026</v>
      </c>
      <c r="H769" s="13">
        <v>69.224067000000005</v>
      </c>
      <c r="I769" s="14">
        <v>17.393450000000001</v>
      </c>
      <c r="J769" s="12">
        <v>0</v>
      </c>
      <c r="K769" s="12">
        <v>5.1999999999999998E-3</v>
      </c>
      <c r="L769" s="12">
        <v>4.1600000000000005E-2</v>
      </c>
      <c r="M769" s="1">
        <v>0</v>
      </c>
      <c r="N769" s="1">
        <v>5</v>
      </c>
      <c r="O769" s="12">
        <v>0.45830199999999999</v>
      </c>
      <c r="P769" s="1">
        <v>8.6675000000000002E-2</v>
      </c>
      <c r="Q769" s="1">
        <v>0</v>
      </c>
      <c r="R769" s="1">
        <v>0</v>
      </c>
      <c r="S769" s="1">
        <f t="shared" si="332"/>
        <v>0</v>
      </c>
      <c r="T769" s="1">
        <f t="shared" si="333"/>
        <v>1</v>
      </c>
      <c r="U769" s="1">
        <f t="shared" si="334"/>
        <v>1</v>
      </c>
      <c r="V769" s="1">
        <f t="shared" si="330"/>
        <v>0</v>
      </c>
      <c r="W769" s="1">
        <f t="shared" si="335"/>
        <v>1</v>
      </c>
      <c r="X769" s="1">
        <f t="shared" si="336"/>
        <v>0</v>
      </c>
      <c r="Y769" s="1">
        <f t="shared" si="337"/>
        <v>1</v>
      </c>
      <c r="Z769" s="1">
        <f t="shared" si="331"/>
        <v>0</v>
      </c>
      <c r="AA769" s="1">
        <f t="shared" si="338"/>
        <v>0</v>
      </c>
      <c r="AB769" s="1">
        <f t="shared" si="319"/>
        <v>4</v>
      </c>
      <c r="AC769" s="1"/>
    </row>
    <row r="770" spans="1:29" ht="12.95" customHeight="1">
      <c r="A770" s="2" t="s">
        <v>549</v>
      </c>
      <c r="B770" s="1" t="s">
        <v>539</v>
      </c>
      <c r="C770" s="1" t="s">
        <v>550</v>
      </c>
      <c r="D770" s="1">
        <v>39.180166999999997</v>
      </c>
      <c r="E770" s="1">
        <v>-107.2385</v>
      </c>
      <c r="F770" s="3">
        <v>2</v>
      </c>
      <c r="G770" s="9" t="s">
        <v>2026</v>
      </c>
      <c r="H770" s="13">
        <v>327.71216600000002</v>
      </c>
      <c r="I770" s="14">
        <v>27.077057</v>
      </c>
      <c r="J770" s="12">
        <v>0</v>
      </c>
      <c r="K770" s="12">
        <v>6.0700000000000004E-2</v>
      </c>
      <c r="L770" s="12">
        <v>0.1885</v>
      </c>
      <c r="M770" s="1">
        <v>0</v>
      </c>
      <c r="N770" s="1">
        <v>1</v>
      </c>
      <c r="O770" s="12">
        <v>0.85791700000000004</v>
      </c>
      <c r="P770" s="1">
        <v>8.2389000000000004E-2</v>
      </c>
      <c r="Q770" s="1">
        <v>0</v>
      </c>
      <c r="R770" s="1">
        <v>0</v>
      </c>
      <c r="S770" s="1">
        <f t="shared" si="332"/>
        <v>0</v>
      </c>
      <c r="T770" s="1">
        <f t="shared" si="333"/>
        <v>1</v>
      </c>
      <c r="U770" s="1">
        <f t="shared" si="334"/>
        <v>1</v>
      </c>
      <c r="V770" s="1">
        <f t="shared" si="330"/>
        <v>0</v>
      </c>
      <c r="W770" s="1">
        <f t="shared" si="335"/>
        <v>0</v>
      </c>
      <c r="X770" s="1">
        <f t="shared" si="336"/>
        <v>1</v>
      </c>
      <c r="Y770" s="1">
        <f t="shared" si="337"/>
        <v>1</v>
      </c>
      <c r="Z770" s="1">
        <f t="shared" si="331"/>
        <v>0</v>
      </c>
      <c r="AA770" s="1">
        <f t="shared" si="338"/>
        <v>0</v>
      </c>
      <c r="AB770" s="1">
        <f t="shared" ref="AB770:AB833" si="339">SUM(S770:AA770)</f>
        <v>4</v>
      </c>
      <c r="AC770" s="1"/>
    </row>
    <row r="771" spans="1:29" ht="12.95" customHeight="1">
      <c r="A771" s="2" t="s">
        <v>551</v>
      </c>
      <c r="B771" s="1" t="s">
        <v>14</v>
      </c>
      <c r="C771" s="1" t="s">
        <v>552</v>
      </c>
      <c r="D771" s="1">
        <v>39.19</v>
      </c>
      <c r="E771" s="1">
        <v>-107.268333</v>
      </c>
      <c r="F771" s="3">
        <v>2</v>
      </c>
      <c r="G771" s="9" t="s">
        <v>2026</v>
      </c>
      <c r="H771" s="13">
        <v>63.517263999999997</v>
      </c>
      <c r="I771" s="14">
        <v>30.003843</v>
      </c>
      <c r="J771" s="12">
        <v>0</v>
      </c>
      <c r="K771" s="12">
        <v>0</v>
      </c>
      <c r="L771" s="12">
        <v>4.5399999999999996E-2</v>
      </c>
      <c r="M771" s="1">
        <v>0</v>
      </c>
      <c r="N771" s="1">
        <v>7</v>
      </c>
      <c r="O771" s="12">
        <v>1.0294779999999999</v>
      </c>
      <c r="P771" s="1">
        <v>9.4463000000000005E-2</v>
      </c>
      <c r="Q771" s="1">
        <v>2</v>
      </c>
      <c r="R771" s="1">
        <v>0</v>
      </c>
      <c r="S771" s="1">
        <f t="shared" si="332"/>
        <v>0</v>
      </c>
      <c r="T771" s="1">
        <f t="shared" si="333"/>
        <v>0</v>
      </c>
      <c r="U771" s="1">
        <f t="shared" si="334"/>
        <v>1</v>
      </c>
      <c r="V771" s="1">
        <f t="shared" si="330"/>
        <v>0</v>
      </c>
      <c r="W771" s="1">
        <f t="shared" si="335"/>
        <v>1</v>
      </c>
      <c r="X771" s="1">
        <f t="shared" si="336"/>
        <v>1</v>
      </c>
      <c r="Y771" s="1">
        <f t="shared" si="337"/>
        <v>1</v>
      </c>
      <c r="Z771" s="1">
        <f t="shared" si="331"/>
        <v>1</v>
      </c>
      <c r="AA771" s="1">
        <f t="shared" si="338"/>
        <v>0</v>
      </c>
      <c r="AB771" s="1">
        <f t="shared" si="339"/>
        <v>5</v>
      </c>
      <c r="AC771" s="1"/>
    </row>
    <row r="772" spans="1:29" ht="12.95" customHeight="1">
      <c r="A772" s="2" t="s">
        <v>553</v>
      </c>
      <c r="B772" s="1" t="s">
        <v>14</v>
      </c>
      <c r="C772" s="1" t="s">
        <v>554</v>
      </c>
      <c r="D772" s="1">
        <v>39.199832999999998</v>
      </c>
      <c r="E772" s="1">
        <v>-107.306</v>
      </c>
      <c r="F772" s="3">
        <v>2</v>
      </c>
      <c r="G772" s="9" t="s">
        <v>2026</v>
      </c>
      <c r="H772" s="13">
        <v>25.911387999999999</v>
      </c>
      <c r="I772" s="14">
        <v>16.931647999999999</v>
      </c>
      <c r="J772" s="12">
        <v>0</v>
      </c>
      <c r="K772" s="12">
        <v>0</v>
      </c>
      <c r="L772" s="12">
        <v>0</v>
      </c>
      <c r="M772" s="1">
        <v>0</v>
      </c>
      <c r="N772" s="1">
        <v>3</v>
      </c>
      <c r="O772" s="12">
        <v>0.788381</v>
      </c>
      <c r="P772" s="1">
        <v>7.7186000000000005E-2</v>
      </c>
      <c r="Q772" s="1">
        <v>2</v>
      </c>
      <c r="R772" s="1">
        <v>0</v>
      </c>
      <c r="S772" s="1">
        <f t="shared" si="332"/>
        <v>0</v>
      </c>
      <c r="T772" s="1">
        <f t="shared" si="333"/>
        <v>0</v>
      </c>
      <c r="U772" s="1">
        <f t="shared" si="334"/>
        <v>0</v>
      </c>
      <c r="V772" s="1">
        <f t="shared" si="330"/>
        <v>0</v>
      </c>
      <c r="W772" s="1">
        <f t="shared" si="335"/>
        <v>1</v>
      </c>
      <c r="X772" s="1">
        <f t="shared" si="336"/>
        <v>1</v>
      </c>
      <c r="Y772" s="1">
        <f t="shared" si="337"/>
        <v>1</v>
      </c>
      <c r="Z772" s="1">
        <f t="shared" si="331"/>
        <v>1</v>
      </c>
      <c r="AA772" s="1">
        <f t="shared" si="338"/>
        <v>0</v>
      </c>
      <c r="AB772" s="1">
        <f t="shared" si="339"/>
        <v>4</v>
      </c>
      <c r="AC772" s="1"/>
    </row>
    <row r="773" spans="1:29" ht="12.95" customHeight="1">
      <c r="A773" s="2" t="s">
        <v>564</v>
      </c>
      <c r="B773" s="1" t="s">
        <v>562</v>
      </c>
      <c r="C773" s="1" t="s">
        <v>565</v>
      </c>
      <c r="D773" s="1">
        <v>39.365380000000002</v>
      </c>
      <c r="E773" s="1">
        <v>-106.82617999999999</v>
      </c>
      <c r="F773" s="3">
        <v>2</v>
      </c>
      <c r="G773" s="9" t="s">
        <v>2026</v>
      </c>
      <c r="H773" s="13">
        <v>612.99733100000003</v>
      </c>
      <c r="I773" s="14">
        <v>41.033602000000002</v>
      </c>
      <c r="J773" s="12">
        <v>0</v>
      </c>
      <c r="K773" s="12">
        <v>1.26E-2</v>
      </c>
      <c r="L773" s="12">
        <v>2.8999999999999998E-3</v>
      </c>
      <c r="M773" s="1">
        <v>0</v>
      </c>
      <c r="N773" s="1">
        <v>17</v>
      </c>
      <c r="O773" s="12">
        <v>1.077156</v>
      </c>
      <c r="P773" s="1">
        <v>0</v>
      </c>
      <c r="Q773" s="1">
        <v>0</v>
      </c>
      <c r="R773" s="1">
        <v>0</v>
      </c>
      <c r="S773" s="1">
        <f t="shared" si="332"/>
        <v>0</v>
      </c>
      <c r="T773" s="1">
        <f t="shared" si="333"/>
        <v>1</v>
      </c>
      <c r="U773" s="1">
        <f t="shared" si="334"/>
        <v>1</v>
      </c>
      <c r="V773" s="1">
        <f t="shared" si="330"/>
        <v>0</v>
      </c>
      <c r="W773" s="1">
        <f t="shared" si="335"/>
        <v>1</v>
      </c>
      <c r="X773" s="1">
        <f t="shared" si="336"/>
        <v>1</v>
      </c>
      <c r="Y773" s="1">
        <f t="shared" si="337"/>
        <v>0</v>
      </c>
      <c r="Z773" s="1">
        <f t="shared" si="331"/>
        <v>0</v>
      </c>
      <c r="AA773" s="1">
        <f t="shared" si="338"/>
        <v>0</v>
      </c>
      <c r="AB773" s="1">
        <f t="shared" si="339"/>
        <v>4</v>
      </c>
      <c r="AC773" s="1"/>
    </row>
    <row r="774" spans="1:29" ht="12.95" customHeight="1">
      <c r="A774" s="2" t="s">
        <v>574</v>
      </c>
      <c r="B774" s="1" t="s">
        <v>572</v>
      </c>
      <c r="C774" s="1" t="s">
        <v>575</v>
      </c>
      <c r="D774" s="1">
        <v>39.246867000000002</v>
      </c>
      <c r="E774" s="1">
        <v>-106.593283</v>
      </c>
      <c r="F774" s="3">
        <v>2</v>
      </c>
      <c r="G774" s="9" t="s">
        <v>2026</v>
      </c>
      <c r="H774" s="13">
        <v>31.568407000000001</v>
      </c>
      <c r="I774" s="14">
        <v>15.275429000000001</v>
      </c>
      <c r="J774" s="12">
        <v>0</v>
      </c>
      <c r="K774" s="12">
        <v>0</v>
      </c>
      <c r="L774" s="12">
        <v>0</v>
      </c>
      <c r="M774" s="1">
        <v>0</v>
      </c>
      <c r="N774" s="1">
        <v>0</v>
      </c>
      <c r="O774" s="12">
        <v>0</v>
      </c>
      <c r="P774" s="1">
        <v>0</v>
      </c>
      <c r="Q774" s="1">
        <v>0</v>
      </c>
      <c r="R774" s="1">
        <v>0</v>
      </c>
      <c r="S774" s="1">
        <f t="shared" si="332"/>
        <v>0</v>
      </c>
      <c r="T774" s="1">
        <f t="shared" si="333"/>
        <v>0</v>
      </c>
      <c r="U774" s="1">
        <f t="shared" si="334"/>
        <v>0</v>
      </c>
      <c r="V774" s="1">
        <f t="shared" si="330"/>
        <v>0</v>
      </c>
      <c r="W774" s="1">
        <f t="shared" si="335"/>
        <v>0</v>
      </c>
      <c r="X774" s="1">
        <f t="shared" si="336"/>
        <v>0</v>
      </c>
      <c r="Y774" s="1">
        <f t="shared" si="337"/>
        <v>0</v>
      </c>
      <c r="Z774" s="1">
        <f t="shared" si="331"/>
        <v>0</v>
      </c>
      <c r="AA774" s="1">
        <f t="shared" si="338"/>
        <v>0</v>
      </c>
      <c r="AB774" s="1">
        <f t="shared" si="339"/>
        <v>0</v>
      </c>
      <c r="AC774" s="1"/>
    </row>
    <row r="775" spans="1:29" ht="12.95" customHeight="1">
      <c r="A775" s="2" t="s">
        <v>576</v>
      </c>
      <c r="B775" s="1" t="s">
        <v>572</v>
      </c>
      <c r="C775" s="1" t="s">
        <v>577</v>
      </c>
      <c r="D775" s="1">
        <v>39.253287</v>
      </c>
      <c r="E775" s="1">
        <v>-106.594785</v>
      </c>
      <c r="F775" s="3">
        <v>2</v>
      </c>
      <c r="G775" s="9" t="s">
        <v>2026</v>
      </c>
      <c r="H775" s="13">
        <v>33.769199</v>
      </c>
      <c r="I775" s="14">
        <v>14.747083</v>
      </c>
      <c r="J775" s="12">
        <v>0</v>
      </c>
      <c r="K775" s="12">
        <v>0</v>
      </c>
      <c r="L775" s="12">
        <v>0</v>
      </c>
      <c r="M775" s="1">
        <v>0</v>
      </c>
      <c r="N775" s="1">
        <v>0</v>
      </c>
      <c r="O775" s="12">
        <v>0</v>
      </c>
      <c r="P775" s="1">
        <v>0</v>
      </c>
      <c r="Q775" s="1">
        <v>0</v>
      </c>
      <c r="R775" s="1">
        <v>0</v>
      </c>
      <c r="S775" s="1">
        <f t="shared" si="332"/>
        <v>0</v>
      </c>
      <c r="T775" s="1">
        <f t="shared" si="333"/>
        <v>0</v>
      </c>
      <c r="U775" s="1">
        <f t="shared" si="334"/>
        <v>0</v>
      </c>
      <c r="V775" s="1">
        <f t="shared" si="330"/>
        <v>0</v>
      </c>
      <c r="W775" s="1">
        <f t="shared" si="335"/>
        <v>0</v>
      </c>
      <c r="X775" s="1">
        <f t="shared" si="336"/>
        <v>0</v>
      </c>
      <c r="Y775" s="1">
        <f t="shared" si="337"/>
        <v>0</v>
      </c>
      <c r="Z775" s="1">
        <f t="shared" si="331"/>
        <v>0</v>
      </c>
      <c r="AA775" s="1">
        <f t="shared" si="338"/>
        <v>0</v>
      </c>
      <c r="AB775" s="1">
        <f t="shared" si="339"/>
        <v>0</v>
      </c>
      <c r="AC775" s="1"/>
    </row>
    <row r="776" spans="1:29" ht="12.95" customHeight="1">
      <c r="A776" s="2" t="s">
        <v>578</v>
      </c>
      <c r="B776" s="1" t="s">
        <v>572</v>
      </c>
      <c r="C776" s="1" t="s">
        <v>579</v>
      </c>
      <c r="D776" s="1">
        <v>39.261265000000002</v>
      </c>
      <c r="E776" s="1">
        <v>-106.597238</v>
      </c>
      <c r="F776" s="3">
        <v>2</v>
      </c>
      <c r="G776" s="9" t="s">
        <v>2026</v>
      </c>
      <c r="H776" s="13">
        <v>35.512591999999998</v>
      </c>
      <c r="I776" s="14">
        <v>13.530462999999999</v>
      </c>
      <c r="J776" s="12">
        <v>0</v>
      </c>
      <c r="K776" s="12">
        <v>0</v>
      </c>
      <c r="L776" s="12">
        <v>0</v>
      </c>
      <c r="M776" s="1">
        <v>0</v>
      </c>
      <c r="N776" s="1">
        <v>0</v>
      </c>
      <c r="O776" s="12">
        <v>0</v>
      </c>
      <c r="P776" s="1">
        <v>0</v>
      </c>
      <c r="Q776" s="1">
        <v>0</v>
      </c>
      <c r="R776" s="1">
        <v>0</v>
      </c>
      <c r="S776" s="1">
        <f t="shared" si="332"/>
        <v>0</v>
      </c>
      <c r="T776" s="1">
        <f t="shared" si="333"/>
        <v>0</v>
      </c>
      <c r="U776" s="1">
        <f t="shared" si="334"/>
        <v>0</v>
      </c>
      <c r="V776" s="1">
        <f t="shared" si="330"/>
        <v>0</v>
      </c>
      <c r="W776" s="1">
        <f t="shared" si="335"/>
        <v>0</v>
      </c>
      <c r="X776" s="1">
        <f t="shared" si="336"/>
        <v>0</v>
      </c>
      <c r="Y776" s="1">
        <f t="shared" si="337"/>
        <v>0</v>
      </c>
      <c r="Z776" s="1">
        <f t="shared" si="331"/>
        <v>0</v>
      </c>
      <c r="AA776" s="1">
        <f t="shared" si="338"/>
        <v>0</v>
      </c>
      <c r="AB776" s="1">
        <f t="shared" si="339"/>
        <v>0</v>
      </c>
      <c r="AC776" s="1"/>
    </row>
    <row r="777" spans="1:29" ht="12.95" customHeight="1">
      <c r="A777" s="2" t="s">
        <v>580</v>
      </c>
      <c r="B777" s="1" t="s">
        <v>572</v>
      </c>
      <c r="C777" s="1" t="s">
        <v>581</v>
      </c>
      <c r="D777" s="1">
        <v>39.275776999999998</v>
      </c>
      <c r="E777" s="1">
        <v>-106.60979399999999</v>
      </c>
      <c r="F777" s="3">
        <v>2</v>
      </c>
      <c r="G777" s="9" t="s">
        <v>2026</v>
      </c>
      <c r="H777" s="13">
        <v>39.625081999999999</v>
      </c>
      <c r="I777" s="14">
        <v>12.231738</v>
      </c>
      <c r="J777" s="12">
        <v>0</v>
      </c>
      <c r="K777" s="12">
        <v>0</v>
      </c>
      <c r="L777" s="12">
        <v>0</v>
      </c>
      <c r="M777" s="1">
        <v>0</v>
      </c>
      <c r="N777" s="1">
        <v>0</v>
      </c>
      <c r="O777" s="12">
        <v>0</v>
      </c>
      <c r="P777" s="1">
        <v>0</v>
      </c>
      <c r="Q777" s="1">
        <v>0</v>
      </c>
      <c r="R777" s="1">
        <v>0</v>
      </c>
      <c r="S777" s="1">
        <f t="shared" si="332"/>
        <v>0</v>
      </c>
      <c r="T777" s="1">
        <f t="shared" si="333"/>
        <v>0</v>
      </c>
      <c r="U777" s="1">
        <f t="shared" si="334"/>
        <v>0</v>
      </c>
      <c r="V777" s="1">
        <f t="shared" si="330"/>
        <v>0</v>
      </c>
      <c r="W777" s="1">
        <f t="shared" si="335"/>
        <v>0</v>
      </c>
      <c r="X777" s="1">
        <f t="shared" si="336"/>
        <v>0</v>
      </c>
      <c r="Y777" s="1">
        <f t="shared" si="337"/>
        <v>0</v>
      </c>
      <c r="Z777" s="1">
        <f t="shared" si="331"/>
        <v>0</v>
      </c>
      <c r="AA777" s="1">
        <f t="shared" si="338"/>
        <v>0</v>
      </c>
      <c r="AB777" s="1">
        <f t="shared" si="339"/>
        <v>0</v>
      </c>
      <c r="AC777" s="1"/>
    </row>
    <row r="778" spans="1:29" ht="12.95" customHeight="1">
      <c r="A778" s="2" t="s">
        <v>582</v>
      </c>
      <c r="B778" s="1" t="s">
        <v>572</v>
      </c>
      <c r="C778" s="1" t="s">
        <v>133</v>
      </c>
      <c r="D778" s="1">
        <v>39.297016999999997</v>
      </c>
      <c r="E778" s="1">
        <v>-106.61151700000001</v>
      </c>
      <c r="F778" s="3">
        <v>2</v>
      </c>
      <c r="G778" s="9" t="s">
        <v>2026</v>
      </c>
      <c r="H778" s="13">
        <v>42.978149000000002</v>
      </c>
      <c r="I778" s="14">
        <v>8.6503440000000005</v>
      </c>
      <c r="J778" s="12">
        <v>0</v>
      </c>
      <c r="K778" s="12">
        <v>0</v>
      </c>
      <c r="L778" s="12">
        <v>0</v>
      </c>
      <c r="M778" s="1">
        <v>0</v>
      </c>
      <c r="N778" s="1">
        <v>1</v>
      </c>
      <c r="O778" s="12">
        <v>0</v>
      </c>
      <c r="P778" s="1">
        <v>0</v>
      </c>
      <c r="Q778" s="1">
        <v>0</v>
      </c>
      <c r="R778" s="1">
        <v>0</v>
      </c>
      <c r="S778" s="1">
        <f t="shared" si="332"/>
        <v>0</v>
      </c>
      <c r="T778" s="1">
        <f t="shared" si="333"/>
        <v>0</v>
      </c>
      <c r="U778" s="1">
        <f t="shared" si="334"/>
        <v>0</v>
      </c>
      <c r="V778" s="1">
        <f t="shared" si="330"/>
        <v>0</v>
      </c>
      <c r="W778" s="1">
        <f t="shared" si="335"/>
        <v>0</v>
      </c>
      <c r="X778" s="1">
        <f t="shared" si="336"/>
        <v>0</v>
      </c>
      <c r="Y778" s="1">
        <f t="shared" si="337"/>
        <v>0</v>
      </c>
      <c r="Z778" s="1">
        <f t="shared" si="331"/>
        <v>0</v>
      </c>
      <c r="AA778" s="1">
        <f t="shared" si="338"/>
        <v>0</v>
      </c>
      <c r="AB778" s="1">
        <f t="shared" si="339"/>
        <v>0</v>
      </c>
      <c r="AC778" s="1"/>
    </row>
    <row r="779" spans="1:29" ht="12.95" customHeight="1">
      <c r="A779" s="2" t="s">
        <v>586</v>
      </c>
      <c r="B779" s="1" t="s">
        <v>584</v>
      </c>
      <c r="C779" s="1" t="s">
        <v>587</v>
      </c>
      <c r="D779" s="1">
        <v>39.213999999999999</v>
      </c>
      <c r="E779" s="1">
        <v>-106.93899999999999</v>
      </c>
      <c r="F779" s="3">
        <v>1</v>
      </c>
      <c r="G779" s="9" t="s">
        <v>2026</v>
      </c>
      <c r="H779" s="13">
        <v>26.95411</v>
      </c>
      <c r="I779" s="14">
        <v>24.427337999999999</v>
      </c>
      <c r="J779" s="12">
        <v>0</v>
      </c>
      <c r="K779" s="12">
        <v>0</v>
      </c>
      <c r="L779" s="12">
        <v>6.5113000000000003</v>
      </c>
      <c r="M779" s="1">
        <v>5</v>
      </c>
      <c r="N779" s="1">
        <v>16</v>
      </c>
      <c r="O779" s="12">
        <v>4.9578069999999999</v>
      </c>
      <c r="P779" s="1">
        <v>0</v>
      </c>
      <c r="Q779" s="1">
        <v>0</v>
      </c>
      <c r="R779" s="1">
        <v>0</v>
      </c>
      <c r="S779" s="1">
        <f t="shared" si="332"/>
        <v>0</v>
      </c>
      <c r="T779" s="1">
        <f t="shared" si="333"/>
        <v>0</v>
      </c>
      <c r="U779" s="1">
        <f t="shared" si="334"/>
        <v>1</v>
      </c>
      <c r="V779" s="1">
        <f t="shared" si="330"/>
        <v>1</v>
      </c>
      <c r="W779" s="1">
        <f t="shared" si="335"/>
        <v>1</v>
      </c>
      <c r="X779" s="1">
        <f t="shared" si="336"/>
        <v>1</v>
      </c>
      <c r="Y779" s="1">
        <f t="shared" si="337"/>
        <v>0</v>
      </c>
      <c r="Z779" s="1">
        <f t="shared" si="331"/>
        <v>0</v>
      </c>
      <c r="AA779" s="1">
        <f t="shared" si="338"/>
        <v>0</v>
      </c>
      <c r="AB779" s="1">
        <f t="shared" si="339"/>
        <v>4</v>
      </c>
      <c r="AC779" s="1"/>
    </row>
    <row r="780" spans="1:29" ht="12.95" customHeight="1">
      <c r="A780" s="2" t="s">
        <v>588</v>
      </c>
      <c r="B780" s="1" t="s">
        <v>584</v>
      </c>
      <c r="C780" s="1" t="s">
        <v>589</v>
      </c>
      <c r="D780" s="1">
        <v>39.224699999999999</v>
      </c>
      <c r="E780" s="1">
        <v>-106.92100000000001</v>
      </c>
      <c r="F780" s="3">
        <v>1</v>
      </c>
      <c r="G780" s="9" t="s">
        <v>2026</v>
      </c>
      <c r="H780" s="13">
        <v>26.95411</v>
      </c>
      <c r="I780" s="14">
        <v>17.206631000000002</v>
      </c>
      <c r="J780" s="12">
        <v>0</v>
      </c>
      <c r="K780" s="12">
        <v>0</v>
      </c>
      <c r="L780" s="12">
        <v>6.5113000000000003</v>
      </c>
      <c r="M780" s="1">
        <v>5</v>
      </c>
      <c r="N780" s="1">
        <v>16</v>
      </c>
      <c r="O780" s="12">
        <v>5.7391459999999999</v>
      </c>
      <c r="P780" s="1">
        <v>0</v>
      </c>
      <c r="Q780" s="1">
        <v>0</v>
      </c>
      <c r="R780" s="1">
        <v>0</v>
      </c>
      <c r="S780" s="1">
        <f t="shared" si="332"/>
        <v>0</v>
      </c>
      <c r="T780" s="1">
        <f t="shared" si="333"/>
        <v>0</v>
      </c>
      <c r="U780" s="1">
        <f t="shared" si="334"/>
        <v>1</v>
      </c>
      <c r="V780" s="1">
        <f t="shared" si="330"/>
        <v>1</v>
      </c>
      <c r="W780" s="1">
        <f t="shared" si="335"/>
        <v>1</v>
      </c>
      <c r="X780" s="1">
        <f t="shared" si="336"/>
        <v>1</v>
      </c>
      <c r="Y780" s="1">
        <f t="shared" si="337"/>
        <v>0</v>
      </c>
      <c r="Z780" s="1">
        <f t="shared" si="331"/>
        <v>0</v>
      </c>
      <c r="AA780" s="1">
        <f t="shared" si="338"/>
        <v>0</v>
      </c>
      <c r="AB780" s="1">
        <f t="shared" si="339"/>
        <v>4</v>
      </c>
      <c r="AC780" s="1"/>
    </row>
    <row r="781" spans="1:29" ht="12.95" customHeight="1">
      <c r="A781" s="2" t="s">
        <v>590</v>
      </c>
      <c r="B781" s="1" t="s">
        <v>584</v>
      </c>
      <c r="C781" s="1" t="s">
        <v>591</v>
      </c>
      <c r="D781" s="1">
        <v>39.249279999999999</v>
      </c>
      <c r="E781" s="1">
        <v>-106.88621999999999</v>
      </c>
      <c r="F781" s="3">
        <v>1</v>
      </c>
      <c r="G781" s="9" t="s">
        <v>2026</v>
      </c>
      <c r="H781" s="13">
        <v>40.140089000000003</v>
      </c>
      <c r="I781" s="14">
        <v>14.477449</v>
      </c>
      <c r="J781" s="12">
        <v>0</v>
      </c>
      <c r="K781" s="12">
        <v>0.23089999999999999</v>
      </c>
      <c r="L781" s="12">
        <v>5.4102000000000006</v>
      </c>
      <c r="M781" s="1">
        <v>2</v>
      </c>
      <c r="N781" s="1">
        <v>17</v>
      </c>
      <c r="O781" s="12">
        <v>3.0403259999999999</v>
      </c>
      <c r="P781" s="1">
        <v>0</v>
      </c>
      <c r="Q781" s="1">
        <v>3</v>
      </c>
      <c r="R781" s="1">
        <v>0</v>
      </c>
      <c r="S781" s="1">
        <f t="shared" si="332"/>
        <v>0</v>
      </c>
      <c r="T781" s="1">
        <f t="shared" si="333"/>
        <v>1</v>
      </c>
      <c r="U781" s="1">
        <f t="shared" si="334"/>
        <v>1</v>
      </c>
      <c r="V781" s="1">
        <f t="shared" si="330"/>
        <v>1</v>
      </c>
      <c r="W781" s="1">
        <f t="shared" si="335"/>
        <v>1</v>
      </c>
      <c r="X781" s="1">
        <f t="shared" si="336"/>
        <v>1</v>
      </c>
      <c r="Y781" s="1">
        <f t="shared" si="337"/>
        <v>0</v>
      </c>
      <c r="Z781" s="1">
        <f t="shared" si="331"/>
        <v>1</v>
      </c>
      <c r="AA781" s="1">
        <f t="shared" si="338"/>
        <v>0</v>
      </c>
      <c r="AB781" s="1">
        <f t="shared" si="339"/>
        <v>6</v>
      </c>
      <c r="AC781" s="1"/>
    </row>
    <row r="782" spans="1:29" ht="12.95" customHeight="1">
      <c r="A782" s="2" t="s">
        <v>597</v>
      </c>
      <c r="B782" s="1" t="s">
        <v>511</v>
      </c>
      <c r="C782" s="1" t="s">
        <v>598</v>
      </c>
      <c r="D782" s="1">
        <v>39.217970000000001</v>
      </c>
      <c r="E782" s="1">
        <v>-106.85463799999999</v>
      </c>
      <c r="F782" s="3">
        <v>1</v>
      </c>
      <c r="G782" s="9" t="s">
        <v>2024</v>
      </c>
      <c r="H782" s="13">
        <v>735.96498799999995</v>
      </c>
      <c r="I782" s="14">
        <v>28.227233999999999</v>
      </c>
      <c r="J782" s="12">
        <v>0</v>
      </c>
      <c r="K782" s="12">
        <v>8.6300000000000002E-2</v>
      </c>
      <c r="L782" s="12">
        <v>0.68910000000000005</v>
      </c>
      <c r="M782" s="1">
        <v>6</v>
      </c>
      <c r="N782" s="1">
        <v>48</v>
      </c>
      <c r="O782" s="12">
        <v>6.6123599999999998</v>
      </c>
      <c r="P782" s="1">
        <v>9.919E-2</v>
      </c>
      <c r="Q782" s="1">
        <v>0</v>
      </c>
      <c r="R782" s="1">
        <v>0</v>
      </c>
      <c r="S782" s="1">
        <f>IF(J782&gt;5,1,0)</f>
        <v>0</v>
      </c>
      <c r="T782" s="1">
        <f>IF(K782&gt;2,1,0)</f>
        <v>0</v>
      </c>
      <c r="U782" s="1">
        <f>IF(L782&gt;0.05,1,0)</f>
        <v>1</v>
      </c>
      <c r="V782" s="1">
        <f t="shared" si="330"/>
        <v>1</v>
      </c>
      <c r="W782" s="1">
        <f>IF(N782&gt;10,1,0)</f>
        <v>1</v>
      </c>
      <c r="X782" s="1">
        <f>IF(O782&gt;2,1,0)</f>
        <v>1</v>
      </c>
      <c r="Y782" s="1">
        <f>IF(P782&gt;0.05,1,0)</f>
        <v>1</v>
      </c>
      <c r="Z782" s="1">
        <f t="shared" si="331"/>
        <v>0</v>
      </c>
      <c r="AA782" s="1">
        <f>IF(R782&gt;2,1,0)</f>
        <v>0</v>
      </c>
      <c r="AB782" s="1">
        <f t="shared" si="339"/>
        <v>5</v>
      </c>
      <c r="AC782" s="1"/>
    </row>
    <row r="783" spans="1:29" ht="12.95" customHeight="1">
      <c r="A783" s="2" t="s">
        <v>599</v>
      </c>
      <c r="B783" s="1" t="s">
        <v>511</v>
      </c>
      <c r="C783" s="1" t="s">
        <v>188</v>
      </c>
      <c r="D783" s="1">
        <v>39.225589999999997</v>
      </c>
      <c r="E783" s="1">
        <v>-106.86113</v>
      </c>
      <c r="F783" s="3">
        <v>1</v>
      </c>
      <c r="G783" s="9" t="s">
        <v>2024</v>
      </c>
      <c r="H783" s="13">
        <v>740.91307500000005</v>
      </c>
      <c r="I783" s="14">
        <v>24.667413</v>
      </c>
      <c r="J783" s="12">
        <v>0</v>
      </c>
      <c r="K783" s="12">
        <v>0.1037</v>
      </c>
      <c r="L783" s="12">
        <v>0.75080000000000002</v>
      </c>
      <c r="M783" s="1">
        <v>8</v>
      </c>
      <c r="N783" s="1">
        <v>22</v>
      </c>
      <c r="O783" s="12">
        <v>6.2086959999999998</v>
      </c>
      <c r="P783" s="1">
        <v>9.8527000000000003E-2</v>
      </c>
      <c r="Q783" s="1">
        <v>0</v>
      </c>
      <c r="R783" s="1">
        <v>0</v>
      </c>
      <c r="S783" s="1">
        <f>IF(J783&gt;5,1,0)</f>
        <v>0</v>
      </c>
      <c r="T783" s="1">
        <f>IF(K783&gt;2,1,0)</f>
        <v>0</v>
      </c>
      <c r="U783" s="1">
        <f>IF(L783&gt;0.05,1,0)</f>
        <v>1</v>
      </c>
      <c r="V783" s="1">
        <f t="shared" si="330"/>
        <v>1</v>
      </c>
      <c r="W783" s="1">
        <f>IF(N783&gt;10,1,0)</f>
        <v>1</v>
      </c>
      <c r="X783" s="1">
        <f>IF(O783&gt;2,1,0)</f>
        <v>1</v>
      </c>
      <c r="Y783" s="1">
        <f>IF(P783&gt;0.05,1,0)</f>
        <v>1</v>
      </c>
      <c r="Z783" s="1">
        <f t="shared" si="331"/>
        <v>0</v>
      </c>
      <c r="AA783" s="1">
        <f>IF(R783&gt;2,1,0)</f>
        <v>0</v>
      </c>
      <c r="AB783" s="1">
        <f t="shared" si="339"/>
        <v>5</v>
      </c>
      <c r="AC783" s="1"/>
    </row>
    <row r="784" spans="1:29" ht="12.95" customHeight="1">
      <c r="A784" s="2" t="s">
        <v>601</v>
      </c>
      <c r="B784" s="1" t="s">
        <v>602</v>
      </c>
      <c r="C784" s="1" t="s">
        <v>603</v>
      </c>
      <c r="D784" s="1">
        <v>39.129199999999997</v>
      </c>
      <c r="E784" s="1">
        <v>-106.61799999999999</v>
      </c>
      <c r="F784" s="3">
        <v>2</v>
      </c>
      <c r="G784" s="9" t="s">
        <v>2026</v>
      </c>
      <c r="H784" s="13">
        <v>23.574006000000001</v>
      </c>
      <c r="I784" s="14">
        <v>20.783127</v>
      </c>
      <c r="J784" s="12">
        <v>0</v>
      </c>
      <c r="K784" s="12">
        <v>0</v>
      </c>
      <c r="L784" s="12">
        <v>0</v>
      </c>
      <c r="M784" s="1">
        <v>0</v>
      </c>
      <c r="N784" s="1">
        <v>0</v>
      </c>
      <c r="O784" s="12">
        <v>0</v>
      </c>
      <c r="P784" s="1">
        <v>0</v>
      </c>
      <c r="Q784" s="1">
        <v>0</v>
      </c>
      <c r="R784" s="1">
        <v>0</v>
      </c>
      <c r="S784" s="1">
        <f t="shared" ref="S784:U788" si="340">IF(J784&gt;0,1,0)</f>
        <v>0</v>
      </c>
      <c r="T784" s="1">
        <f t="shared" si="340"/>
        <v>0</v>
      </c>
      <c r="U784" s="1">
        <f t="shared" si="340"/>
        <v>0</v>
      </c>
      <c r="V784" s="1">
        <f t="shared" si="330"/>
        <v>0</v>
      </c>
      <c r="W784" s="1">
        <f>IF(N784&gt;1,1,0)</f>
        <v>0</v>
      </c>
      <c r="X784" s="1">
        <f>IF(O784&gt;0.6,1,0)</f>
        <v>0</v>
      </c>
      <c r="Y784" s="1">
        <f>IF(P784&gt;0.03,1,0)</f>
        <v>0</v>
      </c>
      <c r="Z784" s="1">
        <f t="shared" si="331"/>
        <v>0</v>
      </c>
      <c r="AA784" s="1">
        <f>IF(R784&gt;0,1,0)</f>
        <v>0</v>
      </c>
      <c r="AB784" s="1">
        <f t="shared" si="339"/>
        <v>0</v>
      </c>
      <c r="AC784" s="1"/>
    </row>
    <row r="785" spans="1:29" ht="12.95" customHeight="1">
      <c r="A785" s="2" t="s">
        <v>604</v>
      </c>
      <c r="B785" s="1" t="s">
        <v>602</v>
      </c>
      <c r="C785" s="1" t="s">
        <v>605</v>
      </c>
      <c r="D785" s="1">
        <v>39.125300000000003</v>
      </c>
      <c r="E785" s="1">
        <v>-106.621</v>
      </c>
      <c r="F785" s="3">
        <v>2</v>
      </c>
      <c r="G785" s="9" t="s">
        <v>2026</v>
      </c>
      <c r="H785" s="13">
        <v>25.709226000000001</v>
      </c>
      <c r="I785" s="14">
        <v>20.442927999999998</v>
      </c>
      <c r="J785" s="12">
        <v>0</v>
      </c>
      <c r="K785" s="12">
        <v>0</v>
      </c>
      <c r="L785" s="12">
        <v>0</v>
      </c>
      <c r="M785" s="1">
        <v>0</v>
      </c>
      <c r="N785" s="1">
        <v>2</v>
      </c>
      <c r="O785" s="12">
        <v>0</v>
      </c>
      <c r="P785" s="1">
        <v>0</v>
      </c>
      <c r="Q785" s="1">
        <v>0</v>
      </c>
      <c r="R785" s="1">
        <v>0</v>
      </c>
      <c r="S785" s="1">
        <f t="shared" si="340"/>
        <v>0</v>
      </c>
      <c r="T785" s="1">
        <f t="shared" si="340"/>
        <v>0</v>
      </c>
      <c r="U785" s="1">
        <f t="shared" si="340"/>
        <v>0</v>
      </c>
      <c r="V785" s="1">
        <f t="shared" si="330"/>
        <v>0</v>
      </c>
      <c r="W785" s="1">
        <f>IF(N785&gt;1,1,0)</f>
        <v>1</v>
      </c>
      <c r="X785" s="1">
        <f>IF(O785&gt;0.6,1,0)</f>
        <v>0</v>
      </c>
      <c r="Y785" s="1">
        <f>IF(P785&gt;0.03,1,0)</f>
        <v>0</v>
      </c>
      <c r="Z785" s="1">
        <f t="shared" si="331"/>
        <v>0</v>
      </c>
      <c r="AA785" s="1">
        <f>IF(R785&gt;0,1,0)</f>
        <v>0</v>
      </c>
      <c r="AB785" s="1">
        <f t="shared" si="339"/>
        <v>1</v>
      </c>
      <c r="AC785" s="1"/>
    </row>
    <row r="786" spans="1:29" ht="12.95" customHeight="1">
      <c r="A786" s="2" t="s">
        <v>607</v>
      </c>
      <c r="B786" s="1" t="s">
        <v>511</v>
      </c>
      <c r="C786" s="1" t="s">
        <v>608</v>
      </c>
      <c r="D786" s="1">
        <v>39.148200000000003</v>
      </c>
      <c r="E786" s="1">
        <v>-106.78279999999999</v>
      </c>
      <c r="F786" s="3">
        <v>2</v>
      </c>
      <c r="G786" s="9" t="s">
        <v>2026</v>
      </c>
      <c r="H786" s="13">
        <v>242.37326300000001</v>
      </c>
      <c r="I786" s="14">
        <v>30.118625000000002</v>
      </c>
      <c r="J786" s="12">
        <v>0</v>
      </c>
      <c r="K786" s="12">
        <v>0</v>
      </c>
      <c r="L786" s="12">
        <v>0.12870000000000001</v>
      </c>
      <c r="M786" s="1">
        <v>0</v>
      </c>
      <c r="N786" s="1">
        <v>7</v>
      </c>
      <c r="O786" s="12">
        <v>0.48488399999999998</v>
      </c>
      <c r="P786" s="1">
        <v>7.0139999999999994E-2</v>
      </c>
      <c r="Q786" s="1">
        <v>0</v>
      </c>
      <c r="R786" s="1">
        <v>0</v>
      </c>
      <c r="S786" s="1">
        <f t="shared" si="340"/>
        <v>0</v>
      </c>
      <c r="T786" s="1">
        <f t="shared" si="340"/>
        <v>0</v>
      </c>
      <c r="U786" s="1">
        <f t="shared" si="340"/>
        <v>1</v>
      </c>
      <c r="V786" s="1">
        <f t="shared" si="330"/>
        <v>0</v>
      </c>
      <c r="W786" s="1">
        <f>IF(N786&gt;1,1,0)</f>
        <v>1</v>
      </c>
      <c r="X786" s="1">
        <f>IF(O786&gt;0.6,1,0)</f>
        <v>0</v>
      </c>
      <c r="Y786" s="1">
        <f>IF(P786&gt;0.03,1,0)</f>
        <v>1</v>
      </c>
      <c r="Z786" s="1">
        <f t="shared" si="331"/>
        <v>0</v>
      </c>
      <c r="AA786" s="1">
        <f>IF(R786&gt;0,1,0)</f>
        <v>0</v>
      </c>
      <c r="AB786" s="1">
        <f t="shared" si="339"/>
        <v>3</v>
      </c>
      <c r="AC786" s="1"/>
    </row>
    <row r="787" spans="1:29" ht="12.95" customHeight="1">
      <c r="A787" s="2" t="s">
        <v>614</v>
      </c>
      <c r="B787" s="1" t="s">
        <v>615</v>
      </c>
      <c r="C787" s="1" t="s">
        <v>616</v>
      </c>
      <c r="D787" s="1">
        <v>39.298099999999998</v>
      </c>
      <c r="E787" s="1">
        <v>-107.11190000000001</v>
      </c>
      <c r="F787" s="3">
        <v>2</v>
      </c>
      <c r="G787" s="9" t="s">
        <v>2026</v>
      </c>
      <c r="H787" s="13">
        <v>12.461302999999999</v>
      </c>
      <c r="I787" s="14">
        <v>8.6401990000000009</v>
      </c>
      <c r="J787" s="12">
        <v>0</v>
      </c>
      <c r="K787" s="12">
        <v>0</v>
      </c>
      <c r="L787" s="12">
        <v>0</v>
      </c>
      <c r="M787" s="1">
        <v>0</v>
      </c>
      <c r="N787" s="1">
        <v>1</v>
      </c>
      <c r="O787" s="12">
        <v>0.83307299999999995</v>
      </c>
      <c r="P787" s="1">
        <v>0</v>
      </c>
      <c r="Q787" s="1">
        <v>0</v>
      </c>
      <c r="R787" s="1">
        <v>0</v>
      </c>
      <c r="S787" s="1">
        <f t="shared" si="340"/>
        <v>0</v>
      </c>
      <c r="T787" s="1">
        <f t="shared" si="340"/>
        <v>0</v>
      </c>
      <c r="U787" s="1">
        <f t="shared" si="340"/>
        <v>0</v>
      </c>
      <c r="V787" s="1">
        <f t="shared" si="330"/>
        <v>0</v>
      </c>
      <c r="W787" s="1">
        <f>IF(N787&gt;1,1,0)</f>
        <v>0</v>
      </c>
      <c r="X787" s="1">
        <f>IF(O787&gt;0.6,1,0)</f>
        <v>1</v>
      </c>
      <c r="Y787" s="1">
        <f>IF(P787&gt;0.03,1,0)</f>
        <v>0</v>
      </c>
      <c r="Z787" s="1">
        <f t="shared" si="331"/>
        <v>0</v>
      </c>
      <c r="AA787" s="1">
        <f>IF(R787&gt;0,1,0)</f>
        <v>0</v>
      </c>
      <c r="AB787" s="1">
        <f t="shared" si="339"/>
        <v>1</v>
      </c>
      <c r="AC787" s="1"/>
    </row>
    <row r="788" spans="1:29" ht="12.95" customHeight="1">
      <c r="A788" s="2" t="s">
        <v>617</v>
      </c>
      <c r="B788" s="1" t="s">
        <v>615</v>
      </c>
      <c r="C788" s="1" t="s">
        <v>618</v>
      </c>
      <c r="D788" s="1">
        <v>39.298099999999998</v>
      </c>
      <c r="E788" s="1">
        <v>-107.1117</v>
      </c>
      <c r="F788" s="3">
        <v>2</v>
      </c>
      <c r="G788" s="9" t="s">
        <v>2026</v>
      </c>
      <c r="H788" s="13">
        <v>12.461302999999999</v>
      </c>
      <c r="I788" s="14">
        <v>8.6279889999999995</v>
      </c>
      <c r="J788" s="12">
        <v>0</v>
      </c>
      <c r="K788" s="12">
        <v>0</v>
      </c>
      <c r="L788" s="12">
        <v>0</v>
      </c>
      <c r="M788" s="1">
        <v>0</v>
      </c>
      <c r="N788" s="1">
        <v>1</v>
      </c>
      <c r="O788" s="12">
        <v>0.83320899999999998</v>
      </c>
      <c r="P788" s="1">
        <v>0</v>
      </c>
      <c r="Q788" s="1">
        <v>0</v>
      </c>
      <c r="R788" s="1">
        <v>0</v>
      </c>
      <c r="S788" s="1">
        <f t="shared" si="340"/>
        <v>0</v>
      </c>
      <c r="T788" s="1">
        <f t="shared" si="340"/>
        <v>0</v>
      </c>
      <c r="U788" s="1">
        <f t="shared" si="340"/>
        <v>0</v>
      </c>
      <c r="V788" s="1">
        <f t="shared" si="330"/>
        <v>0</v>
      </c>
      <c r="W788" s="1">
        <f>IF(N788&gt;1,1,0)</f>
        <v>0</v>
      </c>
      <c r="X788" s="1">
        <f>IF(O788&gt;0.6,1,0)</f>
        <v>1</v>
      </c>
      <c r="Y788" s="1">
        <f>IF(P788&gt;0.03,1,0)</f>
        <v>0</v>
      </c>
      <c r="Z788" s="1">
        <f t="shared" si="331"/>
        <v>0</v>
      </c>
      <c r="AA788" s="1">
        <f>IF(R788&gt;0,1,0)</f>
        <v>0</v>
      </c>
      <c r="AB788" s="1">
        <f t="shared" si="339"/>
        <v>1</v>
      </c>
      <c r="AC788" s="1"/>
    </row>
    <row r="789" spans="1:29" ht="12.95" customHeight="1">
      <c r="A789" s="2" t="s">
        <v>621</v>
      </c>
      <c r="B789" s="1" t="s">
        <v>622</v>
      </c>
      <c r="C789" s="1" t="s">
        <v>623</v>
      </c>
      <c r="D789" s="1">
        <v>39.331783000000001</v>
      </c>
      <c r="E789" s="1">
        <v>-107.219083</v>
      </c>
      <c r="F789" s="3">
        <v>1</v>
      </c>
      <c r="G789" s="9" t="s">
        <v>2024</v>
      </c>
      <c r="H789" s="13">
        <v>198.738497</v>
      </c>
      <c r="I789" s="14">
        <v>17.326246000000001</v>
      </c>
      <c r="J789" s="12">
        <v>0</v>
      </c>
      <c r="K789" s="12">
        <v>4.53E-2</v>
      </c>
      <c r="L789" s="12">
        <v>0</v>
      </c>
      <c r="M789" s="1">
        <v>0</v>
      </c>
      <c r="N789" s="1">
        <v>5</v>
      </c>
      <c r="O789" s="12">
        <v>7.2364999999999999E-2</v>
      </c>
      <c r="P789" s="1">
        <v>0</v>
      </c>
      <c r="Q789" s="1">
        <v>0</v>
      </c>
      <c r="R789" s="1">
        <v>0</v>
      </c>
      <c r="S789" s="1">
        <f>IF(J789&gt;5,1,0)</f>
        <v>0</v>
      </c>
      <c r="T789" s="1">
        <f>IF(K789&gt;2,1,0)</f>
        <v>0</v>
      </c>
      <c r="U789" s="1">
        <f>IF(L789&gt;0.05,1,0)</f>
        <v>0</v>
      </c>
      <c r="V789" s="1">
        <f t="shared" si="330"/>
        <v>0</v>
      </c>
      <c r="W789" s="1">
        <f>IF(N789&gt;10,1,0)</f>
        <v>0</v>
      </c>
      <c r="X789" s="1">
        <f>IF(O789&gt;2,1,0)</f>
        <v>0</v>
      </c>
      <c r="Y789" s="1">
        <f>IF(P789&gt;0.05,1,0)</f>
        <v>0</v>
      </c>
      <c r="Z789" s="1">
        <f t="shared" si="331"/>
        <v>0</v>
      </c>
      <c r="AA789" s="1">
        <f>IF(R789&gt;2,1,0)</f>
        <v>0</v>
      </c>
      <c r="AB789" s="1">
        <f t="shared" si="339"/>
        <v>0</v>
      </c>
      <c r="AC789" s="1"/>
    </row>
    <row r="790" spans="1:29" ht="12.95" customHeight="1">
      <c r="A790" s="2" t="s">
        <v>629</v>
      </c>
      <c r="B790" s="1" t="s">
        <v>624</v>
      </c>
      <c r="C790" s="1" t="s">
        <v>630</v>
      </c>
      <c r="D790" s="1">
        <v>40.491509999999998</v>
      </c>
      <c r="E790" s="1">
        <v>-106.94801</v>
      </c>
      <c r="F790" s="3">
        <v>1</v>
      </c>
      <c r="G790" s="9" t="s">
        <v>2026</v>
      </c>
      <c r="H790" s="13">
        <v>716.83987500000001</v>
      </c>
      <c r="I790" s="14">
        <v>27.511945999999998</v>
      </c>
      <c r="J790" s="12">
        <v>3.1000000000000003E-3</v>
      </c>
      <c r="K790" s="12">
        <v>8.8628</v>
      </c>
      <c r="L790" s="12">
        <v>1.4481999999999999</v>
      </c>
      <c r="M790" s="1">
        <v>4</v>
      </c>
      <c r="N790" s="1">
        <v>12</v>
      </c>
      <c r="O790" s="12">
        <v>2.0395799999999999</v>
      </c>
      <c r="P790" s="1">
        <v>0</v>
      </c>
      <c r="Q790" s="1">
        <v>10</v>
      </c>
      <c r="R790" s="1">
        <v>0</v>
      </c>
      <c r="S790" s="1">
        <f t="shared" ref="S790:U793" si="341">IF(J790&gt;0,1,0)</f>
        <v>1</v>
      </c>
      <c r="T790" s="1">
        <f t="shared" si="341"/>
        <v>1</v>
      </c>
      <c r="U790" s="1">
        <f t="shared" si="341"/>
        <v>1</v>
      </c>
      <c r="V790" s="1">
        <f t="shared" si="330"/>
        <v>1</v>
      </c>
      <c r="W790" s="1">
        <f>IF(N790&gt;1,1,0)</f>
        <v>1</v>
      </c>
      <c r="X790" s="1">
        <f>IF(O790&gt;0.6,1,0)</f>
        <v>1</v>
      </c>
      <c r="Y790" s="1">
        <f>IF(P790&gt;0.03,1,0)</f>
        <v>0</v>
      </c>
      <c r="Z790" s="1">
        <f t="shared" si="331"/>
        <v>1</v>
      </c>
      <c r="AA790" s="1">
        <f>IF(R790&gt;0,1,0)</f>
        <v>0</v>
      </c>
      <c r="AB790" s="1">
        <f t="shared" si="339"/>
        <v>7</v>
      </c>
      <c r="AC790" s="1"/>
    </row>
    <row r="791" spans="1:29" ht="12.95" customHeight="1">
      <c r="A791" s="2" t="s">
        <v>632</v>
      </c>
      <c r="B791" s="1" t="s">
        <v>624</v>
      </c>
      <c r="C791" s="1" t="s">
        <v>633</v>
      </c>
      <c r="D791" s="1">
        <v>40.483159999999998</v>
      </c>
      <c r="E791" s="1">
        <v>-106.83233</v>
      </c>
      <c r="F791" s="3">
        <v>1</v>
      </c>
      <c r="G791" s="9" t="s">
        <v>2026</v>
      </c>
      <c r="H791" s="13">
        <v>1466.5778660000001</v>
      </c>
      <c r="I791" s="14">
        <v>38.100991999999998</v>
      </c>
      <c r="J791" s="12">
        <v>1.5E-3</v>
      </c>
      <c r="K791" s="12">
        <v>6.72</v>
      </c>
      <c r="L791" s="12">
        <v>0.47550000000000003</v>
      </c>
      <c r="M791" s="1">
        <v>7</v>
      </c>
      <c r="N791" s="1">
        <v>44</v>
      </c>
      <c r="O791" s="12">
        <v>5.4927510000000002</v>
      </c>
      <c r="P791" s="1">
        <v>0</v>
      </c>
      <c r="Q791" s="1">
        <v>0</v>
      </c>
      <c r="R791" s="1">
        <v>0</v>
      </c>
      <c r="S791" s="1">
        <f t="shared" si="341"/>
        <v>1</v>
      </c>
      <c r="T791" s="1">
        <f t="shared" si="341"/>
        <v>1</v>
      </c>
      <c r="U791" s="1">
        <f t="shared" si="341"/>
        <v>1</v>
      </c>
      <c r="V791" s="1">
        <f t="shared" si="330"/>
        <v>1</v>
      </c>
      <c r="W791" s="1">
        <f>IF(N791&gt;1,1,0)</f>
        <v>1</v>
      </c>
      <c r="X791" s="1">
        <f>IF(O791&gt;0.6,1,0)</f>
        <v>1</v>
      </c>
      <c r="Y791" s="1">
        <f>IF(P791&gt;0.03,1,0)</f>
        <v>0</v>
      </c>
      <c r="Z791" s="1">
        <f t="shared" si="331"/>
        <v>0</v>
      </c>
      <c r="AA791" s="1">
        <f>IF(R791&gt;0,1,0)</f>
        <v>0</v>
      </c>
      <c r="AB791" s="1">
        <f t="shared" si="339"/>
        <v>6</v>
      </c>
      <c r="AC791" s="1"/>
    </row>
    <row r="792" spans="1:29" ht="12.95" customHeight="1">
      <c r="A792" s="2" t="s">
        <v>634</v>
      </c>
      <c r="B792" s="1" t="s">
        <v>624</v>
      </c>
      <c r="C792" s="1" t="s">
        <v>635</v>
      </c>
      <c r="D792" s="1">
        <v>40.375329999999998</v>
      </c>
      <c r="E792" s="1">
        <v>-106.825</v>
      </c>
      <c r="F792" s="3">
        <v>1</v>
      </c>
      <c r="G792" s="9" t="s">
        <v>2026</v>
      </c>
      <c r="H792" s="13">
        <v>1014.917959</v>
      </c>
      <c r="I792" s="14">
        <v>24.750843</v>
      </c>
      <c r="J792" s="12">
        <v>2.2000000000000001E-3</v>
      </c>
      <c r="K792" s="12">
        <v>5.5270000000000001</v>
      </c>
      <c r="L792" s="12">
        <v>6.4200000000000007E-2</v>
      </c>
      <c r="M792" s="1">
        <v>1</v>
      </c>
      <c r="N792" s="1">
        <v>20</v>
      </c>
      <c r="O792" s="12">
        <v>1.557034</v>
      </c>
      <c r="P792" s="1">
        <v>0</v>
      </c>
      <c r="Q792" s="1">
        <v>0</v>
      </c>
      <c r="R792" s="1">
        <v>0</v>
      </c>
      <c r="S792" s="1">
        <f t="shared" si="341"/>
        <v>1</v>
      </c>
      <c r="T792" s="1">
        <f t="shared" si="341"/>
        <v>1</v>
      </c>
      <c r="U792" s="1">
        <f t="shared" si="341"/>
        <v>1</v>
      </c>
      <c r="V792" s="1">
        <f t="shared" si="330"/>
        <v>1</v>
      </c>
      <c r="W792" s="1">
        <f>IF(N792&gt;1,1,0)</f>
        <v>1</v>
      </c>
      <c r="X792" s="1">
        <f>IF(O792&gt;0.6,1,0)</f>
        <v>1</v>
      </c>
      <c r="Y792" s="1">
        <f>IF(P792&gt;0.03,1,0)</f>
        <v>0</v>
      </c>
      <c r="Z792" s="1">
        <f t="shared" si="331"/>
        <v>0</v>
      </c>
      <c r="AA792" s="1">
        <f>IF(R792&gt;0,1,0)</f>
        <v>0</v>
      </c>
      <c r="AB792" s="1">
        <f t="shared" si="339"/>
        <v>6</v>
      </c>
      <c r="AC792" s="1"/>
    </row>
    <row r="793" spans="1:29" ht="12.95" customHeight="1">
      <c r="A793" s="2" t="s">
        <v>638</v>
      </c>
      <c r="B793" s="1" t="s">
        <v>624</v>
      </c>
      <c r="C793" s="1" t="s">
        <v>639</v>
      </c>
      <c r="D793" s="1">
        <v>40.287219999999998</v>
      </c>
      <c r="E793" s="1">
        <v>-106.82889</v>
      </c>
      <c r="F793" s="3">
        <v>1</v>
      </c>
      <c r="G793" s="9" t="s">
        <v>2026</v>
      </c>
      <c r="H793" s="13">
        <v>587.74138300000004</v>
      </c>
      <c r="I793" s="14">
        <v>33.896906999999999</v>
      </c>
      <c r="J793" s="12">
        <v>0</v>
      </c>
      <c r="K793" s="12">
        <v>7.8902999999999999</v>
      </c>
      <c r="L793" s="12">
        <v>7.6100000000000001E-2</v>
      </c>
      <c r="M793" s="1">
        <v>1</v>
      </c>
      <c r="N793" s="1">
        <v>6</v>
      </c>
      <c r="O793" s="12">
        <v>1.8351569999999999</v>
      </c>
      <c r="P793" s="1">
        <v>0</v>
      </c>
      <c r="Q793" s="1">
        <v>0</v>
      </c>
      <c r="R793" s="1">
        <v>0</v>
      </c>
      <c r="S793" s="1">
        <f t="shared" si="341"/>
        <v>0</v>
      </c>
      <c r="T793" s="1">
        <f t="shared" si="341"/>
        <v>1</v>
      </c>
      <c r="U793" s="1">
        <f t="shared" si="341"/>
        <v>1</v>
      </c>
      <c r="V793" s="1">
        <f t="shared" si="330"/>
        <v>1</v>
      </c>
      <c r="W793" s="1">
        <f>IF(N793&gt;1,1,0)</f>
        <v>1</v>
      </c>
      <c r="X793" s="1">
        <f>IF(O793&gt;0.6,1,0)</f>
        <v>1</v>
      </c>
      <c r="Y793" s="1">
        <f>IF(P793&gt;0.03,1,0)</f>
        <v>0</v>
      </c>
      <c r="Z793" s="1">
        <f t="shared" si="331"/>
        <v>0</v>
      </c>
      <c r="AA793" s="1">
        <f>IF(R793&gt;0,1,0)</f>
        <v>0</v>
      </c>
      <c r="AB793" s="1">
        <f t="shared" si="339"/>
        <v>5</v>
      </c>
      <c r="AC793" s="1"/>
    </row>
    <row r="794" spans="1:29" ht="12.95" customHeight="1">
      <c r="A794" s="2" t="s">
        <v>653</v>
      </c>
      <c r="B794" s="1" t="s">
        <v>650</v>
      </c>
      <c r="C794" s="1" t="s">
        <v>654</v>
      </c>
      <c r="D794" s="1">
        <v>40.539009999999998</v>
      </c>
      <c r="E794" s="1">
        <v>-107.4106</v>
      </c>
      <c r="F794" s="3">
        <v>1</v>
      </c>
      <c r="G794" s="9" t="s">
        <v>2024</v>
      </c>
      <c r="H794" s="13">
        <v>562.35399299999995</v>
      </c>
      <c r="I794" s="14">
        <v>29.183236000000001</v>
      </c>
      <c r="J794" s="12">
        <v>0.56859999999999999</v>
      </c>
      <c r="K794" s="12">
        <v>3.9489999999999998</v>
      </c>
      <c r="L794" s="12">
        <v>0</v>
      </c>
      <c r="M794" s="1">
        <v>0</v>
      </c>
      <c r="N794" s="1">
        <v>6</v>
      </c>
      <c r="O794" s="12">
        <v>1.4899370000000001</v>
      </c>
      <c r="P794" s="1">
        <v>0</v>
      </c>
      <c r="Q794" s="1">
        <v>0</v>
      </c>
      <c r="R794" s="1">
        <v>0</v>
      </c>
      <c r="S794" s="1">
        <f>IF(J794&gt;5,1,0)</f>
        <v>0</v>
      </c>
      <c r="T794" s="1">
        <f>IF(K794&gt;2,1,0)</f>
        <v>1</v>
      </c>
      <c r="U794" s="1">
        <f>IF(L794&gt;0.05,1,0)</f>
        <v>0</v>
      </c>
      <c r="V794" s="1">
        <f t="shared" si="330"/>
        <v>0</v>
      </c>
      <c r="W794" s="1">
        <f>IF(N794&gt;10,1,0)</f>
        <v>0</v>
      </c>
      <c r="X794" s="1">
        <f>IF(O794&gt;2,1,0)</f>
        <v>0</v>
      </c>
      <c r="Y794" s="1">
        <f>IF(P794&gt;0.05,1,0)</f>
        <v>0</v>
      </c>
      <c r="Z794" s="1">
        <f t="shared" si="331"/>
        <v>0</v>
      </c>
      <c r="AA794" s="1">
        <f>IF(R794&gt;2,1,0)</f>
        <v>0</v>
      </c>
      <c r="AB794" s="1">
        <f t="shared" si="339"/>
        <v>1</v>
      </c>
      <c r="AC794" s="1"/>
    </row>
    <row r="795" spans="1:29" ht="12.95" customHeight="1">
      <c r="A795" s="2" t="s">
        <v>656</v>
      </c>
      <c r="B795" s="1" t="s">
        <v>650</v>
      </c>
      <c r="C795" s="1" t="s">
        <v>657</v>
      </c>
      <c r="D795" s="1">
        <v>40.67624</v>
      </c>
      <c r="E795" s="1">
        <v>-107.27145</v>
      </c>
      <c r="F795" s="3">
        <v>1</v>
      </c>
      <c r="G795" s="9" t="s">
        <v>2026</v>
      </c>
      <c r="H795" s="13">
        <v>173.18376599999999</v>
      </c>
      <c r="I795" s="14">
        <v>16.712461000000001</v>
      </c>
      <c r="J795" s="12">
        <v>0</v>
      </c>
      <c r="K795" s="12">
        <v>1.1475000000000002</v>
      </c>
      <c r="L795" s="12">
        <v>0</v>
      </c>
      <c r="M795" s="1">
        <v>0</v>
      </c>
      <c r="N795" s="1">
        <v>0</v>
      </c>
      <c r="O795" s="12">
        <v>0.43303700000000001</v>
      </c>
      <c r="P795" s="1">
        <v>0</v>
      </c>
      <c r="Q795" s="1">
        <v>0</v>
      </c>
      <c r="R795" s="1">
        <v>0</v>
      </c>
      <c r="S795" s="1">
        <f t="shared" ref="S795:S810" si="342">IF(J795&gt;0,1,0)</f>
        <v>0</v>
      </c>
      <c r="T795" s="1">
        <f t="shared" ref="T795:T810" si="343">IF(K795&gt;0,1,0)</f>
        <v>1</v>
      </c>
      <c r="U795" s="1">
        <f t="shared" ref="U795:U810" si="344">IF(L795&gt;0,1,0)</f>
        <v>0</v>
      </c>
      <c r="V795" s="1">
        <f t="shared" si="330"/>
        <v>0</v>
      </c>
      <c r="W795" s="1">
        <f t="shared" ref="W795:W810" si="345">IF(N795&gt;1,1,0)</f>
        <v>0</v>
      </c>
      <c r="X795" s="1">
        <f t="shared" ref="X795:X810" si="346">IF(O795&gt;0.6,1,0)</f>
        <v>0</v>
      </c>
      <c r="Y795" s="1">
        <f t="shared" ref="Y795:Y810" si="347">IF(P795&gt;0.03,1,0)</f>
        <v>0</v>
      </c>
      <c r="Z795" s="1">
        <f t="shared" si="331"/>
        <v>0</v>
      </c>
      <c r="AA795" s="1">
        <f t="shared" ref="AA795:AA810" si="348">IF(R795&gt;0,1,0)</f>
        <v>0</v>
      </c>
      <c r="AB795" s="1">
        <f t="shared" si="339"/>
        <v>1</v>
      </c>
      <c r="AC795" s="1"/>
    </row>
    <row r="796" spans="1:29" ht="12.95" customHeight="1">
      <c r="A796" s="2" t="s">
        <v>660</v>
      </c>
      <c r="B796" s="1" t="s">
        <v>650</v>
      </c>
      <c r="C796" s="1" t="s">
        <v>661</v>
      </c>
      <c r="D796" s="1">
        <v>40.753970000000002</v>
      </c>
      <c r="E796" s="1">
        <v>-107.13545000000001</v>
      </c>
      <c r="F796" s="3">
        <v>2</v>
      </c>
      <c r="G796" s="9" t="s">
        <v>2026</v>
      </c>
      <c r="H796" s="13">
        <v>39.587552000000002</v>
      </c>
      <c r="I796" s="14">
        <v>29.593395000000001</v>
      </c>
      <c r="J796" s="12">
        <v>0</v>
      </c>
      <c r="K796" s="12">
        <v>0.67089999999999994</v>
      </c>
      <c r="L796" s="12">
        <v>0</v>
      </c>
      <c r="M796" s="1">
        <v>0</v>
      </c>
      <c r="N796" s="1">
        <v>0</v>
      </c>
      <c r="O796" s="12">
        <v>0.64387899999999998</v>
      </c>
      <c r="P796" s="1">
        <v>0</v>
      </c>
      <c r="Q796" s="1">
        <v>3</v>
      </c>
      <c r="R796" s="1">
        <v>0</v>
      </c>
      <c r="S796" s="1">
        <f t="shared" si="342"/>
        <v>0</v>
      </c>
      <c r="T796" s="1">
        <f t="shared" si="343"/>
        <v>1</v>
      </c>
      <c r="U796" s="1">
        <f t="shared" si="344"/>
        <v>0</v>
      </c>
      <c r="V796" s="1">
        <f t="shared" si="330"/>
        <v>0</v>
      </c>
      <c r="W796" s="1">
        <f t="shared" si="345"/>
        <v>0</v>
      </c>
      <c r="X796" s="1">
        <f t="shared" si="346"/>
        <v>1</v>
      </c>
      <c r="Y796" s="1">
        <f t="shared" si="347"/>
        <v>0</v>
      </c>
      <c r="Z796" s="1">
        <f t="shared" si="331"/>
        <v>1</v>
      </c>
      <c r="AA796" s="1">
        <f t="shared" si="348"/>
        <v>0</v>
      </c>
      <c r="AB796" s="1">
        <f t="shared" si="339"/>
        <v>3</v>
      </c>
      <c r="AC796" s="1"/>
    </row>
    <row r="797" spans="1:29" ht="12.95" customHeight="1">
      <c r="A797" s="2" t="s">
        <v>664</v>
      </c>
      <c r="B797" s="1" t="s">
        <v>662</v>
      </c>
      <c r="C797" s="1" t="s">
        <v>665</v>
      </c>
      <c r="D797" s="1">
        <v>40.4041</v>
      </c>
      <c r="E797" s="1">
        <v>-107.2242</v>
      </c>
      <c r="F797" s="3">
        <v>1</v>
      </c>
      <c r="G797" s="9" t="s">
        <v>2026</v>
      </c>
      <c r="H797" s="13">
        <v>21.749101</v>
      </c>
      <c r="I797" s="14">
        <v>15.634081999999999</v>
      </c>
      <c r="J797" s="12">
        <v>0</v>
      </c>
      <c r="K797" s="12">
        <v>2.7364999999999999</v>
      </c>
      <c r="L797" s="12">
        <v>0</v>
      </c>
      <c r="M797" s="1">
        <v>4</v>
      </c>
      <c r="N797" s="1">
        <v>0</v>
      </c>
      <c r="O797" s="12">
        <v>0.92927700000000002</v>
      </c>
      <c r="P797" s="1">
        <v>0</v>
      </c>
      <c r="Q797" s="1">
        <v>5</v>
      </c>
      <c r="R797" s="1">
        <v>0</v>
      </c>
      <c r="S797" s="1">
        <f t="shared" si="342"/>
        <v>0</v>
      </c>
      <c r="T797" s="1">
        <f t="shared" si="343"/>
        <v>1</v>
      </c>
      <c r="U797" s="1">
        <f t="shared" si="344"/>
        <v>0</v>
      </c>
      <c r="V797" s="1">
        <f t="shared" si="330"/>
        <v>1</v>
      </c>
      <c r="W797" s="1">
        <f t="shared" si="345"/>
        <v>0</v>
      </c>
      <c r="X797" s="1">
        <f t="shared" si="346"/>
        <v>1</v>
      </c>
      <c r="Y797" s="1">
        <f t="shared" si="347"/>
        <v>0</v>
      </c>
      <c r="Z797" s="1">
        <f t="shared" si="331"/>
        <v>1</v>
      </c>
      <c r="AA797" s="1">
        <f t="shared" si="348"/>
        <v>0</v>
      </c>
      <c r="AB797" s="1">
        <f t="shared" si="339"/>
        <v>4</v>
      </c>
      <c r="AC797" s="1"/>
    </row>
    <row r="798" spans="1:29" ht="12.95" customHeight="1">
      <c r="A798" s="2" t="s">
        <v>676</v>
      </c>
      <c r="B798" s="1" t="s">
        <v>677</v>
      </c>
      <c r="C798" s="1" t="s">
        <v>678</v>
      </c>
      <c r="D798" s="1">
        <v>40.822000000000003</v>
      </c>
      <c r="E798" s="1">
        <v>-106.777</v>
      </c>
      <c r="F798" s="3">
        <v>2</v>
      </c>
      <c r="G798" s="9" t="s">
        <v>2026</v>
      </c>
      <c r="H798" s="13">
        <v>77.145245000000003</v>
      </c>
      <c r="I798" s="14">
        <v>25.362746000000001</v>
      </c>
      <c r="J798" s="12">
        <v>0</v>
      </c>
      <c r="K798" s="12">
        <v>0</v>
      </c>
      <c r="L798" s="12">
        <v>0</v>
      </c>
      <c r="M798" s="1">
        <v>0</v>
      </c>
      <c r="N798" s="1">
        <v>3</v>
      </c>
      <c r="O798" s="12">
        <v>0.85809299999999999</v>
      </c>
      <c r="P798" s="1">
        <v>0</v>
      </c>
      <c r="Q798" s="1">
        <v>0</v>
      </c>
      <c r="R798" s="1">
        <v>0</v>
      </c>
      <c r="S798" s="1">
        <f t="shared" si="342"/>
        <v>0</v>
      </c>
      <c r="T798" s="1">
        <f t="shared" si="343"/>
        <v>0</v>
      </c>
      <c r="U798" s="1">
        <f t="shared" si="344"/>
        <v>0</v>
      </c>
      <c r="V798" s="1">
        <f t="shared" ref="V798:V810" si="349">IF(M798&gt;0,1,0)</f>
        <v>0</v>
      </c>
      <c r="W798" s="1">
        <f t="shared" si="345"/>
        <v>1</v>
      </c>
      <c r="X798" s="1">
        <f t="shared" si="346"/>
        <v>1</v>
      </c>
      <c r="Y798" s="1">
        <f t="shared" si="347"/>
        <v>0</v>
      </c>
      <c r="Z798" s="1">
        <f t="shared" ref="Z798:Z810" si="350">IF(Q798&gt;0,1,0)</f>
        <v>0</v>
      </c>
      <c r="AA798" s="1">
        <f t="shared" si="348"/>
        <v>0</v>
      </c>
      <c r="AB798" s="1">
        <f t="shared" si="339"/>
        <v>2</v>
      </c>
      <c r="AC798" s="1"/>
    </row>
    <row r="799" spans="1:29" ht="12.95" customHeight="1">
      <c r="A799" s="2" t="s">
        <v>679</v>
      </c>
      <c r="B799" s="1" t="s">
        <v>680</v>
      </c>
      <c r="C799" s="1" t="s">
        <v>681</v>
      </c>
      <c r="D799" s="1">
        <v>40.796999999999997</v>
      </c>
      <c r="E799" s="1">
        <v>-106.69499999999999</v>
      </c>
      <c r="F799" s="3">
        <v>2</v>
      </c>
      <c r="G799" s="9" t="s">
        <v>2026</v>
      </c>
      <c r="H799" s="13">
        <v>9.8266639999999992</v>
      </c>
      <c r="I799" s="14">
        <v>9.8266650000000002</v>
      </c>
      <c r="J799" s="12">
        <v>0</v>
      </c>
      <c r="K799" s="12">
        <v>0</v>
      </c>
      <c r="L799" s="12">
        <v>0</v>
      </c>
      <c r="M799" s="1">
        <v>0</v>
      </c>
      <c r="N799" s="1">
        <v>0</v>
      </c>
      <c r="O799" s="12">
        <v>0</v>
      </c>
      <c r="P799" s="1">
        <v>0</v>
      </c>
      <c r="Q799" s="1">
        <v>0</v>
      </c>
      <c r="R799" s="1">
        <v>0</v>
      </c>
      <c r="S799" s="1">
        <f t="shared" si="342"/>
        <v>0</v>
      </c>
      <c r="T799" s="1">
        <f t="shared" si="343"/>
        <v>0</v>
      </c>
      <c r="U799" s="1">
        <f t="shared" si="344"/>
        <v>0</v>
      </c>
      <c r="V799" s="1">
        <f t="shared" si="349"/>
        <v>0</v>
      </c>
      <c r="W799" s="1">
        <f t="shared" si="345"/>
        <v>0</v>
      </c>
      <c r="X799" s="1">
        <f t="shared" si="346"/>
        <v>0</v>
      </c>
      <c r="Y799" s="1">
        <f t="shared" si="347"/>
        <v>0</v>
      </c>
      <c r="Z799" s="1">
        <f t="shared" si="350"/>
        <v>0</v>
      </c>
      <c r="AA799" s="1">
        <f t="shared" si="348"/>
        <v>0</v>
      </c>
      <c r="AB799" s="1">
        <f t="shared" si="339"/>
        <v>0</v>
      </c>
      <c r="AC799" s="1"/>
    </row>
    <row r="800" spans="1:29" ht="12.95" customHeight="1">
      <c r="A800" s="2" t="s">
        <v>682</v>
      </c>
      <c r="B800" s="1" t="s">
        <v>683</v>
      </c>
      <c r="C800" s="1" t="s">
        <v>684</v>
      </c>
      <c r="D800" s="1">
        <v>40.755516999999998</v>
      </c>
      <c r="E800" s="1">
        <v>-106.81358299999999</v>
      </c>
      <c r="F800" s="3">
        <v>2</v>
      </c>
      <c r="G800" s="9" t="s">
        <v>2026</v>
      </c>
      <c r="H800" s="13">
        <v>254.305575</v>
      </c>
      <c r="I800" s="14">
        <v>31.387032000000001</v>
      </c>
      <c r="J800" s="12">
        <v>0</v>
      </c>
      <c r="K800" s="12">
        <v>5.2700000000000004E-2</v>
      </c>
      <c r="L800" s="12">
        <v>0</v>
      </c>
      <c r="M800" s="1">
        <v>0</v>
      </c>
      <c r="N800" s="1">
        <v>0</v>
      </c>
      <c r="O800" s="12">
        <v>0.704704</v>
      </c>
      <c r="P800" s="1">
        <v>3.9319999999999997E-3</v>
      </c>
      <c r="Q800" s="1">
        <v>0</v>
      </c>
      <c r="R800" s="1">
        <v>0</v>
      </c>
      <c r="S800" s="1">
        <f t="shared" si="342"/>
        <v>0</v>
      </c>
      <c r="T800" s="1">
        <f t="shared" si="343"/>
        <v>1</v>
      </c>
      <c r="U800" s="1">
        <f t="shared" si="344"/>
        <v>0</v>
      </c>
      <c r="V800" s="1">
        <f t="shared" si="349"/>
        <v>0</v>
      </c>
      <c r="W800" s="1">
        <f t="shared" si="345"/>
        <v>0</v>
      </c>
      <c r="X800" s="1">
        <f t="shared" si="346"/>
        <v>1</v>
      </c>
      <c r="Y800" s="1">
        <f t="shared" si="347"/>
        <v>0</v>
      </c>
      <c r="Z800" s="1">
        <f t="shared" si="350"/>
        <v>0</v>
      </c>
      <c r="AA800" s="1">
        <f t="shared" si="348"/>
        <v>0</v>
      </c>
      <c r="AB800" s="1">
        <f t="shared" si="339"/>
        <v>2</v>
      </c>
      <c r="AC800" s="1"/>
    </row>
    <row r="801" spans="1:29" ht="12.95" customHeight="1">
      <c r="A801" s="2" t="s">
        <v>685</v>
      </c>
      <c r="B801" s="1" t="s">
        <v>670</v>
      </c>
      <c r="C801" s="1" t="s">
        <v>686</v>
      </c>
      <c r="D801" s="1">
        <v>40.766952000000003</v>
      </c>
      <c r="E801" s="1">
        <v>-106.781285</v>
      </c>
      <c r="F801" s="3">
        <v>2</v>
      </c>
      <c r="G801" s="9" t="s">
        <v>2026</v>
      </c>
      <c r="H801" s="13">
        <v>160.674837</v>
      </c>
      <c r="I801" s="14">
        <v>23.956638000000002</v>
      </c>
      <c r="J801" s="12">
        <v>0</v>
      </c>
      <c r="K801" s="12">
        <v>8.3999999999999995E-3</v>
      </c>
      <c r="L801" s="12">
        <v>0</v>
      </c>
      <c r="M801" s="1">
        <v>0</v>
      </c>
      <c r="N801" s="1">
        <v>0</v>
      </c>
      <c r="O801" s="12">
        <v>1.6933750000000001</v>
      </c>
      <c r="P801" s="1">
        <v>6.2240000000000004E-3</v>
      </c>
      <c r="Q801" s="1">
        <v>0</v>
      </c>
      <c r="R801" s="1">
        <v>0</v>
      </c>
      <c r="S801" s="1">
        <f t="shared" si="342"/>
        <v>0</v>
      </c>
      <c r="T801" s="1">
        <f t="shared" si="343"/>
        <v>1</v>
      </c>
      <c r="U801" s="1">
        <f t="shared" si="344"/>
        <v>0</v>
      </c>
      <c r="V801" s="1">
        <f t="shared" si="349"/>
        <v>0</v>
      </c>
      <c r="W801" s="1">
        <f t="shared" si="345"/>
        <v>0</v>
      </c>
      <c r="X801" s="1">
        <f t="shared" si="346"/>
        <v>1</v>
      </c>
      <c r="Y801" s="1">
        <f t="shared" si="347"/>
        <v>0</v>
      </c>
      <c r="Z801" s="1">
        <f t="shared" si="350"/>
        <v>0</v>
      </c>
      <c r="AA801" s="1">
        <f t="shared" si="348"/>
        <v>0</v>
      </c>
      <c r="AB801" s="1">
        <f t="shared" si="339"/>
        <v>2</v>
      </c>
      <c r="AC801" s="1"/>
    </row>
    <row r="802" spans="1:29" ht="12.95" customHeight="1">
      <c r="A802" s="2" t="s">
        <v>698</v>
      </c>
      <c r="B802" s="1" t="s">
        <v>644</v>
      </c>
      <c r="C802" s="1" t="s">
        <v>699</v>
      </c>
      <c r="D802" s="1">
        <v>40.149749999999997</v>
      </c>
      <c r="E802" s="1">
        <v>-106.90412000000001</v>
      </c>
      <c r="F802" s="3">
        <v>1</v>
      </c>
      <c r="G802" s="9" t="s">
        <v>2026</v>
      </c>
      <c r="H802" s="13">
        <v>132.74470099999999</v>
      </c>
      <c r="I802" s="14">
        <v>8.4830570000000005</v>
      </c>
      <c r="J802" s="12">
        <v>0</v>
      </c>
      <c r="K802" s="12">
        <v>3.5998000000000001</v>
      </c>
      <c r="L802" s="12">
        <v>0</v>
      </c>
      <c r="M802" s="1">
        <v>0</v>
      </c>
      <c r="N802" s="1">
        <v>36</v>
      </c>
      <c r="O802" s="12">
        <v>2.227125</v>
      </c>
      <c r="P802" s="1">
        <v>0</v>
      </c>
      <c r="Q802" s="1">
        <v>0</v>
      </c>
      <c r="R802" s="1">
        <v>0</v>
      </c>
      <c r="S802" s="1">
        <f t="shared" si="342"/>
        <v>0</v>
      </c>
      <c r="T802" s="1">
        <f t="shared" si="343"/>
        <v>1</v>
      </c>
      <c r="U802" s="1">
        <f t="shared" si="344"/>
        <v>0</v>
      </c>
      <c r="V802" s="1">
        <f t="shared" si="349"/>
        <v>0</v>
      </c>
      <c r="W802" s="1">
        <f t="shared" si="345"/>
        <v>1</v>
      </c>
      <c r="X802" s="1">
        <f t="shared" si="346"/>
        <v>1</v>
      </c>
      <c r="Y802" s="1">
        <f t="shared" si="347"/>
        <v>0</v>
      </c>
      <c r="Z802" s="1">
        <f t="shared" si="350"/>
        <v>0</v>
      </c>
      <c r="AA802" s="1">
        <f t="shared" si="348"/>
        <v>0</v>
      </c>
      <c r="AB802" s="1">
        <f t="shared" si="339"/>
        <v>3</v>
      </c>
      <c r="AC802" s="1"/>
    </row>
    <row r="803" spans="1:29" ht="12.95" customHeight="1">
      <c r="A803" s="2" t="s">
        <v>702</v>
      </c>
      <c r="B803" s="1" t="s">
        <v>700</v>
      </c>
      <c r="C803" s="1" t="s">
        <v>703</v>
      </c>
      <c r="D803" s="1">
        <v>40.952143</v>
      </c>
      <c r="E803" s="1">
        <v>-106.342045</v>
      </c>
      <c r="F803" s="3">
        <v>1</v>
      </c>
      <c r="G803" s="9" t="s">
        <v>2026</v>
      </c>
      <c r="H803" s="13">
        <v>3766.919175</v>
      </c>
      <c r="I803" s="14">
        <v>44.574748</v>
      </c>
      <c r="J803" s="12">
        <v>3.3999999999999998E-3</v>
      </c>
      <c r="K803" s="12">
        <v>7.6010999999999997</v>
      </c>
      <c r="L803" s="12">
        <v>5.4800000000000001E-2</v>
      </c>
      <c r="M803" s="1">
        <v>0</v>
      </c>
      <c r="N803" s="1">
        <v>2</v>
      </c>
      <c r="O803" s="12">
        <v>1.1730419999999999</v>
      </c>
      <c r="P803" s="1">
        <v>1.593E-3</v>
      </c>
      <c r="Q803" s="1">
        <v>0</v>
      </c>
      <c r="R803" s="1">
        <v>0</v>
      </c>
      <c r="S803" s="1">
        <f t="shared" si="342"/>
        <v>1</v>
      </c>
      <c r="T803" s="1">
        <f t="shared" si="343"/>
        <v>1</v>
      </c>
      <c r="U803" s="1">
        <f t="shared" si="344"/>
        <v>1</v>
      </c>
      <c r="V803" s="1">
        <f t="shared" si="349"/>
        <v>0</v>
      </c>
      <c r="W803" s="1">
        <f t="shared" si="345"/>
        <v>1</v>
      </c>
      <c r="X803" s="1">
        <f t="shared" si="346"/>
        <v>1</v>
      </c>
      <c r="Y803" s="1">
        <f t="shared" si="347"/>
        <v>0</v>
      </c>
      <c r="Z803" s="1">
        <f t="shared" si="350"/>
        <v>0</v>
      </c>
      <c r="AA803" s="1">
        <f t="shared" si="348"/>
        <v>0</v>
      </c>
      <c r="AB803" s="1">
        <f t="shared" si="339"/>
        <v>5</v>
      </c>
      <c r="AC803" s="1"/>
    </row>
    <row r="804" spans="1:29" ht="12.95" customHeight="1">
      <c r="A804" s="2" t="s">
        <v>704</v>
      </c>
      <c r="B804" s="1" t="s">
        <v>700</v>
      </c>
      <c r="C804" s="1" t="s">
        <v>705</v>
      </c>
      <c r="D804" s="1">
        <v>40.935679999999998</v>
      </c>
      <c r="E804" s="1">
        <v>-106.34087</v>
      </c>
      <c r="F804" s="3">
        <v>1</v>
      </c>
      <c r="G804" s="9" t="s">
        <v>2026</v>
      </c>
      <c r="H804" s="13">
        <v>3702.1589039999999</v>
      </c>
      <c r="I804" s="14">
        <v>34.684210999999998</v>
      </c>
      <c r="J804" s="12">
        <v>3.3999999999999998E-3</v>
      </c>
      <c r="K804" s="12">
        <v>7.7313000000000009</v>
      </c>
      <c r="L804" s="12">
        <v>5.4800000000000001E-2</v>
      </c>
      <c r="M804" s="1">
        <v>0</v>
      </c>
      <c r="N804" s="1">
        <v>11</v>
      </c>
      <c r="O804" s="12">
        <v>1.043992</v>
      </c>
      <c r="P804" s="1">
        <v>1.621E-3</v>
      </c>
      <c r="Q804" s="1">
        <v>0</v>
      </c>
      <c r="R804" s="1">
        <v>0</v>
      </c>
      <c r="S804" s="1">
        <f t="shared" si="342"/>
        <v>1</v>
      </c>
      <c r="T804" s="1">
        <f t="shared" si="343"/>
        <v>1</v>
      </c>
      <c r="U804" s="1">
        <f t="shared" si="344"/>
        <v>1</v>
      </c>
      <c r="V804" s="1">
        <f t="shared" si="349"/>
        <v>0</v>
      </c>
      <c r="W804" s="1">
        <f t="shared" si="345"/>
        <v>1</v>
      </c>
      <c r="X804" s="1">
        <f t="shared" si="346"/>
        <v>1</v>
      </c>
      <c r="Y804" s="1">
        <f t="shared" si="347"/>
        <v>0</v>
      </c>
      <c r="Z804" s="1">
        <f t="shared" si="350"/>
        <v>0</v>
      </c>
      <c r="AA804" s="1">
        <f t="shared" si="348"/>
        <v>0</v>
      </c>
      <c r="AB804" s="1">
        <f t="shared" si="339"/>
        <v>5</v>
      </c>
      <c r="AC804" s="1"/>
    </row>
    <row r="805" spans="1:29" ht="12.95" customHeight="1">
      <c r="A805" s="2" t="s">
        <v>711</v>
      </c>
      <c r="B805" s="1" t="s">
        <v>712</v>
      </c>
      <c r="C805" s="1" t="s">
        <v>713</v>
      </c>
      <c r="D805" s="1">
        <v>40.753169999999997</v>
      </c>
      <c r="E805" s="1">
        <v>-106.4717</v>
      </c>
      <c r="F805" s="3">
        <v>1</v>
      </c>
      <c r="G805" s="9" t="s">
        <v>2026</v>
      </c>
      <c r="H805" s="13">
        <v>210.56818899999999</v>
      </c>
      <c r="I805" s="14">
        <v>16.595345999999999</v>
      </c>
      <c r="J805" s="12">
        <v>0</v>
      </c>
      <c r="K805" s="12">
        <v>6.8052999999999999</v>
      </c>
      <c r="L805" s="12">
        <v>0</v>
      </c>
      <c r="M805" s="1">
        <v>0</v>
      </c>
      <c r="N805" s="1">
        <v>14</v>
      </c>
      <c r="O805" s="12">
        <v>1.4952369999999999</v>
      </c>
      <c r="P805" s="1">
        <v>0</v>
      </c>
      <c r="Q805" s="1">
        <v>3</v>
      </c>
      <c r="R805" s="1">
        <v>0</v>
      </c>
      <c r="S805" s="1">
        <f t="shared" si="342"/>
        <v>0</v>
      </c>
      <c r="T805" s="1">
        <f t="shared" si="343"/>
        <v>1</v>
      </c>
      <c r="U805" s="1">
        <f t="shared" si="344"/>
        <v>0</v>
      </c>
      <c r="V805" s="1">
        <f t="shared" si="349"/>
        <v>0</v>
      </c>
      <c r="W805" s="1">
        <f t="shared" si="345"/>
        <v>1</v>
      </c>
      <c r="X805" s="1">
        <f t="shared" si="346"/>
        <v>1</v>
      </c>
      <c r="Y805" s="1">
        <f t="shared" si="347"/>
        <v>0</v>
      </c>
      <c r="Z805" s="1">
        <f t="shared" si="350"/>
        <v>1</v>
      </c>
      <c r="AA805" s="1">
        <f t="shared" si="348"/>
        <v>0</v>
      </c>
      <c r="AB805" s="1">
        <f t="shared" si="339"/>
        <v>4</v>
      </c>
      <c r="AC805" s="1"/>
    </row>
    <row r="806" spans="1:29" ht="12.95" customHeight="1">
      <c r="A806" s="2" t="s">
        <v>717</v>
      </c>
      <c r="B806" s="1" t="s">
        <v>342</v>
      </c>
      <c r="C806" s="1" t="s">
        <v>718</v>
      </c>
      <c r="D806" s="1">
        <v>40.552779999999998</v>
      </c>
      <c r="E806" s="1">
        <v>-106.04167</v>
      </c>
      <c r="F806" s="3">
        <v>2</v>
      </c>
      <c r="G806" s="9" t="s">
        <v>2026</v>
      </c>
      <c r="H806" s="13">
        <v>153.24726000000001</v>
      </c>
      <c r="I806" s="14">
        <v>10.380981</v>
      </c>
      <c r="J806" s="12">
        <v>0</v>
      </c>
      <c r="K806" s="12">
        <v>0.26369999999999999</v>
      </c>
      <c r="L806" s="12">
        <v>6.9199999999999998E-2</v>
      </c>
      <c r="M806" s="1">
        <v>0</v>
      </c>
      <c r="N806" s="1">
        <v>14</v>
      </c>
      <c r="O806" s="12">
        <v>2.181915</v>
      </c>
      <c r="P806" s="1">
        <v>0</v>
      </c>
      <c r="Q806" s="1">
        <v>0</v>
      </c>
      <c r="R806" s="1">
        <v>0</v>
      </c>
      <c r="S806" s="1">
        <f t="shared" si="342"/>
        <v>0</v>
      </c>
      <c r="T806" s="1">
        <f t="shared" si="343"/>
        <v>1</v>
      </c>
      <c r="U806" s="1">
        <f t="shared" si="344"/>
        <v>1</v>
      </c>
      <c r="V806" s="1">
        <f t="shared" si="349"/>
        <v>0</v>
      </c>
      <c r="W806" s="1">
        <f t="shared" si="345"/>
        <v>1</v>
      </c>
      <c r="X806" s="1">
        <f t="shared" si="346"/>
        <v>1</v>
      </c>
      <c r="Y806" s="1">
        <f t="shared" si="347"/>
        <v>0</v>
      </c>
      <c r="Z806" s="1">
        <f t="shared" si="350"/>
        <v>0</v>
      </c>
      <c r="AA806" s="1">
        <f t="shared" si="348"/>
        <v>0</v>
      </c>
      <c r="AB806" s="1">
        <f t="shared" si="339"/>
        <v>4</v>
      </c>
      <c r="AC806" s="1"/>
    </row>
    <row r="807" spans="1:29" ht="12.95" customHeight="1">
      <c r="A807" s="2" t="s">
        <v>722</v>
      </c>
      <c r="B807" s="1" t="s">
        <v>720</v>
      </c>
      <c r="C807" s="1" t="s">
        <v>723</v>
      </c>
      <c r="D807" s="1">
        <v>40.43683</v>
      </c>
      <c r="E807" s="1">
        <v>-106.5035</v>
      </c>
      <c r="F807" s="3">
        <v>1</v>
      </c>
      <c r="G807" s="9" t="s">
        <v>2026</v>
      </c>
      <c r="H807" s="13">
        <v>67.341392999999997</v>
      </c>
      <c r="I807" s="14">
        <v>24.132928</v>
      </c>
      <c r="J807" s="12">
        <v>0</v>
      </c>
      <c r="K807" s="12">
        <v>0.60410000000000008</v>
      </c>
      <c r="L807" s="12">
        <v>8.2799999999999999E-2</v>
      </c>
      <c r="M807" s="1">
        <v>0</v>
      </c>
      <c r="N807" s="1">
        <v>0</v>
      </c>
      <c r="O807" s="12">
        <v>1.268878</v>
      </c>
      <c r="P807" s="1">
        <v>1.485E-2</v>
      </c>
      <c r="Q807" s="1">
        <v>0</v>
      </c>
      <c r="R807" s="1">
        <v>0</v>
      </c>
      <c r="S807" s="1">
        <f t="shared" si="342"/>
        <v>0</v>
      </c>
      <c r="T807" s="1">
        <f t="shared" si="343"/>
        <v>1</v>
      </c>
      <c r="U807" s="1">
        <f t="shared" si="344"/>
        <v>1</v>
      </c>
      <c r="V807" s="1">
        <f t="shared" si="349"/>
        <v>0</v>
      </c>
      <c r="W807" s="1">
        <f t="shared" si="345"/>
        <v>0</v>
      </c>
      <c r="X807" s="1">
        <f t="shared" si="346"/>
        <v>1</v>
      </c>
      <c r="Y807" s="1">
        <f t="shared" si="347"/>
        <v>0</v>
      </c>
      <c r="Z807" s="1">
        <f t="shared" si="350"/>
        <v>0</v>
      </c>
      <c r="AA807" s="1">
        <f t="shared" si="348"/>
        <v>0</v>
      </c>
      <c r="AB807" s="1">
        <f t="shared" si="339"/>
        <v>3</v>
      </c>
      <c r="AC807" s="1"/>
    </row>
    <row r="808" spans="1:29" ht="12.95" customHeight="1">
      <c r="A808" s="2" t="s">
        <v>735</v>
      </c>
      <c r="B808" s="1" t="s">
        <v>733</v>
      </c>
      <c r="C808" s="1" t="s">
        <v>736</v>
      </c>
      <c r="D808" s="1">
        <v>39.821232999999999</v>
      </c>
      <c r="E808" s="1">
        <v>-105.519716</v>
      </c>
      <c r="F808" s="3">
        <v>1</v>
      </c>
      <c r="G808" s="9" t="s">
        <v>2026</v>
      </c>
      <c r="H808" s="13">
        <v>47.024068999999997</v>
      </c>
      <c r="I808" s="14">
        <v>15.749587999999999</v>
      </c>
      <c r="J808" s="12">
        <v>0</v>
      </c>
      <c r="K808" s="12">
        <v>0</v>
      </c>
      <c r="L808" s="12">
        <v>0.11670000000000001</v>
      </c>
      <c r="M808" s="1">
        <v>0</v>
      </c>
      <c r="N808" s="1">
        <v>2</v>
      </c>
      <c r="O808" s="12">
        <v>2.1347179999999999</v>
      </c>
      <c r="P808" s="1">
        <v>0.14885999999999999</v>
      </c>
      <c r="Q808" s="1">
        <v>0</v>
      </c>
      <c r="R808" s="1">
        <v>0</v>
      </c>
      <c r="S808" s="1">
        <f t="shared" si="342"/>
        <v>0</v>
      </c>
      <c r="T808" s="1">
        <f t="shared" si="343"/>
        <v>0</v>
      </c>
      <c r="U808" s="1">
        <f t="shared" si="344"/>
        <v>1</v>
      </c>
      <c r="V808" s="1">
        <f t="shared" si="349"/>
        <v>0</v>
      </c>
      <c r="W808" s="1">
        <f t="shared" si="345"/>
        <v>1</v>
      </c>
      <c r="X808" s="1">
        <f t="shared" si="346"/>
        <v>1</v>
      </c>
      <c r="Y808" s="1">
        <f t="shared" si="347"/>
        <v>1</v>
      </c>
      <c r="Z808" s="1">
        <f t="shared" si="350"/>
        <v>0</v>
      </c>
      <c r="AA808" s="1">
        <f t="shared" si="348"/>
        <v>0</v>
      </c>
      <c r="AB808" s="1">
        <f t="shared" si="339"/>
        <v>4</v>
      </c>
      <c r="AC808" s="1"/>
    </row>
    <row r="809" spans="1:29" ht="12.95" customHeight="1">
      <c r="A809" s="2" t="s">
        <v>737</v>
      </c>
      <c r="B809" s="1" t="s">
        <v>738</v>
      </c>
      <c r="C809" s="1" t="s">
        <v>739</v>
      </c>
      <c r="D809" s="1">
        <v>37.332532999999998</v>
      </c>
      <c r="E809" s="1">
        <v>-106.948617</v>
      </c>
      <c r="F809" s="3">
        <v>1</v>
      </c>
      <c r="G809" s="9" t="s">
        <v>2026</v>
      </c>
      <c r="H809" s="13">
        <v>593.569164</v>
      </c>
      <c r="I809" s="14">
        <v>38.124577000000002</v>
      </c>
      <c r="J809" s="12">
        <v>3.9699999999999999E-2</v>
      </c>
      <c r="K809" s="12">
        <v>0.64790000000000003</v>
      </c>
      <c r="L809" s="12">
        <v>0.17910000000000001</v>
      </c>
      <c r="M809" s="1">
        <v>0</v>
      </c>
      <c r="N809" s="1">
        <v>33</v>
      </c>
      <c r="O809" s="12">
        <v>1.4301870000000001</v>
      </c>
      <c r="P809" s="1">
        <v>1.6847000000000001E-2</v>
      </c>
      <c r="Q809" s="1">
        <v>2</v>
      </c>
      <c r="R809" s="1">
        <v>0</v>
      </c>
      <c r="S809" s="1">
        <f t="shared" si="342"/>
        <v>1</v>
      </c>
      <c r="T809" s="1">
        <f t="shared" si="343"/>
        <v>1</v>
      </c>
      <c r="U809" s="1">
        <f t="shared" si="344"/>
        <v>1</v>
      </c>
      <c r="V809" s="1">
        <f t="shared" si="349"/>
        <v>0</v>
      </c>
      <c r="W809" s="1">
        <f t="shared" si="345"/>
        <v>1</v>
      </c>
      <c r="X809" s="1">
        <f t="shared" si="346"/>
        <v>1</v>
      </c>
      <c r="Y809" s="1">
        <f t="shared" si="347"/>
        <v>0</v>
      </c>
      <c r="Z809" s="1">
        <f t="shared" si="350"/>
        <v>1</v>
      </c>
      <c r="AA809" s="1">
        <f t="shared" si="348"/>
        <v>0</v>
      </c>
      <c r="AB809" s="1">
        <f t="shared" si="339"/>
        <v>6</v>
      </c>
      <c r="AC809" s="1"/>
    </row>
    <row r="810" spans="1:29" ht="12.95" customHeight="1">
      <c r="A810" s="2" t="s">
        <v>740</v>
      </c>
      <c r="B810" s="1" t="s">
        <v>741</v>
      </c>
      <c r="C810" s="1" t="s">
        <v>742</v>
      </c>
      <c r="D810" s="1">
        <v>37.427700000000002</v>
      </c>
      <c r="E810" s="1">
        <v>-107.6752</v>
      </c>
      <c r="F810" s="3">
        <v>1</v>
      </c>
      <c r="G810" s="9" t="s">
        <v>2026</v>
      </c>
      <c r="H810" s="13">
        <v>136.02205799999999</v>
      </c>
      <c r="I810" s="14">
        <v>25.918309000000001</v>
      </c>
      <c r="J810" s="12">
        <v>0</v>
      </c>
      <c r="K810" s="12">
        <v>0.24410000000000001</v>
      </c>
      <c r="L810" s="12">
        <v>0</v>
      </c>
      <c r="M810" s="1">
        <v>0</v>
      </c>
      <c r="N810" s="1">
        <v>2</v>
      </c>
      <c r="O810" s="12">
        <v>1.839091</v>
      </c>
      <c r="P810" s="1">
        <v>0</v>
      </c>
      <c r="Q810" s="1">
        <v>0</v>
      </c>
      <c r="R810" s="1">
        <v>0</v>
      </c>
      <c r="S810" s="1">
        <f t="shared" si="342"/>
        <v>0</v>
      </c>
      <c r="T810" s="1">
        <f t="shared" si="343"/>
        <v>1</v>
      </c>
      <c r="U810" s="1">
        <f t="shared" si="344"/>
        <v>0</v>
      </c>
      <c r="V810" s="1">
        <f t="shared" si="349"/>
        <v>0</v>
      </c>
      <c r="W810" s="1">
        <f t="shared" si="345"/>
        <v>1</v>
      </c>
      <c r="X810" s="1">
        <f t="shared" si="346"/>
        <v>1</v>
      </c>
      <c r="Y810" s="1">
        <f t="shared" si="347"/>
        <v>0</v>
      </c>
      <c r="Z810" s="1">
        <f t="shared" si="350"/>
        <v>0</v>
      </c>
      <c r="AA810" s="1">
        <f t="shared" si="348"/>
        <v>0</v>
      </c>
      <c r="AB810" s="1">
        <f t="shared" si="339"/>
        <v>3</v>
      </c>
      <c r="AC810" s="1"/>
    </row>
    <row r="811" spans="1:29" ht="12.95" customHeight="1">
      <c r="A811" s="2" t="s">
        <v>754</v>
      </c>
      <c r="B811" s="1" t="s">
        <v>753</v>
      </c>
      <c r="C811" s="1" t="s">
        <v>755</v>
      </c>
      <c r="D811" s="1">
        <v>40.350783</v>
      </c>
      <c r="E811" s="1">
        <v>-104.784933</v>
      </c>
      <c r="F811" s="3">
        <v>3</v>
      </c>
      <c r="G811" s="9" t="s">
        <v>2025</v>
      </c>
      <c r="H811" s="13">
        <v>2148.5365839999999</v>
      </c>
      <c r="I811" s="14">
        <v>22.943266000000001</v>
      </c>
      <c r="J811" s="12">
        <v>15.024399999999998</v>
      </c>
      <c r="K811" s="12">
        <v>1.8342000000000001</v>
      </c>
      <c r="L811" s="12">
        <v>3.6827999999999999</v>
      </c>
      <c r="M811" s="1">
        <v>7</v>
      </c>
      <c r="N811" s="1">
        <v>2</v>
      </c>
      <c r="O811" s="12">
        <v>1.84663</v>
      </c>
      <c r="P811" s="1">
        <v>1.8619999999999999E-3</v>
      </c>
      <c r="Q811" s="1">
        <v>212</v>
      </c>
      <c r="R811" s="1">
        <v>2</v>
      </c>
      <c r="S811" s="1">
        <f>IF(J811&gt;6,1,0)</f>
        <v>1</v>
      </c>
      <c r="T811" s="1">
        <f>IF(K811&gt;50,1,0)</f>
        <v>0</v>
      </c>
      <c r="U811" s="1">
        <f>IF(L811&gt;1,1,0)</f>
        <v>1</v>
      </c>
      <c r="V811" s="1">
        <f>IF(M811&gt;2,1,0)</f>
        <v>1</v>
      </c>
      <c r="W811" s="1">
        <f>IF(N811&gt;30,1,0)</f>
        <v>0</v>
      </c>
      <c r="X811" s="1">
        <f>IF(O811&gt;3,1,0)</f>
        <v>0</v>
      </c>
      <c r="Y811" s="1">
        <f>IF(P811&gt;0.002,1,0)</f>
        <v>0</v>
      </c>
      <c r="Z811" s="1">
        <f>IF(Q811&gt;3,1,0)</f>
        <v>1</v>
      </c>
      <c r="AA811" s="1">
        <f>IF(R811&gt;2,1,0)</f>
        <v>0</v>
      </c>
      <c r="AB811" s="1">
        <f t="shared" si="339"/>
        <v>4</v>
      </c>
      <c r="AC811" s="1"/>
    </row>
    <row r="812" spans="1:29" ht="12.95" customHeight="1">
      <c r="A812" s="2" t="s">
        <v>757</v>
      </c>
      <c r="B812" s="1" t="s">
        <v>747</v>
      </c>
      <c r="C812" s="1" t="s">
        <v>748</v>
      </c>
      <c r="D812" s="1">
        <v>38.106830000000002</v>
      </c>
      <c r="E812" s="1">
        <v>-102.61967</v>
      </c>
      <c r="F812" s="3">
        <v>3</v>
      </c>
      <c r="G812" s="9" t="s">
        <v>2025</v>
      </c>
      <c r="H812" s="13">
        <v>51158.567783999999</v>
      </c>
      <c r="I812" s="14">
        <v>20.551327000000001</v>
      </c>
      <c r="J812" s="12">
        <v>3.3806999999999996</v>
      </c>
      <c r="K812" s="12">
        <v>0.40720000000000001</v>
      </c>
      <c r="L812" s="12">
        <v>1.0999999999999999</v>
      </c>
      <c r="M812" s="1">
        <v>0</v>
      </c>
      <c r="N812" s="1">
        <v>5</v>
      </c>
      <c r="O812" s="12">
        <v>2.534446</v>
      </c>
      <c r="P812" s="1">
        <v>6.3330000000000001E-3</v>
      </c>
      <c r="Q812" s="1">
        <v>3</v>
      </c>
      <c r="R812" s="1">
        <v>0</v>
      </c>
      <c r="S812" s="1">
        <f>IF(J812&gt;6,1,0)</f>
        <v>0</v>
      </c>
      <c r="T812" s="1">
        <f>IF(K812&gt;50,1,0)</f>
        <v>0</v>
      </c>
      <c r="U812" s="1">
        <f>IF(L812&gt;1,1,0)</f>
        <v>1</v>
      </c>
      <c r="V812" s="1">
        <f>IF(M812&gt;2,1,0)</f>
        <v>0</v>
      </c>
      <c r="W812" s="1">
        <f>IF(N812&gt;30,1,0)</f>
        <v>0</v>
      </c>
      <c r="X812" s="1">
        <f>IF(O812&gt;3,1,0)</f>
        <v>0</v>
      </c>
      <c r="Y812" s="1">
        <f>IF(P812&gt;0.002,1,0)</f>
        <v>1</v>
      </c>
      <c r="Z812" s="1">
        <f>IF(Q812&gt;3,1,0)</f>
        <v>0</v>
      </c>
      <c r="AA812" s="1">
        <f>IF(R812&gt;2,1,0)</f>
        <v>0</v>
      </c>
      <c r="AB812" s="1">
        <f t="shared" si="339"/>
        <v>2</v>
      </c>
      <c r="AC812" s="1"/>
    </row>
    <row r="813" spans="1:29" ht="12.95" customHeight="1">
      <c r="A813" s="2" t="s">
        <v>760</v>
      </c>
      <c r="B813" s="1" t="s">
        <v>267</v>
      </c>
      <c r="C813" s="1" t="s">
        <v>761</v>
      </c>
      <c r="D813" s="1">
        <v>39.75665</v>
      </c>
      <c r="E813" s="1">
        <v>-105.22273300000001</v>
      </c>
      <c r="F813" s="3">
        <v>1</v>
      </c>
      <c r="G813" s="9" t="s">
        <v>2026</v>
      </c>
      <c r="H813" s="13">
        <v>1027.7632860000001</v>
      </c>
      <c r="I813" s="14">
        <v>17.734622000000002</v>
      </c>
      <c r="J813" s="12">
        <v>0</v>
      </c>
      <c r="K813" s="12">
        <v>3.6999999999999997E-3</v>
      </c>
      <c r="L813" s="12">
        <v>1.4536</v>
      </c>
      <c r="M813" s="1">
        <v>2</v>
      </c>
      <c r="N813" s="1">
        <v>99</v>
      </c>
      <c r="O813" s="12">
        <v>4.5063769999999996</v>
      </c>
      <c r="P813" s="1">
        <v>4.8648999999999998E-2</v>
      </c>
      <c r="Q813" s="1">
        <v>0</v>
      </c>
      <c r="R813" s="1">
        <v>0</v>
      </c>
      <c r="S813" s="1">
        <f>IF(J813&gt;0,1,0)</f>
        <v>0</v>
      </c>
      <c r="T813" s="1">
        <f>IF(K813&gt;0,1,0)</f>
        <v>1</v>
      </c>
      <c r="U813" s="1">
        <f>IF(L813&gt;0,1,0)</f>
        <v>1</v>
      </c>
      <c r="V813" s="1">
        <f>IF(M813&gt;0,1,0)</f>
        <v>1</v>
      </c>
      <c r="W813" s="1">
        <f>IF(N813&gt;1,1,0)</f>
        <v>1</v>
      </c>
      <c r="X813" s="1">
        <f>IF(O813&gt;0.6,1,0)</f>
        <v>1</v>
      </c>
      <c r="Y813" s="1">
        <f>IF(P813&gt;0.03,1,0)</f>
        <v>1</v>
      </c>
      <c r="Z813" s="1">
        <f>IF(Q813&gt;0,1,0)</f>
        <v>0</v>
      </c>
      <c r="AA813" s="1">
        <f>IF(R813&gt;0,1,0)</f>
        <v>0</v>
      </c>
      <c r="AB813" s="1">
        <f t="shared" si="339"/>
        <v>6</v>
      </c>
      <c r="AC813" s="1"/>
    </row>
    <row r="814" spans="1:29" ht="12.95" customHeight="1">
      <c r="A814" s="2" t="s">
        <v>790</v>
      </c>
      <c r="B814" s="1" t="s">
        <v>788</v>
      </c>
      <c r="C814" s="1" t="s">
        <v>791</v>
      </c>
      <c r="D814" s="1">
        <v>39.761099999999999</v>
      </c>
      <c r="E814" s="1">
        <v>-104.85760000000001</v>
      </c>
      <c r="F814" s="3">
        <v>3</v>
      </c>
      <c r="G814" s="9" t="s">
        <v>2025</v>
      </c>
      <c r="H814" s="13">
        <v>1394.041749</v>
      </c>
      <c r="I814" s="14">
        <v>15.957901</v>
      </c>
      <c r="J814" s="12">
        <v>2.1814</v>
      </c>
      <c r="K814" s="12">
        <v>4.4000000000000004E-2</v>
      </c>
      <c r="L814" s="12">
        <v>13.712899999999999</v>
      </c>
      <c r="M814" s="1">
        <v>7</v>
      </c>
      <c r="N814" s="1">
        <v>0</v>
      </c>
      <c r="O814" s="12">
        <v>15.946887</v>
      </c>
      <c r="P814" s="1">
        <v>0</v>
      </c>
      <c r="Q814" s="1">
        <v>0</v>
      </c>
      <c r="R814" s="1">
        <v>0</v>
      </c>
      <c r="S814" s="1">
        <f>IF(J814&gt;6,1,0)</f>
        <v>0</v>
      </c>
      <c r="T814" s="1">
        <f>IF(K814&gt;50,1,0)</f>
        <v>0</v>
      </c>
      <c r="U814" s="1">
        <f>IF(L814&gt;1,1,0)</f>
        <v>1</v>
      </c>
      <c r="V814" s="1">
        <f>IF(M814&gt;2,1,0)</f>
        <v>1</v>
      </c>
      <c r="W814" s="1">
        <f>IF(N814&gt;30,1,0)</f>
        <v>0</v>
      </c>
      <c r="X814" s="1">
        <f>IF(O814&gt;3,1,0)</f>
        <v>1</v>
      </c>
      <c r="Y814" s="1">
        <f>IF(P814&gt;0.002,1,0)</f>
        <v>0</v>
      </c>
      <c r="Z814" s="1">
        <f>IF(Q814&gt;3,1,0)</f>
        <v>0</v>
      </c>
      <c r="AA814" s="1">
        <f>IF(R814&gt;2,1,0)</f>
        <v>0</v>
      </c>
      <c r="AB814" s="1">
        <f t="shared" si="339"/>
        <v>3</v>
      </c>
      <c r="AC814" s="1"/>
    </row>
    <row r="815" spans="1:29" ht="12.95" customHeight="1">
      <c r="A815" s="2" t="s">
        <v>792</v>
      </c>
      <c r="B815" s="1" t="s">
        <v>788</v>
      </c>
      <c r="C815" s="1" t="s">
        <v>793</v>
      </c>
      <c r="D815" s="1">
        <v>39.75985</v>
      </c>
      <c r="E815" s="1">
        <v>-104.85635000000001</v>
      </c>
      <c r="F815" s="3">
        <v>3</v>
      </c>
      <c r="G815" s="9" t="s">
        <v>2025</v>
      </c>
      <c r="H815" s="13">
        <v>1393.771561</v>
      </c>
      <c r="I815" s="14">
        <v>16.818006</v>
      </c>
      <c r="J815" s="12">
        <v>2.1818</v>
      </c>
      <c r="K815" s="12">
        <v>4.4000000000000004E-2</v>
      </c>
      <c r="L815" s="12">
        <v>13.702200000000001</v>
      </c>
      <c r="M815" s="1">
        <v>7</v>
      </c>
      <c r="N815" s="1">
        <v>0</v>
      </c>
      <c r="O815" s="12">
        <v>15.806131000000001</v>
      </c>
      <c r="P815" s="1">
        <v>0</v>
      </c>
      <c r="Q815" s="1">
        <v>0</v>
      </c>
      <c r="R815" s="1">
        <v>0</v>
      </c>
      <c r="S815" s="1">
        <f>IF(J815&gt;6,1,0)</f>
        <v>0</v>
      </c>
      <c r="T815" s="1">
        <f>IF(K815&gt;50,1,0)</f>
        <v>0</v>
      </c>
      <c r="U815" s="1">
        <f>IF(L815&gt;1,1,0)</f>
        <v>1</v>
      </c>
      <c r="V815" s="1">
        <f>IF(M815&gt;2,1,0)</f>
        <v>1</v>
      </c>
      <c r="W815" s="1">
        <f>IF(N815&gt;30,1,0)</f>
        <v>0</v>
      </c>
      <c r="X815" s="1">
        <f>IF(O815&gt;3,1,0)</f>
        <v>1</v>
      </c>
      <c r="Y815" s="1">
        <f>IF(P815&gt;0.002,1,0)</f>
        <v>0</v>
      </c>
      <c r="Z815" s="1">
        <f>IF(Q815&gt;3,1,0)</f>
        <v>0</v>
      </c>
      <c r="AA815" s="1">
        <f>IF(R815&gt;2,1,0)</f>
        <v>0</v>
      </c>
      <c r="AB815" s="1">
        <f t="shared" si="339"/>
        <v>3</v>
      </c>
      <c r="AC815" s="1"/>
    </row>
    <row r="816" spans="1:29" ht="12.95" customHeight="1">
      <c r="A816" s="2" t="s">
        <v>807</v>
      </c>
      <c r="B816" s="1" t="s">
        <v>801</v>
      </c>
      <c r="C816" s="1" t="s">
        <v>808</v>
      </c>
      <c r="D816" s="1">
        <v>39.580390000000001</v>
      </c>
      <c r="E816" s="1">
        <v>-104.80141999999999</v>
      </c>
      <c r="F816" s="3">
        <v>3</v>
      </c>
      <c r="G816" s="9" t="s">
        <v>2025</v>
      </c>
      <c r="H816" s="13">
        <v>820.08433000000002</v>
      </c>
      <c r="I816" s="14">
        <v>18.375052</v>
      </c>
      <c r="J816" s="12">
        <v>0.38690000000000002</v>
      </c>
      <c r="K816" s="12">
        <v>3.4999999999999996E-3</v>
      </c>
      <c r="L816" s="12">
        <v>5.1268999999999991</v>
      </c>
      <c r="M816" s="1">
        <v>6</v>
      </c>
      <c r="N816" s="1">
        <v>5</v>
      </c>
      <c r="O816" s="12">
        <v>4.7329030000000003</v>
      </c>
      <c r="P816" s="1">
        <v>0</v>
      </c>
      <c r="Q816" s="1">
        <v>0</v>
      </c>
      <c r="R816" s="1">
        <v>0</v>
      </c>
      <c r="S816" s="1">
        <f>IF(J816&gt;6,1,0)</f>
        <v>0</v>
      </c>
      <c r="T816" s="1">
        <f>IF(K816&gt;50,1,0)</f>
        <v>0</v>
      </c>
      <c r="U816" s="1">
        <f>IF(L816&gt;1,1,0)</f>
        <v>1</v>
      </c>
      <c r="V816" s="1">
        <f>IF(M816&gt;2,1,0)</f>
        <v>1</v>
      </c>
      <c r="W816" s="1">
        <f>IF(N816&gt;30,1,0)</f>
        <v>0</v>
      </c>
      <c r="X816" s="1">
        <f>IF(O816&gt;3,1,0)</f>
        <v>1</v>
      </c>
      <c r="Y816" s="1">
        <f>IF(P816&gt;0.002,1,0)</f>
        <v>0</v>
      </c>
      <c r="Z816" s="1">
        <f>IF(Q816&gt;3,1,0)</f>
        <v>0</v>
      </c>
      <c r="AA816" s="1">
        <f>IF(R816&gt;2,1,0)</f>
        <v>0</v>
      </c>
      <c r="AB816" s="1">
        <f t="shared" si="339"/>
        <v>3</v>
      </c>
      <c r="AC816" s="1"/>
    </row>
    <row r="817" spans="1:29" ht="12.95" customHeight="1">
      <c r="A817" s="2" t="s">
        <v>809</v>
      </c>
      <c r="B817" s="1" t="s">
        <v>801</v>
      </c>
      <c r="C817" s="1" t="s">
        <v>810</v>
      </c>
      <c r="D817" s="1">
        <v>39.517270000000003</v>
      </c>
      <c r="E817" s="1">
        <v>-104.77795</v>
      </c>
      <c r="F817" s="3">
        <v>3</v>
      </c>
      <c r="G817" s="9" t="s">
        <v>2025</v>
      </c>
      <c r="H817" s="13">
        <v>745.45146699999998</v>
      </c>
      <c r="I817" s="14">
        <v>34.733277000000001</v>
      </c>
      <c r="J817" s="12">
        <v>0.41050000000000003</v>
      </c>
      <c r="K817" s="12">
        <v>3.8999999999999998E-3</v>
      </c>
      <c r="L817" s="12">
        <v>3.4172000000000002</v>
      </c>
      <c r="M817" s="1">
        <v>23</v>
      </c>
      <c r="N817" s="1">
        <v>3</v>
      </c>
      <c r="O817" s="12">
        <v>5.45303</v>
      </c>
      <c r="P817" s="1">
        <v>0</v>
      </c>
      <c r="Q817" s="1">
        <v>0</v>
      </c>
      <c r="R817" s="1">
        <v>0</v>
      </c>
      <c r="S817" s="1">
        <f>IF(J817&gt;6,1,0)</f>
        <v>0</v>
      </c>
      <c r="T817" s="1">
        <f>IF(K817&gt;50,1,0)</f>
        <v>0</v>
      </c>
      <c r="U817" s="1">
        <f>IF(L817&gt;1,1,0)</f>
        <v>1</v>
      </c>
      <c r="V817" s="1">
        <f>IF(M817&gt;2,1,0)</f>
        <v>1</v>
      </c>
      <c r="W817" s="1">
        <f>IF(N817&gt;30,1,0)</f>
        <v>0</v>
      </c>
      <c r="X817" s="1">
        <f>IF(O817&gt;3,1,0)</f>
        <v>1</v>
      </c>
      <c r="Y817" s="1">
        <f>IF(P817&gt;0.002,1,0)</f>
        <v>0</v>
      </c>
      <c r="Z817" s="1">
        <f>IF(Q817&gt;3,1,0)</f>
        <v>0</v>
      </c>
      <c r="AA817" s="1">
        <f>IF(R817&gt;2,1,0)</f>
        <v>0</v>
      </c>
      <c r="AB817" s="1">
        <f t="shared" si="339"/>
        <v>3</v>
      </c>
      <c r="AC817" s="1"/>
    </row>
    <row r="818" spans="1:29" ht="12.95" customHeight="1">
      <c r="A818" s="2" t="s">
        <v>812</v>
      </c>
      <c r="B818" s="1" t="s">
        <v>801</v>
      </c>
      <c r="C818" s="1" t="s">
        <v>813</v>
      </c>
      <c r="D818" s="1">
        <v>39.416820000000001</v>
      </c>
      <c r="E818" s="1">
        <v>-104.76875</v>
      </c>
      <c r="F818" s="3">
        <v>3</v>
      </c>
      <c r="G818" s="9" t="s">
        <v>2025</v>
      </c>
      <c r="H818" s="13">
        <v>540.52499699999998</v>
      </c>
      <c r="I818" s="14">
        <v>26.701640000000001</v>
      </c>
      <c r="J818" s="12">
        <v>0.37559999999999999</v>
      </c>
      <c r="K818" s="12">
        <v>5.3E-3</v>
      </c>
      <c r="L818" s="12">
        <v>0.84710000000000008</v>
      </c>
      <c r="M818" s="1">
        <v>0</v>
      </c>
      <c r="N818" s="1">
        <v>1</v>
      </c>
      <c r="O818" s="12">
        <v>3.1062759999999998</v>
      </c>
      <c r="P818" s="1">
        <v>0</v>
      </c>
      <c r="Q818" s="1">
        <v>0</v>
      </c>
      <c r="R818" s="1">
        <v>0</v>
      </c>
      <c r="S818" s="1">
        <f>IF(J818&gt;6,1,0)</f>
        <v>0</v>
      </c>
      <c r="T818" s="1">
        <f>IF(K818&gt;50,1,0)</f>
        <v>0</v>
      </c>
      <c r="U818" s="1">
        <f>IF(L818&gt;1,1,0)</f>
        <v>0</v>
      </c>
      <c r="V818" s="1">
        <f>IF(M818&gt;2,1,0)</f>
        <v>0</v>
      </c>
      <c r="W818" s="1">
        <f>IF(N818&gt;30,1,0)</f>
        <v>0</v>
      </c>
      <c r="X818" s="1">
        <f>IF(O818&gt;3,1,0)</f>
        <v>1</v>
      </c>
      <c r="Y818" s="1">
        <f>IF(P818&gt;0.002,1,0)</f>
        <v>0</v>
      </c>
      <c r="Z818" s="1">
        <f>IF(Q818&gt;3,1,0)</f>
        <v>0</v>
      </c>
      <c r="AA818" s="1">
        <f>IF(R818&gt;2,1,0)</f>
        <v>0</v>
      </c>
      <c r="AB818" s="1">
        <f t="shared" si="339"/>
        <v>1</v>
      </c>
      <c r="AC818" s="1"/>
    </row>
    <row r="819" spans="1:29" ht="12.95" customHeight="1">
      <c r="A819" s="2" t="s">
        <v>834</v>
      </c>
      <c r="B819" s="1" t="s">
        <v>832</v>
      </c>
      <c r="C819" s="1" t="s">
        <v>835</v>
      </c>
      <c r="D819" s="1">
        <v>40.877594999999999</v>
      </c>
      <c r="E819" s="1">
        <v>-105.338548</v>
      </c>
      <c r="F819" s="3">
        <v>1</v>
      </c>
      <c r="G819" s="9" t="s">
        <v>2026</v>
      </c>
      <c r="H819" s="13">
        <v>917.08199999999999</v>
      </c>
      <c r="I819" s="14">
        <v>37.471938000000002</v>
      </c>
      <c r="J819" s="12">
        <v>0</v>
      </c>
      <c r="K819" s="12">
        <v>0.14369999999999999</v>
      </c>
      <c r="L819" s="12">
        <v>0.12229999999999999</v>
      </c>
      <c r="M819" s="1">
        <v>0</v>
      </c>
      <c r="N819" s="1">
        <v>0</v>
      </c>
      <c r="O819" s="12">
        <v>1.491563</v>
      </c>
      <c r="P819" s="1">
        <v>0</v>
      </c>
      <c r="Q819" s="1">
        <v>0</v>
      </c>
      <c r="R819" s="1">
        <v>0</v>
      </c>
      <c r="S819" s="1">
        <f>IF(J819&gt;0,1,0)</f>
        <v>0</v>
      </c>
      <c r="T819" s="1">
        <f>IF(K819&gt;0,1,0)</f>
        <v>1</v>
      </c>
      <c r="U819" s="1">
        <f>IF(L819&gt;0,1,0)</f>
        <v>1</v>
      </c>
      <c r="V819" s="1">
        <f>IF(M819&gt;0,1,0)</f>
        <v>0</v>
      </c>
      <c r="W819" s="1">
        <f>IF(N819&gt;1,1,0)</f>
        <v>0</v>
      </c>
      <c r="X819" s="1">
        <f>IF(O819&gt;0.6,1,0)</f>
        <v>1</v>
      </c>
      <c r="Y819" s="1">
        <f>IF(P819&gt;0.03,1,0)</f>
        <v>0</v>
      </c>
      <c r="Z819" s="1">
        <f>IF(Q819&gt;0,1,0)</f>
        <v>0</v>
      </c>
      <c r="AA819" s="1">
        <f>IF(R819&gt;0,1,0)</f>
        <v>0</v>
      </c>
      <c r="AB819" s="1">
        <f t="shared" si="339"/>
        <v>3</v>
      </c>
      <c r="AC819" s="1"/>
    </row>
    <row r="820" spans="1:29" ht="12.95" customHeight="1">
      <c r="A820" s="2" t="s">
        <v>837</v>
      </c>
      <c r="B820" s="1" t="s">
        <v>838</v>
      </c>
      <c r="C820" s="1" t="s">
        <v>839</v>
      </c>
      <c r="D820" s="1">
        <v>40.823709999999998</v>
      </c>
      <c r="E820" s="1">
        <v>-105.07653000000001</v>
      </c>
      <c r="F820" s="3">
        <v>1</v>
      </c>
      <c r="G820" s="9" t="s">
        <v>2025</v>
      </c>
      <c r="H820" s="13">
        <v>180.61231900000001</v>
      </c>
      <c r="I820" s="14">
        <v>8.5414259999999995</v>
      </c>
      <c r="J820" s="12">
        <v>3.1172999999999997</v>
      </c>
      <c r="K820" s="12">
        <v>0.16689999999999999</v>
      </c>
      <c r="L820" s="12">
        <v>8.0000000000000002E-3</v>
      </c>
      <c r="M820" s="1">
        <v>1</v>
      </c>
      <c r="N820" s="1">
        <v>2</v>
      </c>
      <c r="O820" s="12">
        <v>1.8512470000000001</v>
      </c>
      <c r="P820" s="1">
        <v>0</v>
      </c>
      <c r="Q820" s="1">
        <v>0</v>
      </c>
      <c r="R820" s="1">
        <v>1</v>
      </c>
      <c r="S820" s="1">
        <f>IF(J820&gt;6,1,0)</f>
        <v>0</v>
      </c>
      <c r="T820" s="1">
        <f>IF(K820&gt;50,1,0)</f>
        <v>0</v>
      </c>
      <c r="U820" s="1">
        <f>IF(L820&gt;1,1,0)</f>
        <v>0</v>
      </c>
      <c r="V820" s="1">
        <f>IF(M820&gt;2,1,0)</f>
        <v>0</v>
      </c>
      <c r="W820" s="1">
        <f>IF(N820&gt;30,1,0)</f>
        <v>0</v>
      </c>
      <c r="X820" s="1">
        <f>IF(O820&gt;3,1,0)</f>
        <v>0</v>
      </c>
      <c r="Y820" s="1">
        <f>IF(P820&gt;0.002,1,0)</f>
        <v>0</v>
      </c>
      <c r="Z820" s="1">
        <f>IF(Q820&gt;3,1,0)</f>
        <v>0</v>
      </c>
      <c r="AA820" s="1">
        <f>IF(R820&gt;2,1,0)</f>
        <v>0</v>
      </c>
      <c r="AB820" s="1">
        <f t="shared" si="339"/>
        <v>0</v>
      </c>
      <c r="AC820" s="1"/>
    </row>
    <row r="821" spans="1:29" ht="12.95" customHeight="1">
      <c r="A821" s="2" t="s">
        <v>865</v>
      </c>
      <c r="B821" s="1" t="s">
        <v>866</v>
      </c>
      <c r="C821" s="1" t="s">
        <v>867</v>
      </c>
      <c r="D821" s="1">
        <v>40.115499999999997</v>
      </c>
      <c r="E821" s="1">
        <v>-105.3882</v>
      </c>
      <c r="F821" s="3">
        <v>1</v>
      </c>
      <c r="G821" s="9" t="s">
        <v>2026</v>
      </c>
      <c r="H821" s="13">
        <v>31.747931000000001</v>
      </c>
      <c r="I821" s="14">
        <v>19.646325999999998</v>
      </c>
      <c r="J821" s="12">
        <v>0</v>
      </c>
      <c r="K821" s="12">
        <v>0</v>
      </c>
      <c r="L821" s="12">
        <v>0.15300000000000002</v>
      </c>
      <c r="M821" s="1">
        <v>4</v>
      </c>
      <c r="N821" s="1">
        <v>1</v>
      </c>
      <c r="O821" s="12">
        <v>1.4264749999999999</v>
      </c>
      <c r="P821" s="1">
        <v>9.4493999999999995E-2</v>
      </c>
      <c r="Q821" s="1">
        <v>0</v>
      </c>
      <c r="R821" s="1">
        <v>0</v>
      </c>
      <c r="S821" s="1">
        <f t="shared" ref="S821:S839" si="351">IF(J821&gt;0,1,0)</f>
        <v>0</v>
      </c>
      <c r="T821" s="1">
        <f t="shared" ref="T821:T839" si="352">IF(K821&gt;0,1,0)</f>
        <v>0</v>
      </c>
      <c r="U821" s="1">
        <f t="shared" ref="U821:U839" si="353">IF(L821&gt;0,1,0)</f>
        <v>1</v>
      </c>
      <c r="V821" s="1">
        <f t="shared" ref="V821:V839" si="354">IF(M821&gt;0,1,0)</f>
        <v>1</v>
      </c>
      <c r="W821" s="1">
        <f t="shared" ref="W821:W839" si="355">IF(N821&gt;1,1,0)</f>
        <v>0</v>
      </c>
      <c r="X821" s="1">
        <f t="shared" ref="X821:X839" si="356">IF(O821&gt;0.6,1,0)</f>
        <v>1</v>
      </c>
      <c r="Y821" s="1">
        <f t="shared" ref="Y821:Y839" si="357">IF(P821&gt;0.03,1,0)</f>
        <v>1</v>
      </c>
      <c r="Z821" s="1">
        <f t="shared" ref="Z821:Z839" si="358">IF(Q821&gt;0,1,0)</f>
        <v>0</v>
      </c>
      <c r="AA821" s="1">
        <f t="shared" ref="AA821:AA839" si="359">IF(R821&gt;0,1,0)</f>
        <v>0</v>
      </c>
      <c r="AB821" s="1">
        <f t="shared" si="339"/>
        <v>4</v>
      </c>
      <c r="AC821" s="1"/>
    </row>
    <row r="822" spans="1:29" ht="12.95" customHeight="1">
      <c r="A822" s="2" t="s">
        <v>868</v>
      </c>
      <c r="B822" s="1" t="s">
        <v>866</v>
      </c>
      <c r="C822" s="1" t="s">
        <v>869</v>
      </c>
      <c r="D822" s="1">
        <v>40.1158</v>
      </c>
      <c r="E822" s="1">
        <v>-105.39149999999999</v>
      </c>
      <c r="F822" s="3">
        <v>2</v>
      </c>
      <c r="G822" s="9" t="s">
        <v>2026</v>
      </c>
      <c r="H822" s="13">
        <v>23.602836</v>
      </c>
      <c r="I822" s="14">
        <v>12.100841000000001</v>
      </c>
      <c r="J822" s="12">
        <v>0</v>
      </c>
      <c r="K822" s="12">
        <v>0</v>
      </c>
      <c r="L822" s="12">
        <v>0.11050000000000001</v>
      </c>
      <c r="M822" s="1">
        <v>2</v>
      </c>
      <c r="N822" s="1">
        <v>1</v>
      </c>
      <c r="O822" s="12">
        <v>1.0516529999999999</v>
      </c>
      <c r="P822" s="1">
        <v>0</v>
      </c>
      <c r="Q822" s="1">
        <v>0</v>
      </c>
      <c r="R822" s="1">
        <v>0</v>
      </c>
      <c r="S822" s="1">
        <f t="shared" si="351"/>
        <v>0</v>
      </c>
      <c r="T822" s="1">
        <f t="shared" si="352"/>
        <v>0</v>
      </c>
      <c r="U822" s="1">
        <f t="shared" si="353"/>
        <v>1</v>
      </c>
      <c r="V822" s="1">
        <f t="shared" si="354"/>
        <v>1</v>
      </c>
      <c r="W822" s="1">
        <f t="shared" si="355"/>
        <v>0</v>
      </c>
      <c r="X822" s="1">
        <f t="shared" si="356"/>
        <v>1</v>
      </c>
      <c r="Y822" s="1">
        <f t="shared" si="357"/>
        <v>0</v>
      </c>
      <c r="Z822" s="1">
        <f t="shared" si="358"/>
        <v>0</v>
      </c>
      <c r="AA822" s="1">
        <f t="shared" si="359"/>
        <v>0</v>
      </c>
      <c r="AB822" s="1">
        <f t="shared" si="339"/>
        <v>3</v>
      </c>
      <c r="AC822" s="1"/>
    </row>
    <row r="823" spans="1:29" ht="12.95" customHeight="1">
      <c r="A823" s="2" t="s">
        <v>880</v>
      </c>
      <c r="B823" s="1" t="s">
        <v>878</v>
      </c>
      <c r="C823" s="1" t="s">
        <v>881</v>
      </c>
      <c r="D823" s="1">
        <v>39.990119999999997</v>
      </c>
      <c r="E823" s="1">
        <v>-105.42303</v>
      </c>
      <c r="F823" s="3">
        <v>1</v>
      </c>
      <c r="G823" s="9" t="s">
        <v>2026</v>
      </c>
      <c r="H823" s="13">
        <v>110.88697500000001</v>
      </c>
      <c r="I823" s="14">
        <v>9.5756019999999999</v>
      </c>
      <c r="J823" s="12">
        <v>0</v>
      </c>
      <c r="K823" s="12">
        <v>1.06E-2</v>
      </c>
      <c r="L823" s="12">
        <v>0.94929999999999992</v>
      </c>
      <c r="M823" s="1">
        <v>0</v>
      </c>
      <c r="N823" s="1">
        <v>0</v>
      </c>
      <c r="O823" s="12">
        <v>1.933881</v>
      </c>
      <c r="P823" s="1">
        <v>4.5090999999999999E-2</v>
      </c>
      <c r="Q823" s="1">
        <v>0</v>
      </c>
      <c r="R823" s="1">
        <v>0</v>
      </c>
      <c r="S823" s="1">
        <f t="shared" si="351"/>
        <v>0</v>
      </c>
      <c r="T823" s="1">
        <f t="shared" si="352"/>
        <v>1</v>
      </c>
      <c r="U823" s="1">
        <f t="shared" si="353"/>
        <v>1</v>
      </c>
      <c r="V823" s="1">
        <f t="shared" si="354"/>
        <v>0</v>
      </c>
      <c r="W823" s="1">
        <f t="shared" si="355"/>
        <v>0</v>
      </c>
      <c r="X823" s="1">
        <f t="shared" si="356"/>
        <v>1</v>
      </c>
      <c r="Y823" s="1">
        <f t="shared" si="357"/>
        <v>1</v>
      </c>
      <c r="Z823" s="1">
        <f t="shared" si="358"/>
        <v>0</v>
      </c>
      <c r="AA823" s="1">
        <f t="shared" si="359"/>
        <v>0</v>
      </c>
      <c r="AB823" s="1">
        <f t="shared" si="339"/>
        <v>4</v>
      </c>
      <c r="AC823" s="1"/>
    </row>
    <row r="824" spans="1:29" ht="12.95" customHeight="1">
      <c r="A824" s="2" t="s">
        <v>882</v>
      </c>
      <c r="B824" s="1" t="s">
        <v>870</v>
      </c>
      <c r="C824" s="1" t="s">
        <v>883</v>
      </c>
      <c r="D824" s="1">
        <v>40.001612000000002</v>
      </c>
      <c r="E824" s="1">
        <v>-105.37391700000001</v>
      </c>
      <c r="F824" s="3">
        <v>2</v>
      </c>
      <c r="G824" s="9" t="s">
        <v>2026</v>
      </c>
      <c r="H824" s="13">
        <v>236.78426300000001</v>
      </c>
      <c r="I824" s="14">
        <v>16.604016999999999</v>
      </c>
      <c r="J824" s="12">
        <v>0</v>
      </c>
      <c r="K824" s="12">
        <v>5.67E-2</v>
      </c>
      <c r="L824" s="12">
        <v>0.62769999999999992</v>
      </c>
      <c r="M824" s="1">
        <v>0</v>
      </c>
      <c r="N824" s="1">
        <v>0</v>
      </c>
      <c r="O824" s="12">
        <v>2.7357100000000001</v>
      </c>
      <c r="P824" s="1">
        <v>3.3785999999999997E-2</v>
      </c>
      <c r="Q824" s="1">
        <v>0</v>
      </c>
      <c r="R824" s="1">
        <v>0</v>
      </c>
      <c r="S824" s="1">
        <f t="shared" si="351"/>
        <v>0</v>
      </c>
      <c r="T824" s="1">
        <f t="shared" si="352"/>
        <v>1</v>
      </c>
      <c r="U824" s="1">
        <f t="shared" si="353"/>
        <v>1</v>
      </c>
      <c r="V824" s="1">
        <f t="shared" si="354"/>
        <v>0</v>
      </c>
      <c r="W824" s="1">
        <f t="shared" si="355"/>
        <v>0</v>
      </c>
      <c r="X824" s="1">
        <f t="shared" si="356"/>
        <v>1</v>
      </c>
      <c r="Y824" s="1">
        <f t="shared" si="357"/>
        <v>1</v>
      </c>
      <c r="Z824" s="1">
        <f t="shared" si="358"/>
        <v>0</v>
      </c>
      <c r="AA824" s="1">
        <f t="shared" si="359"/>
        <v>0</v>
      </c>
      <c r="AB824" s="1">
        <f t="shared" si="339"/>
        <v>4</v>
      </c>
      <c r="AC824" s="1"/>
    </row>
    <row r="825" spans="1:29" ht="12.95" customHeight="1">
      <c r="A825" s="2" t="s">
        <v>885</v>
      </c>
      <c r="B825" s="1" t="s">
        <v>878</v>
      </c>
      <c r="C825" s="1" t="s">
        <v>886</v>
      </c>
      <c r="D825" s="1">
        <v>39.966656999999998</v>
      </c>
      <c r="E825" s="1">
        <v>-105.48092699999999</v>
      </c>
      <c r="F825" s="3">
        <v>2</v>
      </c>
      <c r="G825" s="9" t="s">
        <v>2026</v>
      </c>
      <c r="H825" s="13">
        <v>98.71875</v>
      </c>
      <c r="I825" s="14">
        <v>12.995113999999999</v>
      </c>
      <c r="J825" s="12">
        <v>0</v>
      </c>
      <c r="K825" s="12">
        <v>1.1900000000000001E-2</v>
      </c>
      <c r="L825" s="12">
        <v>0.91199999999999992</v>
      </c>
      <c r="M825" s="1">
        <v>1</v>
      </c>
      <c r="N825" s="1">
        <v>2</v>
      </c>
      <c r="O825" s="12">
        <v>5.8355519999999999</v>
      </c>
      <c r="P825" s="1">
        <v>5.0649E-2</v>
      </c>
      <c r="Q825" s="1">
        <v>0</v>
      </c>
      <c r="R825" s="1">
        <v>0</v>
      </c>
      <c r="S825" s="1">
        <f t="shared" si="351"/>
        <v>0</v>
      </c>
      <c r="T825" s="1">
        <f t="shared" si="352"/>
        <v>1</v>
      </c>
      <c r="U825" s="1">
        <f t="shared" si="353"/>
        <v>1</v>
      </c>
      <c r="V825" s="1">
        <f t="shared" si="354"/>
        <v>1</v>
      </c>
      <c r="W825" s="1">
        <f t="shared" si="355"/>
        <v>1</v>
      </c>
      <c r="X825" s="1">
        <f t="shared" si="356"/>
        <v>1</v>
      </c>
      <c r="Y825" s="1">
        <f t="shared" si="357"/>
        <v>1</v>
      </c>
      <c r="Z825" s="1">
        <f t="shared" si="358"/>
        <v>0</v>
      </c>
      <c r="AA825" s="1">
        <f t="shared" si="359"/>
        <v>0</v>
      </c>
      <c r="AB825" s="1">
        <f t="shared" si="339"/>
        <v>6</v>
      </c>
      <c r="AC825" s="1"/>
    </row>
    <row r="826" spans="1:29" ht="12.95" customHeight="1">
      <c r="A826" s="2" t="s">
        <v>887</v>
      </c>
      <c r="B826" s="1" t="s">
        <v>878</v>
      </c>
      <c r="C826" s="1" t="s">
        <v>888</v>
      </c>
      <c r="D826" s="1">
        <v>39.971291000000001</v>
      </c>
      <c r="E826" s="1">
        <v>-105.475821</v>
      </c>
      <c r="F826" s="3">
        <v>1</v>
      </c>
      <c r="G826" s="9" t="s">
        <v>2026</v>
      </c>
      <c r="H826" s="13">
        <v>101.536537</v>
      </c>
      <c r="I826" s="14">
        <v>14.294788</v>
      </c>
      <c r="J826" s="12">
        <v>0</v>
      </c>
      <c r="K826" s="12">
        <v>1.15E-2</v>
      </c>
      <c r="L826" s="12">
        <v>0.92309999999999992</v>
      </c>
      <c r="M826" s="1">
        <v>1</v>
      </c>
      <c r="N826" s="1">
        <v>0</v>
      </c>
      <c r="O826" s="12">
        <v>5.5730089999999999</v>
      </c>
      <c r="P826" s="1">
        <v>4.9243000000000002E-2</v>
      </c>
      <c r="Q826" s="1">
        <v>0</v>
      </c>
      <c r="R826" s="1">
        <v>0</v>
      </c>
      <c r="S826" s="1">
        <f t="shared" si="351"/>
        <v>0</v>
      </c>
      <c r="T826" s="1">
        <f t="shared" si="352"/>
        <v>1</v>
      </c>
      <c r="U826" s="1">
        <f t="shared" si="353"/>
        <v>1</v>
      </c>
      <c r="V826" s="1">
        <f t="shared" si="354"/>
        <v>1</v>
      </c>
      <c r="W826" s="1">
        <f t="shared" si="355"/>
        <v>0</v>
      </c>
      <c r="X826" s="1">
        <f t="shared" si="356"/>
        <v>1</v>
      </c>
      <c r="Y826" s="1">
        <f t="shared" si="357"/>
        <v>1</v>
      </c>
      <c r="Z826" s="1">
        <f t="shared" si="358"/>
        <v>0</v>
      </c>
      <c r="AA826" s="1">
        <f t="shared" si="359"/>
        <v>0</v>
      </c>
      <c r="AB826" s="1">
        <f t="shared" si="339"/>
        <v>5</v>
      </c>
      <c r="AC826" s="1"/>
    </row>
    <row r="827" spans="1:29" ht="12.95" customHeight="1">
      <c r="A827" s="2" t="s">
        <v>889</v>
      </c>
      <c r="B827" s="1" t="s">
        <v>878</v>
      </c>
      <c r="C827" s="1" t="s">
        <v>890</v>
      </c>
      <c r="D827" s="1">
        <v>39.972329000000002</v>
      </c>
      <c r="E827" s="1">
        <v>-105.465039</v>
      </c>
      <c r="F827" s="3">
        <v>1</v>
      </c>
      <c r="G827" s="9" t="s">
        <v>2026</v>
      </c>
      <c r="H827" s="13">
        <v>103.147425</v>
      </c>
      <c r="I827" s="14">
        <v>13.204029999999999</v>
      </c>
      <c r="J827" s="12">
        <v>0</v>
      </c>
      <c r="K827" s="12">
        <v>1.1299999999999999E-2</v>
      </c>
      <c r="L827" s="12">
        <v>0.91740000000000022</v>
      </c>
      <c r="M827" s="1">
        <v>1</v>
      </c>
      <c r="N827" s="1">
        <v>0</v>
      </c>
      <c r="O827" s="12">
        <v>5.6825890000000001</v>
      </c>
      <c r="P827" s="1">
        <v>4.8474000000000003E-2</v>
      </c>
      <c r="Q827" s="1">
        <v>0</v>
      </c>
      <c r="R827" s="1">
        <v>0</v>
      </c>
      <c r="S827" s="1">
        <f t="shared" si="351"/>
        <v>0</v>
      </c>
      <c r="T827" s="1">
        <f t="shared" si="352"/>
        <v>1</v>
      </c>
      <c r="U827" s="1">
        <f t="shared" si="353"/>
        <v>1</v>
      </c>
      <c r="V827" s="1">
        <f t="shared" si="354"/>
        <v>1</v>
      </c>
      <c r="W827" s="1">
        <f t="shared" si="355"/>
        <v>0</v>
      </c>
      <c r="X827" s="1">
        <f t="shared" si="356"/>
        <v>1</v>
      </c>
      <c r="Y827" s="1">
        <f t="shared" si="357"/>
        <v>1</v>
      </c>
      <c r="Z827" s="1">
        <f t="shared" si="358"/>
        <v>0</v>
      </c>
      <c r="AA827" s="1">
        <f t="shared" si="359"/>
        <v>0</v>
      </c>
      <c r="AB827" s="1">
        <f t="shared" si="339"/>
        <v>5</v>
      </c>
      <c r="AC827" s="1"/>
    </row>
    <row r="828" spans="1:29" ht="12.95" customHeight="1">
      <c r="A828" s="2" t="s">
        <v>911</v>
      </c>
      <c r="B828" s="1" t="s">
        <v>267</v>
      </c>
      <c r="C828" s="1" t="s">
        <v>912</v>
      </c>
      <c r="D828" s="1">
        <v>39.695120000000003</v>
      </c>
      <c r="E828" s="1">
        <v>-105.72989</v>
      </c>
      <c r="F828" s="3">
        <v>2</v>
      </c>
      <c r="G828" s="9" t="s">
        <v>2026</v>
      </c>
      <c r="H828" s="13">
        <v>116.818264</v>
      </c>
      <c r="I828" s="14">
        <v>21.475569</v>
      </c>
      <c r="J828" s="12">
        <v>0</v>
      </c>
      <c r="K828" s="12">
        <v>0</v>
      </c>
      <c r="L828" s="12">
        <v>1.4824999999999999</v>
      </c>
      <c r="M828" s="1">
        <v>1</v>
      </c>
      <c r="N828" s="1">
        <v>3</v>
      </c>
      <c r="O828" s="12">
        <v>1.5727880000000001</v>
      </c>
      <c r="P828" s="1">
        <v>3.4241000000000001E-2</v>
      </c>
      <c r="Q828" s="1">
        <v>0</v>
      </c>
      <c r="R828" s="1">
        <v>0</v>
      </c>
      <c r="S828" s="1">
        <f t="shared" si="351"/>
        <v>0</v>
      </c>
      <c r="T828" s="1">
        <f t="shared" si="352"/>
        <v>0</v>
      </c>
      <c r="U828" s="1">
        <f t="shared" si="353"/>
        <v>1</v>
      </c>
      <c r="V828" s="1">
        <f t="shared" si="354"/>
        <v>1</v>
      </c>
      <c r="W828" s="1">
        <f t="shared" si="355"/>
        <v>1</v>
      </c>
      <c r="X828" s="1">
        <f t="shared" si="356"/>
        <v>1</v>
      </c>
      <c r="Y828" s="1">
        <f t="shared" si="357"/>
        <v>1</v>
      </c>
      <c r="Z828" s="1">
        <f t="shared" si="358"/>
        <v>0</v>
      </c>
      <c r="AA828" s="1">
        <f t="shared" si="359"/>
        <v>0</v>
      </c>
      <c r="AB828" s="1">
        <f t="shared" si="339"/>
        <v>5</v>
      </c>
      <c r="AC828" s="1"/>
    </row>
    <row r="829" spans="1:29" ht="12.95" customHeight="1">
      <c r="A829" s="2" t="s">
        <v>924</v>
      </c>
      <c r="B829" s="1" t="s">
        <v>412</v>
      </c>
      <c r="C829" s="1" t="s">
        <v>925</v>
      </c>
      <c r="D829" s="1">
        <v>39.653199999999998</v>
      </c>
      <c r="E829" s="1">
        <v>-105.1782</v>
      </c>
      <c r="F829" s="3">
        <v>1</v>
      </c>
      <c r="G829" s="9" t="s">
        <v>2026</v>
      </c>
      <c r="H829" s="13">
        <v>455.79395199999999</v>
      </c>
      <c r="I829" s="14">
        <v>23.790770999999999</v>
      </c>
      <c r="J829" s="12">
        <v>3.1999999999999997E-3</v>
      </c>
      <c r="K829" s="12">
        <v>0.31430000000000002</v>
      </c>
      <c r="L829" s="12">
        <v>1.3798000000000001</v>
      </c>
      <c r="M829" s="1">
        <v>4</v>
      </c>
      <c r="N829" s="1">
        <v>66</v>
      </c>
      <c r="O829" s="12">
        <v>2.3198319999999999</v>
      </c>
      <c r="P829" s="1">
        <v>0</v>
      </c>
      <c r="Q829" s="1">
        <v>0</v>
      </c>
      <c r="R829" s="1">
        <v>0</v>
      </c>
      <c r="S829" s="1">
        <f t="shared" si="351"/>
        <v>1</v>
      </c>
      <c r="T829" s="1">
        <f t="shared" si="352"/>
        <v>1</v>
      </c>
      <c r="U829" s="1">
        <f t="shared" si="353"/>
        <v>1</v>
      </c>
      <c r="V829" s="1">
        <f t="shared" si="354"/>
        <v>1</v>
      </c>
      <c r="W829" s="1">
        <f t="shared" si="355"/>
        <v>1</v>
      </c>
      <c r="X829" s="1">
        <f t="shared" si="356"/>
        <v>1</v>
      </c>
      <c r="Y829" s="1">
        <f t="shared" si="357"/>
        <v>0</v>
      </c>
      <c r="Z829" s="1">
        <f t="shared" si="358"/>
        <v>0</v>
      </c>
      <c r="AA829" s="1">
        <f t="shared" si="359"/>
        <v>0</v>
      </c>
      <c r="AB829" s="1">
        <f t="shared" si="339"/>
        <v>6</v>
      </c>
      <c r="AC829" s="1"/>
    </row>
    <row r="830" spans="1:29" ht="12.95" customHeight="1">
      <c r="A830" s="2" t="s">
        <v>926</v>
      </c>
      <c r="B830" s="1" t="s">
        <v>412</v>
      </c>
      <c r="C830" s="1" t="s">
        <v>927</v>
      </c>
      <c r="D830" s="1">
        <v>39.652222000000002</v>
      </c>
      <c r="E830" s="1">
        <v>-105.17305500000001</v>
      </c>
      <c r="F830" s="3">
        <v>1</v>
      </c>
      <c r="G830" s="9" t="s">
        <v>2026</v>
      </c>
      <c r="H830" s="13">
        <v>456.18249700000001</v>
      </c>
      <c r="I830" s="14">
        <v>20.840056000000001</v>
      </c>
      <c r="J830" s="12">
        <v>3.1999999999999997E-3</v>
      </c>
      <c r="K830" s="12">
        <v>0.31409999999999999</v>
      </c>
      <c r="L830" s="12">
        <v>1.3888999999999998</v>
      </c>
      <c r="M830" s="1">
        <v>4</v>
      </c>
      <c r="N830" s="1">
        <v>67</v>
      </c>
      <c r="O830" s="12">
        <v>2.6005229999999999</v>
      </c>
      <c r="P830" s="1">
        <v>0</v>
      </c>
      <c r="Q830" s="1">
        <v>0</v>
      </c>
      <c r="R830" s="1">
        <v>0</v>
      </c>
      <c r="S830" s="1">
        <f t="shared" si="351"/>
        <v>1</v>
      </c>
      <c r="T830" s="1">
        <f t="shared" si="352"/>
        <v>1</v>
      </c>
      <c r="U830" s="1">
        <f t="shared" si="353"/>
        <v>1</v>
      </c>
      <c r="V830" s="1">
        <f t="shared" si="354"/>
        <v>1</v>
      </c>
      <c r="W830" s="1">
        <f t="shared" si="355"/>
        <v>1</v>
      </c>
      <c r="X830" s="1">
        <f t="shared" si="356"/>
        <v>1</v>
      </c>
      <c r="Y830" s="1">
        <f t="shared" si="357"/>
        <v>0</v>
      </c>
      <c r="Z830" s="1">
        <f t="shared" si="358"/>
        <v>0</v>
      </c>
      <c r="AA830" s="1">
        <f t="shared" si="359"/>
        <v>0</v>
      </c>
      <c r="AB830" s="1">
        <f t="shared" si="339"/>
        <v>6</v>
      </c>
      <c r="AC830" s="1"/>
    </row>
    <row r="831" spans="1:29" ht="12.95" customHeight="1">
      <c r="A831" s="2" t="s">
        <v>928</v>
      </c>
      <c r="B831" s="1" t="s">
        <v>929</v>
      </c>
      <c r="C831" s="1" t="s">
        <v>930</v>
      </c>
      <c r="D831" s="1">
        <v>39.693600000000004</v>
      </c>
      <c r="E831" s="1">
        <v>-105.20574000000001</v>
      </c>
      <c r="F831" s="3">
        <v>1</v>
      </c>
      <c r="G831" s="9" t="s">
        <v>2026</v>
      </c>
      <c r="H831" s="13">
        <v>15.623257000000001</v>
      </c>
      <c r="I831" s="14">
        <v>9.6442580000000007</v>
      </c>
      <c r="J831" s="12">
        <v>0</v>
      </c>
      <c r="K831" s="12">
        <v>0</v>
      </c>
      <c r="L831" s="12">
        <v>10.487500000000001</v>
      </c>
      <c r="M831" s="1">
        <v>2</v>
      </c>
      <c r="N831" s="1">
        <v>0</v>
      </c>
      <c r="O831" s="12">
        <v>6.228485</v>
      </c>
      <c r="P831" s="1">
        <v>0</v>
      </c>
      <c r="Q831" s="1">
        <v>0</v>
      </c>
      <c r="R831" s="1">
        <v>0</v>
      </c>
      <c r="S831" s="1">
        <f t="shared" si="351"/>
        <v>0</v>
      </c>
      <c r="T831" s="1">
        <f t="shared" si="352"/>
        <v>0</v>
      </c>
      <c r="U831" s="1">
        <f t="shared" si="353"/>
        <v>1</v>
      </c>
      <c r="V831" s="1">
        <f t="shared" si="354"/>
        <v>1</v>
      </c>
      <c r="W831" s="1">
        <f t="shared" si="355"/>
        <v>0</v>
      </c>
      <c r="X831" s="1">
        <f t="shared" si="356"/>
        <v>1</v>
      </c>
      <c r="Y831" s="1">
        <f t="shared" si="357"/>
        <v>0</v>
      </c>
      <c r="Z831" s="1">
        <f t="shared" si="358"/>
        <v>0</v>
      </c>
      <c r="AA831" s="1">
        <f t="shared" si="359"/>
        <v>0</v>
      </c>
      <c r="AB831" s="1">
        <f t="shared" si="339"/>
        <v>3</v>
      </c>
      <c r="AC831" s="1"/>
    </row>
    <row r="832" spans="1:29" ht="12.95" customHeight="1">
      <c r="A832" s="2" t="s">
        <v>932</v>
      </c>
      <c r="B832" s="1" t="s">
        <v>931</v>
      </c>
      <c r="C832" s="1" t="s">
        <v>933</v>
      </c>
      <c r="D832" s="1">
        <v>39.614204999999998</v>
      </c>
      <c r="E832" s="1">
        <v>-105.330168</v>
      </c>
      <c r="F832" s="3">
        <v>1</v>
      </c>
      <c r="G832" s="9" t="s">
        <v>2026</v>
      </c>
      <c r="H832" s="13">
        <v>43.270200000000003</v>
      </c>
      <c r="I832" s="14">
        <v>13.894843</v>
      </c>
      <c r="J832" s="12">
        <v>0</v>
      </c>
      <c r="K832" s="12">
        <v>0</v>
      </c>
      <c r="L832" s="12">
        <v>0.78839999999999999</v>
      </c>
      <c r="M832" s="1">
        <v>0</v>
      </c>
      <c r="N832" s="1">
        <v>5</v>
      </c>
      <c r="O832" s="12">
        <v>5.1833650000000002</v>
      </c>
      <c r="P832" s="1">
        <v>0</v>
      </c>
      <c r="Q832" s="1">
        <v>0</v>
      </c>
      <c r="R832" s="1">
        <v>0</v>
      </c>
      <c r="S832" s="1">
        <f t="shared" si="351"/>
        <v>0</v>
      </c>
      <c r="T832" s="1">
        <f t="shared" si="352"/>
        <v>0</v>
      </c>
      <c r="U832" s="1">
        <f t="shared" si="353"/>
        <v>1</v>
      </c>
      <c r="V832" s="1">
        <f t="shared" si="354"/>
        <v>0</v>
      </c>
      <c r="W832" s="1">
        <f t="shared" si="355"/>
        <v>1</v>
      </c>
      <c r="X832" s="1">
        <f t="shared" si="356"/>
        <v>1</v>
      </c>
      <c r="Y832" s="1">
        <f t="shared" si="357"/>
        <v>0</v>
      </c>
      <c r="Z832" s="1">
        <f t="shared" si="358"/>
        <v>0</v>
      </c>
      <c r="AA832" s="1">
        <f t="shared" si="359"/>
        <v>0</v>
      </c>
      <c r="AB832" s="1">
        <f t="shared" si="339"/>
        <v>3</v>
      </c>
      <c r="AC832" s="1"/>
    </row>
    <row r="833" spans="1:29" ht="12.95" customHeight="1">
      <c r="A833" s="2" t="s">
        <v>934</v>
      </c>
      <c r="B833" s="1" t="s">
        <v>935</v>
      </c>
      <c r="C833" s="1" t="s">
        <v>936</v>
      </c>
      <c r="D833" s="1">
        <v>39.632199999999997</v>
      </c>
      <c r="E833" s="1">
        <v>-105.4558</v>
      </c>
      <c r="F833" s="3">
        <v>2</v>
      </c>
      <c r="G833" s="9" t="s">
        <v>2026</v>
      </c>
      <c r="H833" s="13">
        <v>71.269704000000004</v>
      </c>
      <c r="I833" s="14">
        <v>28.136289000000001</v>
      </c>
      <c r="J833" s="12">
        <v>0</v>
      </c>
      <c r="K833" s="12">
        <v>0.68700000000000006</v>
      </c>
      <c r="L833" s="12">
        <v>6.9499999999999992E-2</v>
      </c>
      <c r="M833" s="1">
        <v>0</v>
      </c>
      <c r="N833" s="1">
        <v>28</v>
      </c>
      <c r="O833" s="12">
        <v>1.871154</v>
      </c>
      <c r="P833" s="1">
        <v>0</v>
      </c>
      <c r="Q833" s="1">
        <v>0</v>
      </c>
      <c r="R833" s="1">
        <v>0</v>
      </c>
      <c r="S833" s="1">
        <f t="shared" si="351"/>
        <v>0</v>
      </c>
      <c r="T833" s="1">
        <f t="shared" si="352"/>
        <v>1</v>
      </c>
      <c r="U833" s="1">
        <f t="shared" si="353"/>
        <v>1</v>
      </c>
      <c r="V833" s="1">
        <f t="shared" si="354"/>
        <v>0</v>
      </c>
      <c r="W833" s="1">
        <f t="shared" si="355"/>
        <v>1</v>
      </c>
      <c r="X833" s="1">
        <f t="shared" si="356"/>
        <v>1</v>
      </c>
      <c r="Y833" s="1">
        <f t="shared" si="357"/>
        <v>0</v>
      </c>
      <c r="Z833" s="1">
        <f t="shared" si="358"/>
        <v>0</v>
      </c>
      <c r="AA833" s="1">
        <f t="shared" si="359"/>
        <v>0</v>
      </c>
      <c r="AB833" s="1">
        <f t="shared" si="339"/>
        <v>4</v>
      </c>
      <c r="AC833" s="1"/>
    </row>
    <row r="834" spans="1:29" ht="12.95" customHeight="1">
      <c r="A834" s="2" t="s">
        <v>943</v>
      </c>
      <c r="B834" s="1" t="s">
        <v>412</v>
      </c>
      <c r="C834" s="1" t="s">
        <v>944</v>
      </c>
      <c r="D834" s="1">
        <v>39.623399999999997</v>
      </c>
      <c r="E834" s="1">
        <v>-105.4451</v>
      </c>
      <c r="F834" s="3">
        <v>1</v>
      </c>
      <c r="G834" s="9" t="s">
        <v>2026</v>
      </c>
      <c r="H834" s="13">
        <v>114.947039</v>
      </c>
      <c r="I834" s="14">
        <v>14.208212</v>
      </c>
      <c r="J834" s="12">
        <v>0</v>
      </c>
      <c r="K834" s="12">
        <v>0.12689999999999999</v>
      </c>
      <c r="L834" s="12">
        <v>0</v>
      </c>
      <c r="M834" s="1">
        <v>0</v>
      </c>
      <c r="N834" s="1">
        <v>5</v>
      </c>
      <c r="O834" s="12">
        <v>1.6177680000000001</v>
      </c>
      <c r="P834" s="1">
        <v>0</v>
      </c>
      <c r="Q834" s="1">
        <v>0</v>
      </c>
      <c r="R834" s="1">
        <v>0</v>
      </c>
      <c r="S834" s="1">
        <f t="shared" si="351"/>
        <v>0</v>
      </c>
      <c r="T834" s="1">
        <f t="shared" si="352"/>
        <v>1</v>
      </c>
      <c r="U834" s="1">
        <f t="shared" si="353"/>
        <v>0</v>
      </c>
      <c r="V834" s="1">
        <f t="shared" si="354"/>
        <v>0</v>
      </c>
      <c r="W834" s="1">
        <f t="shared" si="355"/>
        <v>1</v>
      </c>
      <c r="X834" s="1">
        <f t="shared" si="356"/>
        <v>1</v>
      </c>
      <c r="Y834" s="1">
        <f t="shared" si="357"/>
        <v>0</v>
      </c>
      <c r="Z834" s="1">
        <f t="shared" si="358"/>
        <v>0</v>
      </c>
      <c r="AA834" s="1">
        <f t="shared" si="359"/>
        <v>0</v>
      </c>
      <c r="AB834" s="1">
        <f t="shared" ref="AB834:AB897" si="360">SUM(S834:AA834)</f>
        <v>3</v>
      </c>
      <c r="AC834" s="1"/>
    </row>
    <row r="835" spans="1:29" ht="12.95" customHeight="1">
      <c r="A835" s="2" t="s">
        <v>945</v>
      </c>
      <c r="B835" s="1" t="s">
        <v>412</v>
      </c>
      <c r="C835" s="1" t="s">
        <v>946</v>
      </c>
      <c r="D835" s="1">
        <v>39.611358000000003</v>
      </c>
      <c r="E835" s="1">
        <v>-105.533367</v>
      </c>
      <c r="F835" s="3">
        <v>2</v>
      </c>
      <c r="G835" s="9" t="s">
        <v>2026</v>
      </c>
      <c r="H835" s="13">
        <v>52.535587</v>
      </c>
      <c r="I835" s="14">
        <v>20.583182999999998</v>
      </c>
      <c r="J835" s="12">
        <v>0</v>
      </c>
      <c r="K835" s="12">
        <v>0</v>
      </c>
      <c r="L835" s="12">
        <v>0</v>
      </c>
      <c r="M835" s="1">
        <v>0</v>
      </c>
      <c r="N835" s="1">
        <v>0</v>
      </c>
      <c r="O835" s="12">
        <v>1.4519999999999999E-3</v>
      </c>
      <c r="P835" s="1">
        <v>0</v>
      </c>
      <c r="Q835" s="1">
        <v>0</v>
      </c>
      <c r="R835" s="1">
        <v>0</v>
      </c>
      <c r="S835" s="1">
        <f t="shared" si="351"/>
        <v>0</v>
      </c>
      <c r="T835" s="1">
        <f t="shared" si="352"/>
        <v>0</v>
      </c>
      <c r="U835" s="1">
        <f t="shared" si="353"/>
        <v>0</v>
      </c>
      <c r="V835" s="1">
        <f t="shared" si="354"/>
        <v>0</v>
      </c>
      <c r="W835" s="1">
        <f t="shared" si="355"/>
        <v>0</v>
      </c>
      <c r="X835" s="1">
        <f t="shared" si="356"/>
        <v>0</v>
      </c>
      <c r="Y835" s="1">
        <f t="shared" si="357"/>
        <v>0</v>
      </c>
      <c r="Z835" s="1">
        <f t="shared" si="358"/>
        <v>0</v>
      </c>
      <c r="AA835" s="1">
        <f t="shared" si="359"/>
        <v>0</v>
      </c>
      <c r="AB835" s="1">
        <f t="shared" si="360"/>
        <v>0</v>
      </c>
      <c r="AC835" s="1"/>
    </row>
    <row r="836" spans="1:29" ht="12.95" customHeight="1">
      <c r="A836" s="2" t="s">
        <v>947</v>
      </c>
      <c r="B836" s="1" t="s">
        <v>412</v>
      </c>
      <c r="C836" s="1" t="s">
        <v>948</v>
      </c>
      <c r="D836" s="1">
        <v>39.611666999999997</v>
      </c>
      <c r="E836" s="1">
        <v>-105.480233</v>
      </c>
      <c r="F836" s="3">
        <v>1</v>
      </c>
      <c r="G836" s="9" t="s">
        <v>2026</v>
      </c>
      <c r="H836" s="13">
        <v>76.791499999999999</v>
      </c>
      <c r="I836" s="14">
        <v>11.693820000000001</v>
      </c>
      <c r="J836" s="12">
        <v>0</v>
      </c>
      <c r="K836" s="12">
        <v>0</v>
      </c>
      <c r="L836" s="12">
        <v>0</v>
      </c>
      <c r="M836" s="1">
        <v>0</v>
      </c>
      <c r="N836" s="1">
        <v>0</v>
      </c>
      <c r="O836" s="12">
        <v>1.205554</v>
      </c>
      <c r="P836" s="1">
        <v>0</v>
      </c>
      <c r="Q836" s="1">
        <v>0</v>
      </c>
      <c r="R836" s="1">
        <v>0</v>
      </c>
      <c r="S836" s="1">
        <f t="shared" si="351"/>
        <v>0</v>
      </c>
      <c r="T836" s="1">
        <f t="shared" si="352"/>
        <v>0</v>
      </c>
      <c r="U836" s="1">
        <f t="shared" si="353"/>
        <v>0</v>
      </c>
      <c r="V836" s="1">
        <f t="shared" si="354"/>
        <v>0</v>
      </c>
      <c r="W836" s="1">
        <f t="shared" si="355"/>
        <v>0</v>
      </c>
      <c r="X836" s="1">
        <f t="shared" si="356"/>
        <v>1</v>
      </c>
      <c r="Y836" s="1">
        <f t="shared" si="357"/>
        <v>0</v>
      </c>
      <c r="Z836" s="1">
        <f t="shared" si="358"/>
        <v>0</v>
      </c>
      <c r="AA836" s="1">
        <f t="shared" si="359"/>
        <v>0</v>
      </c>
      <c r="AB836" s="1">
        <f t="shared" si="360"/>
        <v>1</v>
      </c>
      <c r="AC836" s="1"/>
    </row>
    <row r="837" spans="1:29" ht="12.95" customHeight="1">
      <c r="A837" s="2" t="s">
        <v>949</v>
      </c>
      <c r="B837" s="1" t="s">
        <v>412</v>
      </c>
      <c r="C837" s="1" t="s">
        <v>950</v>
      </c>
      <c r="D837" s="1">
        <v>39.634039000000001</v>
      </c>
      <c r="E837" s="1">
        <v>-105.40260600000001</v>
      </c>
      <c r="F837" s="3">
        <v>1</v>
      </c>
      <c r="G837" s="9" t="s">
        <v>2026</v>
      </c>
      <c r="H837" s="13">
        <v>219.48291900000001</v>
      </c>
      <c r="I837" s="14">
        <v>23.487597999999998</v>
      </c>
      <c r="J837" s="12">
        <v>0</v>
      </c>
      <c r="K837" s="12">
        <v>0.36199999999999999</v>
      </c>
      <c r="L837" s="12">
        <v>0.02</v>
      </c>
      <c r="M837" s="1">
        <v>0</v>
      </c>
      <c r="N837" s="1">
        <v>18</v>
      </c>
      <c r="O837" s="12">
        <v>2.6784319999999999</v>
      </c>
      <c r="P837" s="1">
        <v>0</v>
      </c>
      <c r="Q837" s="1">
        <v>0</v>
      </c>
      <c r="R837" s="1">
        <v>0</v>
      </c>
      <c r="S837" s="1">
        <f t="shared" si="351"/>
        <v>0</v>
      </c>
      <c r="T837" s="1">
        <f t="shared" si="352"/>
        <v>1</v>
      </c>
      <c r="U837" s="1">
        <f t="shared" si="353"/>
        <v>1</v>
      </c>
      <c r="V837" s="1">
        <f t="shared" si="354"/>
        <v>0</v>
      </c>
      <c r="W837" s="1">
        <f t="shared" si="355"/>
        <v>1</v>
      </c>
      <c r="X837" s="1">
        <f t="shared" si="356"/>
        <v>1</v>
      </c>
      <c r="Y837" s="1">
        <f t="shared" si="357"/>
        <v>0</v>
      </c>
      <c r="Z837" s="1">
        <f t="shared" si="358"/>
        <v>0</v>
      </c>
      <c r="AA837" s="1">
        <f t="shared" si="359"/>
        <v>0</v>
      </c>
      <c r="AB837" s="1">
        <f t="shared" si="360"/>
        <v>4</v>
      </c>
      <c r="AC837" s="1"/>
    </row>
    <row r="838" spans="1:29" ht="12.95" customHeight="1">
      <c r="A838" s="2" t="s">
        <v>954</v>
      </c>
      <c r="B838" s="1" t="s">
        <v>955</v>
      </c>
      <c r="C838" s="1" t="s">
        <v>956</v>
      </c>
      <c r="D838" s="1">
        <v>39.355240000000002</v>
      </c>
      <c r="E838" s="1">
        <v>-105.02718</v>
      </c>
      <c r="F838" s="3">
        <v>1</v>
      </c>
      <c r="G838" s="9" t="s">
        <v>2026</v>
      </c>
      <c r="H838" s="13">
        <v>20.41948</v>
      </c>
      <c r="I838" s="14">
        <v>15.524628</v>
      </c>
      <c r="J838" s="12">
        <v>0</v>
      </c>
      <c r="K838" s="12">
        <v>0</v>
      </c>
      <c r="L838" s="12">
        <v>0.22039999999999998</v>
      </c>
      <c r="M838" s="1">
        <v>0</v>
      </c>
      <c r="N838" s="1">
        <v>2</v>
      </c>
      <c r="O838" s="12">
        <v>1.5286120000000001</v>
      </c>
      <c r="P838" s="1">
        <v>0</v>
      </c>
      <c r="Q838" s="1">
        <v>0</v>
      </c>
      <c r="R838" s="1">
        <v>0</v>
      </c>
      <c r="S838" s="1">
        <f t="shared" si="351"/>
        <v>0</v>
      </c>
      <c r="T838" s="1">
        <f t="shared" si="352"/>
        <v>0</v>
      </c>
      <c r="U838" s="1">
        <f t="shared" si="353"/>
        <v>1</v>
      </c>
      <c r="V838" s="1">
        <f t="shared" si="354"/>
        <v>0</v>
      </c>
      <c r="W838" s="1">
        <f t="shared" si="355"/>
        <v>1</v>
      </c>
      <c r="X838" s="1">
        <f t="shared" si="356"/>
        <v>1</v>
      </c>
      <c r="Y838" s="1">
        <f t="shared" si="357"/>
        <v>0</v>
      </c>
      <c r="Z838" s="1">
        <f t="shared" si="358"/>
        <v>0</v>
      </c>
      <c r="AA838" s="1">
        <f t="shared" si="359"/>
        <v>0</v>
      </c>
      <c r="AB838" s="40">
        <f t="shared" si="360"/>
        <v>3</v>
      </c>
      <c r="AC838" s="1" t="s">
        <v>2207</v>
      </c>
    </row>
    <row r="839" spans="1:29" ht="12.95" customHeight="1">
      <c r="A839" s="2" t="s">
        <v>963</v>
      </c>
      <c r="B839" s="1" t="s">
        <v>961</v>
      </c>
      <c r="C839" s="1" t="s">
        <v>964</v>
      </c>
      <c r="D839" s="1">
        <v>39.224580000000003</v>
      </c>
      <c r="E839" s="1">
        <v>-104.9742</v>
      </c>
      <c r="F839" s="3">
        <v>1</v>
      </c>
      <c r="G839" s="9" t="s">
        <v>2026</v>
      </c>
      <c r="H839" s="13">
        <v>17.71987</v>
      </c>
      <c r="I839" s="14">
        <v>12.132038</v>
      </c>
      <c r="J839" s="12">
        <v>0</v>
      </c>
      <c r="K839" s="12">
        <v>0</v>
      </c>
      <c r="L839" s="12">
        <v>5.1000000000000004E-3</v>
      </c>
      <c r="M839" s="1">
        <v>0</v>
      </c>
      <c r="N839" s="1">
        <v>1</v>
      </c>
      <c r="O839" s="12">
        <v>0.115874</v>
      </c>
      <c r="P839" s="1">
        <v>0</v>
      </c>
      <c r="Q839" s="1">
        <v>0</v>
      </c>
      <c r="R839" s="1">
        <v>0</v>
      </c>
      <c r="S839" s="1">
        <f t="shared" si="351"/>
        <v>0</v>
      </c>
      <c r="T839" s="1">
        <f t="shared" si="352"/>
        <v>0</v>
      </c>
      <c r="U839" s="1">
        <f t="shared" si="353"/>
        <v>1</v>
      </c>
      <c r="V839" s="1">
        <f t="shared" si="354"/>
        <v>0</v>
      </c>
      <c r="W839" s="1">
        <f t="shared" si="355"/>
        <v>0</v>
      </c>
      <c r="X839" s="1">
        <f t="shared" si="356"/>
        <v>0</v>
      </c>
      <c r="Y839" s="1">
        <f t="shared" si="357"/>
        <v>0</v>
      </c>
      <c r="Z839" s="1">
        <f t="shared" si="358"/>
        <v>0</v>
      </c>
      <c r="AA839" s="1">
        <f t="shared" si="359"/>
        <v>0</v>
      </c>
      <c r="AB839" s="1">
        <f t="shared" si="360"/>
        <v>1</v>
      </c>
      <c r="AC839" s="1"/>
    </row>
    <row r="840" spans="1:29" ht="12.95" customHeight="1">
      <c r="A840" s="2" t="s">
        <v>966</v>
      </c>
      <c r="B840" s="1" t="s">
        <v>961</v>
      </c>
      <c r="C840" s="1" t="s">
        <v>965</v>
      </c>
      <c r="D840" s="1">
        <v>39.369166999999997</v>
      </c>
      <c r="E840" s="1">
        <v>-104.96550000000001</v>
      </c>
      <c r="F840" s="3">
        <v>1</v>
      </c>
      <c r="G840" s="9" t="s">
        <v>2025</v>
      </c>
      <c r="H840" s="13">
        <v>256.78556500000002</v>
      </c>
      <c r="I840" s="14">
        <v>18.726457</v>
      </c>
      <c r="J840" s="12">
        <v>0.40099999999999997</v>
      </c>
      <c r="K840" s="12">
        <v>0</v>
      </c>
      <c r="L840" s="12">
        <v>0.12479999999999999</v>
      </c>
      <c r="M840" s="1">
        <v>0</v>
      </c>
      <c r="N840" s="1">
        <v>8</v>
      </c>
      <c r="O840" s="12">
        <v>2.9466009999999998</v>
      </c>
      <c r="P840" s="1">
        <v>0</v>
      </c>
      <c r="Q840" s="1">
        <v>0</v>
      </c>
      <c r="R840" s="1">
        <v>0</v>
      </c>
      <c r="S840" s="1">
        <f>IF(J840&gt;6,1,0)</f>
        <v>0</v>
      </c>
      <c r="T840" s="1">
        <f>IF(K840&gt;50,1,0)</f>
        <v>0</v>
      </c>
      <c r="U840" s="1">
        <f>IF(L840&gt;1,1,0)</f>
        <v>0</v>
      </c>
      <c r="V840" s="1">
        <f>IF(M840&gt;2,1,0)</f>
        <v>0</v>
      </c>
      <c r="W840" s="1">
        <f>IF(N840&gt;30,1,0)</f>
        <v>0</v>
      </c>
      <c r="X840" s="1">
        <f>IF(O840&gt;3,1,0)</f>
        <v>0</v>
      </c>
      <c r="Y840" s="1">
        <f>IF(P840&gt;0.002,1,0)</f>
        <v>0</v>
      </c>
      <c r="Z840" s="1">
        <f>IF(Q840&gt;3,1,0)</f>
        <v>0</v>
      </c>
      <c r="AA840" s="1">
        <f>IF(R840&gt;2,1,0)</f>
        <v>0</v>
      </c>
      <c r="AB840" s="1">
        <f t="shared" si="360"/>
        <v>0</v>
      </c>
      <c r="AC840" s="1"/>
    </row>
    <row r="841" spans="1:29" ht="12.95" customHeight="1">
      <c r="A841" s="2" t="s">
        <v>969</v>
      </c>
      <c r="B841" s="1" t="s">
        <v>967</v>
      </c>
      <c r="C841" s="1" t="s">
        <v>970</v>
      </c>
      <c r="D841" s="1">
        <v>39.184310000000004</v>
      </c>
      <c r="E841" s="1">
        <v>-104.93068</v>
      </c>
      <c r="F841" s="3">
        <v>2</v>
      </c>
      <c r="G841" s="9" t="s">
        <v>2026</v>
      </c>
      <c r="H841" s="13">
        <v>36.509492000000002</v>
      </c>
      <c r="I841" s="14">
        <v>13.61289</v>
      </c>
      <c r="J841" s="12">
        <v>0</v>
      </c>
      <c r="K841" s="12">
        <v>0</v>
      </c>
      <c r="L841" s="12">
        <v>0.1158</v>
      </c>
      <c r="M841" s="1">
        <v>0</v>
      </c>
      <c r="N841" s="1">
        <v>3</v>
      </c>
      <c r="O841" s="12">
        <v>1.169754</v>
      </c>
      <c r="P841" s="1">
        <v>0</v>
      </c>
      <c r="Q841" s="1">
        <v>0</v>
      </c>
      <c r="R841" s="1">
        <v>0</v>
      </c>
      <c r="S841" s="1">
        <f>IF(J841&gt;0,1,0)</f>
        <v>0</v>
      </c>
      <c r="T841" s="1">
        <f>IF(K841&gt;0,1,0)</f>
        <v>0</v>
      </c>
      <c r="U841" s="1">
        <f>IF(L841&gt;0,1,0)</f>
        <v>1</v>
      </c>
      <c r="V841" s="1">
        <f>IF(M841&gt;0,1,0)</f>
        <v>0</v>
      </c>
      <c r="W841" s="1">
        <f>IF(N841&gt;1,1,0)</f>
        <v>1</v>
      </c>
      <c r="X841" s="1">
        <f>IF(O841&gt;0.6,1,0)</f>
        <v>1</v>
      </c>
      <c r="Y841" s="1">
        <f>IF(P841&gt;0.03,1,0)</f>
        <v>0</v>
      </c>
      <c r="Z841" s="1">
        <f>IF(Q841&gt;0,1,0)</f>
        <v>0</v>
      </c>
      <c r="AA841" s="1">
        <f>IF(R841&gt;0,1,0)</f>
        <v>0</v>
      </c>
      <c r="AB841" s="40">
        <f t="shared" si="360"/>
        <v>3</v>
      </c>
      <c r="AC841" s="1" t="s">
        <v>2207</v>
      </c>
    </row>
    <row r="842" spans="1:29" ht="12.95" customHeight="1">
      <c r="A842" s="2" t="s">
        <v>971</v>
      </c>
      <c r="B842" s="1" t="s">
        <v>972</v>
      </c>
      <c r="C842" s="1" t="s">
        <v>973</v>
      </c>
      <c r="D842" s="1">
        <v>39.731332999999999</v>
      </c>
      <c r="E842" s="1">
        <v>-105.039333</v>
      </c>
      <c r="F842" s="3">
        <v>3</v>
      </c>
      <c r="G842" s="9" t="s">
        <v>2025</v>
      </c>
      <c r="H842" s="13">
        <v>24.264386999999999</v>
      </c>
      <c r="I842" s="14">
        <v>5.7737759999999998</v>
      </c>
      <c r="J842" s="12">
        <v>0</v>
      </c>
      <c r="K842" s="12">
        <v>0</v>
      </c>
      <c r="L842" s="12">
        <v>71.745099999999994</v>
      </c>
      <c r="M842" s="1">
        <v>1</v>
      </c>
      <c r="N842" s="1">
        <v>4</v>
      </c>
      <c r="O842" s="12">
        <v>19.812163999999999</v>
      </c>
      <c r="P842" s="1">
        <v>0</v>
      </c>
      <c r="Q842" s="1">
        <v>0</v>
      </c>
      <c r="R842" s="1">
        <v>0</v>
      </c>
      <c r="S842" s="1">
        <f>IF(J842&gt;6,1,0)</f>
        <v>0</v>
      </c>
      <c r="T842" s="1">
        <f>IF(K842&gt;50,1,0)</f>
        <v>0</v>
      </c>
      <c r="U842" s="1">
        <f>IF(L842&gt;1,1,0)</f>
        <v>1</v>
      </c>
      <c r="V842" s="1">
        <f>IF(M842&gt;2,1,0)</f>
        <v>0</v>
      </c>
      <c r="W842" s="1">
        <f>IF(N842&gt;30,1,0)</f>
        <v>0</v>
      </c>
      <c r="X842" s="1">
        <f>IF(O842&gt;3,1,0)</f>
        <v>1</v>
      </c>
      <c r="Y842" s="1">
        <f>IF(P842&gt;0.002,1,0)</f>
        <v>0</v>
      </c>
      <c r="Z842" s="1">
        <f>IF(Q842&gt;3,1,0)</f>
        <v>0</v>
      </c>
      <c r="AA842" s="1">
        <f>IF(R842&gt;2,1,0)</f>
        <v>0</v>
      </c>
      <c r="AB842" s="1">
        <f t="shared" si="360"/>
        <v>2</v>
      </c>
      <c r="AC842" s="1"/>
    </row>
    <row r="843" spans="1:29" ht="12.95" customHeight="1">
      <c r="A843" s="2" t="s">
        <v>974</v>
      </c>
      <c r="B843" s="1" t="s">
        <v>972</v>
      </c>
      <c r="C843" s="1" t="s">
        <v>975</v>
      </c>
      <c r="D843" s="1">
        <v>39.728332999999999</v>
      </c>
      <c r="E843" s="1">
        <v>-105.057667</v>
      </c>
      <c r="F843" s="3">
        <v>3</v>
      </c>
      <c r="G843" s="9" t="s">
        <v>2025</v>
      </c>
      <c r="H843" s="13">
        <v>22.453029999999998</v>
      </c>
      <c r="I843" s="14">
        <v>7.8626959999999997</v>
      </c>
      <c r="J843" s="12">
        <v>0</v>
      </c>
      <c r="K843" s="12">
        <v>0</v>
      </c>
      <c r="L843" s="12">
        <v>70.550399999999996</v>
      </c>
      <c r="M843" s="1">
        <v>2</v>
      </c>
      <c r="N843" s="1">
        <v>4</v>
      </c>
      <c r="O843" s="12">
        <v>18.165075000000002</v>
      </c>
      <c r="P843" s="1">
        <v>0</v>
      </c>
      <c r="Q843" s="1">
        <v>0</v>
      </c>
      <c r="R843" s="1">
        <v>0</v>
      </c>
      <c r="S843" s="1">
        <f>IF(J843&gt;6,1,0)</f>
        <v>0</v>
      </c>
      <c r="T843" s="1">
        <f>IF(K843&gt;50,1,0)</f>
        <v>0</v>
      </c>
      <c r="U843" s="1">
        <f>IF(L843&gt;1,1,0)</f>
        <v>1</v>
      </c>
      <c r="V843" s="1">
        <f>IF(M843&gt;2,1,0)</f>
        <v>0</v>
      </c>
      <c r="W843" s="1">
        <f>IF(N843&gt;30,1,0)</f>
        <v>0</v>
      </c>
      <c r="X843" s="1">
        <f>IF(O843&gt;3,1,0)</f>
        <v>1</v>
      </c>
      <c r="Y843" s="1">
        <f>IF(P843&gt;0.002,1,0)</f>
        <v>0</v>
      </c>
      <c r="Z843" s="1">
        <f>IF(Q843&gt;3,1,0)</f>
        <v>0</v>
      </c>
      <c r="AA843" s="1">
        <f>IF(R843&gt;2,1,0)</f>
        <v>0</v>
      </c>
      <c r="AB843" s="1">
        <f t="shared" si="360"/>
        <v>2</v>
      </c>
      <c r="AC843" s="1"/>
    </row>
    <row r="844" spans="1:29" ht="12.95" customHeight="1">
      <c r="A844" s="2" t="s">
        <v>976</v>
      </c>
      <c r="B844" s="1" t="s">
        <v>972</v>
      </c>
      <c r="C844" s="1" t="s">
        <v>977</v>
      </c>
      <c r="D844" s="1">
        <v>39.727666999999997</v>
      </c>
      <c r="E844" s="1">
        <v>-105.062333</v>
      </c>
      <c r="F844" s="3">
        <v>3</v>
      </c>
      <c r="G844" s="9" t="s">
        <v>2025</v>
      </c>
      <c r="H844" s="13">
        <v>22.086379000000001</v>
      </c>
      <c r="I844" s="14">
        <v>9.1727779999999992</v>
      </c>
      <c r="J844" s="12">
        <v>0</v>
      </c>
      <c r="K844" s="12">
        <v>0</v>
      </c>
      <c r="L844" s="12">
        <v>70.358699999999999</v>
      </c>
      <c r="M844" s="1">
        <v>7</v>
      </c>
      <c r="N844" s="1">
        <v>4</v>
      </c>
      <c r="O844" s="12">
        <v>17.565035999999999</v>
      </c>
      <c r="P844" s="1">
        <v>0</v>
      </c>
      <c r="Q844" s="1">
        <v>0</v>
      </c>
      <c r="R844" s="1">
        <v>0</v>
      </c>
      <c r="S844" s="1">
        <f>IF(J844&gt;6,1,0)</f>
        <v>0</v>
      </c>
      <c r="T844" s="1">
        <f>IF(K844&gt;50,1,0)</f>
        <v>0</v>
      </c>
      <c r="U844" s="1">
        <f>IF(L844&gt;1,1,0)</f>
        <v>1</v>
      </c>
      <c r="V844" s="1">
        <f>IF(M844&gt;2,1,0)</f>
        <v>1</v>
      </c>
      <c r="W844" s="1">
        <f>IF(N844&gt;30,1,0)</f>
        <v>0</v>
      </c>
      <c r="X844" s="1">
        <f>IF(O844&gt;3,1,0)</f>
        <v>1</v>
      </c>
      <c r="Y844" s="1">
        <f>IF(P844&gt;0.002,1,0)</f>
        <v>0</v>
      </c>
      <c r="Z844" s="1">
        <f>IF(Q844&gt;3,1,0)</f>
        <v>0</v>
      </c>
      <c r="AA844" s="1">
        <f>IF(R844&gt;2,1,0)</f>
        <v>0</v>
      </c>
      <c r="AB844" s="1">
        <f t="shared" si="360"/>
        <v>3</v>
      </c>
      <c r="AC844" s="1"/>
    </row>
    <row r="845" spans="1:29" ht="12.95" customHeight="1">
      <c r="A845" s="2" t="s">
        <v>978</v>
      </c>
      <c r="B845" s="1" t="s">
        <v>972</v>
      </c>
      <c r="C845" s="1" t="s">
        <v>979</v>
      </c>
      <c r="D845" s="1">
        <v>39.728833000000002</v>
      </c>
      <c r="E845" s="1">
        <v>-105.080333</v>
      </c>
      <c r="F845" s="3">
        <v>3</v>
      </c>
      <c r="G845" s="9" t="s">
        <v>2025</v>
      </c>
      <c r="H845" s="13">
        <v>20.269691000000002</v>
      </c>
      <c r="I845" s="14">
        <v>13.957679000000001</v>
      </c>
      <c r="J845" s="12">
        <v>0</v>
      </c>
      <c r="K845" s="12">
        <v>0</v>
      </c>
      <c r="L845" s="12">
        <v>71.264899999999997</v>
      </c>
      <c r="M845" s="1">
        <v>11</v>
      </c>
      <c r="N845" s="1">
        <v>2</v>
      </c>
      <c r="O845" s="12">
        <v>15.822262</v>
      </c>
      <c r="P845" s="1">
        <v>0</v>
      </c>
      <c r="Q845" s="1">
        <v>0</v>
      </c>
      <c r="R845" s="1">
        <v>0</v>
      </c>
      <c r="S845" s="1">
        <f>IF(J845&gt;6,1,0)</f>
        <v>0</v>
      </c>
      <c r="T845" s="1">
        <f>IF(K845&gt;50,1,0)</f>
        <v>0</v>
      </c>
      <c r="U845" s="1">
        <f>IF(L845&gt;1,1,0)</f>
        <v>1</v>
      </c>
      <c r="V845" s="1">
        <f>IF(M845&gt;2,1,0)</f>
        <v>1</v>
      </c>
      <c r="W845" s="1">
        <f>IF(N845&gt;30,1,0)</f>
        <v>0</v>
      </c>
      <c r="X845" s="1">
        <f>IF(O845&gt;3,1,0)</f>
        <v>1</v>
      </c>
      <c r="Y845" s="1">
        <f>IF(P845&gt;0.002,1,0)</f>
        <v>0</v>
      </c>
      <c r="Z845" s="1">
        <f>IF(Q845&gt;3,1,0)</f>
        <v>0</v>
      </c>
      <c r="AA845" s="1">
        <f>IF(R845&gt;2,1,0)</f>
        <v>0</v>
      </c>
      <c r="AB845" s="1">
        <f t="shared" si="360"/>
        <v>3</v>
      </c>
      <c r="AC845" s="1"/>
    </row>
    <row r="846" spans="1:29" ht="12.95" customHeight="1">
      <c r="A846" s="2" t="s">
        <v>980</v>
      </c>
      <c r="B846" s="1" t="s">
        <v>972</v>
      </c>
      <c r="C846" s="1" t="s">
        <v>981</v>
      </c>
      <c r="D846" s="1">
        <v>39.728833000000002</v>
      </c>
      <c r="E846" s="1">
        <v>-105.096833</v>
      </c>
      <c r="F846" s="3">
        <v>3</v>
      </c>
      <c r="G846" s="9" t="s">
        <v>2025</v>
      </c>
      <c r="H846" s="13">
        <v>9.16873</v>
      </c>
      <c r="I846" s="14">
        <v>7.5183679999999997</v>
      </c>
      <c r="J846" s="12">
        <v>0</v>
      </c>
      <c r="K846" s="12">
        <v>0</v>
      </c>
      <c r="L846" s="12">
        <v>69.83</v>
      </c>
      <c r="M846" s="1">
        <v>0</v>
      </c>
      <c r="N846" s="1">
        <v>0</v>
      </c>
      <c r="O846" s="12">
        <v>15.5497</v>
      </c>
      <c r="P846" s="1">
        <v>0</v>
      </c>
      <c r="Q846" s="1">
        <v>0</v>
      </c>
      <c r="R846" s="1">
        <v>0</v>
      </c>
      <c r="S846" s="1">
        <f>IF(J846&gt;6,1,0)</f>
        <v>0</v>
      </c>
      <c r="T846" s="1">
        <f>IF(K846&gt;50,1,0)</f>
        <v>0</v>
      </c>
      <c r="U846" s="1">
        <f>IF(L846&gt;1,1,0)</f>
        <v>1</v>
      </c>
      <c r="V846" s="1">
        <f>IF(M846&gt;2,1,0)</f>
        <v>0</v>
      </c>
      <c r="W846" s="1">
        <f>IF(N846&gt;30,1,0)</f>
        <v>0</v>
      </c>
      <c r="X846" s="1">
        <f>IF(O846&gt;3,1,0)</f>
        <v>1</v>
      </c>
      <c r="Y846" s="1">
        <f>IF(P846&gt;0.002,1,0)</f>
        <v>0</v>
      </c>
      <c r="Z846" s="1">
        <f>IF(Q846&gt;3,1,0)</f>
        <v>0</v>
      </c>
      <c r="AA846" s="1">
        <f>IF(R846&gt;2,1,0)</f>
        <v>0</v>
      </c>
      <c r="AB846" s="1">
        <f t="shared" si="360"/>
        <v>2</v>
      </c>
      <c r="AC846" s="1"/>
    </row>
    <row r="847" spans="1:29" ht="12.95" customHeight="1">
      <c r="A847" s="2" t="s">
        <v>994</v>
      </c>
      <c r="B847" s="1" t="s">
        <v>731</v>
      </c>
      <c r="C847" s="1" t="s">
        <v>995</v>
      </c>
      <c r="D847" s="1">
        <v>38.916969999999999</v>
      </c>
      <c r="E847" s="1">
        <v>-105.44532</v>
      </c>
      <c r="F847" s="3">
        <v>1</v>
      </c>
      <c r="G847" s="9" t="s">
        <v>2026</v>
      </c>
      <c r="H847" s="13">
        <v>2492.0105629999998</v>
      </c>
      <c r="I847" s="14">
        <v>32.267386000000002</v>
      </c>
      <c r="J847" s="12">
        <v>2.5000000000000001E-3</v>
      </c>
      <c r="K847" s="12">
        <v>0.11889999999999999</v>
      </c>
      <c r="L847" s="12">
        <v>0.1593</v>
      </c>
      <c r="M847" s="1">
        <v>0</v>
      </c>
      <c r="N847" s="1">
        <v>0</v>
      </c>
      <c r="O847" s="12">
        <v>1.6268469999999999</v>
      </c>
      <c r="P847" s="1">
        <v>0.111557</v>
      </c>
      <c r="Q847" s="1">
        <v>0</v>
      </c>
      <c r="R847" s="1">
        <v>0</v>
      </c>
      <c r="S847" s="1">
        <f t="shared" ref="S847:S865" si="361">IF(J847&gt;0,1,0)</f>
        <v>1</v>
      </c>
      <c r="T847" s="1">
        <f t="shared" ref="T847:T865" si="362">IF(K847&gt;0,1,0)</f>
        <v>1</v>
      </c>
      <c r="U847" s="1">
        <f t="shared" ref="U847:U865" si="363">IF(L847&gt;0,1,0)</f>
        <v>1</v>
      </c>
      <c r="V847" s="1">
        <f t="shared" ref="V847:V865" si="364">IF(M847&gt;0,1,0)</f>
        <v>0</v>
      </c>
      <c r="W847" s="1">
        <f t="shared" ref="W847:W865" si="365">IF(N847&gt;1,1,0)</f>
        <v>0</v>
      </c>
      <c r="X847" s="1">
        <f t="shared" ref="X847:X865" si="366">IF(O847&gt;0.6,1,0)</f>
        <v>1</v>
      </c>
      <c r="Y847" s="1">
        <f t="shared" ref="Y847:Y865" si="367">IF(P847&gt;0.03,1,0)</f>
        <v>1</v>
      </c>
      <c r="Z847" s="1">
        <f t="shared" ref="Z847:Z865" si="368">IF(Q847&gt;0,1,0)</f>
        <v>0</v>
      </c>
      <c r="AA847" s="1">
        <f t="shared" ref="AA847:AA865" si="369">IF(R847&gt;0,1,0)</f>
        <v>0</v>
      </c>
      <c r="AB847" s="1">
        <f t="shared" si="360"/>
        <v>5</v>
      </c>
      <c r="AC847" s="1"/>
    </row>
    <row r="848" spans="1:29" ht="12.95" customHeight="1">
      <c r="A848" s="2" t="s">
        <v>996</v>
      </c>
      <c r="B848" s="1" t="s">
        <v>731</v>
      </c>
      <c r="C848" s="1" t="s">
        <v>997</v>
      </c>
      <c r="D848" s="1">
        <v>38.929560000000002</v>
      </c>
      <c r="E848" s="1">
        <v>-105.41522999999999</v>
      </c>
      <c r="F848" s="3">
        <v>1</v>
      </c>
      <c r="G848" s="9" t="s">
        <v>2026</v>
      </c>
      <c r="H848" s="13">
        <v>2531.6256370000001</v>
      </c>
      <c r="I848" s="14">
        <v>37.164059000000002</v>
      </c>
      <c r="J848" s="12">
        <v>2.5000000000000001E-3</v>
      </c>
      <c r="K848" s="12">
        <v>0.11869999999999999</v>
      </c>
      <c r="L848" s="12">
        <v>0.15670000000000001</v>
      </c>
      <c r="M848" s="1">
        <v>0</v>
      </c>
      <c r="N848" s="1">
        <v>0</v>
      </c>
      <c r="O848" s="12">
        <v>1.9333359999999999</v>
      </c>
      <c r="P848" s="1">
        <v>0.10981100000000001</v>
      </c>
      <c r="Q848" s="1">
        <v>0</v>
      </c>
      <c r="R848" s="1">
        <v>0</v>
      </c>
      <c r="S848" s="1">
        <f t="shared" si="361"/>
        <v>1</v>
      </c>
      <c r="T848" s="1">
        <f t="shared" si="362"/>
        <v>1</v>
      </c>
      <c r="U848" s="1">
        <f t="shared" si="363"/>
        <v>1</v>
      </c>
      <c r="V848" s="1">
        <f t="shared" si="364"/>
        <v>0</v>
      </c>
      <c r="W848" s="1">
        <f t="shared" si="365"/>
        <v>0</v>
      </c>
      <c r="X848" s="1">
        <f t="shared" si="366"/>
        <v>1</v>
      </c>
      <c r="Y848" s="1">
        <f t="shared" si="367"/>
        <v>1</v>
      </c>
      <c r="Z848" s="1">
        <f t="shared" si="368"/>
        <v>0</v>
      </c>
      <c r="AA848" s="1">
        <f t="shared" si="369"/>
        <v>0</v>
      </c>
      <c r="AB848" s="1">
        <f t="shared" si="360"/>
        <v>5</v>
      </c>
      <c r="AC848" s="1"/>
    </row>
    <row r="849" spans="1:29" ht="12.95" customHeight="1">
      <c r="A849" s="2" t="s">
        <v>1002</v>
      </c>
      <c r="B849" s="1" t="s">
        <v>731</v>
      </c>
      <c r="C849" s="1" t="s">
        <v>1003</v>
      </c>
      <c r="D849" s="1">
        <v>38.905419999999999</v>
      </c>
      <c r="E849" s="1">
        <v>-105.4729</v>
      </c>
      <c r="F849" s="3">
        <v>1</v>
      </c>
      <c r="G849" s="9" t="s">
        <v>2026</v>
      </c>
      <c r="H849" s="13">
        <v>2502.9682210000001</v>
      </c>
      <c r="I849" s="14">
        <v>49.251409000000002</v>
      </c>
      <c r="J849" s="12">
        <v>2.5000000000000001E-3</v>
      </c>
      <c r="K849" s="12">
        <v>0.11839999999999999</v>
      </c>
      <c r="L849" s="12">
        <v>0.15920000000000001</v>
      </c>
      <c r="M849" s="1">
        <v>0</v>
      </c>
      <c r="N849" s="1">
        <v>6</v>
      </c>
      <c r="O849" s="12">
        <v>1.6429210000000001</v>
      </c>
      <c r="P849" s="1">
        <v>0.111468</v>
      </c>
      <c r="Q849" s="1">
        <v>0</v>
      </c>
      <c r="R849" s="1">
        <v>0</v>
      </c>
      <c r="S849" s="1">
        <f t="shared" si="361"/>
        <v>1</v>
      </c>
      <c r="T849" s="1">
        <f t="shared" si="362"/>
        <v>1</v>
      </c>
      <c r="U849" s="1">
        <f t="shared" si="363"/>
        <v>1</v>
      </c>
      <c r="V849" s="1">
        <f t="shared" si="364"/>
        <v>0</v>
      </c>
      <c r="W849" s="1">
        <f t="shared" si="365"/>
        <v>1</v>
      </c>
      <c r="X849" s="1">
        <f t="shared" si="366"/>
        <v>1</v>
      </c>
      <c r="Y849" s="1">
        <f t="shared" si="367"/>
        <v>1</v>
      </c>
      <c r="Z849" s="1">
        <f t="shared" si="368"/>
        <v>0</v>
      </c>
      <c r="AA849" s="1">
        <f t="shared" si="369"/>
        <v>0</v>
      </c>
      <c r="AB849" s="1">
        <f t="shared" si="360"/>
        <v>6</v>
      </c>
      <c r="AC849" s="1"/>
    </row>
    <row r="850" spans="1:29" ht="12.95" customHeight="1">
      <c r="A850" s="2" t="s">
        <v>1013</v>
      </c>
      <c r="B850" s="1" t="s">
        <v>1014</v>
      </c>
      <c r="C850" s="1" t="s">
        <v>114</v>
      </c>
      <c r="D850" s="1">
        <v>39.253610999999999</v>
      </c>
      <c r="E850" s="1">
        <v>-105.226444</v>
      </c>
      <c r="F850" s="3">
        <v>1</v>
      </c>
      <c r="G850" s="9" t="s">
        <v>2026</v>
      </c>
      <c r="H850" s="13">
        <v>549.584249</v>
      </c>
      <c r="I850" s="14">
        <v>17.170252000000001</v>
      </c>
      <c r="J850" s="12">
        <v>0</v>
      </c>
      <c r="K850" s="12">
        <v>4.8799999999999996E-2</v>
      </c>
      <c r="L850" s="12">
        <v>0.51960000000000006</v>
      </c>
      <c r="M850" s="1">
        <v>0</v>
      </c>
      <c r="N850" s="1">
        <v>0</v>
      </c>
      <c r="O850" s="12">
        <v>0.70743900000000004</v>
      </c>
      <c r="P850" s="1">
        <v>0</v>
      </c>
      <c r="Q850" s="1">
        <v>0</v>
      </c>
      <c r="R850" s="1">
        <v>0</v>
      </c>
      <c r="S850" s="1">
        <f t="shared" si="361"/>
        <v>0</v>
      </c>
      <c r="T850" s="1">
        <f t="shared" si="362"/>
        <v>1</v>
      </c>
      <c r="U850" s="1">
        <f t="shared" si="363"/>
        <v>1</v>
      </c>
      <c r="V850" s="1">
        <f t="shared" si="364"/>
        <v>0</v>
      </c>
      <c r="W850" s="1">
        <f t="shared" si="365"/>
        <v>0</v>
      </c>
      <c r="X850" s="1">
        <f t="shared" si="366"/>
        <v>1</v>
      </c>
      <c r="Y850" s="1">
        <f t="shared" si="367"/>
        <v>0</v>
      </c>
      <c r="Z850" s="1">
        <f t="shared" si="368"/>
        <v>0</v>
      </c>
      <c r="AA850" s="1">
        <f t="shared" si="369"/>
        <v>0</v>
      </c>
      <c r="AB850" s="1">
        <f t="shared" si="360"/>
        <v>3</v>
      </c>
      <c r="AC850" s="1"/>
    </row>
    <row r="851" spans="1:29" ht="12.95" customHeight="1">
      <c r="A851" s="2" t="s">
        <v>1015</v>
      </c>
      <c r="B851" s="1" t="s">
        <v>687</v>
      </c>
      <c r="C851" s="1" t="s">
        <v>1016</v>
      </c>
      <c r="D851" s="1">
        <v>39.221609999999998</v>
      </c>
      <c r="E851" s="1">
        <v>-105.17707</v>
      </c>
      <c r="F851" s="3">
        <v>2</v>
      </c>
      <c r="G851" s="9" t="s">
        <v>2026</v>
      </c>
      <c r="H851" s="13">
        <v>348.29905300000001</v>
      </c>
      <c r="I851" s="14">
        <v>23.457446000000001</v>
      </c>
      <c r="J851" s="12">
        <v>0</v>
      </c>
      <c r="K851" s="12">
        <v>7.0800000000000002E-2</v>
      </c>
      <c r="L851" s="12">
        <v>0.80919999999999981</v>
      </c>
      <c r="M851" s="1">
        <v>0</v>
      </c>
      <c r="N851" s="1">
        <v>0</v>
      </c>
      <c r="O851" s="12">
        <v>0.37296800000000002</v>
      </c>
      <c r="P851" s="1">
        <v>0</v>
      </c>
      <c r="Q851" s="1">
        <v>0</v>
      </c>
      <c r="R851" s="1">
        <v>0</v>
      </c>
      <c r="S851" s="1">
        <f t="shared" si="361"/>
        <v>0</v>
      </c>
      <c r="T851" s="1">
        <f t="shared" si="362"/>
        <v>1</v>
      </c>
      <c r="U851" s="1">
        <f t="shared" si="363"/>
        <v>1</v>
      </c>
      <c r="V851" s="1">
        <f t="shared" si="364"/>
        <v>0</v>
      </c>
      <c r="W851" s="1">
        <f t="shared" si="365"/>
        <v>0</v>
      </c>
      <c r="X851" s="1">
        <f t="shared" si="366"/>
        <v>0</v>
      </c>
      <c r="Y851" s="1">
        <f t="shared" si="367"/>
        <v>0</v>
      </c>
      <c r="Z851" s="1">
        <f t="shared" si="368"/>
        <v>0</v>
      </c>
      <c r="AA851" s="1">
        <f t="shared" si="369"/>
        <v>0</v>
      </c>
      <c r="AB851" s="1">
        <f t="shared" si="360"/>
        <v>2</v>
      </c>
      <c r="AC851" s="1"/>
    </row>
    <row r="852" spans="1:29" ht="12.95" customHeight="1">
      <c r="A852" s="2" t="s">
        <v>1017</v>
      </c>
      <c r="B852" s="1" t="s">
        <v>687</v>
      </c>
      <c r="C852" s="1" t="s">
        <v>1018</v>
      </c>
      <c r="D852" s="1">
        <v>39.088082999999997</v>
      </c>
      <c r="E852" s="1">
        <v>-105.09694399999999</v>
      </c>
      <c r="F852" s="3">
        <v>1</v>
      </c>
      <c r="G852" s="9" t="s">
        <v>2026</v>
      </c>
      <c r="H852" s="13">
        <v>185.201426</v>
      </c>
      <c r="I852" s="14">
        <v>36.466064000000003</v>
      </c>
      <c r="J852" s="12">
        <v>0</v>
      </c>
      <c r="K852" s="12">
        <v>6.7100000000000007E-2</v>
      </c>
      <c r="L852" s="12">
        <v>1.3754</v>
      </c>
      <c r="M852" s="1">
        <v>0</v>
      </c>
      <c r="N852" s="1">
        <v>0</v>
      </c>
      <c r="O852" s="12">
        <v>2.2919700000000001</v>
      </c>
      <c r="P852" s="1">
        <v>0</v>
      </c>
      <c r="Q852" s="1">
        <v>0</v>
      </c>
      <c r="R852" s="1">
        <v>0</v>
      </c>
      <c r="S852" s="1">
        <f t="shared" si="361"/>
        <v>0</v>
      </c>
      <c r="T852" s="1">
        <f t="shared" si="362"/>
        <v>1</v>
      </c>
      <c r="U852" s="1">
        <f t="shared" si="363"/>
        <v>1</v>
      </c>
      <c r="V852" s="1">
        <f t="shared" si="364"/>
        <v>0</v>
      </c>
      <c r="W852" s="1">
        <f t="shared" si="365"/>
        <v>0</v>
      </c>
      <c r="X852" s="1">
        <f t="shared" si="366"/>
        <v>1</v>
      </c>
      <c r="Y852" s="1">
        <f t="shared" si="367"/>
        <v>0</v>
      </c>
      <c r="Z852" s="1">
        <f t="shared" si="368"/>
        <v>0</v>
      </c>
      <c r="AA852" s="1">
        <f t="shared" si="369"/>
        <v>0</v>
      </c>
      <c r="AB852" s="1">
        <f t="shared" si="360"/>
        <v>3</v>
      </c>
      <c r="AC852" s="1"/>
    </row>
    <row r="853" spans="1:29" ht="12.95" customHeight="1">
      <c r="A853" s="2" t="s">
        <v>1019</v>
      </c>
      <c r="B853" s="1" t="s">
        <v>687</v>
      </c>
      <c r="C853" s="1" t="s">
        <v>1020</v>
      </c>
      <c r="D853" s="1">
        <v>39.057333</v>
      </c>
      <c r="E853" s="1">
        <v>-105.09783299999999</v>
      </c>
      <c r="F853" s="3">
        <v>1</v>
      </c>
      <c r="G853" s="9" t="s">
        <v>2026</v>
      </c>
      <c r="H853" s="13">
        <v>131.02936</v>
      </c>
      <c r="I853" s="14">
        <v>24.206987000000002</v>
      </c>
      <c r="J853" s="12">
        <v>0</v>
      </c>
      <c r="K853" s="12">
        <v>7.6200000000000004E-2</v>
      </c>
      <c r="L853" s="12">
        <v>1.7919</v>
      </c>
      <c r="M853" s="1">
        <v>2</v>
      </c>
      <c r="N853" s="1">
        <v>2</v>
      </c>
      <c r="O853" s="12">
        <v>1.5546439999999999</v>
      </c>
      <c r="P853" s="1">
        <v>0</v>
      </c>
      <c r="Q853" s="1">
        <v>0</v>
      </c>
      <c r="R853" s="1">
        <v>0</v>
      </c>
      <c r="S853" s="1">
        <f t="shared" si="361"/>
        <v>0</v>
      </c>
      <c r="T853" s="1">
        <f t="shared" si="362"/>
        <v>1</v>
      </c>
      <c r="U853" s="1">
        <f t="shared" si="363"/>
        <v>1</v>
      </c>
      <c r="V853" s="1">
        <f t="shared" si="364"/>
        <v>1</v>
      </c>
      <c r="W853" s="1">
        <f t="shared" si="365"/>
        <v>1</v>
      </c>
      <c r="X853" s="1">
        <f t="shared" si="366"/>
        <v>1</v>
      </c>
      <c r="Y853" s="1">
        <f t="shared" si="367"/>
        <v>0</v>
      </c>
      <c r="Z853" s="1">
        <f t="shared" si="368"/>
        <v>0</v>
      </c>
      <c r="AA853" s="1">
        <f t="shared" si="369"/>
        <v>0</v>
      </c>
      <c r="AB853" s="1">
        <f t="shared" si="360"/>
        <v>5</v>
      </c>
      <c r="AC853" s="1"/>
    </row>
    <row r="854" spans="1:29" ht="12.95" customHeight="1">
      <c r="A854" s="2" t="s">
        <v>1021</v>
      </c>
      <c r="B854" s="1" t="s">
        <v>687</v>
      </c>
      <c r="C854" s="1" t="s">
        <v>1022</v>
      </c>
      <c r="D854" s="1">
        <v>39.043137999999999</v>
      </c>
      <c r="E854" s="1">
        <v>-105.088944</v>
      </c>
      <c r="F854" s="3">
        <v>2</v>
      </c>
      <c r="G854" s="9" t="s">
        <v>2026</v>
      </c>
      <c r="H854" s="13">
        <v>76.374215000000007</v>
      </c>
      <c r="I854" s="14">
        <v>24.10427</v>
      </c>
      <c r="J854" s="12">
        <v>0</v>
      </c>
      <c r="K854" s="12">
        <v>0.1308</v>
      </c>
      <c r="L854" s="12">
        <v>2.7508999999999997</v>
      </c>
      <c r="M854" s="1">
        <v>2</v>
      </c>
      <c r="N854" s="1">
        <v>2</v>
      </c>
      <c r="O854" s="12">
        <v>3.1882169999999999</v>
      </c>
      <c r="P854" s="1">
        <v>0</v>
      </c>
      <c r="Q854" s="1">
        <v>0</v>
      </c>
      <c r="R854" s="1">
        <v>0</v>
      </c>
      <c r="S854" s="1">
        <f t="shared" si="361"/>
        <v>0</v>
      </c>
      <c r="T854" s="1">
        <f t="shared" si="362"/>
        <v>1</v>
      </c>
      <c r="U854" s="1">
        <f t="shared" si="363"/>
        <v>1</v>
      </c>
      <c r="V854" s="1">
        <f t="shared" si="364"/>
        <v>1</v>
      </c>
      <c r="W854" s="1">
        <f t="shared" si="365"/>
        <v>1</v>
      </c>
      <c r="X854" s="1">
        <f t="shared" si="366"/>
        <v>1</v>
      </c>
      <c r="Y854" s="1">
        <f t="shared" si="367"/>
        <v>0</v>
      </c>
      <c r="Z854" s="1">
        <f t="shared" si="368"/>
        <v>0</v>
      </c>
      <c r="AA854" s="1">
        <f t="shared" si="369"/>
        <v>0</v>
      </c>
      <c r="AB854" s="1">
        <f t="shared" si="360"/>
        <v>5</v>
      </c>
      <c r="AC854" s="1"/>
    </row>
    <row r="855" spans="1:29" ht="12.95" customHeight="1">
      <c r="A855" s="2" t="s">
        <v>1023</v>
      </c>
      <c r="B855" s="1" t="s">
        <v>687</v>
      </c>
      <c r="C855" s="1" t="s">
        <v>1024</v>
      </c>
      <c r="D855" s="1">
        <v>39.155250000000002</v>
      </c>
      <c r="E855" s="1">
        <v>-105.1155</v>
      </c>
      <c r="F855" s="3">
        <v>1</v>
      </c>
      <c r="G855" s="9" t="s">
        <v>2026</v>
      </c>
      <c r="H855" s="13">
        <v>254.44974999999999</v>
      </c>
      <c r="I855" s="14">
        <v>27.536563999999998</v>
      </c>
      <c r="J855" s="12">
        <v>0</v>
      </c>
      <c r="K855" s="12">
        <v>9.69E-2</v>
      </c>
      <c r="L855" s="12">
        <v>1.0625</v>
      </c>
      <c r="M855" s="1">
        <v>0</v>
      </c>
      <c r="N855" s="1">
        <v>0</v>
      </c>
      <c r="O855" s="12">
        <v>1.3316349999999999</v>
      </c>
      <c r="P855" s="1">
        <v>0</v>
      </c>
      <c r="Q855" s="1">
        <v>0</v>
      </c>
      <c r="R855" s="1">
        <v>0</v>
      </c>
      <c r="S855" s="1">
        <f t="shared" si="361"/>
        <v>0</v>
      </c>
      <c r="T855" s="1">
        <f t="shared" si="362"/>
        <v>1</v>
      </c>
      <c r="U855" s="1">
        <f t="shared" si="363"/>
        <v>1</v>
      </c>
      <c r="V855" s="1">
        <f t="shared" si="364"/>
        <v>0</v>
      </c>
      <c r="W855" s="1">
        <f t="shared" si="365"/>
        <v>0</v>
      </c>
      <c r="X855" s="1">
        <f t="shared" si="366"/>
        <v>1</v>
      </c>
      <c r="Y855" s="1">
        <f t="shared" si="367"/>
        <v>0</v>
      </c>
      <c r="Z855" s="1">
        <f t="shared" si="368"/>
        <v>0</v>
      </c>
      <c r="AA855" s="1">
        <f t="shared" si="369"/>
        <v>0</v>
      </c>
      <c r="AB855" s="1">
        <f t="shared" si="360"/>
        <v>3</v>
      </c>
      <c r="AC855" s="1"/>
    </row>
    <row r="856" spans="1:29" ht="12.95" customHeight="1">
      <c r="A856" s="2" t="s">
        <v>1025</v>
      </c>
      <c r="B856" s="1" t="s">
        <v>1026</v>
      </c>
      <c r="C856" s="1" t="s">
        <v>1027</v>
      </c>
      <c r="D856" s="1">
        <v>39.047694</v>
      </c>
      <c r="E856" s="1">
        <v>-105.098333</v>
      </c>
      <c r="F856" s="3">
        <v>1</v>
      </c>
      <c r="G856" s="9" t="s">
        <v>2026</v>
      </c>
      <c r="H856" s="13">
        <v>51.194253000000003</v>
      </c>
      <c r="I856" s="14">
        <v>10.964128000000001</v>
      </c>
      <c r="J856" s="12">
        <v>0</v>
      </c>
      <c r="K856" s="12">
        <v>0</v>
      </c>
      <c r="L856" s="12">
        <v>0.45199999999999996</v>
      </c>
      <c r="M856" s="1">
        <v>0</v>
      </c>
      <c r="N856" s="1">
        <v>0</v>
      </c>
      <c r="O856" s="12">
        <v>0.22693099999999999</v>
      </c>
      <c r="P856" s="1">
        <v>0</v>
      </c>
      <c r="Q856" s="1">
        <v>0</v>
      </c>
      <c r="R856" s="1">
        <v>0</v>
      </c>
      <c r="S856" s="1">
        <f t="shared" si="361"/>
        <v>0</v>
      </c>
      <c r="T856" s="1">
        <f t="shared" si="362"/>
        <v>0</v>
      </c>
      <c r="U856" s="1">
        <f t="shared" si="363"/>
        <v>1</v>
      </c>
      <c r="V856" s="1">
        <f t="shared" si="364"/>
        <v>0</v>
      </c>
      <c r="W856" s="1">
        <f t="shared" si="365"/>
        <v>0</v>
      </c>
      <c r="X856" s="1">
        <f t="shared" si="366"/>
        <v>0</v>
      </c>
      <c r="Y856" s="1">
        <f t="shared" si="367"/>
        <v>0</v>
      </c>
      <c r="Z856" s="1">
        <f t="shared" si="368"/>
        <v>0</v>
      </c>
      <c r="AA856" s="1">
        <f t="shared" si="369"/>
        <v>0</v>
      </c>
      <c r="AB856" s="1">
        <f t="shared" si="360"/>
        <v>1</v>
      </c>
      <c r="AC856" s="1" t="s">
        <v>2207</v>
      </c>
    </row>
    <row r="857" spans="1:29" ht="12.95" customHeight="1">
      <c r="A857" s="2" t="s">
        <v>1028</v>
      </c>
      <c r="B857" s="1" t="s">
        <v>1029</v>
      </c>
      <c r="C857" s="1" t="s">
        <v>1030</v>
      </c>
      <c r="D857" s="1">
        <v>39.128219999999999</v>
      </c>
      <c r="E857" s="1">
        <v>-105.17449999999999</v>
      </c>
      <c r="F857" s="3">
        <v>1</v>
      </c>
      <c r="G857" s="9" t="s">
        <v>2026</v>
      </c>
      <c r="H857" s="13">
        <v>37.947602000000003</v>
      </c>
      <c r="I857" s="14">
        <v>12.889625000000001</v>
      </c>
      <c r="J857" s="12">
        <v>0</v>
      </c>
      <c r="K857" s="12">
        <v>2.8499999999999998E-2</v>
      </c>
      <c r="L857" s="12">
        <v>0</v>
      </c>
      <c r="M857" s="1">
        <v>0</v>
      </c>
      <c r="N857" s="1">
        <v>0</v>
      </c>
      <c r="O857" s="12">
        <v>1.2560249999999999</v>
      </c>
      <c r="P857" s="1">
        <v>0</v>
      </c>
      <c r="Q857" s="1">
        <v>0</v>
      </c>
      <c r="R857" s="1">
        <v>0</v>
      </c>
      <c r="S857" s="1">
        <f t="shared" si="361"/>
        <v>0</v>
      </c>
      <c r="T857" s="1">
        <f t="shared" si="362"/>
        <v>1</v>
      </c>
      <c r="U857" s="1">
        <f t="shared" si="363"/>
        <v>0</v>
      </c>
      <c r="V857" s="1">
        <f t="shared" si="364"/>
        <v>0</v>
      </c>
      <c r="W857" s="1">
        <f t="shared" si="365"/>
        <v>0</v>
      </c>
      <c r="X857" s="1">
        <f t="shared" si="366"/>
        <v>1</v>
      </c>
      <c r="Y857" s="1">
        <f t="shared" si="367"/>
        <v>0</v>
      </c>
      <c r="Z857" s="1">
        <f t="shared" si="368"/>
        <v>0</v>
      </c>
      <c r="AA857" s="1">
        <f t="shared" si="369"/>
        <v>0</v>
      </c>
      <c r="AB857" s="1">
        <f t="shared" si="360"/>
        <v>2</v>
      </c>
      <c r="AC857" s="1"/>
    </row>
    <row r="858" spans="1:29" ht="12.95" customHeight="1">
      <c r="A858" s="2" t="s">
        <v>1032</v>
      </c>
      <c r="B858" s="1" t="s">
        <v>41</v>
      </c>
      <c r="C858" s="1" t="s">
        <v>114</v>
      </c>
      <c r="D858" s="1">
        <v>39.357799999999997</v>
      </c>
      <c r="E858" s="1">
        <v>-105.16956500000001</v>
      </c>
      <c r="F858" s="3">
        <v>1</v>
      </c>
      <c r="G858" s="9" t="s">
        <v>2026</v>
      </c>
      <c r="H858" s="13">
        <v>35.031013999999999</v>
      </c>
      <c r="I858" s="14">
        <v>15.524094</v>
      </c>
      <c r="J858" s="12">
        <v>0</v>
      </c>
      <c r="K858" s="12">
        <v>0</v>
      </c>
      <c r="L858" s="12">
        <v>0.58329999999999993</v>
      </c>
      <c r="M858" s="1">
        <v>0</v>
      </c>
      <c r="N858" s="1">
        <v>0</v>
      </c>
      <c r="O858" s="12">
        <v>2.0225740000000001</v>
      </c>
      <c r="P858" s="1">
        <v>0</v>
      </c>
      <c r="Q858" s="1">
        <v>0</v>
      </c>
      <c r="R858" s="1">
        <v>0</v>
      </c>
      <c r="S858" s="1">
        <f t="shared" si="361"/>
        <v>0</v>
      </c>
      <c r="T858" s="1">
        <f t="shared" si="362"/>
        <v>0</v>
      </c>
      <c r="U858" s="1">
        <f t="shared" si="363"/>
        <v>1</v>
      </c>
      <c r="V858" s="1">
        <f t="shared" si="364"/>
        <v>0</v>
      </c>
      <c r="W858" s="1">
        <f t="shared" si="365"/>
        <v>0</v>
      </c>
      <c r="X858" s="1">
        <f t="shared" si="366"/>
        <v>1</v>
      </c>
      <c r="Y858" s="1">
        <f t="shared" si="367"/>
        <v>0</v>
      </c>
      <c r="Z858" s="1">
        <f t="shared" si="368"/>
        <v>0</v>
      </c>
      <c r="AA858" s="1">
        <f t="shared" si="369"/>
        <v>0</v>
      </c>
      <c r="AB858" s="1">
        <f t="shared" si="360"/>
        <v>2</v>
      </c>
      <c r="AC858" s="1"/>
    </row>
    <row r="859" spans="1:29" ht="12.95" customHeight="1">
      <c r="A859" s="2" t="s">
        <v>1037</v>
      </c>
      <c r="B859" s="1" t="s">
        <v>1038</v>
      </c>
      <c r="C859" s="1" t="s">
        <v>1039</v>
      </c>
      <c r="D859" s="1">
        <v>39.339733000000003</v>
      </c>
      <c r="E859" s="1">
        <v>-105.911833</v>
      </c>
      <c r="F859" s="3">
        <v>2</v>
      </c>
      <c r="G859" s="9" t="s">
        <v>2026</v>
      </c>
      <c r="H859" s="13">
        <v>61.743530999999997</v>
      </c>
      <c r="I859" s="14">
        <v>21.117111000000001</v>
      </c>
      <c r="J859" s="12">
        <v>0</v>
      </c>
      <c r="K859" s="12">
        <v>0</v>
      </c>
      <c r="L859" s="12">
        <v>4.4000000000000003E-3</v>
      </c>
      <c r="M859" s="1">
        <v>0</v>
      </c>
      <c r="N859" s="1">
        <v>2</v>
      </c>
      <c r="O859" s="12">
        <v>1.79</v>
      </c>
      <c r="P859" s="1">
        <v>0.37250899999999998</v>
      </c>
      <c r="Q859" s="1">
        <v>0</v>
      </c>
      <c r="R859" s="1">
        <v>0</v>
      </c>
      <c r="S859" s="1">
        <f t="shared" si="361"/>
        <v>0</v>
      </c>
      <c r="T859" s="1">
        <f t="shared" si="362"/>
        <v>0</v>
      </c>
      <c r="U859" s="1">
        <f t="shared" si="363"/>
        <v>1</v>
      </c>
      <c r="V859" s="1">
        <f t="shared" si="364"/>
        <v>0</v>
      </c>
      <c r="W859" s="1">
        <f t="shared" si="365"/>
        <v>1</v>
      </c>
      <c r="X859" s="1">
        <f t="shared" si="366"/>
        <v>1</v>
      </c>
      <c r="Y859" s="1">
        <f t="shared" si="367"/>
        <v>1</v>
      </c>
      <c r="Z859" s="1">
        <f t="shared" si="368"/>
        <v>0</v>
      </c>
      <c r="AA859" s="1">
        <f t="shared" si="369"/>
        <v>0</v>
      </c>
      <c r="AB859" s="1">
        <f t="shared" si="360"/>
        <v>4</v>
      </c>
      <c r="AC859" s="1"/>
    </row>
    <row r="860" spans="1:29" ht="12.95" customHeight="1">
      <c r="A860" s="2" t="s">
        <v>1040</v>
      </c>
      <c r="B860" s="1" t="s">
        <v>1038</v>
      </c>
      <c r="C860" s="1" t="s">
        <v>1041</v>
      </c>
      <c r="D860" s="1">
        <v>39.24915</v>
      </c>
      <c r="E860" s="1">
        <v>-105.66074999999999</v>
      </c>
      <c r="F860" s="3">
        <v>1</v>
      </c>
      <c r="G860" s="9" t="s">
        <v>2026</v>
      </c>
      <c r="H860" s="13">
        <v>667.08958700000005</v>
      </c>
      <c r="I860" s="14">
        <v>40.131563</v>
      </c>
      <c r="J860" s="12">
        <v>0</v>
      </c>
      <c r="K860" s="12">
        <v>0.97289999999999999</v>
      </c>
      <c r="L860" s="12">
        <v>6.7199999999999996E-2</v>
      </c>
      <c r="M860" s="1">
        <v>0</v>
      </c>
      <c r="N860" s="1">
        <v>5</v>
      </c>
      <c r="O860" s="12">
        <v>1.776764</v>
      </c>
      <c r="P860" s="1">
        <v>3.5977000000000002E-2</v>
      </c>
      <c r="Q860" s="1">
        <v>0</v>
      </c>
      <c r="R860" s="1">
        <v>0</v>
      </c>
      <c r="S860" s="1">
        <f t="shared" si="361"/>
        <v>0</v>
      </c>
      <c r="T860" s="1">
        <f t="shared" si="362"/>
        <v>1</v>
      </c>
      <c r="U860" s="1">
        <f t="shared" si="363"/>
        <v>1</v>
      </c>
      <c r="V860" s="1">
        <f t="shared" si="364"/>
        <v>0</v>
      </c>
      <c r="W860" s="1">
        <f t="shared" si="365"/>
        <v>1</v>
      </c>
      <c r="X860" s="1">
        <f t="shared" si="366"/>
        <v>1</v>
      </c>
      <c r="Y860" s="1">
        <f t="shared" si="367"/>
        <v>1</v>
      </c>
      <c r="Z860" s="1">
        <f t="shared" si="368"/>
        <v>0</v>
      </c>
      <c r="AA860" s="1">
        <f t="shared" si="369"/>
        <v>0</v>
      </c>
      <c r="AB860" s="1">
        <f t="shared" si="360"/>
        <v>5</v>
      </c>
      <c r="AC860" s="1"/>
    </row>
    <row r="861" spans="1:29" ht="12.95" customHeight="1">
      <c r="A861" s="2" t="s">
        <v>1042</v>
      </c>
      <c r="B861" s="1" t="s">
        <v>1038</v>
      </c>
      <c r="C861" s="1" t="s">
        <v>1043</v>
      </c>
      <c r="D861" s="1">
        <v>39.222732999999998</v>
      </c>
      <c r="E861" s="1">
        <v>-105.603233</v>
      </c>
      <c r="F861" s="3">
        <v>2</v>
      </c>
      <c r="G861" s="9" t="s">
        <v>2026</v>
      </c>
      <c r="H861" s="13">
        <v>858.54775800000004</v>
      </c>
      <c r="I861" s="14">
        <v>56.995241999999998</v>
      </c>
      <c r="J861" s="12">
        <v>0</v>
      </c>
      <c r="K861" s="12">
        <v>0.87049999999999994</v>
      </c>
      <c r="L861" s="12">
        <v>6.0500000000000005E-2</v>
      </c>
      <c r="M861" s="1">
        <v>0</v>
      </c>
      <c r="N861" s="1">
        <v>11</v>
      </c>
      <c r="O861" s="12">
        <v>1.750545</v>
      </c>
      <c r="P861" s="1">
        <v>2.7954E-2</v>
      </c>
      <c r="Q861" s="1">
        <v>0</v>
      </c>
      <c r="R861" s="1">
        <v>0</v>
      </c>
      <c r="S861" s="1">
        <f t="shared" si="361"/>
        <v>0</v>
      </c>
      <c r="T861" s="1">
        <f t="shared" si="362"/>
        <v>1</v>
      </c>
      <c r="U861" s="1">
        <f t="shared" si="363"/>
        <v>1</v>
      </c>
      <c r="V861" s="1">
        <f t="shared" si="364"/>
        <v>0</v>
      </c>
      <c r="W861" s="1">
        <f t="shared" si="365"/>
        <v>1</v>
      </c>
      <c r="X861" s="1">
        <f t="shared" si="366"/>
        <v>1</v>
      </c>
      <c r="Y861" s="1">
        <f t="shared" si="367"/>
        <v>0</v>
      </c>
      <c r="Z861" s="1">
        <f t="shared" si="368"/>
        <v>0</v>
      </c>
      <c r="AA861" s="1">
        <f t="shared" si="369"/>
        <v>0</v>
      </c>
      <c r="AB861" s="1">
        <f t="shared" si="360"/>
        <v>4</v>
      </c>
      <c r="AC861" s="1"/>
    </row>
    <row r="862" spans="1:29" ht="12.95" customHeight="1">
      <c r="A862" s="2" t="s">
        <v>1044</v>
      </c>
      <c r="B862" s="1" t="s">
        <v>1038</v>
      </c>
      <c r="C862" s="1" t="s">
        <v>1045</v>
      </c>
      <c r="D862" s="1">
        <v>39.162550000000003</v>
      </c>
      <c r="E862" s="1">
        <v>-105.49211699999999</v>
      </c>
      <c r="F862" s="3">
        <v>2</v>
      </c>
      <c r="G862" s="9" t="s">
        <v>2026</v>
      </c>
      <c r="H862" s="13">
        <v>952.74134200000003</v>
      </c>
      <c r="I862" s="14">
        <v>29.554431999999998</v>
      </c>
      <c r="J862" s="12">
        <v>0</v>
      </c>
      <c r="K862" s="12">
        <v>0.86739999999999995</v>
      </c>
      <c r="L862" s="12">
        <v>5.6899999999999992E-2</v>
      </c>
      <c r="M862" s="1">
        <v>0</v>
      </c>
      <c r="N862" s="1">
        <v>6</v>
      </c>
      <c r="O862" s="12">
        <v>0.84831800000000002</v>
      </c>
      <c r="P862" s="1">
        <v>2.5190000000000001E-2</v>
      </c>
      <c r="Q862" s="1">
        <v>0</v>
      </c>
      <c r="R862" s="1">
        <v>0</v>
      </c>
      <c r="S862" s="1">
        <f t="shared" si="361"/>
        <v>0</v>
      </c>
      <c r="T862" s="1">
        <f t="shared" si="362"/>
        <v>1</v>
      </c>
      <c r="U862" s="1">
        <f t="shared" si="363"/>
        <v>1</v>
      </c>
      <c r="V862" s="1">
        <f t="shared" si="364"/>
        <v>0</v>
      </c>
      <c r="W862" s="1">
        <f t="shared" si="365"/>
        <v>1</v>
      </c>
      <c r="X862" s="1">
        <f t="shared" si="366"/>
        <v>1</v>
      </c>
      <c r="Y862" s="1">
        <f t="shared" si="367"/>
        <v>0</v>
      </c>
      <c r="Z862" s="1">
        <f t="shared" si="368"/>
        <v>0</v>
      </c>
      <c r="AA862" s="1">
        <f t="shared" si="369"/>
        <v>0</v>
      </c>
      <c r="AB862" s="1">
        <f t="shared" si="360"/>
        <v>4</v>
      </c>
      <c r="AC862" s="1"/>
    </row>
    <row r="863" spans="1:29" ht="12.95" customHeight="1">
      <c r="A863" s="2" t="s">
        <v>1049</v>
      </c>
      <c r="B863" s="1" t="s">
        <v>1048</v>
      </c>
      <c r="C863" s="1" t="s">
        <v>1050</v>
      </c>
      <c r="D863" s="1">
        <v>39.275669999999998</v>
      </c>
      <c r="E863" s="1">
        <v>-106.09893</v>
      </c>
      <c r="F863" s="3">
        <v>1</v>
      </c>
      <c r="G863" s="9" t="s">
        <v>2026</v>
      </c>
      <c r="H863" s="13">
        <v>41.845945999999998</v>
      </c>
      <c r="I863" s="14">
        <v>23.239135999999998</v>
      </c>
      <c r="J863" s="12">
        <v>0</v>
      </c>
      <c r="K863" s="12">
        <v>0</v>
      </c>
      <c r="L863" s="12">
        <v>0</v>
      </c>
      <c r="M863" s="1">
        <v>4</v>
      </c>
      <c r="N863" s="1">
        <v>3</v>
      </c>
      <c r="O863" s="12">
        <v>3.3888410000000002</v>
      </c>
      <c r="P863" s="1">
        <v>2.2224370000000002</v>
      </c>
      <c r="Q863" s="1">
        <v>0</v>
      </c>
      <c r="R863" s="1">
        <v>0</v>
      </c>
      <c r="S863" s="1">
        <f t="shared" si="361"/>
        <v>0</v>
      </c>
      <c r="T863" s="1">
        <f t="shared" si="362"/>
        <v>0</v>
      </c>
      <c r="U863" s="1">
        <f t="shared" si="363"/>
        <v>0</v>
      </c>
      <c r="V863" s="1">
        <f t="shared" si="364"/>
        <v>1</v>
      </c>
      <c r="W863" s="1">
        <f t="shared" si="365"/>
        <v>1</v>
      </c>
      <c r="X863" s="1">
        <f t="shared" si="366"/>
        <v>1</v>
      </c>
      <c r="Y863" s="1">
        <f t="shared" si="367"/>
        <v>1</v>
      </c>
      <c r="Z863" s="1">
        <f t="shared" si="368"/>
        <v>0</v>
      </c>
      <c r="AA863" s="1">
        <f t="shared" si="369"/>
        <v>0</v>
      </c>
      <c r="AB863" s="1">
        <f t="shared" si="360"/>
        <v>4</v>
      </c>
      <c r="AC863" s="1"/>
    </row>
    <row r="864" spans="1:29" ht="12.95" customHeight="1">
      <c r="A864" s="2" t="s">
        <v>1051</v>
      </c>
      <c r="B864" s="1" t="s">
        <v>1048</v>
      </c>
      <c r="C864" s="1" t="s">
        <v>1052</v>
      </c>
      <c r="D864" s="1">
        <v>39.271329999999999</v>
      </c>
      <c r="E864" s="1">
        <v>-106.10666999999999</v>
      </c>
      <c r="F864" s="3">
        <v>1</v>
      </c>
      <c r="G864" s="9" t="s">
        <v>2026</v>
      </c>
      <c r="H864" s="13">
        <v>41.845945999999998</v>
      </c>
      <c r="I864" s="14">
        <v>26.150997</v>
      </c>
      <c r="J864" s="12">
        <v>0</v>
      </c>
      <c r="K864" s="12">
        <v>0</v>
      </c>
      <c r="L864" s="12">
        <v>0</v>
      </c>
      <c r="M864" s="1">
        <v>4</v>
      </c>
      <c r="N864" s="1">
        <v>3</v>
      </c>
      <c r="O864" s="12">
        <v>3.121416</v>
      </c>
      <c r="P864" s="1">
        <v>2.2224370000000002</v>
      </c>
      <c r="Q864" s="1">
        <v>0</v>
      </c>
      <c r="R864" s="1">
        <v>0</v>
      </c>
      <c r="S864" s="1">
        <f t="shared" si="361"/>
        <v>0</v>
      </c>
      <c r="T864" s="1">
        <f t="shared" si="362"/>
        <v>0</v>
      </c>
      <c r="U864" s="1">
        <f t="shared" si="363"/>
        <v>0</v>
      </c>
      <c r="V864" s="1">
        <f t="shared" si="364"/>
        <v>1</v>
      </c>
      <c r="W864" s="1">
        <f t="shared" si="365"/>
        <v>1</v>
      </c>
      <c r="X864" s="1">
        <f t="shared" si="366"/>
        <v>1</v>
      </c>
      <c r="Y864" s="1">
        <f t="shared" si="367"/>
        <v>1</v>
      </c>
      <c r="Z864" s="1">
        <f t="shared" si="368"/>
        <v>0</v>
      </c>
      <c r="AA864" s="1">
        <f t="shared" si="369"/>
        <v>0</v>
      </c>
      <c r="AB864" s="1">
        <f t="shared" si="360"/>
        <v>4</v>
      </c>
      <c r="AC864" s="1"/>
    </row>
    <row r="865" spans="1:29" ht="12.95" customHeight="1">
      <c r="A865" s="2" t="s">
        <v>1053</v>
      </c>
      <c r="B865" s="1" t="s">
        <v>1054</v>
      </c>
      <c r="C865" s="1" t="s">
        <v>1055</v>
      </c>
      <c r="D865" s="1">
        <v>39.272300000000001</v>
      </c>
      <c r="E865" s="1">
        <v>-106.146</v>
      </c>
      <c r="F865" s="3">
        <v>2</v>
      </c>
      <c r="G865" s="9" t="s">
        <v>2026</v>
      </c>
      <c r="H865" s="13">
        <v>42.143338999999997</v>
      </c>
      <c r="I865" s="14">
        <v>35.922269</v>
      </c>
      <c r="J865" s="12">
        <v>0</v>
      </c>
      <c r="K865" s="12">
        <v>0</v>
      </c>
      <c r="L865" s="12">
        <v>0</v>
      </c>
      <c r="M865" s="1">
        <v>4</v>
      </c>
      <c r="N865" s="1">
        <v>4</v>
      </c>
      <c r="O865" s="12">
        <v>1.6754039999999999</v>
      </c>
      <c r="P865" s="1">
        <v>2.2067540000000001</v>
      </c>
      <c r="Q865" s="1">
        <v>0</v>
      </c>
      <c r="R865" s="1">
        <v>0</v>
      </c>
      <c r="S865" s="1">
        <f t="shared" si="361"/>
        <v>0</v>
      </c>
      <c r="T865" s="1">
        <f t="shared" si="362"/>
        <v>0</v>
      </c>
      <c r="U865" s="1">
        <f t="shared" si="363"/>
        <v>0</v>
      </c>
      <c r="V865" s="1">
        <f t="shared" si="364"/>
        <v>1</v>
      </c>
      <c r="W865" s="1">
        <f t="shared" si="365"/>
        <v>1</v>
      </c>
      <c r="X865" s="1">
        <f t="shared" si="366"/>
        <v>1</v>
      </c>
      <c r="Y865" s="1">
        <f t="shared" si="367"/>
        <v>1</v>
      </c>
      <c r="Z865" s="1">
        <f t="shared" si="368"/>
        <v>0</v>
      </c>
      <c r="AA865" s="1">
        <f t="shared" si="369"/>
        <v>0</v>
      </c>
      <c r="AB865" s="1">
        <f t="shared" si="360"/>
        <v>4</v>
      </c>
      <c r="AC865" s="1"/>
    </row>
    <row r="866" spans="1:29" ht="12.95" customHeight="1">
      <c r="A866" s="2" t="s">
        <v>1059</v>
      </c>
      <c r="B866" s="1" t="s">
        <v>1060</v>
      </c>
      <c r="C866" s="1" t="s">
        <v>1061</v>
      </c>
      <c r="D866" s="1">
        <v>40.063499999999998</v>
      </c>
      <c r="E866" s="1">
        <v>-102.32</v>
      </c>
      <c r="F866" s="3">
        <v>3</v>
      </c>
      <c r="G866" s="9" t="s">
        <v>2025</v>
      </c>
      <c r="H866" s="13">
        <v>674.71965399999999</v>
      </c>
      <c r="I866" s="14">
        <v>57.646037</v>
      </c>
      <c r="J866" s="12">
        <v>36.248100000000001</v>
      </c>
      <c r="K866" s="12">
        <v>0.41260000000000002</v>
      </c>
      <c r="L866" s="12">
        <v>4.9099999999999998E-2</v>
      </c>
      <c r="M866" s="1">
        <v>0</v>
      </c>
      <c r="N866" s="1">
        <v>3</v>
      </c>
      <c r="O866" s="12">
        <v>1.2350190000000001</v>
      </c>
      <c r="P866" s="1">
        <v>0</v>
      </c>
      <c r="Q866" s="1">
        <v>145</v>
      </c>
      <c r="R866" s="1">
        <v>1</v>
      </c>
      <c r="S866" s="1">
        <f>IF(J866&gt;6,1,0)</f>
        <v>1</v>
      </c>
      <c r="T866" s="1">
        <f>IF(K866&gt;50,1,0)</f>
        <v>0</v>
      </c>
      <c r="U866" s="1">
        <f>IF(L866&gt;1,1,0)</f>
        <v>0</v>
      </c>
      <c r="V866" s="1">
        <f>IF(M866&gt;2,1,0)</f>
        <v>0</v>
      </c>
      <c r="W866" s="1">
        <f>IF(N866&gt;30,1,0)</f>
        <v>0</v>
      </c>
      <c r="X866" s="1">
        <f>IF(O866&gt;3,1,0)</f>
        <v>0</v>
      </c>
      <c r="Y866" s="1">
        <f>IF(P866&gt;0.002,1,0)</f>
        <v>0</v>
      </c>
      <c r="Z866" s="1">
        <f>IF(Q866&gt;3,1,0)</f>
        <v>1</v>
      </c>
      <c r="AA866" s="1">
        <f>IF(R866&gt;2,1,0)</f>
        <v>0</v>
      </c>
      <c r="AB866" s="1">
        <f t="shared" si="360"/>
        <v>2</v>
      </c>
      <c r="AC866" s="1"/>
    </row>
    <row r="867" spans="1:29" ht="12.95" customHeight="1">
      <c r="A867" s="2" t="s">
        <v>1064</v>
      </c>
      <c r="B867" s="1" t="s">
        <v>1062</v>
      </c>
      <c r="C867" s="1" t="s">
        <v>1065</v>
      </c>
      <c r="D867" s="1">
        <v>39.7605</v>
      </c>
      <c r="E867" s="1">
        <v>-102.46383299999999</v>
      </c>
      <c r="F867" s="3">
        <v>3</v>
      </c>
      <c r="G867" s="9" t="s">
        <v>2025</v>
      </c>
      <c r="H867" s="13">
        <v>2885.7865310000002</v>
      </c>
      <c r="I867" s="14">
        <v>25.217879</v>
      </c>
      <c r="J867" s="12">
        <v>57.3307</v>
      </c>
      <c r="K867" s="12">
        <v>0.37580000000000002</v>
      </c>
      <c r="L867" s="12">
        <v>5.1699999999999996E-2</v>
      </c>
      <c r="M867" s="1">
        <v>0</v>
      </c>
      <c r="N867" s="1">
        <v>0</v>
      </c>
      <c r="O867" s="12">
        <v>0.206452</v>
      </c>
      <c r="P867" s="1">
        <v>0</v>
      </c>
      <c r="Q867" s="1">
        <v>1</v>
      </c>
      <c r="R867" s="1">
        <v>0</v>
      </c>
      <c r="S867" s="1">
        <f>IF(J867&gt;6,1,0)</f>
        <v>1</v>
      </c>
      <c r="T867" s="1">
        <f>IF(K867&gt;50,1,0)</f>
        <v>0</v>
      </c>
      <c r="U867" s="1">
        <f>IF(L867&gt;1,1,0)</f>
        <v>0</v>
      </c>
      <c r="V867" s="1">
        <f>IF(M867&gt;2,1,0)</f>
        <v>0</v>
      </c>
      <c r="W867" s="1">
        <f>IF(N867&gt;30,1,0)</f>
        <v>0</v>
      </c>
      <c r="X867" s="1">
        <f>IF(O867&gt;3,1,0)</f>
        <v>0</v>
      </c>
      <c r="Y867" s="1">
        <f>IF(P867&gt;0.002,1,0)</f>
        <v>0</v>
      </c>
      <c r="Z867" s="1">
        <f>IF(Q867&gt;3,1,0)</f>
        <v>0</v>
      </c>
      <c r="AA867" s="1">
        <f>IF(R867&gt;2,1,0)</f>
        <v>0</v>
      </c>
      <c r="AB867" s="1">
        <f t="shared" si="360"/>
        <v>1</v>
      </c>
      <c r="AC867" s="1"/>
    </row>
    <row r="868" spans="1:29" ht="12.95" customHeight="1">
      <c r="A868" s="2" t="s">
        <v>1080</v>
      </c>
      <c r="B868" s="1" t="s">
        <v>1077</v>
      </c>
      <c r="C868" s="1" t="s">
        <v>1081</v>
      </c>
      <c r="D868" s="1">
        <v>38.169069999999998</v>
      </c>
      <c r="E868" s="1">
        <v>-105.4962</v>
      </c>
      <c r="F868" s="3">
        <v>1</v>
      </c>
      <c r="G868" s="9" t="s">
        <v>2026</v>
      </c>
      <c r="H868" s="13">
        <v>715.21360400000003</v>
      </c>
      <c r="I868" s="14">
        <v>19.135356999999999</v>
      </c>
      <c r="J868" s="12">
        <v>0.1178</v>
      </c>
      <c r="K868" s="12">
        <v>6.2966999999999995</v>
      </c>
      <c r="L868" s="12">
        <v>0.15660000000000002</v>
      </c>
      <c r="M868" s="1">
        <v>0</v>
      </c>
      <c r="N868" s="1">
        <v>11</v>
      </c>
      <c r="O868" s="12">
        <v>3.6143040000000002</v>
      </c>
      <c r="P868" s="1">
        <v>1.3979999999999999E-3</v>
      </c>
      <c r="Q868" s="1">
        <v>0</v>
      </c>
      <c r="R868" s="1">
        <v>0</v>
      </c>
      <c r="S868" s="1">
        <f t="shared" ref="S868:S882" si="370">IF(J868&gt;0,1,0)</f>
        <v>1</v>
      </c>
      <c r="T868" s="1">
        <f t="shared" ref="T868:T882" si="371">IF(K868&gt;0,1,0)</f>
        <v>1</v>
      </c>
      <c r="U868" s="1">
        <f t="shared" ref="U868:U882" si="372">IF(L868&gt;0,1,0)</f>
        <v>1</v>
      </c>
      <c r="V868" s="1">
        <f t="shared" ref="V868:V882" si="373">IF(M868&gt;0,1,0)</f>
        <v>0</v>
      </c>
      <c r="W868" s="1">
        <f t="shared" ref="W868:W882" si="374">IF(N868&gt;1,1,0)</f>
        <v>1</v>
      </c>
      <c r="X868" s="1">
        <f t="shared" ref="X868:X882" si="375">IF(O868&gt;0.6,1,0)</f>
        <v>1</v>
      </c>
      <c r="Y868" s="1">
        <f t="shared" ref="Y868:Y882" si="376">IF(P868&gt;0.03,1,0)</f>
        <v>0</v>
      </c>
      <c r="Z868" s="1">
        <f t="shared" ref="Z868:Z882" si="377">IF(Q868&gt;0,1,0)</f>
        <v>0</v>
      </c>
      <c r="AA868" s="1">
        <f t="shared" ref="AA868:AA882" si="378">IF(R868&gt;0,1,0)</f>
        <v>0</v>
      </c>
      <c r="AB868" s="1">
        <f t="shared" si="360"/>
        <v>5</v>
      </c>
      <c r="AC868" s="1"/>
    </row>
    <row r="869" spans="1:29" ht="12.95" customHeight="1">
      <c r="A869" s="2" t="s">
        <v>1082</v>
      </c>
      <c r="B869" s="1" t="s">
        <v>1077</v>
      </c>
      <c r="C869" s="1" t="s">
        <v>1083</v>
      </c>
      <c r="D869" s="1">
        <v>38.131231999999997</v>
      </c>
      <c r="E869" s="1">
        <v>-105.473052</v>
      </c>
      <c r="F869" s="3">
        <v>1</v>
      </c>
      <c r="G869" s="9" t="s">
        <v>2026</v>
      </c>
      <c r="H869" s="13">
        <v>650.11410000000001</v>
      </c>
      <c r="I869" s="14">
        <v>28.138074</v>
      </c>
      <c r="J869" s="12">
        <v>0.1166</v>
      </c>
      <c r="K869" s="12">
        <v>5.2241999999999997</v>
      </c>
      <c r="L869" s="12">
        <v>8.0299999999999996E-2</v>
      </c>
      <c r="M869" s="1">
        <v>0</v>
      </c>
      <c r="N869" s="1">
        <v>9</v>
      </c>
      <c r="O869" s="12">
        <v>2.128876</v>
      </c>
      <c r="P869" s="1">
        <v>1.5380000000000001E-3</v>
      </c>
      <c r="Q869" s="1">
        <v>0</v>
      </c>
      <c r="R869" s="1">
        <v>0</v>
      </c>
      <c r="S869" s="1">
        <f t="shared" si="370"/>
        <v>1</v>
      </c>
      <c r="T869" s="1">
        <f t="shared" si="371"/>
        <v>1</v>
      </c>
      <c r="U869" s="1">
        <f t="shared" si="372"/>
        <v>1</v>
      </c>
      <c r="V869" s="1">
        <f t="shared" si="373"/>
        <v>0</v>
      </c>
      <c r="W869" s="1">
        <f t="shared" si="374"/>
        <v>1</v>
      </c>
      <c r="X869" s="1">
        <f t="shared" si="375"/>
        <v>1</v>
      </c>
      <c r="Y869" s="1">
        <f t="shared" si="376"/>
        <v>0</v>
      </c>
      <c r="Z869" s="1">
        <f t="shared" si="377"/>
        <v>0</v>
      </c>
      <c r="AA869" s="1">
        <f t="shared" si="378"/>
        <v>0</v>
      </c>
      <c r="AB869" s="1">
        <f t="shared" si="360"/>
        <v>5</v>
      </c>
      <c r="AC869" s="1"/>
    </row>
    <row r="870" spans="1:29" ht="12.95" customHeight="1">
      <c r="A870" s="2" t="s">
        <v>1084</v>
      </c>
      <c r="B870" s="1" t="s">
        <v>1077</v>
      </c>
      <c r="C870" s="1" t="s">
        <v>1085</v>
      </c>
      <c r="D870" s="1">
        <v>37.92989</v>
      </c>
      <c r="E870" s="1">
        <v>-105.456</v>
      </c>
      <c r="F870" s="3">
        <v>2</v>
      </c>
      <c r="G870" s="9" t="s">
        <v>2026</v>
      </c>
      <c r="H870" s="13">
        <v>6.6813459999999996</v>
      </c>
      <c r="I870" s="14">
        <v>6.6813459999999996</v>
      </c>
      <c r="J870" s="12">
        <v>0</v>
      </c>
      <c r="K870" s="12">
        <v>0</v>
      </c>
      <c r="L870" s="12">
        <v>0</v>
      </c>
      <c r="M870" s="1">
        <v>0</v>
      </c>
      <c r="N870" s="1">
        <v>0</v>
      </c>
      <c r="O870" s="12">
        <v>4.8993000000000002E-2</v>
      </c>
      <c r="P870" s="1">
        <v>0</v>
      </c>
      <c r="Q870" s="1">
        <v>0</v>
      </c>
      <c r="R870" s="1">
        <v>0</v>
      </c>
      <c r="S870" s="1">
        <f t="shared" si="370"/>
        <v>0</v>
      </c>
      <c r="T870" s="1">
        <f t="shared" si="371"/>
        <v>0</v>
      </c>
      <c r="U870" s="1">
        <f t="shared" si="372"/>
        <v>0</v>
      </c>
      <c r="V870" s="1">
        <f t="shared" si="373"/>
        <v>0</v>
      </c>
      <c r="W870" s="1">
        <f t="shared" si="374"/>
        <v>0</v>
      </c>
      <c r="X870" s="1">
        <f t="shared" si="375"/>
        <v>0</v>
      </c>
      <c r="Y870" s="1">
        <f t="shared" si="376"/>
        <v>0</v>
      </c>
      <c r="Z870" s="1">
        <f t="shared" si="377"/>
        <v>0</v>
      </c>
      <c r="AA870" s="1">
        <f t="shared" si="378"/>
        <v>0</v>
      </c>
      <c r="AB870" s="1">
        <f t="shared" si="360"/>
        <v>0</v>
      </c>
      <c r="AC870" s="1"/>
    </row>
    <row r="871" spans="1:29" ht="12.95" customHeight="1">
      <c r="A871" s="2" t="s">
        <v>1109</v>
      </c>
      <c r="B871" s="1" t="s">
        <v>1110</v>
      </c>
      <c r="C871" s="1" t="s">
        <v>1111</v>
      </c>
      <c r="D871" s="1">
        <v>38.715800000000002</v>
      </c>
      <c r="E871" s="1">
        <v>-106.255583</v>
      </c>
      <c r="F871" s="3">
        <v>2</v>
      </c>
      <c r="G871" s="9" t="s">
        <v>2026</v>
      </c>
      <c r="H871" s="13">
        <v>171.69204400000001</v>
      </c>
      <c r="I871" s="14">
        <v>38.357241000000002</v>
      </c>
      <c r="J871" s="12">
        <v>0</v>
      </c>
      <c r="K871" s="12">
        <v>0</v>
      </c>
      <c r="L871" s="12">
        <v>0</v>
      </c>
      <c r="M871" s="1">
        <v>0</v>
      </c>
      <c r="N871" s="1">
        <v>6</v>
      </c>
      <c r="O871" s="12">
        <v>1.0513479999999999</v>
      </c>
      <c r="P871" s="1">
        <v>0.54749199999999998</v>
      </c>
      <c r="Q871" s="1">
        <v>0</v>
      </c>
      <c r="R871" s="1">
        <v>0</v>
      </c>
      <c r="S871" s="1">
        <f t="shared" si="370"/>
        <v>0</v>
      </c>
      <c r="T871" s="1">
        <f t="shared" si="371"/>
        <v>0</v>
      </c>
      <c r="U871" s="1">
        <f t="shared" si="372"/>
        <v>0</v>
      </c>
      <c r="V871" s="1">
        <f t="shared" si="373"/>
        <v>0</v>
      </c>
      <c r="W871" s="1">
        <f t="shared" si="374"/>
        <v>1</v>
      </c>
      <c r="X871" s="1">
        <f t="shared" si="375"/>
        <v>1</v>
      </c>
      <c r="Y871" s="1">
        <f t="shared" si="376"/>
        <v>1</v>
      </c>
      <c r="Z871" s="1">
        <f t="shared" si="377"/>
        <v>0</v>
      </c>
      <c r="AA871" s="1">
        <f t="shared" si="378"/>
        <v>0</v>
      </c>
      <c r="AB871" s="1">
        <f t="shared" si="360"/>
        <v>3</v>
      </c>
      <c r="AC871" s="1"/>
    </row>
    <row r="872" spans="1:29" ht="12.95" customHeight="1">
      <c r="A872" s="2" t="s">
        <v>1121</v>
      </c>
      <c r="B872" s="1" t="s">
        <v>747</v>
      </c>
      <c r="C872" s="1" t="s">
        <v>1122</v>
      </c>
      <c r="D872" s="1">
        <v>39.20243</v>
      </c>
      <c r="E872" s="1">
        <v>-106.35302</v>
      </c>
      <c r="F872" s="3">
        <v>1</v>
      </c>
      <c r="G872" s="9" t="s">
        <v>2026</v>
      </c>
      <c r="H872" s="13">
        <v>293.491128</v>
      </c>
      <c r="I872" s="14">
        <v>11.170469000000001</v>
      </c>
      <c r="J872" s="12">
        <v>0</v>
      </c>
      <c r="K872" s="12">
        <v>3.1000000000000003E-3</v>
      </c>
      <c r="L872" s="12">
        <v>1.3537999999999999</v>
      </c>
      <c r="M872" s="1">
        <v>4</v>
      </c>
      <c r="N872" s="1">
        <v>7</v>
      </c>
      <c r="O872" s="12">
        <v>3.1276350000000002</v>
      </c>
      <c r="P872" s="1">
        <v>8.8589000000000001E-2</v>
      </c>
      <c r="Q872" s="1">
        <v>0</v>
      </c>
      <c r="R872" s="1">
        <v>0</v>
      </c>
      <c r="S872" s="1">
        <f t="shared" si="370"/>
        <v>0</v>
      </c>
      <c r="T872" s="1">
        <f t="shared" si="371"/>
        <v>1</v>
      </c>
      <c r="U872" s="1">
        <f t="shared" si="372"/>
        <v>1</v>
      </c>
      <c r="V872" s="1">
        <f t="shared" si="373"/>
        <v>1</v>
      </c>
      <c r="W872" s="1">
        <f t="shared" si="374"/>
        <v>1</v>
      </c>
      <c r="X872" s="1">
        <f t="shared" si="375"/>
        <v>1</v>
      </c>
      <c r="Y872" s="1">
        <f t="shared" si="376"/>
        <v>1</v>
      </c>
      <c r="Z872" s="1">
        <f t="shared" si="377"/>
        <v>0</v>
      </c>
      <c r="AA872" s="1">
        <f t="shared" si="378"/>
        <v>0</v>
      </c>
      <c r="AB872" s="1">
        <f t="shared" si="360"/>
        <v>6</v>
      </c>
      <c r="AC872" s="1"/>
    </row>
    <row r="873" spans="1:29" ht="12.95" customHeight="1">
      <c r="A873" s="2" t="s">
        <v>1125</v>
      </c>
      <c r="B873" s="1" t="s">
        <v>1123</v>
      </c>
      <c r="C873" s="1" t="s">
        <v>1126</v>
      </c>
      <c r="D873" s="1">
        <v>39.207680000000003</v>
      </c>
      <c r="E873" s="1">
        <v>-106.36136999999999</v>
      </c>
      <c r="F873" s="3">
        <v>1</v>
      </c>
      <c r="G873" s="9" t="s">
        <v>2026</v>
      </c>
      <c r="H873" s="13">
        <v>162.369257</v>
      </c>
      <c r="I873" s="14">
        <v>29.180077000000001</v>
      </c>
      <c r="J873" s="12">
        <v>0</v>
      </c>
      <c r="K873" s="12">
        <v>2.5999999999999999E-2</v>
      </c>
      <c r="L873" s="12">
        <v>0</v>
      </c>
      <c r="M873" s="1">
        <v>0</v>
      </c>
      <c r="N873" s="1">
        <v>20</v>
      </c>
      <c r="O873" s="12">
        <v>1.6333059999999999</v>
      </c>
      <c r="P873" s="1">
        <v>0.17244599999999999</v>
      </c>
      <c r="Q873" s="1">
        <v>0</v>
      </c>
      <c r="R873" s="1">
        <v>0</v>
      </c>
      <c r="S873" s="1">
        <f t="shared" si="370"/>
        <v>0</v>
      </c>
      <c r="T873" s="1">
        <f t="shared" si="371"/>
        <v>1</v>
      </c>
      <c r="U873" s="1">
        <f t="shared" si="372"/>
        <v>0</v>
      </c>
      <c r="V873" s="1">
        <f t="shared" si="373"/>
        <v>0</v>
      </c>
      <c r="W873" s="1">
        <f t="shared" si="374"/>
        <v>1</v>
      </c>
      <c r="X873" s="1">
        <f t="shared" si="375"/>
        <v>1</v>
      </c>
      <c r="Y873" s="1">
        <f t="shared" si="376"/>
        <v>1</v>
      </c>
      <c r="Z873" s="1">
        <f t="shared" si="377"/>
        <v>0</v>
      </c>
      <c r="AA873" s="1">
        <f t="shared" si="378"/>
        <v>0</v>
      </c>
      <c r="AB873" s="1">
        <f t="shared" si="360"/>
        <v>4</v>
      </c>
      <c r="AC873" s="1"/>
    </row>
    <row r="874" spans="1:29" ht="12.95" customHeight="1">
      <c r="A874" s="2" t="s">
        <v>1127</v>
      </c>
      <c r="B874" s="1" t="s">
        <v>1123</v>
      </c>
      <c r="C874" s="1" t="s">
        <v>1128</v>
      </c>
      <c r="D874" s="1">
        <v>39.221899999999998</v>
      </c>
      <c r="E874" s="1">
        <v>-106.37953</v>
      </c>
      <c r="F874" s="3">
        <v>1</v>
      </c>
      <c r="G874" s="9" t="s">
        <v>2026</v>
      </c>
      <c r="H874" s="13">
        <v>94.116104000000007</v>
      </c>
      <c r="I874" s="14">
        <v>23.129875999999999</v>
      </c>
      <c r="J874" s="12">
        <v>0</v>
      </c>
      <c r="K874" s="12">
        <v>2.87E-2</v>
      </c>
      <c r="L874" s="12">
        <v>0</v>
      </c>
      <c r="M874" s="1">
        <v>0</v>
      </c>
      <c r="N874" s="1">
        <v>8</v>
      </c>
      <c r="O874" s="12">
        <v>2.4521579999999998</v>
      </c>
      <c r="P874" s="1">
        <v>0.29750500000000002</v>
      </c>
      <c r="Q874" s="1">
        <v>0</v>
      </c>
      <c r="R874" s="1">
        <v>0</v>
      </c>
      <c r="S874" s="1">
        <f t="shared" si="370"/>
        <v>0</v>
      </c>
      <c r="T874" s="1">
        <f t="shared" si="371"/>
        <v>1</v>
      </c>
      <c r="U874" s="1">
        <f t="shared" si="372"/>
        <v>0</v>
      </c>
      <c r="V874" s="1">
        <f t="shared" si="373"/>
        <v>0</v>
      </c>
      <c r="W874" s="1">
        <f t="shared" si="374"/>
        <v>1</v>
      </c>
      <c r="X874" s="1">
        <f t="shared" si="375"/>
        <v>1</v>
      </c>
      <c r="Y874" s="1">
        <f t="shared" si="376"/>
        <v>1</v>
      </c>
      <c r="Z874" s="1">
        <f t="shared" si="377"/>
        <v>0</v>
      </c>
      <c r="AA874" s="1">
        <f t="shared" si="378"/>
        <v>0</v>
      </c>
      <c r="AB874" s="1">
        <f t="shared" si="360"/>
        <v>4</v>
      </c>
      <c r="AC874" s="1"/>
    </row>
    <row r="875" spans="1:29" ht="12.95" customHeight="1">
      <c r="A875" s="2" t="s">
        <v>1129</v>
      </c>
      <c r="B875" s="1" t="s">
        <v>1123</v>
      </c>
      <c r="C875" s="1" t="s">
        <v>1130</v>
      </c>
      <c r="D875" s="1">
        <v>39.235010000000003</v>
      </c>
      <c r="E875" s="1">
        <v>-106.38137999999999</v>
      </c>
      <c r="F875" s="3">
        <v>2</v>
      </c>
      <c r="G875" s="9" t="s">
        <v>2026</v>
      </c>
      <c r="H875" s="13">
        <v>85.414091999999997</v>
      </c>
      <c r="I875" s="14">
        <v>25.251987</v>
      </c>
      <c r="J875" s="12">
        <v>0</v>
      </c>
      <c r="K875" s="12">
        <v>0</v>
      </c>
      <c r="L875" s="12">
        <v>0</v>
      </c>
      <c r="M875" s="1">
        <v>0</v>
      </c>
      <c r="N875" s="1">
        <v>6</v>
      </c>
      <c r="O875" s="12">
        <v>2.2834340000000002</v>
      </c>
      <c r="P875" s="1">
        <v>0.32781500000000002</v>
      </c>
      <c r="Q875" s="1">
        <v>0</v>
      </c>
      <c r="R875" s="1">
        <v>0</v>
      </c>
      <c r="S875" s="1">
        <f t="shared" si="370"/>
        <v>0</v>
      </c>
      <c r="T875" s="1">
        <f t="shared" si="371"/>
        <v>0</v>
      </c>
      <c r="U875" s="1">
        <f t="shared" si="372"/>
        <v>0</v>
      </c>
      <c r="V875" s="1">
        <f t="shared" si="373"/>
        <v>0</v>
      </c>
      <c r="W875" s="1">
        <f t="shared" si="374"/>
        <v>1</v>
      </c>
      <c r="X875" s="1">
        <f t="shared" si="375"/>
        <v>1</v>
      </c>
      <c r="Y875" s="1">
        <f t="shared" si="376"/>
        <v>1</v>
      </c>
      <c r="Z875" s="1">
        <f t="shared" si="377"/>
        <v>0</v>
      </c>
      <c r="AA875" s="1">
        <f t="shared" si="378"/>
        <v>0</v>
      </c>
      <c r="AB875" s="1">
        <f t="shared" si="360"/>
        <v>3</v>
      </c>
      <c r="AC875" s="1"/>
    </row>
    <row r="876" spans="1:29" ht="12.95" customHeight="1">
      <c r="A876" s="2" t="s">
        <v>1131</v>
      </c>
      <c r="B876" s="1" t="s">
        <v>1123</v>
      </c>
      <c r="C876" s="1" t="s">
        <v>1132</v>
      </c>
      <c r="D876" s="1">
        <v>39.241970000000002</v>
      </c>
      <c r="E876" s="1">
        <v>-106.38153</v>
      </c>
      <c r="F876" s="3">
        <v>2</v>
      </c>
      <c r="G876" s="9" t="s">
        <v>2026</v>
      </c>
      <c r="H876" s="13">
        <v>76.920635000000004</v>
      </c>
      <c r="I876" s="14">
        <v>21.163062</v>
      </c>
      <c r="J876" s="12">
        <v>0</v>
      </c>
      <c r="K876" s="12">
        <v>0</v>
      </c>
      <c r="L876" s="12">
        <v>0</v>
      </c>
      <c r="M876" s="1">
        <v>0</v>
      </c>
      <c r="N876" s="1">
        <v>5</v>
      </c>
      <c r="O876" s="12">
        <v>2.747169</v>
      </c>
      <c r="P876" s="1">
        <v>0.364012</v>
      </c>
      <c r="Q876" s="1">
        <v>0</v>
      </c>
      <c r="R876" s="1">
        <v>0</v>
      </c>
      <c r="S876" s="1">
        <f t="shared" si="370"/>
        <v>0</v>
      </c>
      <c r="T876" s="1">
        <f t="shared" si="371"/>
        <v>0</v>
      </c>
      <c r="U876" s="1">
        <f t="shared" si="372"/>
        <v>0</v>
      </c>
      <c r="V876" s="1">
        <f t="shared" si="373"/>
        <v>0</v>
      </c>
      <c r="W876" s="1">
        <f t="shared" si="374"/>
        <v>1</v>
      </c>
      <c r="X876" s="1">
        <f t="shared" si="375"/>
        <v>1</v>
      </c>
      <c r="Y876" s="1">
        <f t="shared" si="376"/>
        <v>1</v>
      </c>
      <c r="Z876" s="1">
        <f t="shared" si="377"/>
        <v>0</v>
      </c>
      <c r="AA876" s="1">
        <f t="shared" si="378"/>
        <v>0</v>
      </c>
      <c r="AB876" s="1">
        <f t="shared" si="360"/>
        <v>3</v>
      </c>
      <c r="AC876" s="1"/>
    </row>
    <row r="877" spans="1:29" ht="12.95" customHeight="1">
      <c r="A877" s="2" t="s">
        <v>1133</v>
      </c>
      <c r="B877" s="1" t="s">
        <v>1123</v>
      </c>
      <c r="C877" s="1" t="s">
        <v>1134</v>
      </c>
      <c r="D877" s="1">
        <v>39.245869999999996</v>
      </c>
      <c r="E877" s="1">
        <v>-106.37992</v>
      </c>
      <c r="F877" s="3">
        <v>2</v>
      </c>
      <c r="G877" s="9" t="s">
        <v>2026</v>
      </c>
      <c r="H877" s="13">
        <v>75.542090000000002</v>
      </c>
      <c r="I877" s="14">
        <v>21.237850000000002</v>
      </c>
      <c r="J877" s="12">
        <v>0</v>
      </c>
      <c r="K877" s="12">
        <v>0</v>
      </c>
      <c r="L877" s="12">
        <v>0</v>
      </c>
      <c r="M877" s="1">
        <v>0</v>
      </c>
      <c r="N877" s="1">
        <v>5</v>
      </c>
      <c r="O877" s="12">
        <v>2.667754</v>
      </c>
      <c r="P877" s="1">
        <v>0.37065399999999998</v>
      </c>
      <c r="Q877" s="1">
        <v>0</v>
      </c>
      <c r="R877" s="1">
        <v>0</v>
      </c>
      <c r="S877" s="1">
        <f t="shared" si="370"/>
        <v>0</v>
      </c>
      <c r="T877" s="1">
        <f t="shared" si="371"/>
        <v>0</v>
      </c>
      <c r="U877" s="1">
        <f t="shared" si="372"/>
        <v>0</v>
      </c>
      <c r="V877" s="1">
        <f t="shared" si="373"/>
        <v>0</v>
      </c>
      <c r="W877" s="1">
        <f t="shared" si="374"/>
        <v>1</v>
      </c>
      <c r="X877" s="1">
        <f t="shared" si="375"/>
        <v>1</v>
      </c>
      <c r="Y877" s="1">
        <f t="shared" si="376"/>
        <v>1</v>
      </c>
      <c r="Z877" s="1">
        <f t="shared" si="377"/>
        <v>0</v>
      </c>
      <c r="AA877" s="1">
        <f t="shared" si="378"/>
        <v>0</v>
      </c>
      <c r="AB877" s="1">
        <f t="shared" si="360"/>
        <v>3</v>
      </c>
      <c r="AC877" s="1"/>
    </row>
    <row r="878" spans="1:29" ht="12.95" customHeight="1">
      <c r="A878" s="2" t="s">
        <v>1135</v>
      </c>
      <c r="B878" s="1" t="s">
        <v>1123</v>
      </c>
      <c r="C878" s="1" t="s">
        <v>1136</v>
      </c>
      <c r="D878" s="1">
        <v>39.247999999999998</v>
      </c>
      <c r="E878" s="1">
        <v>-106.37842999999999</v>
      </c>
      <c r="F878" s="3">
        <v>2</v>
      </c>
      <c r="G878" s="9" t="s">
        <v>2026</v>
      </c>
      <c r="H878" s="13">
        <v>75.449599000000006</v>
      </c>
      <c r="I878" s="14">
        <v>21.551793</v>
      </c>
      <c r="J878" s="12">
        <v>0</v>
      </c>
      <c r="K878" s="12">
        <v>0</v>
      </c>
      <c r="L878" s="12">
        <v>0</v>
      </c>
      <c r="M878" s="1">
        <v>0</v>
      </c>
      <c r="N878" s="1">
        <v>5</v>
      </c>
      <c r="O878" s="12">
        <v>2.6386310000000002</v>
      </c>
      <c r="P878" s="1">
        <v>0.37110900000000002</v>
      </c>
      <c r="Q878" s="1">
        <v>0</v>
      </c>
      <c r="R878" s="1">
        <v>0</v>
      </c>
      <c r="S878" s="1">
        <f t="shared" si="370"/>
        <v>0</v>
      </c>
      <c r="T878" s="1">
        <f t="shared" si="371"/>
        <v>0</v>
      </c>
      <c r="U878" s="1">
        <f t="shared" si="372"/>
        <v>0</v>
      </c>
      <c r="V878" s="1">
        <f t="shared" si="373"/>
        <v>0</v>
      </c>
      <c r="W878" s="1">
        <f t="shared" si="374"/>
        <v>1</v>
      </c>
      <c r="X878" s="1">
        <f t="shared" si="375"/>
        <v>1</v>
      </c>
      <c r="Y878" s="1">
        <f t="shared" si="376"/>
        <v>1</v>
      </c>
      <c r="Z878" s="1">
        <f t="shared" si="377"/>
        <v>0</v>
      </c>
      <c r="AA878" s="1">
        <f t="shared" si="378"/>
        <v>0</v>
      </c>
      <c r="AB878" s="1">
        <f t="shared" si="360"/>
        <v>3</v>
      </c>
      <c r="AC878" s="1"/>
    </row>
    <row r="879" spans="1:29" ht="12.95" customHeight="1">
      <c r="A879" s="2" t="s">
        <v>1137</v>
      </c>
      <c r="B879" s="1" t="s">
        <v>1123</v>
      </c>
      <c r="C879" s="1" t="s">
        <v>1138</v>
      </c>
      <c r="D879" s="1">
        <v>39.251150000000003</v>
      </c>
      <c r="E879" s="1">
        <v>-106.37537</v>
      </c>
      <c r="F879" s="3">
        <v>2</v>
      </c>
      <c r="G879" s="9" t="s">
        <v>2026</v>
      </c>
      <c r="H879" s="13">
        <v>73.704357999999999</v>
      </c>
      <c r="I879" s="14">
        <v>19.816579000000001</v>
      </c>
      <c r="J879" s="12">
        <v>0</v>
      </c>
      <c r="K879" s="12">
        <v>0</v>
      </c>
      <c r="L879" s="12">
        <v>0</v>
      </c>
      <c r="M879" s="1">
        <v>0</v>
      </c>
      <c r="N879" s="1">
        <v>2</v>
      </c>
      <c r="O879" s="12">
        <v>2.5653069999999998</v>
      </c>
      <c r="P879" s="1">
        <v>0.37989600000000001</v>
      </c>
      <c r="Q879" s="1">
        <v>0</v>
      </c>
      <c r="R879" s="1">
        <v>0</v>
      </c>
      <c r="S879" s="1">
        <f t="shared" si="370"/>
        <v>0</v>
      </c>
      <c r="T879" s="1">
        <f t="shared" si="371"/>
        <v>0</v>
      </c>
      <c r="U879" s="1">
        <f t="shared" si="372"/>
        <v>0</v>
      </c>
      <c r="V879" s="1">
        <f t="shared" si="373"/>
        <v>0</v>
      </c>
      <c r="W879" s="1">
        <f t="shared" si="374"/>
        <v>1</v>
      </c>
      <c r="X879" s="1">
        <f t="shared" si="375"/>
        <v>1</v>
      </c>
      <c r="Y879" s="1">
        <f t="shared" si="376"/>
        <v>1</v>
      </c>
      <c r="Z879" s="1">
        <f t="shared" si="377"/>
        <v>0</v>
      </c>
      <c r="AA879" s="1">
        <f t="shared" si="378"/>
        <v>0</v>
      </c>
      <c r="AB879" s="1">
        <f t="shared" si="360"/>
        <v>3</v>
      </c>
      <c r="AC879" s="1"/>
    </row>
    <row r="880" spans="1:29" ht="12.95" customHeight="1">
      <c r="A880" s="2" t="s">
        <v>1150</v>
      </c>
      <c r="B880" s="1" t="s">
        <v>1151</v>
      </c>
      <c r="C880" s="1" t="s">
        <v>1152</v>
      </c>
      <c r="D880" s="1">
        <v>38.181652999999997</v>
      </c>
      <c r="E880" s="1">
        <v>-105.108327</v>
      </c>
      <c r="F880" s="3">
        <v>1</v>
      </c>
      <c r="G880" s="9" t="s">
        <v>2026</v>
      </c>
      <c r="H880" s="13">
        <v>118.603238</v>
      </c>
      <c r="I880" s="14">
        <v>14.980853</v>
      </c>
      <c r="J880" s="12">
        <v>0</v>
      </c>
      <c r="K880" s="12">
        <v>9.4100000000000003E-2</v>
      </c>
      <c r="L880" s="12">
        <v>0.252</v>
      </c>
      <c r="M880" s="1">
        <v>0</v>
      </c>
      <c r="N880" s="1">
        <v>0</v>
      </c>
      <c r="O880" s="12">
        <v>0.966171</v>
      </c>
      <c r="P880" s="1">
        <v>0</v>
      </c>
      <c r="Q880" s="1">
        <v>0</v>
      </c>
      <c r="R880" s="1">
        <v>0</v>
      </c>
      <c r="S880" s="1">
        <f t="shared" si="370"/>
        <v>0</v>
      </c>
      <c r="T880" s="1">
        <f t="shared" si="371"/>
        <v>1</v>
      </c>
      <c r="U880" s="1">
        <f t="shared" si="372"/>
        <v>1</v>
      </c>
      <c r="V880" s="1">
        <f t="shared" si="373"/>
        <v>0</v>
      </c>
      <c r="W880" s="1">
        <f t="shared" si="374"/>
        <v>0</v>
      </c>
      <c r="X880" s="1">
        <f t="shared" si="375"/>
        <v>1</v>
      </c>
      <c r="Y880" s="1">
        <f t="shared" si="376"/>
        <v>0</v>
      </c>
      <c r="Z880" s="1">
        <f t="shared" si="377"/>
        <v>0</v>
      </c>
      <c r="AA880" s="1">
        <f t="shared" si="378"/>
        <v>0</v>
      </c>
      <c r="AB880" s="1">
        <f t="shared" si="360"/>
        <v>3</v>
      </c>
      <c r="AC880" s="1"/>
    </row>
    <row r="881" spans="1:29" ht="12.95" customHeight="1">
      <c r="A881" s="2" t="s">
        <v>1153</v>
      </c>
      <c r="B881" s="1" t="s">
        <v>1151</v>
      </c>
      <c r="C881" s="1" t="s">
        <v>1154</v>
      </c>
      <c r="D881" s="1">
        <v>38.167592999999997</v>
      </c>
      <c r="E881" s="1">
        <v>-105.18862</v>
      </c>
      <c r="F881" s="3">
        <v>1</v>
      </c>
      <c r="G881" s="9" t="s">
        <v>2026</v>
      </c>
      <c r="H881" s="13">
        <v>90.635963000000004</v>
      </c>
      <c r="I881" s="14">
        <v>35.694805000000002</v>
      </c>
      <c r="J881" s="12">
        <v>0</v>
      </c>
      <c r="K881" s="12">
        <v>0.12310000000000001</v>
      </c>
      <c r="L881" s="12">
        <v>0.17580000000000001</v>
      </c>
      <c r="M881" s="1">
        <v>0</v>
      </c>
      <c r="N881" s="1">
        <v>0</v>
      </c>
      <c r="O881" s="12">
        <v>1.6453519999999999</v>
      </c>
      <c r="P881" s="1">
        <v>0</v>
      </c>
      <c r="Q881" s="1">
        <v>0</v>
      </c>
      <c r="R881" s="1">
        <v>0</v>
      </c>
      <c r="S881" s="1">
        <f t="shared" si="370"/>
        <v>0</v>
      </c>
      <c r="T881" s="1">
        <f t="shared" si="371"/>
        <v>1</v>
      </c>
      <c r="U881" s="1">
        <f t="shared" si="372"/>
        <v>1</v>
      </c>
      <c r="V881" s="1">
        <f t="shared" si="373"/>
        <v>0</v>
      </c>
      <c r="W881" s="1">
        <f t="shared" si="374"/>
        <v>0</v>
      </c>
      <c r="X881" s="1">
        <f t="shared" si="375"/>
        <v>1</v>
      </c>
      <c r="Y881" s="1">
        <f t="shared" si="376"/>
        <v>0</v>
      </c>
      <c r="Z881" s="1">
        <f t="shared" si="377"/>
        <v>0</v>
      </c>
      <c r="AA881" s="1">
        <f t="shared" si="378"/>
        <v>0</v>
      </c>
      <c r="AB881" s="1">
        <f t="shared" si="360"/>
        <v>3</v>
      </c>
      <c r="AC881" s="1"/>
    </row>
    <row r="882" spans="1:29" ht="12.95" customHeight="1">
      <c r="A882" s="2" t="s">
        <v>1160</v>
      </c>
      <c r="B882" s="1" t="s">
        <v>1158</v>
      </c>
      <c r="C882" s="1" t="s">
        <v>1161</v>
      </c>
      <c r="D882" s="1">
        <v>37.985660000000003</v>
      </c>
      <c r="E882" s="1">
        <v>-105.04900000000001</v>
      </c>
      <c r="F882" s="3">
        <v>2</v>
      </c>
      <c r="G882" s="9" t="s">
        <v>2026</v>
      </c>
      <c r="H882" s="13">
        <v>52.237585000000003</v>
      </c>
      <c r="I882" s="14">
        <v>25.208365000000001</v>
      </c>
      <c r="J882" s="12">
        <v>0</v>
      </c>
      <c r="K882" s="12">
        <v>0</v>
      </c>
      <c r="L882" s="12">
        <v>3.44E-2</v>
      </c>
      <c r="M882" s="1">
        <v>0</v>
      </c>
      <c r="N882" s="1">
        <v>0</v>
      </c>
      <c r="O882" s="12">
        <v>0.957731</v>
      </c>
      <c r="P882" s="1">
        <v>3.8287000000000002E-2</v>
      </c>
      <c r="Q882" s="1">
        <v>0</v>
      </c>
      <c r="R882" s="1">
        <v>0</v>
      </c>
      <c r="S882" s="1">
        <f t="shared" si="370"/>
        <v>0</v>
      </c>
      <c r="T882" s="1">
        <f t="shared" si="371"/>
        <v>0</v>
      </c>
      <c r="U882" s="1">
        <f t="shared" si="372"/>
        <v>1</v>
      </c>
      <c r="V882" s="1">
        <f t="shared" si="373"/>
        <v>0</v>
      </c>
      <c r="W882" s="1">
        <f t="shared" si="374"/>
        <v>0</v>
      </c>
      <c r="X882" s="1">
        <f t="shared" si="375"/>
        <v>1</v>
      </c>
      <c r="Y882" s="1">
        <f t="shared" si="376"/>
        <v>1</v>
      </c>
      <c r="Z882" s="1">
        <f t="shared" si="377"/>
        <v>0</v>
      </c>
      <c r="AA882" s="1">
        <f t="shared" si="378"/>
        <v>0</v>
      </c>
      <c r="AB882" s="1">
        <f t="shared" si="360"/>
        <v>3</v>
      </c>
      <c r="AC882" s="1"/>
    </row>
    <row r="883" spans="1:29" ht="12.95" customHeight="1">
      <c r="A883" s="2" t="s">
        <v>1174</v>
      </c>
      <c r="B883" s="1" t="s">
        <v>1175</v>
      </c>
      <c r="C883" s="1" t="s">
        <v>1176</v>
      </c>
      <c r="D883" s="1">
        <v>38.257202999999997</v>
      </c>
      <c r="E883" s="1">
        <v>-104.56056100000001</v>
      </c>
      <c r="F883" s="3">
        <v>3</v>
      </c>
      <c r="G883" s="9" t="s">
        <v>2025</v>
      </c>
      <c r="H883" s="13">
        <v>95.460903000000002</v>
      </c>
      <c r="I883" s="14">
        <v>6.4441550000000003</v>
      </c>
      <c r="J883" s="12">
        <v>1.1343000000000001</v>
      </c>
      <c r="K883" s="12">
        <v>0</v>
      </c>
      <c r="L883" s="12">
        <v>7.7711000000000006</v>
      </c>
      <c r="M883" s="1">
        <v>6</v>
      </c>
      <c r="N883" s="1">
        <v>5</v>
      </c>
      <c r="O883" s="12">
        <v>4.1707190000000001</v>
      </c>
      <c r="P883" s="1">
        <v>0</v>
      </c>
      <c r="Q883" s="1">
        <v>0</v>
      </c>
      <c r="R883" s="1">
        <v>0</v>
      </c>
      <c r="S883" s="1">
        <f t="shared" ref="S883:S890" si="379">IF(J883&gt;6,1,0)</f>
        <v>0</v>
      </c>
      <c r="T883" s="1">
        <f t="shared" ref="T883:T890" si="380">IF(K883&gt;50,1,0)</f>
        <v>0</v>
      </c>
      <c r="U883" s="1">
        <f t="shared" ref="U883:U890" si="381">IF(L883&gt;1,1,0)</f>
        <v>1</v>
      </c>
      <c r="V883" s="1">
        <f t="shared" ref="V883:V890" si="382">IF(M883&gt;2,1,0)</f>
        <v>1</v>
      </c>
      <c r="W883" s="1">
        <f t="shared" ref="W883:W890" si="383">IF(N883&gt;30,1,0)</f>
        <v>0</v>
      </c>
      <c r="X883" s="1">
        <f t="shared" ref="X883:X890" si="384">IF(O883&gt;3,1,0)</f>
        <v>1</v>
      </c>
      <c r="Y883" s="1">
        <f t="shared" ref="Y883:Y890" si="385">IF(P883&gt;0.002,1,0)</f>
        <v>0</v>
      </c>
      <c r="Z883" s="1">
        <f t="shared" ref="Z883:Z890" si="386">IF(Q883&gt;3,1,0)</f>
        <v>0</v>
      </c>
      <c r="AA883" s="1">
        <f t="shared" ref="AA883:AA890" si="387">IF(R883&gt;2,1,0)</f>
        <v>0</v>
      </c>
      <c r="AB883" s="1">
        <f t="shared" si="360"/>
        <v>3</v>
      </c>
      <c r="AC883" s="1"/>
    </row>
    <row r="884" spans="1:29" ht="12.95" customHeight="1">
      <c r="A884" s="2" t="s">
        <v>1177</v>
      </c>
      <c r="B884" s="1" t="s">
        <v>1175</v>
      </c>
      <c r="C884" s="1" t="s">
        <v>1178</v>
      </c>
      <c r="D884" s="1">
        <v>38.252892000000003</v>
      </c>
      <c r="E884" s="1">
        <v>-104.573932</v>
      </c>
      <c r="F884" s="3">
        <v>3</v>
      </c>
      <c r="G884" s="9" t="s">
        <v>2025</v>
      </c>
      <c r="H884" s="13">
        <v>95.079176000000004</v>
      </c>
      <c r="I884" s="14">
        <v>9.0989869999999993</v>
      </c>
      <c r="J884" s="12">
        <v>1.1388</v>
      </c>
      <c r="K884" s="12">
        <v>0</v>
      </c>
      <c r="L884" s="12">
        <v>7.8011999999999997</v>
      </c>
      <c r="M884" s="1">
        <v>5</v>
      </c>
      <c r="N884" s="1">
        <v>5</v>
      </c>
      <c r="O884" s="12">
        <v>3.5737860000000001</v>
      </c>
      <c r="P884" s="1">
        <v>0</v>
      </c>
      <c r="Q884" s="1">
        <v>0</v>
      </c>
      <c r="R884" s="1">
        <v>0</v>
      </c>
      <c r="S884" s="1">
        <f t="shared" si="379"/>
        <v>0</v>
      </c>
      <c r="T884" s="1">
        <f t="shared" si="380"/>
        <v>0</v>
      </c>
      <c r="U884" s="1">
        <f t="shared" si="381"/>
        <v>1</v>
      </c>
      <c r="V884" s="1">
        <f t="shared" si="382"/>
        <v>1</v>
      </c>
      <c r="W884" s="1">
        <f t="shared" si="383"/>
        <v>0</v>
      </c>
      <c r="X884" s="1">
        <f t="shared" si="384"/>
        <v>1</v>
      </c>
      <c r="Y884" s="1">
        <f t="shared" si="385"/>
        <v>0</v>
      </c>
      <c r="Z884" s="1">
        <f t="shared" si="386"/>
        <v>0</v>
      </c>
      <c r="AA884" s="1">
        <f t="shared" si="387"/>
        <v>0</v>
      </c>
      <c r="AB884" s="1">
        <f t="shared" si="360"/>
        <v>3</v>
      </c>
      <c r="AC884" s="1"/>
    </row>
    <row r="885" spans="1:29" ht="12.95" customHeight="1">
      <c r="A885" s="2" t="s">
        <v>1179</v>
      </c>
      <c r="B885" s="1" t="s">
        <v>1175</v>
      </c>
      <c r="C885" s="1" t="s">
        <v>1180</v>
      </c>
      <c r="D885" s="1">
        <v>38.243682</v>
      </c>
      <c r="E885" s="1">
        <v>-104.592692</v>
      </c>
      <c r="F885" s="3">
        <v>3</v>
      </c>
      <c r="G885" s="9" t="s">
        <v>2025</v>
      </c>
      <c r="H885" s="13">
        <v>93.790913000000003</v>
      </c>
      <c r="I885" s="14">
        <v>12.187419999999999</v>
      </c>
      <c r="J885" s="12">
        <v>1.1544000000000001</v>
      </c>
      <c r="K885" s="12">
        <v>0</v>
      </c>
      <c r="L885" s="12">
        <v>7.0644</v>
      </c>
      <c r="M885" s="1">
        <v>2</v>
      </c>
      <c r="N885" s="1">
        <v>0</v>
      </c>
      <c r="O885" s="12">
        <v>2.0438809999999998</v>
      </c>
      <c r="P885" s="1">
        <v>0</v>
      </c>
      <c r="Q885" s="1">
        <v>0</v>
      </c>
      <c r="R885" s="1">
        <v>0</v>
      </c>
      <c r="S885" s="1">
        <f t="shared" si="379"/>
        <v>0</v>
      </c>
      <c r="T885" s="1">
        <f t="shared" si="380"/>
        <v>0</v>
      </c>
      <c r="U885" s="1">
        <f t="shared" si="381"/>
        <v>1</v>
      </c>
      <c r="V885" s="1">
        <f t="shared" si="382"/>
        <v>0</v>
      </c>
      <c r="W885" s="1">
        <f t="shared" si="383"/>
        <v>0</v>
      </c>
      <c r="X885" s="1">
        <f t="shared" si="384"/>
        <v>0</v>
      </c>
      <c r="Y885" s="1">
        <f t="shared" si="385"/>
        <v>0</v>
      </c>
      <c r="Z885" s="1">
        <f t="shared" si="386"/>
        <v>0</v>
      </c>
      <c r="AA885" s="1">
        <f t="shared" si="387"/>
        <v>0</v>
      </c>
      <c r="AB885" s="1">
        <f t="shared" si="360"/>
        <v>1</v>
      </c>
      <c r="AC885" s="1"/>
    </row>
    <row r="886" spans="1:29" ht="12.95" customHeight="1">
      <c r="A886" s="2" t="s">
        <v>1181</v>
      </c>
      <c r="B886" s="1" t="s">
        <v>1175</v>
      </c>
      <c r="C886" s="1" t="s">
        <v>1182</v>
      </c>
      <c r="D886" s="1">
        <v>38.227251000000003</v>
      </c>
      <c r="E886" s="1">
        <v>-104.598681</v>
      </c>
      <c r="F886" s="3">
        <v>3</v>
      </c>
      <c r="G886" s="9" t="s">
        <v>2025</v>
      </c>
      <c r="H886" s="13">
        <v>89.192138</v>
      </c>
      <c r="I886" s="14">
        <v>13.820675</v>
      </c>
      <c r="J886" s="12">
        <v>1.2139</v>
      </c>
      <c r="K886" s="12">
        <v>0</v>
      </c>
      <c r="L886" s="12">
        <v>4.4478</v>
      </c>
      <c r="M886" s="1">
        <v>0</v>
      </c>
      <c r="N886" s="1">
        <v>0</v>
      </c>
      <c r="O886" s="12">
        <v>1.713433</v>
      </c>
      <c r="P886" s="1">
        <v>0</v>
      </c>
      <c r="Q886" s="1">
        <v>0</v>
      </c>
      <c r="R886" s="1">
        <v>0</v>
      </c>
      <c r="S886" s="1">
        <f t="shared" si="379"/>
        <v>0</v>
      </c>
      <c r="T886" s="1">
        <f t="shared" si="380"/>
        <v>0</v>
      </c>
      <c r="U886" s="1">
        <f t="shared" si="381"/>
        <v>1</v>
      </c>
      <c r="V886" s="1">
        <f t="shared" si="382"/>
        <v>0</v>
      </c>
      <c r="W886" s="1">
        <f t="shared" si="383"/>
        <v>0</v>
      </c>
      <c r="X886" s="1">
        <f t="shared" si="384"/>
        <v>0</v>
      </c>
      <c r="Y886" s="1">
        <f t="shared" si="385"/>
        <v>0</v>
      </c>
      <c r="Z886" s="1">
        <f t="shared" si="386"/>
        <v>0</v>
      </c>
      <c r="AA886" s="1">
        <f t="shared" si="387"/>
        <v>0</v>
      </c>
      <c r="AB886" s="1">
        <f t="shared" si="360"/>
        <v>1</v>
      </c>
      <c r="AC886" s="1"/>
    </row>
    <row r="887" spans="1:29" ht="12.95" customHeight="1">
      <c r="A887" s="2" t="s">
        <v>1183</v>
      </c>
      <c r="B887" s="1" t="s">
        <v>1175</v>
      </c>
      <c r="C887" s="1" t="s">
        <v>1184</v>
      </c>
      <c r="D887" s="1">
        <v>38.215274000000001</v>
      </c>
      <c r="E887" s="1">
        <v>-104.604328</v>
      </c>
      <c r="F887" s="3">
        <v>3</v>
      </c>
      <c r="G887" s="9" t="s">
        <v>2025</v>
      </c>
      <c r="H887" s="13">
        <v>72.879750000000001</v>
      </c>
      <c r="I887" s="14">
        <v>9.0558639999999997</v>
      </c>
      <c r="J887" s="12">
        <v>1.4856</v>
      </c>
      <c r="K887" s="12">
        <v>0</v>
      </c>
      <c r="L887" s="12">
        <v>2.2858000000000005</v>
      </c>
      <c r="M887" s="1">
        <v>0</v>
      </c>
      <c r="N887" s="1">
        <v>0</v>
      </c>
      <c r="O887" s="12">
        <v>1.6791</v>
      </c>
      <c r="P887" s="1">
        <v>0</v>
      </c>
      <c r="Q887" s="1">
        <v>0</v>
      </c>
      <c r="R887" s="1">
        <v>0</v>
      </c>
      <c r="S887" s="1">
        <f t="shared" si="379"/>
        <v>0</v>
      </c>
      <c r="T887" s="1">
        <f t="shared" si="380"/>
        <v>0</v>
      </c>
      <c r="U887" s="1">
        <f t="shared" si="381"/>
        <v>1</v>
      </c>
      <c r="V887" s="1">
        <f t="shared" si="382"/>
        <v>0</v>
      </c>
      <c r="W887" s="1">
        <f t="shared" si="383"/>
        <v>0</v>
      </c>
      <c r="X887" s="1">
        <f t="shared" si="384"/>
        <v>0</v>
      </c>
      <c r="Y887" s="1">
        <f t="shared" si="385"/>
        <v>0</v>
      </c>
      <c r="Z887" s="1">
        <f t="shared" si="386"/>
        <v>0</v>
      </c>
      <c r="AA887" s="1">
        <f t="shared" si="387"/>
        <v>0</v>
      </c>
      <c r="AB887" s="1">
        <f t="shared" si="360"/>
        <v>1</v>
      </c>
      <c r="AC887" s="1"/>
    </row>
    <row r="888" spans="1:29" ht="12.95" customHeight="1">
      <c r="A888" s="2" t="s">
        <v>1185</v>
      </c>
      <c r="B888" s="1" t="s">
        <v>1175</v>
      </c>
      <c r="C888" s="1" t="s">
        <v>1186</v>
      </c>
      <c r="D888" s="1">
        <v>38.159370000000003</v>
      </c>
      <c r="E888" s="1">
        <v>-104.696377</v>
      </c>
      <c r="F888" s="3">
        <v>3</v>
      </c>
      <c r="G888" s="9" t="s">
        <v>2025</v>
      </c>
      <c r="H888" s="13">
        <v>19.993838</v>
      </c>
      <c r="I888" s="14">
        <v>9.2240789999999997</v>
      </c>
      <c r="J888" s="12">
        <v>0</v>
      </c>
      <c r="K888" s="12">
        <v>0</v>
      </c>
      <c r="L888" s="12">
        <v>4.0499999999999994E-2</v>
      </c>
      <c r="M888" s="1">
        <v>0</v>
      </c>
      <c r="N888" s="1">
        <v>0</v>
      </c>
      <c r="O888" s="12">
        <v>1.167448</v>
      </c>
      <c r="P888" s="1">
        <v>0</v>
      </c>
      <c r="Q888" s="1">
        <v>0</v>
      </c>
      <c r="R888" s="1">
        <v>0</v>
      </c>
      <c r="S888" s="1">
        <f t="shared" si="379"/>
        <v>0</v>
      </c>
      <c r="T888" s="1">
        <f t="shared" si="380"/>
        <v>0</v>
      </c>
      <c r="U888" s="1">
        <f t="shared" si="381"/>
        <v>0</v>
      </c>
      <c r="V888" s="1">
        <f t="shared" si="382"/>
        <v>0</v>
      </c>
      <c r="W888" s="1">
        <f t="shared" si="383"/>
        <v>0</v>
      </c>
      <c r="X888" s="1">
        <f t="shared" si="384"/>
        <v>0</v>
      </c>
      <c r="Y888" s="1">
        <f t="shared" si="385"/>
        <v>0</v>
      </c>
      <c r="Z888" s="1">
        <f t="shared" si="386"/>
        <v>0</v>
      </c>
      <c r="AA888" s="1">
        <f t="shared" si="387"/>
        <v>0</v>
      </c>
      <c r="AB888" s="1">
        <f t="shared" si="360"/>
        <v>0</v>
      </c>
      <c r="AC888" s="1"/>
    </row>
    <row r="889" spans="1:29" ht="12.95" customHeight="1">
      <c r="A889" s="2" t="s">
        <v>1187</v>
      </c>
      <c r="B889" s="1" t="s">
        <v>1175</v>
      </c>
      <c r="C889" s="1" t="s">
        <v>1188</v>
      </c>
      <c r="D889" s="1">
        <v>38.154719999999998</v>
      </c>
      <c r="E889" s="1">
        <v>-104.712127</v>
      </c>
      <c r="F889" s="3">
        <v>3</v>
      </c>
      <c r="G889" s="9" t="s">
        <v>2025</v>
      </c>
      <c r="H889" s="13">
        <v>18.116662999999999</v>
      </c>
      <c r="I889" s="14">
        <v>10.546086000000001</v>
      </c>
      <c r="J889" s="12">
        <v>0</v>
      </c>
      <c r="K889" s="12">
        <v>0</v>
      </c>
      <c r="L889" s="12">
        <v>0</v>
      </c>
      <c r="M889" s="1">
        <v>0</v>
      </c>
      <c r="N889" s="1">
        <v>0</v>
      </c>
      <c r="O889" s="12">
        <v>0.82760900000000004</v>
      </c>
      <c r="P889" s="1">
        <v>0</v>
      </c>
      <c r="Q889" s="1">
        <v>0</v>
      </c>
      <c r="R889" s="1">
        <v>0</v>
      </c>
      <c r="S889" s="1">
        <f t="shared" si="379"/>
        <v>0</v>
      </c>
      <c r="T889" s="1">
        <f t="shared" si="380"/>
        <v>0</v>
      </c>
      <c r="U889" s="1">
        <f t="shared" si="381"/>
        <v>0</v>
      </c>
      <c r="V889" s="1">
        <f t="shared" si="382"/>
        <v>0</v>
      </c>
      <c r="W889" s="1">
        <f t="shared" si="383"/>
        <v>0</v>
      </c>
      <c r="X889" s="1">
        <f t="shared" si="384"/>
        <v>0</v>
      </c>
      <c r="Y889" s="1">
        <f t="shared" si="385"/>
        <v>0</v>
      </c>
      <c r="Z889" s="1">
        <f t="shared" si="386"/>
        <v>0</v>
      </c>
      <c r="AA889" s="1">
        <f t="shared" si="387"/>
        <v>0</v>
      </c>
      <c r="AB889" s="1">
        <f t="shared" si="360"/>
        <v>0</v>
      </c>
      <c r="AC889" s="1"/>
    </row>
    <row r="890" spans="1:29" ht="12.95" customHeight="1">
      <c r="A890" s="2" t="s">
        <v>1212</v>
      </c>
      <c r="B890" s="1" t="s">
        <v>1189</v>
      </c>
      <c r="C890" s="1" t="s">
        <v>114</v>
      </c>
      <c r="D890" s="1">
        <v>38.829166999999998</v>
      </c>
      <c r="E890" s="1">
        <v>-104.833333</v>
      </c>
      <c r="F890" s="3">
        <v>3</v>
      </c>
      <c r="G890" s="9" t="s">
        <v>2025</v>
      </c>
      <c r="H890" s="13">
        <v>306.66980899999999</v>
      </c>
      <c r="I890" s="14">
        <v>15.155862000000001</v>
      </c>
      <c r="J890" s="12">
        <v>0</v>
      </c>
      <c r="K890" s="12">
        <v>2.8499999999999998E-2</v>
      </c>
      <c r="L890" s="12">
        <v>5.0599000000000007</v>
      </c>
      <c r="M890" s="1">
        <v>1</v>
      </c>
      <c r="N890" s="1">
        <v>8</v>
      </c>
      <c r="O890" s="12">
        <v>14.279741</v>
      </c>
      <c r="P890" s="1">
        <v>9.783E-3</v>
      </c>
      <c r="Q890" s="1">
        <v>0</v>
      </c>
      <c r="R890" s="1">
        <v>0</v>
      </c>
      <c r="S890" s="1">
        <f t="shared" si="379"/>
        <v>0</v>
      </c>
      <c r="T890" s="1">
        <f t="shared" si="380"/>
        <v>0</v>
      </c>
      <c r="U890" s="1">
        <f t="shared" si="381"/>
        <v>1</v>
      </c>
      <c r="V890" s="1">
        <f t="shared" si="382"/>
        <v>0</v>
      </c>
      <c r="W890" s="1">
        <f t="shared" si="383"/>
        <v>0</v>
      </c>
      <c r="X890" s="1">
        <f t="shared" si="384"/>
        <v>1</v>
      </c>
      <c r="Y890" s="1">
        <f t="shared" si="385"/>
        <v>1</v>
      </c>
      <c r="Z890" s="1">
        <f t="shared" si="386"/>
        <v>0</v>
      </c>
      <c r="AA890" s="1">
        <f t="shared" si="387"/>
        <v>0</v>
      </c>
      <c r="AB890" s="1">
        <f t="shared" si="360"/>
        <v>3</v>
      </c>
      <c r="AC890" s="1"/>
    </row>
    <row r="891" spans="1:29" ht="12.95" customHeight="1">
      <c r="A891" s="2" t="s">
        <v>1226</v>
      </c>
      <c r="B891" s="1" t="s">
        <v>1224</v>
      </c>
      <c r="C891" s="1" t="s">
        <v>1227</v>
      </c>
      <c r="D891" s="1">
        <v>37.131900000000002</v>
      </c>
      <c r="E891" s="1">
        <v>-104.84739999999999</v>
      </c>
      <c r="F891" s="3">
        <v>1</v>
      </c>
      <c r="G891" s="9" t="s">
        <v>2026</v>
      </c>
      <c r="H891" s="13">
        <v>448.31416400000001</v>
      </c>
      <c r="I891" s="14">
        <v>8.9406339999999993</v>
      </c>
      <c r="J891" s="12">
        <v>5.8600000000000006E-2</v>
      </c>
      <c r="K891" s="12">
        <v>2.7757000000000001</v>
      </c>
      <c r="L891" s="12">
        <v>3.7499999999999999E-2</v>
      </c>
      <c r="M891" s="1">
        <v>13</v>
      </c>
      <c r="N891" s="1">
        <v>2</v>
      </c>
      <c r="O891" s="12">
        <v>1.522837</v>
      </c>
      <c r="P891" s="1">
        <v>0</v>
      </c>
      <c r="Q891" s="1">
        <v>44</v>
      </c>
      <c r="R891" s="1">
        <v>0</v>
      </c>
      <c r="S891" s="1">
        <f>IF(J891&gt;0,1,0)</f>
        <v>1</v>
      </c>
      <c r="T891" s="1">
        <f>IF(K891&gt;0,1,0)</f>
        <v>1</v>
      </c>
      <c r="U891" s="1">
        <f>IF(L891&gt;0,1,0)</f>
        <v>1</v>
      </c>
      <c r="V891" s="1">
        <f>IF(M891&gt;0,1,0)</f>
        <v>1</v>
      </c>
      <c r="W891" s="1">
        <f>IF(N891&gt;1,1,0)</f>
        <v>1</v>
      </c>
      <c r="X891" s="1">
        <f>IF(O891&gt;0.6,1,0)</f>
        <v>1</v>
      </c>
      <c r="Y891" s="1">
        <f>IF(P891&gt;0.03,1,0)</f>
        <v>0</v>
      </c>
      <c r="Z891" s="1">
        <f>IF(Q891&gt;0,1,0)</f>
        <v>1</v>
      </c>
      <c r="AA891" s="1">
        <f>IF(R891&gt;0,1,0)</f>
        <v>0</v>
      </c>
      <c r="AB891" s="1">
        <f t="shared" si="360"/>
        <v>7</v>
      </c>
      <c r="AC891" s="1"/>
    </row>
    <row r="892" spans="1:29" ht="12.95" customHeight="1">
      <c r="A892" s="2" t="s">
        <v>1273</v>
      </c>
      <c r="B892" s="1" t="s">
        <v>1274</v>
      </c>
      <c r="C892" s="1" t="s">
        <v>1275</v>
      </c>
      <c r="D892" s="1">
        <v>37.135382999999997</v>
      </c>
      <c r="E892" s="1">
        <v>-103.015716</v>
      </c>
      <c r="F892" s="3">
        <v>3</v>
      </c>
      <c r="G892" s="9" t="s">
        <v>2025</v>
      </c>
      <c r="H892" s="13">
        <v>102.178313</v>
      </c>
      <c r="I892" s="14">
        <v>31.158709000000002</v>
      </c>
      <c r="J892" s="12">
        <v>5.1249000000000002</v>
      </c>
      <c r="K892" s="12">
        <v>3.3500000000000002E-2</v>
      </c>
      <c r="L892" s="12">
        <v>1.15E-2</v>
      </c>
      <c r="M892" s="1">
        <v>0</v>
      </c>
      <c r="N892" s="1">
        <v>0</v>
      </c>
      <c r="O892" s="12">
        <v>1.0888</v>
      </c>
      <c r="P892" s="1">
        <v>0</v>
      </c>
      <c r="Q892" s="1">
        <v>0</v>
      </c>
      <c r="R892" s="1">
        <v>1</v>
      </c>
      <c r="S892" s="1">
        <f>IF(J892&gt;6,1,0)</f>
        <v>0</v>
      </c>
      <c r="T892" s="1">
        <f>IF(K892&gt;50,1,0)</f>
        <v>0</v>
      </c>
      <c r="U892" s="1">
        <f>IF(L892&gt;1,1,0)</f>
        <v>0</v>
      </c>
      <c r="V892" s="1">
        <f>IF(M892&gt;2,1,0)</f>
        <v>0</v>
      </c>
      <c r="W892" s="1">
        <f>IF(N892&gt;30,1,0)</f>
        <v>0</v>
      </c>
      <c r="X892" s="1">
        <f>IF(O892&gt;3,1,0)</f>
        <v>0</v>
      </c>
      <c r="Y892" s="1">
        <f>IF(P892&gt;0.002,1,0)</f>
        <v>0</v>
      </c>
      <c r="Z892" s="1">
        <f>IF(Q892&gt;3,1,0)</f>
        <v>0</v>
      </c>
      <c r="AA892" s="1">
        <f>IF(R892&gt;2,1,0)</f>
        <v>0</v>
      </c>
      <c r="AB892" s="1">
        <f t="shared" si="360"/>
        <v>0</v>
      </c>
      <c r="AC892" s="1"/>
    </row>
    <row r="893" spans="1:29" ht="12.95" customHeight="1">
      <c r="A893" s="2" t="s">
        <v>1276</v>
      </c>
      <c r="B893" s="1" t="s">
        <v>203</v>
      </c>
      <c r="C893" s="1" t="s">
        <v>114</v>
      </c>
      <c r="D893" s="1">
        <v>37.110849999999999</v>
      </c>
      <c r="E893" s="1">
        <v>-103.0744</v>
      </c>
      <c r="F893" s="3">
        <v>3</v>
      </c>
      <c r="G893" s="9" t="s">
        <v>2025</v>
      </c>
      <c r="H893" s="13">
        <v>20.634927999999999</v>
      </c>
      <c r="I893" s="14">
        <v>10.281609</v>
      </c>
      <c r="J893" s="12">
        <v>0</v>
      </c>
      <c r="K893" s="12">
        <v>0</v>
      </c>
      <c r="L893" s="12">
        <v>0</v>
      </c>
      <c r="M893" s="1">
        <v>0</v>
      </c>
      <c r="N893" s="1">
        <v>0</v>
      </c>
      <c r="O893" s="12">
        <v>1.4357040000000001</v>
      </c>
      <c r="P893" s="1">
        <v>0</v>
      </c>
      <c r="Q893" s="1">
        <v>0</v>
      </c>
      <c r="R893" s="1">
        <v>0</v>
      </c>
      <c r="S893" s="1">
        <f>IF(J893&gt;6,1,0)</f>
        <v>0</v>
      </c>
      <c r="T893" s="1">
        <f>IF(K893&gt;50,1,0)</f>
        <v>0</v>
      </c>
      <c r="U893" s="1">
        <f>IF(L893&gt;1,1,0)</f>
        <v>0</v>
      </c>
      <c r="V893" s="1">
        <f>IF(M893&gt;2,1,0)</f>
        <v>0</v>
      </c>
      <c r="W893" s="1">
        <f>IF(N893&gt;30,1,0)</f>
        <v>0</v>
      </c>
      <c r="X893" s="1">
        <f>IF(O893&gt;3,1,0)</f>
        <v>0</v>
      </c>
      <c r="Y893" s="1">
        <f>IF(P893&gt;0.002,1,0)</f>
        <v>0</v>
      </c>
      <c r="Z893" s="1">
        <f>IF(Q893&gt;3,1,0)</f>
        <v>0</v>
      </c>
      <c r="AA893" s="1">
        <f>IF(R893&gt;2,1,0)</f>
        <v>0</v>
      </c>
      <c r="AB893" s="1">
        <f t="shared" si="360"/>
        <v>0</v>
      </c>
      <c r="AC893" s="1"/>
    </row>
    <row r="894" spans="1:29" ht="12.95" customHeight="1">
      <c r="A894" s="2" t="s">
        <v>1279</v>
      </c>
      <c r="B894" s="1" t="s">
        <v>1274</v>
      </c>
      <c r="C894" s="1" t="s">
        <v>1280</v>
      </c>
      <c r="D894" s="1">
        <v>37.168532999999996</v>
      </c>
      <c r="E894" s="1">
        <v>-103.034533</v>
      </c>
      <c r="F894" s="3">
        <v>3</v>
      </c>
      <c r="G894" s="9" t="s">
        <v>2025</v>
      </c>
      <c r="H894" s="13">
        <v>70.620154999999997</v>
      </c>
      <c r="I894" s="14">
        <v>23.869987999999999</v>
      </c>
      <c r="J894" s="12">
        <v>5.7862999999999998</v>
      </c>
      <c r="K894" s="12">
        <v>0</v>
      </c>
      <c r="L894" s="12">
        <v>8.8999999999999999E-3</v>
      </c>
      <c r="M894" s="1">
        <v>0</v>
      </c>
      <c r="N894" s="1">
        <v>0</v>
      </c>
      <c r="O894" s="12">
        <v>0.90217999999999998</v>
      </c>
      <c r="P894" s="1">
        <v>0</v>
      </c>
      <c r="Q894" s="1">
        <v>1</v>
      </c>
      <c r="R894" s="1">
        <v>0</v>
      </c>
      <c r="S894" s="1">
        <f>IF(J894&gt;6,1,0)</f>
        <v>0</v>
      </c>
      <c r="T894" s="1">
        <f>IF(K894&gt;50,1,0)</f>
        <v>0</v>
      </c>
      <c r="U894" s="1">
        <f>IF(L894&gt;1,1,0)</f>
        <v>0</v>
      </c>
      <c r="V894" s="1">
        <f>IF(M894&gt;2,1,0)</f>
        <v>0</v>
      </c>
      <c r="W894" s="1">
        <f>IF(N894&gt;30,1,0)</f>
        <v>0</v>
      </c>
      <c r="X894" s="1">
        <f>IF(O894&gt;3,1,0)</f>
        <v>0</v>
      </c>
      <c r="Y894" s="1">
        <f>IF(P894&gt;0.002,1,0)</f>
        <v>0</v>
      </c>
      <c r="Z894" s="1">
        <f>IF(Q894&gt;3,1,0)</f>
        <v>0</v>
      </c>
      <c r="AA894" s="1">
        <f>IF(R894&gt;2,1,0)</f>
        <v>0</v>
      </c>
      <c r="AB894" s="1">
        <f t="shared" si="360"/>
        <v>0</v>
      </c>
      <c r="AC894" s="1"/>
    </row>
    <row r="895" spans="1:29" ht="12.95" customHeight="1">
      <c r="A895" s="2" t="s">
        <v>1284</v>
      </c>
      <c r="B895" s="1" t="s">
        <v>43</v>
      </c>
      <c r="C895" s="1" t="s">
        <v>1285</v>
      </c>
      <c r="D895" s="1">
        <v>37.82255</v>
      </c>
      <c r="E895" s="1">
        <v>-106.91061999999999</v>
      </c>
      <c r="F895" s="3">
        <v>1</v>
      </c>
      <c r="G895" s="9" t="s">
        <v>2026</v>
      </c>
      <c r="H895" s="13">
        <v>56.953125</v>
      </c>
      <c r="I895" s="14">
        <v>11.155668</v>
      </c>
      <c r="J895" s="12">
        <v>0</v>
      </c>
      <c r="K895" s="12">
        <v>0</v>
      </c>
      <c r="L895" s="12">
        <v>0.69379999999999997</v>
      </c>
      <c r="M895" s="1">
        <v>2</v>
      </c>
      <c r="N895" s="1">
        <v>3</v>
      </c>
      <c r="O895" s="12">
        <v>4.0277620000000001</v>
      </c>
      <c r="P895" s="1">
        <v>0.52674900000000002</v>
      </c>
      <c r="Q895" s="1">
        <v>0</v>
      </c>
      <c r="R895" s="1">
        <v>0</v>
      </c>
      <c r="S895" s="1">
        <f t="shared" ref="S895:V901" si="388">IF(J895&gt;0,1,0)</f>
        <v>0</v>
      </c>
      <c r="T895" s="1">
        <f t="shared" si="388"/>
        <v>0</v>
      </c>
      <c r="U895" s="1">
        <f t="shared" si="388"/>
        <v>1</v>
      </c>
      <c r="V895" s="1">
        <f t="shared" si="388"/>
        <v>1</v>
      </c>
      <c r="W895" s="1">
        <f t="shared" ref="W895:W901" si="389">IF(N895&gt;1,1,0)</f>
        <v>1</v>
      </c>
      <c r="X895" s="1">
        <f t="shared" ref="X895:X901" si="390">IF(O895&gt;0.6,1,0)</f>
        <v>1</v>
      </c>
      <c r="Y895" s="1">
        <f t="shared" ref="Y895:Y901" si="391">IF(P895&gt;0.03,1,0)</f>
        <v>1</v>
      </c>
      <c r="Z895" s="1">
        <f t="shared" ref="Z895:AA901" si="392">IF(Q895&gt;0,1,0)</f>
        <v>0</v>
      </c>
      <c r="AA895" s="1">
        <f t="shared" si="392"/>
        <v>0</v>
      </c>
      <c r="AB895" s="1">
        <f t="shared" si="360"/>
        <v>5</v>
      </c>
      <c r="AC895" s="1"/>
    </row>
    <row r="896" spans="1:29" ht="12.95" customHeight="1">
      <c r="A896" s="2" t="s">
        <v>1286</v>
      </c>
      <c r="B896" s="1" t="s">
        <v>43</v>
      </c>
      <c r="C896" s="1" t="s">
        <v>1287</v>
      </c>
      <c r="D896" s="1">
        <v>37.841619999999999</v>
      </c>
      <c r="E896" s="1">
        <v>-106.92429</v>
      </c>
      <c r="F896" s="3">
        <v>1</v>
      </c>
      <c r="G896" s="9" t="s">
        <v>2026</v>
      </c>
      <c r="H896" s="13">
        <v>52.127549999999999</v>
      </c>
      <c r="I896" s="14">
        <v>15.410603999999999</v>
      </c>
      <c r="J896" s="12">
        <v>0</v>
      </c>
      <c r="K896" s="12">
        <v>0</v>
      </c>
      <c r="L896" s="12">
        <v>0.55619999999999992</v>
      </c>
      <c r="M896" s="1">
        <v>0</v>
      </c>
      <c r="N896" s="1">
        <v>2</v>
      </c>
      <c r="O896" s="12">
        <v>3.5874769999999998</v>
      </c>
      <c r="P896" s="1">
        <v>0.57551099999999999</v>
      </c>
      <c r="Q896" s="1">
        <v>0</v>
      </c>
      <c r="R896" s="1">
        <v>0</v>
      </c>
      <c r="S896" s="1">
        <f t="shared" si="388"/>
        <v>0</v>
      </c>
      <c r="T896" s="1">
        <f t="shared" si="388"/>
        <v>0</v>
      </c>
      <c r="U896" s="1">
        <f t="shared" si="388"/>
        <v>1</v>
      </c>
      <c r="V896" s="1">
        <f t="shared" si="388"/>
        <v>0</v>
      </c>
      <c r="W896" s="1">
        <f t="shared" si="389"/>
        <v>1</v>
      </c>
      <c r="X896" s="1">
        <f t="shared" si="390"/>
        <v>1</v>
      </c>
      <c r="Y896" s="1">
        <f t="shared" si="391"/>
        <v>1</v>
      </c>
      <c r="Z896" s="1">
        <f t="shared" si="392"/>
        <v>0</v>
      </c>
      <c r="AA896" s="1">
        <f t="shared" si="392"/>
        <v>0</v>
      </c>
      <c r="AB896" s="1">
        <f t="shared" si="360"/>
        <v>4</v>
      </c>
      <c r="AC896" s="1"/>
    </row>
    <row r="897" spans="1:29" ht="12.95" customHeight="1">
      <c r="A897" s="2" t="s">
        <v>1293</v>
      </c>
      <c r="B897" s="1" t="s">
        <v>1294</v>
      </c>
      <c r="C897" s="1" t="s">
        <v>1295</v>
      </c>
      <c r="D897" s="1">
        <v>37.652715000000001</v>
      </c>
      <c r="E897" s="1">
        <v>-106.65445</v>
      </c>
      <c r="F897" s="3">
        <v>1</v>
      </c>
      <c r="G897" s="9" t="s">
        <v>2026</v>
      </c>
      <c r="H897" s="13">
        <v>479.02519000000001</v>
      </c>
      <c r="I897" s="14">
        <v>18.285817999999999</v>
      </c>
      <c r="J897" s="12">
        <v>0</v>
      </c>
      <c r="K897" s="12">
        <v>2.5500000000000002E-2</v>
      </c>
      <c r="L897" s="12">
        <v>0.2258</v>
      </c>
      <c r="M897" s="1">
        <v>0</v>
      </c>
      <c r="N897" s="1">
        <v>2</v>
      </c>
      <c r="O897" s="12">
        <v>2.2713480000000001</v>
      </c>
      <c r="P897" s="1">
        <v>6.2630000000000003E-3</v>
      </c>
      <c r="Q897" s="1">
        <v>0</v>
      </c>
      <c r="R897" s="1">
        <v>0</v>
      </c>
      <c r="S897" s="1">
        <f t="shared" si="388"/>
        <v>0</v>
      </c>
      <c r="T897" s="1">
        <f t="shared" si="388"/>
        <v>1</v>
      </c>
      <c r="U897" s="1">
        <f t="shared" si="388"/>
        <v>1</v>
      </c>
      <c r="V897" s="1">
        <f t="shared" si="388"/>
        <v>0</v>
      </c>
      <c r="W897" s="1">
        <f t="shared" si="389"/>
        <v>1</v>
      </c>
      <c r="X897" s="1">
        <f t="shared" si="390"/>
        <v>1</v>
      </c>
      <c r="Y897" s="1">
        <f t="shared" si="391"/>
        <v>0</v>
      </c>
      <c r="Z897" s="1">
        <f t="shared" si="392"/>
        <v>0</v>
      </c>
      <c r="AA897" s="1">
        <f t="shared" si="392"/>
        <v>0</v>
      </c>
      <c r="AB897" s="1">
        <f t="shared" si="360"/>
        <v>4</v>
      </c>
      <c r="AC897" s="1"/>
    </row>
    <row r="898" spans="1:29" ht="12.95" customHeight="1">
      <c r="A898" s="2" t="s">
        <v>1298</v>
      </c>
      <c r="B898" s="1" t="s">
        <v>1299</v>
      </c>
      <c r="C898" s="1" t="s">
        <v>1300</v>
      </c>
      <c r="D898" s="1">
        <v>37.474159999999998</v>
      </c>
      <c r="E898" s="1">
        <v>-106.78360000000001</v>
      </c>
      <c r="F898" s="3">
        <v>2</v>
      </c>
      <c r="G898" s="9" t="s">
        <v>2026</v>
      </c>
      <c r="H898" s="13">
        <v>4.1086090000000004</v>
      </c>
      <c r="I898" s="14">
        <v>4.1086099999999997</v>
      </c>
      <c r="J898" s="12">
        <v>0</v>
      </c>
      <c r="K898" s="12">
        <v>0</v>
      </c>
      <c r="L898" s="12">
        <v>1.1392</v>
      </c>
      <c r="M898" s="1">
        <v>1</v>
      </c>
      <c r="N898" s="1">
        <v>2</v>
      </c>
      <c r="O898" s="12">
        <v>2.2843279999999999</v>
      </c>
      <c r="P898" s="1">
        <v>0</v>
      </c>
      <c r="Q898" s="1">
        <v>0</v>
      </c>
      <c r="R898" s="1">
        <v>0</v>
      </c>
      <c r="S898" s="1">
        <f t="shared" si="388"/>
        <v>0</v>
      </c>
      <c r="T898" s="1">
        <f t="shared" si="388"/>
        <v>0</v>
      </c>
      <c r="U898" s="1">
        <f t="shared" si="388"/>
        <v>1</v>
      </c>
      <c r="V898" s="1">
        <f t="shared" si="388"/>
        <v>1</v>
      </c>
      <c r="W898" s="1">
        <f t="shared" si="389"/>
        <v>1</v>
      </c>
      <c r="X898" s="1">
        <f t="shared" si="390"/>
        <v>1</v>
      </c>
      <c r="Y898" s="1">
        <f t="shared" si="391"/>
        <v>0</v>
      </c>
      <c r="Z898" s="1">
        <f t="shared" si="392"/>
        <v>0</v>
      </c>
      <c r="AA898" s="1">
        <f t="shared" si="392"/>
        <v>0</v>
      </c>
      <c r="AB898" s="1">
        <f t="shared" ref="AB898:AB961" si="393">SUM(S898:AA898)</f>
        <v>4</v>
      </c>
      <c r="AC898" s="1"/>
    </row>
    <row r="899" spans="1:29" ht="12.95" customHeight="1">
      <c r="A899" s="2" t="s">
        <v>1301</v>
      </c>
      <c r="B899" s="1" t="s">
        <v>1299</v>
      </c>
      <c r="C899" s="1" t="s">
        <v>1302</v>
      </c>
      <c r="D899" s="1">
        <v>37.473280000000003</v>
      </c>
      <c r="E899" s="1">
        <v>-106.7861</v>
      </c>
      <c r="F899" s="3">
        <v>2</v>
      </c>
      <c r="G899" s="9" t="s">
        <v>2026</v>
      </c>
      <c r="H899" s="13">
        <v>3.7826970000000002</v>
      </c>
      <c r="I899" s="14">
        <v>3.7826970000000002</v>
      </c>
      <c r="J899" s="12">
        <v>0</v>
      </c>
      <c r="K899" s="12">
        <v>0</v>
      </c>
      <c r="L899" s="12">
        <v>1.1416999999999999</v>
      </c>
      <c r="M899" s="1">
        <v>1</v>
      </c>
      <c r="N899" s="1">
        <v>2</v>
      </c>
      <c r="O899" s="12">
        <v>2.4170400000000001</v>
      </c>
      <c r="P899" s="1">
        <v>0</v>
      </c>
      <c r="Q899" s="1">
        <v>0</v>
      </c>
      <c r="R899" s="1">
        <v>0</v>
      </c>
      <c r="S899" s="1">
        <f t="shared" si="388"/>
        <v>0</v>
      </c>
      <c r="T899" s="1">
        <f t="shared" si="388"/>
        <v>0</v>
      </c>
      <c r="U899" s="1">
        <f t="shared" si="388"/>
        <v>1</v>
      </c>
      <c r="V899" s="1">
        <f t="shared" si="388"/>
        <v>1</v>
      </c>
      <c r="W899" s="1">
        <f t="shared" si="389"/>
        <v>1</v>
      </c>
      <c r="X899" s="1">
        <f t="shared" si="390"/>
        <v>1</v>
      </c>
      <c r="Y899" s="1">
        <f t="shared" si="391"/>
        <v>0</v>
      </c>
      <c r="Z899" s="1">
        <f t="shared" si="392"/>
        <v>0</v>
      </c>
      <c r="AA899" s="1">
        <f t="shared" si="392"/>
        <v>0</v>
      </c>
      <c r="AB899" s="1">
        <f t="shared" si="393"/>
        <v>4</v>
      </c>
      <c r="AC899" s="1"/>
    </row>
    <row r="900" spans="1:29" ht="12.95" customHeight="1">
      <c r="A900" s="2" t="s">
        <v>1303</v>
      </c>
      <c r="B900" s="1" t="s">
        <v>1299</v>
      </c>
      <c r="C900" s="1" t="s">
        <v>1304</v>
      </c>
      <c r="D900" s="1">
        <v>37.47486</v>
      </c>
      <c r="E900" s="1">
        <v>-106.7886</v>
      </c>
      <c r="F900" s="3">
        <v>2</v>
      </c>
      <c r="G900" s="9" t="s">
        <v>2026</v>
      </c>
      <c r="H900" s="13">
        <v>2.0312770000000002</v>
      </c>
      <c r="I900" s="14">
        <v>2.0312770000000002</v>
      </c>
      <c r="J900" s="12">
        <v>0</v>
      </c>
      <c r="K900" s="12">
        <v>0</v>
      </c>
      <c r="L900" s="12">
        <v>1.9052</v>
      </c>
      <c r="M900" s="1">
        <v>0</v>
      </c>
      <c r="N900" s="1">
        <v>2</v>
      </c>
      <c r="O900" s="12">
        <v>3.4564080000000001</v>
      </c>
      <c r="P900" s="1">
        <v>0</v>
      </c>
      <c r="Q900" s="1">
        <v>0</v>
      </c>
      <c r="R900" s="1">
        <v>0</v>
      </c>
      <c r="S900" s="1">
        <f t="shared" si="388"/>
        <v>0</v>
      </c>
      <c r="T900" s="1">
        <f t="shared" si="388"/>
        <v>0</v>
      </c>
      <c r="U900" s="1">
        <f t="shared" si="388"/>
        <v>1</v>
      </c>
      <c r="V900" s="1">
        <f t="shared" si="388"/>
        <v>0</v>
      </c>
      <c r="W900" s="1">
        <f t="shared" si="389"/>
        <v>1</v>
      </c>
      <c r="X900" s="1">
        <f t="shared" si="390"/>
        <v>1</v>
      </c>
      <c r="Y900" s="1">
        <f t="shared" si="391"/>
        <v>0</v>
      </c>
      <c r="Z900" s="1">
        <f t="shared" si="392"/>
        <v>0</v>
      </c>
      <c r="AA900" s="1">
        <f t="shared" si="392"/>
        <v>0</v>
      </c>
      <c r="AB900" s="1">
        <f t="shared" si="393"/>
        <v>3</v>
      </c>
      <c r="AC900" s="1"/>
    </row>
    <row r="901" spans="1:29" ht="12.95" customHeight="1">
      <c r="A901" s="2" t="s">
        <v>1324</v>
      </c>
      <c r="B901" s="1" t="s">
        <v>1322</v>
      </c>
      <c r="C901" s="1" t="s">
        <v>1325</v>
      </c>
      <c r="D901" s="1">
        <v>37.404949999999999</v>
      </c>
      <c r="E901" s="1">
        <v>-106.30519</v>
      </c>
      <c r="F901" s="3">
        <v>1</v>
      </c>
      <c r="G901" s="9" t="s">
        <v>2026</v>
      </c>
      <c r="H901" s="13">
        <v>19.7883</v>
      </c>
      <c r="I901" s="14">
        <v>12.150854000000001</v>
      </c>
      <c r="J901" s="12">
        <v>0</v>
      </c>
      <c r="K901" s="12">
        <v>0</v>
      </c>
      <c r="L901" s="12">
        <v>0</v>
      </c>
      <c r="M901" s="1">
        <v>0</v>
      </c>
      <c r="N901" s="1">
        <v>0</v>
      </c>
      <c r="O901" s="12">
        <v>0</v>
      </c>
      <c r="P901" s="1">
        <v>0</v>
      </c>
      <c r="Q901" s="1">
        <v>0</v>
      </c>
      <c r="R901" s="1">
        <v>0</v>
      </c>
      <c r="S901" s="1">
        <f t="shared" si="388"/>
        <v>0</v>
      </c>
      <c r="T901" s="1">
        <f t="shared" si="388"/>
        <v>0</v>
      </c>
      <c r="U901" s="1">
        <f t="shared" si="388"/>
        <v>0</v>
      </c>
      <c r="V901" s="1">
        <f t="shared" si="388"/>
        <v>0</v>
      </c>
      <c r="W901" s="1">
        <f t="shared" si="389"/>
        <v>0</v>
      </c>
      <c r="X901" s="1">
        <f t="shared" si="390"/>
        <v>0</v>
      </c>
      <c r="Y901" s="1">
        <f t="shared" si="391"/>
        <v>0</v>
      </c>
      <c r="Z901" s="1">
        <f t="shared" si="392"/>
        <v>0</v>
      </c>
      <c r="AA901" s="1">
        <f t="shared" si="392"/>
        <v>0</v>
      </c>
      <c r="AB901" s="1">
        <f t="shared" si="393"/>
        <v>0</v>
      </c>
      <c r="AC901" s="1"/>
    </row>
    <row r="902" spans="1:29" ht="12.95" customHeight="1">
      <c r="A902" s="2" t="s">
        <v>1340</v>
      </c>
      <c r="B902" s="1" t="s">
        <v>1341</v>
      </c>
      <c r="C902" s="1" t="s">
        <v>1342</v>
      </c>
      <c r="D902" s="1">
        <v>37.815238999999998</v>
      </c>
      <c r="E902" s="1">
        <v>-106.284751</v>
      </c>
      <c r="F902" s="3">
        <v>1</v>
      </c>
      <c r="G902" s="9" t="s">
        <v>2024</v>
      </c>
      <c r="H902" s="13">
        <v>171.16211300000001</v>
      </c>
      <c r="I902" s="14">
        <v>16.577840999999999</v>
      </c>
      <c r="J902" s="12">
        <v>0</v>
      </c>
      <c r="K902" s="12">
        <v>5.7799999999999997E-2</v>
      </c>
      <c r="L902" s="12">
        <v>0</v>
      </c>
      <c r="M902" s="1">
        <v>0</v>
      </c>
      <c r="N902" s="1">
        <v>12</v>
      </c>
      <c r="O902" s="12">
        <v>0.76323300000000005</v>
      </c>
      <c r="P902" s="1">
        <v>0</v>
      </c>
      <c r="Q902" s="1">
        <v>0</v>
      </c>
      <c r="R902" s="1">
        <v>0</v>
      </c>
      <c r="S902" s="1">
        <f>IF(J902&gt;5,1,0)</f>
        <v>0</v>
      </c>
      <c r="T902" s="1">
        <f>IF(K902&gt;2,1,0)</f>
        <v>0</v>
      </c>
      <c r="U902" s="1">
        <f>IF(L902&gt;0.05,1,0)</f>
        <v>0</v>
      </c>
      <c r="V902" s="1">
        <f t="shared" ref="V902:V912" si="394">IF(M902&gt;0,1,0)</f>
        <v>0</v>
      </c>
      <c r="W902" s="1">
        <f>IF(N902&gt;10,1,0)</f>
        <v>1</v>
      </c>
      <c r="X902" s="1">
        <f>IF(O902&gt;2,1,0)</f>
        <v>0</v>
      </c>
      <c r="Y902" s="1">
        <f>IF(P902&gt;0.05,1,0)</f>
        <v>0</v>
      </c>
      <c r="Z902" s="1">
        <f t="shared" ref="Z902:Z912" si="395">IF(Q902&gt;0,1,0)</f>
        <v>0</v>
      </c>
      <c r="AA902" s="1">
        <f>IF(R902&gt;2,1,0)</f>
        <v>0</v>
      </c>
      <c r="AB902" s="1">
        <f t="shared" si="393"/>
        <v>1</v>
      </c>
      <c r="AC902" s="1"/>
    </row>
    <row r="903" spans="1:29" ht="12.95" customHeight="1">
      <c r="A903" s="2" t="s">
        <v>1356</v>
      </c>
      <c r="B903" s="1" t="s">
        <v>1354</v>
      </c>
      <c r="C903" s="1" t="s">
        <v>1357</v>
      </c>
      <c r="D903" s="1">
        <v>37.128500000000003</v>
      </c>
      <c r="E903" s="1">
        <v>-106.35705</v>
      </c>
      <c r="F903" s="3">
        <v>2</v>
      </c>
      <c r="G903" s="9" t="s">
        <v>2026</v>
      </c>
      <c r="H903" s="13">
        <v>532.263013</v>
      </c>
      <c r="I903" s="14">
        <v>29.840722</v>
      </c>
      <c r="J903" s="12">
        <v>0</v>
      </c>
      <c r="K903" s="12">
        <v>0.10349999999999999</v>
      </c>
      <c r="L903" s="12">
        <v>9.3300000000000008E-2</v>
      </c>
      <c r="M903" s="1">
        <v>0</v>
      </c>
      <c r="N903" s="1">
        <v>0</v>
      </c>
      <c r="O903" s="12">
        <v>0.98624100000000003</v>
      </c>
      <c r="P903" s="1">
        <v>2.2544999999999999E-2</v>
      </c>
      <c r="Q903" s="1">
        <v>0</v>
      </c>
      <c r="R903" s="1">
        <v>0</v>
      </c>
      <c r="S903" s="1">
        <f t="shared" ref="S903:U908" si="396">IF(J903&gt;0,1,0)</f>
        <v>0</v>
      </c>
      <c r="T903" s="1">
        <f t="shared" si="396"/>
        <v>1</v>
      </c>
      <c r="U903" s="1">
        <f t="shared" si="396"/>
        <v>1</v>
      </c>
      <c r="V903" s="1">
        <f t="shared" si="394"/>
        <v>0</v>
      </c>
      <c r="W903" s="1">
        <f t="shared" ref="W903:W908" si="397">IF(N903&gt;1,1,0)</f>
        <v>0</v>
      </c>
      <c r="X903" s="1">
        <f t="shared" ref="X903:X908" si="398">IF(O903&gt;0.6,1,0)</f>
        <v>1</v>
      </c>
      <c r="Y903" s="1">
        <f t="shared" ref="Y903:Y908" si="399">IF(P903&gt;0.03,1,0)</f>
        <v>0</v>
      </c>
      <c r="Z903" s="1">
        <f t="shared" si="395"/>
        <v>0</v>
      </c>
      <c r="AA903" s="1">
        <f t="shared" ref="AA903:AA908" si="400">IF(R903&gt;0,1,0)</f>
        <v>0</v>
      </c>
      <c r="AB903" s="1">
        <f t="shared" si="393"/>
        <v>3</v>
      </c>
      <c r="AC903" s="1"/>
    </row>
    <row r="904" spans="1:29" ht="12.95" customHeight="1">
      <c r="A904" s="2" t="s">
        <v>1374</v>
      </c>
      <c r="B904" s="1" t="s">
        <v>1375</v>
      </c>
      <c r="C904" s="1" t="s">
        <v>1376</v>
      </c>
      <c r="D904" s="1">
        <v>37.289250000000003</v>
      </c>
      <c r="E904" s="1">
        <v>-107.02453300000001</v>
      </c>
      <c r="F904" s="3">
        <v>1</v>
      </c>
      <c r="G904" s="9" t="s">
        <v>2026</v>
      </c>
      <c r="H904" s="13">
        <v>36.319839999999999</v>
      </c>
      <c r="I904" s="14">
        <v>16.801691999999999</v>
      </c>
      <c r="J904" s="12">
        <v>0</v>
      </c>
      <c r="K904" s="12">
        <v>9.0551000000000013</v>
      </c>
      <c r="L904" s="12">
        <v>5.0000000000000001E-3</v>
      </c>
      <c r="M904" s="1">
        <v>0</v>
      </c>
      <c r="N904" s="1">
        <v>8</v>
      </c>
      <c r="O904" s="12">
        <v>1.9270719999999999</v>
      </c>
      <c r="P904" s="1">
        <v>0</v>
      </c>
      <c r="Q904" s="1">
        <v>3</v>
      </c>
      <c r="R904" s="1">
        <v>0</v>
      </c>
      <c r="S904" s="1">
        <f t="shared" si="396"/>
        <v>0</v>
      </c>
      <c r="T904" s="1">
        <f t="shared" si="396"/>
        <v>1</v>
      </c>
      <c r="U904" s="1">
        <f t="shared" si="396"/>
        <v>1</v>
      </c>
      <c r="V904" s="1">
        <f t="shared" si="394"/>
        <v>0</v>
      </c>
      <c r="W904" s="1">
        <f t="shared" si="397"/>
        <v>1</v>
      </c>
      <c r="X904" s="1">
        <f t="shared" si="398"/>
        <v>1</v>
      </c>
      <c r="Y904" s="1">
        <f t="shared" si="399"/>
        <v>0</v>
      </c>
      <c r="Z904" s="1">
        <f t="shared" si="395"/>
        <v>1</v>
      </c>
      <c r="AA904" s="1">
        <f t="shared" si="400"/>
        <v>0</v>
      </c>
      <c r="AB904" s="1">
        <f t="shared" si="393"/>
        <v>5</v>
      </c>
      <c r="AC904" s="1"/>
    </row>
    <row r="905" spans="1:29" ht="12.95" customHeight="1">
      <c r="A905" s="2" t="s">
        <v>1436</v>
      </c>
      <c r="B905" s="1" t="s">
        <v>1437</v>
      </c>
      <c r="C905" s="1" t="s">
        <v>1438</v>
      </c>
      <c r="D905" s="1">
        <v>37.448887999999997</v>
      </c>
      <c r="E905" s="1">
        <v>-108.20777699999999</v>
      </c>
      <c r="F905" s="3">
        <v>2</v>
      </c>
      <c r="G905" s="9" t="s">
        <v>2026</v>
      </c>
      <c r="H905" s="13">
        <v>6.5120760000000004</v>
      </c>
      <c r="I905" s="14">
        <v>6.5120760000000004</v>
      </c>
      <c r="J905" s="12">
        <v>0</v>
      </c>
      <c r="K905" s="12">
        <v>0</v>
      </c>
      <c r="L905" s="12">
        <v>0</v>
      </c>
      <c r="M905" s="1">
        <v>0</v>
      </c>
      <c r="N905" s="1">
        <v>0</v>
      </c>
      <c r="O905" s="12">
        <v>0.58479899999999996</v>
      </c>
      <c r="P905" s="1">
        <v>0</v>
      </c>
      <c r="Q905" s="1">
        <v>0</v>
      </c>
      <c r="R905" s="1">
        <v>0</v>
      </c>
      <c r="S905" s="1">
        <f t="shared" si="396"/>
        <v>0</v>
      </c>
      <c r="T905" s="1">
        <f t="shared" si="396"/>
        <v>0</v>
      </c>
      <c r="U905" s="1">
        <f t="shared" si="396"/>
        <v>0</v>
      </c>
      <c r="V905" s="1">
        <f t="shared" si="394"/>
        <v>0</v>
      </c>
      <c r="W905" s="1">
        <f t="shared" si="397"/>
        <v>0</v>
      </c>
      <c r="X905" s="1">
        <f t="shared" si="398"/>
        <v>0</v>
      </c>
      <c r="Y905" s="1">
        <f t="shared" si="399"/>
        <v>0</v>
      </c>
      <c r="Z905" s="1">
        <f t="shared" si="395"/>
        <v>0</v>
      </c>
      <c r="AA905" s="1">
        <f t="shared" si="400"/>
        <v>0</v>
      </c>
      <c r="AB905" s="1">
        <f t="shared" si="393"/>
        <v>0</v>
      </c>
      <c r="AC905" s="1"/>
    </row>
    <row r="906" spans="1:29" ht="12.95" customHeight="1">
      <c r="A906" s="2" t="s">
        <v>1439</v>
      </c>
      <c r="B906" s="1" t="s">
        <v>1437</v>
      </c>
      <c r="C906" s="1" t="s">
        <v>1440</v>
      </c>
      <c r="D906" s="1">
        <v>37.451110999999997</v>
      </c>
      <c r="E906" s="1">
        <v>-108.19916600000001</v>
      </c>
      <c r="F906" s="3">
        <v>2</v>
      </c>
      <c r="G906" s="9" t="s">
        <v>2026</v>
      </c>
      <c r="H906" s="13">
        <v>4.3267160000000002</v>
      </c>
      <c r="I906" s="14">
        <v>4.3267160000000002</v>
      </c>
      <c r="J906" s="12">
        <v>0</v>
      </c>
      <c r="K906" s="12">
        <v>0</v>
      </c>
      <c r="L906" s="12">
        <v>0</v>
      </c>
      <c r="M906" s="1">
        <v>0</v>
      </c>
      <c r="N906" s="1">
        <v>0</v>
      </c>
      <c r="O906" s="12">
        <v>0.88017299999999998</v>
      </c>
      <c r="P906" s="1">
        <v>0</v>
      </c>
      <c r="Q906" s="1">
        <v>0</v>
      </c>
      <c r="R906" s="1">
        <v>0</v>
      </c>
      <c r="S906" s="1">
        <f t="shared" si="396"/>
        <v>0</v>
      </c>
      <c r="T906" s="1">
        <f t="shared" si="396"/>
        <v>0</v>
      </c>
      <c r="U906" s="1">
        <f t="shared" si="396"/>
        <v>0</v>
      </c>
      <c r="V906" s="1">
        <f t="shared" si="394"/>
        <v>0</v>
      </c>
      <c r="W906" s="1">
        <f t="shared" si="397"/>
        <v>0</v>
      </c>
      <c r="X906" s="1">
        <f t="shared" si="398"/>
        <v>1</v>
      </c>
      <c r="Y906" s="1">
        <f t="shared" si="399"/>
        <v>0</v>
      </c>
      <c r="Z906" s="1">
        <f t="shared" si="395"/>
        <v>0</v>
      </c>
      <c r="AA906" s="1">
        <f t="shared" si="400"/>
        <v>0</v>
      </c>
      <c r="AB906" s="1">
        <f t="shared" si="393"/>
        <v>1</v>
      </c>
      <c r="AC906" s="1"/>
    </row>
    <row r="907" spans="1:29" ht="12.95" customHeight="1">
      <c r="A907" s="2" t="s">
        <v>1441</v>
      </c>
      <c r="B907" s="1" t="s">
        <v>1437</v>
      </c>
      <c r="C907" s="1" t="s">
        <v>1442</v>
      </c>
      <c r="D907" s="1">
        <v>37.448332999999998</v>
      </c>
      <c r="E907" s="1">
        <v>-108.181944</v>
      </c>
      <c r="F907" s="3">
        <v>2</v>
      </c>
      <c r="G907" s="9" t="s">
        <v>2026</v>
      </c>
      <c r="H907" s="13">
        <v>1.952977</v>
      </c>
      <c r="I907" s="14">
        <v>1.952977</v>
      </c>
      <c r="J907" s="12">
        <v>0</v>
      </c>
      <c r="K907" s="12">
        <v>0</v>
      </c>
      <c r="L907" s="12">
        <v>0</v>
      </c>
      <c r="M907" s="1">
        <v>0</v>
      </c>
      <c r="N907" s="1">
        <v>0</v>
      </c>
      <c r="O907" s="12">
        <v>1.4717229999999999</v>
      </c>
      <c r="P907" s="1">
        <v>0</v>
      </c>
      <c r="Q907" s="1">
        <v>0</v>
      </c>
      <c r="R907" s="1">
        <v>0</v>
      </c>
      <c r="S907" s="1">
        <f t="shared" si="396"/>
        <v>0</v>
      </c>
      <c r="T907" s="1">
        <f t="shared" si="396"/>
        <v>0</v>
      </c>
      <c r="U907" s="1">
        <f t="shared" si="396"/>
        <v>0</v>
      </c>
      <c r="V907" s="1">
        <f t="shared" si="394"/>
        <v>0</v>
      </c>
      <c r="W907" s="1">
        <f t="shared" si="397"/>
        <v>0</v>
      </c>
      <c r="X907" s="1">
        <f t="shared" si="398"/>
        <v>1</v>
      </c>
      <c r="Y907" s="1">
        <f t="shared" si="399"/>
        <v>0</v>
      </c>
      <c r="Z907" s="1">
        <f t="shared" si="395"/>
        <v>0</v>
      </c>
      <c r="AA907" s="1">
        <f t="shared" si="400"/>
        <v>0</v>
      </c>
      <c r="AB907" s="1">
        <f t="shared" si="393"/>
        <v>1</v>
      </c>
      <c r="AC907" s="1"/>
    </row>
    <row r="908" spans="1:29" ht="12.95" customHeight="1">
      <c r="A908" s="2" t="s">
        <v>1443</v>
      </c>
      <c r="B908" s="1" t="s">
        <v>1437</v>
      </c>
      <c r="C908" s="1" t="s">
        <v>1444</v>
      </c>
      <c r="D908" s="1">
        <v>37.442222000000001</v>
      </c>
      <c r="E908" s="1">
        <v>-108.17444399999999</v>
      </c>
      <c r="F908" s="3">
        <v>2</v>
      </c>
      <c r="G908" s="9" t="s">
        <v>2026</v>
      </c>
      <c r="H908" s="13">
        <v>1.2204790000000001</v>
      </c>
      <c r="I908" s="14">
        <v>1.2204790000000001</v>
      </c>
      <c r="J908" s="12">
        <v>0</v>
      </c>
      <c r="K908" s="12">
        <v>0</v>
      </c>
      <c r="L908" s="12">
        <v>0</v>
      </c>
      <c r="M908" s="1">
        <v>0</v>
      </c>
      <c r="N908" s="1">
        <v>0</v>
      </c>
      <c r="O908" s="12">
        <v>1.1732229999999999</v>
      </c>
      <c r="P908" s="1">
        <v>0</v>
      </c>
      <c r="Q908" s="1">
        <v>0</v>
      </c>
      <c r="R908" s="1">
        <v>0</v>
      </c>
      <c r="S908" s="1">
        <f t="shared" si="396"/>
        <v>0</v>
      </c>
      <c r="T908" s="1">
        <f t="shared" si="396"/>
        <v>0</v>
      </c>
      <c r="U908" s="1">
        <f t="shared" si="396"/>
        <v>0</v>
      </c>
      <c r="V908" s="1">
        <f t="shared" si="394"/>
        <v>0</v>
      </c>
      <c r="W908" s="1">
        <f t="shared" si="397"/>
        <v>0</v>
      </c>
      <c r="X908" s="1">
        <f t="shared" si="398"/>
        <v>1</v>
      </c>
      <c r="Y908" s="1">
        <f t="shared" si="399"/>
        <v>0</v>
      </c>
      <c r="Z908" s="1">
        <f t="shared" si="395"/>
        <v>0</v>
      </c>
      <c r="AA908" s="1">
        <f t="shared" si="400"/>
        <v>0</v>
      </c>
      <c r="AB908" s="1">
        <f t="shared" si="393"/>
        <v>1</v>
      </c>
      <c r="AC908" s="1"/>
    </row>
    <row r="909" spans="1:29" ht="12.95" customHeight="1">
      <c r="A909" s="2" t="s">
        <v>1446</v>
      </c>
      <c r="B909" s="1" t="s">
        <v>1429</v>
      </c>
      <c r="C909" s="1" t="s">
        <v>1447</v>
      </c>
      <c r="D909" s="1">
        <v>37.353999999999999</v>
      </c>
      <c r="E909" s="1">
        <v>-108.25700000000001</v>
      </c>
      <c r="F909" s="3">
        <v>1</v>
      </c>
      <c r="G909" s="9" t="s">
        <v>2024</v>
      </c>
      <c r="H909" s="13">
        <v>186.616218</v>
      </c>
      <c r="I909" s="14">
        <v>28.644241000000001</v>
      </c>
      <c r="J909" s="12">
        <v>0</v>
      </c>
      <c r="K909" s="12">
        <v>3.2498</v>
      </c>
      <c r="L909" s="12">
        <v>0.19919999999999999</v>
      </c>
      <c r="M909" s="1">
        <v>0</v>
      </c>
      <c r="N909" s="1">
        <v>43</v>
      </c>
      <c r="O909" s="12">
        <v>1.726054</v>
      </c>
      <c r="P909" s="1">
        <v>5.8944999999999997E-2</v>
      </c>
      <c r="Q909" s="1">
        <v>13</v>
      </c>
      <c r="R909" s="1">
        <v>0</v>
      </c>
      <c r="S909" s="1">
        <f>IF(J909&gt;5,1,0)</f>
        <v>0</v>
      </c>
      <c r="T909" s="1">
        <f>IF(K909&gt;2,1,0)</f>
        <v>1</v>
      </c>
      <c r="U909" s="1">
        <f>IF(L909&gt;0.05,1,0)</f>
        <v>1</v>
      </c>
      <c r="V909" s="1">
        <f t="shared" si="394"/>
        <v>0</v>
      </c>
      <c r="W909" s="1">
        <f>IF(N909&gt;10,1,0)</f>
        <v>1</v>
      </c>
      <c r="X909" s="1">
        <f>IF(O909&gt;2,1,0)</f>
        <v>0</v>
      </c>
      <c r="Y909" s="1">
        <f>IF(P909&gt;0.05,1,0)</f>
        <v>1</v>
      </c>
      <c r="Z909" s="1">
        <f t="shared" si="395"/>
        <v>1</v>
      </c>
      <c r="AA909" s="1">
        <f t="shared" ref="AA909:AA921" si="401">IF(R909&gt;2,1,0)</f>
        <v>0</v>
      </c>
      <c r="AB909" s="1">
        <f t="shared" si="393"/>
        <v>5</v>
      </c>
      <c r="AC909" s="1"/>
    </row>
    <row r="910" spans="1:29" ht="12.95" customHeight="1">
      <c r="A910" s="2" t="s">
        <v>1464</v>
      </c>
      <c r="B910" s="1" t="s">
        <v>1465</v>
      </c>
      <c r="C910" s="1" t="s">
        <v>1466</v>
      </c>
      <c r="D910" s="1">
        <v>37.408079999999998</v>
      </c>
      <c r="E910" s="1">
        <v>-108.53052</v>
      </c>
      <c r="F910" s="3">
        <v>1</v>
      </c>
      <c r="G910" s="9" t="s">
        <v>2024</v>
      </c>
      <c r="H910" s="13">
        <v>0.40297500000000003</v>
      </c>
      <c r="I910" s="14">
        <v>0.40297500000000003</v>
      </c>
      <c r="J910" s="12">
        <v>0</v>
      </c>
      <c r="K910" s="12">
        <v>82.287000000000006</v>
      </c>
      <c r="L910" s="12">
        <v>4.9327000000000005</v>
      </c>
      <c r="M910" s="1">
        <v>2</v>
      </c>
      <c r="N910" s="1">
        <v>0</v>
      </c>
      <c r="O910" s="12">
        <v>9.4109219999999993</v>
      </c>
      <c r="P910" s="1">
        <v>0</v>
      </c>
      <c r="Q910" s="1">
        <v>0</v>
      </c>
      <c r="R910" s="1">
        <v>0</v>
      </c>
      <c r="S910" s="1">
        <f>IF(J910&gt;5,1,0)</f>
        <v>0</v>
      </c>
      <c r="T910" s="1">
        <f>IF(K910&gt;2,1,0)</f>
        <v>1</v>
      </c>
      <c r="U910" s="1">
        <f>IF(L910&gt;0.05,1,0)</f>
        <v>1</v>
      </c>
      <c r="V910" s="1">
        <f t="shared" si="394"/>
        <v>1</v>
      </c>
      <c r="W910" s="1">
        <f>IF(N910&gt;10,1,0)</f>
        <v>0</v>
      </c>
      <c r="X910" s="1">
        <f>IF(O910&gt;2,1,0)</f>
        <v>1</v>
      </c>
      <c r="Y910" s="1">
        <f>IF(P910&gt;0.05,1,0)</f>
        <v>0</v>
      </c>
      <c r="Z910" s="1">
        <f t="shared" si="395"/>
        <v>0</v>
      </c>
      <c r="AA910" s="1">
        <f t="shared" si="401"/>
        <v>0</v>
      </c>
      <c r="AB910" s="1">
        <f t="shared" si="393"/>
        <v>4</v>
      </c>
      <c r="AC910" s="1"/>
    </row>
    <row r="911" spans="1:29" ht="12.95" customHeight="1">
      <c r="A911" s="2" t="s">
        <v>1467</v>
      </c>
      <c r="B911" s="1" t="s">
        <v>1468</v>
      </c>
      <c r="C911" s="1" t="s">
        <v>1469</v>
      </c>
      <c r="D911" s="1">
        <v>37.407339999999998</v>
      </c>
      <c r="E911" s="1">
        <v>-108.53279999999999</v>
      </c>
      <c r="F911" s="3">
        <v>1</v>
      </c>
      <c r="G911" s="9" t="s">
        <v>2024</v>
      </c>
      <c r="H911" s="13">
        <v>2.189025</v>
      </c>
      <c r="I911" s="14">
        <v>2.189025</v>
      </c>
      <c r="J911" s="12">
        <v>0.70130000000000003</v>
      </c>
      <c r="K911" s="12">
        <v>40.8003</v>
      </c>
      <c r="L911" s="12">
        <v>1.1964000000000001</v>
      </c>
      <c r="M911" s="1">
        <v>0</v>
      </c>
      <c r="N911" s="1">
        <v>1</v>
      </c>
      <c r="O911" s="12">
        <v>2.8477009999999998</v>
      </c>
      <c r="P911" s="1">
        <v>0</v>
      </c>
      <c r="Q911" s="1">
        <v>0</v>
      </c>
      <c r="R911" s="1">
        <v>0</v>
      </c>
      <c r="S911" s="1">
        <f>IF(J911&gt;5,1,0)</f>
        <v>0</v>
      </c>
      <c r="T911" s="1">
        <f>IF(K911&gt;2,1,0)</f>
        <v>1</v>
      </c>
      <c r="U911" s="1">
        <f>IF(L911&gt;0.05,1,0)</f>
        <v>1</v>
      </c>
      <c r="V911" s="1">
        <f t="shared" si="394"/>
        <v>0</v>
      </c>
      <c r="W911" s="1">
        <f>IF(N911&gt;10,1,0)</f>
        <v>0</v>
      </c>
      <c r="X911" s="1">
        <f>IF(O911&gt;2,1,0)</f>
        <v>1</v>
      </c>
      <c r="Y911" s="1">
        <f>IF(P911&gt;0.05,1,0)</f>
        <v>0</v>
      </c>
      <c r="Z911" s="1">
        <f t="shared" si="395"/>
        <v>0</v>
      </c>
      <c r="AA911" s="1">
        <f t="shared" si="401"/>
        <v>0</v>
      </c>
      <c r="AB911" s="1">
        <f t="shared" si="393"/>
        <v>3</v>
      </c>
      <c r="AC911" s="1"/>
    </row>
    <row r="912" spans="1:29" ht="12.95" customHeight="1">
      <c r="A912" s="2" t="s">
        <v>1470</v>
      </c>
      <c r="B912" s="1" t="s">
        <v>1462</v>
      </c>
      <c r="C912" s="1" t="s">
        <v>1471</v>
      </c>
      <c r="D912" s="1">
        <v>37.349049000000001</v>
      </c>
      <c r="E912" s="1">
        <v>-108.53433699999999</v>
      </c>
      <c r="F912" s="3">
        <v>1</v>
      </c>
      <c r="G912" s="9" t="s">
        <v>2024</v>
      </c>
      <c r="H912" s="13">
        <v>91.644413</v>
      </c>
      <c r="I912" s="14">
        <v>14.314738</v>
      </c>
      <c r="J912" s="12">
        <v>7.6600000000000001E-2</v>
      </c>
      <c r="K912" s="12">
        <v>2.4368999999999996</v>
      </c>
      <c r="L912" s="12">
        <v>0.6389999999999999</v>
      </c>
      <c r="M912" s="1">
        <v>0</v>
      </c>
      <c r="N912" s="1">
        <v>1</v>
      </c>
      <c r="O912" s="12">
        <v>1.646665</v>
      </c>
      <c r="P912" s="1">
        <v>0</v>
      </c>
      <c r="Q912" s="1">
        <v>3</v>
      </c>
      <c r="R912" s="1">
        <v>0</v>
      </c>
      <c r="S912" s="1">
        <f>IF(J912&gt;5,1,0)</f>
        <v>0</v>
      </c>
      <c r="T912" s="1">
        <f>IF(K912&gt;2,1,0)</f>
        <v>1</v>
      </c>
      <c r="U912" s="1">
        <f>IF(L912&gt;0.05,1,0)</f>
        <v>1</v>
      </c>
      <c r="V912" s="1">
        <f t="shared" si="394"/>
        <v>0</v>
      </c>
      <c r="W912" s="1">
        <f>IF(N912&gt;10,1,0)</f>
        <v>0</v>
      </c>
      <c r="X912" s="1">
        <f>IF(O912&gt;2,1,0)</f>
        <v>0</v>
      </c>
      <c r="Y912" s="1">
        <f>IF(P912&gt;0.05,1,0)</f>
        <v>0</v>
      </c>
      <c r="Z912" s="1">
        <f t="shared" si="395"/>
        <v>1</v>
      </c>
      <c r="AA912" s="1">
        <f t="shared" si="401"/>
        <v>0</v>
      </c>
      <c r="AB912" s="1">
        <f t="shared" si="393"/>
        <v>3</v>
      </c>
      <c r="AC912" s="1"/>
    </row>
    <row r="913" spans="1:29" ht="12.95" customHeight="1">
      <c r="A913" s="2" t="s">
        <v>1472</v>
      </c>
      <c r="B913" s="1" t="s">
        <v>747</v>
      </c>
      <c r="C913" s="1" t="s">
        <v>1271</v>
      </c>
      <c r="D913" s="1">
        <v>38.011000000000003</v>
      </c>
      <c r="E913" s="1">
        <v>-103.58833300000001</v>
      </c>
      <c r="F913" s="3">
        <v>3</v>
      </c>
      <c r="G913" s="9" t="s">
        <v>2025</v>
      </c>
      <c r="H913" s="13">
        <v>30759.475891999999</v>
      </c>
      <c r="I913" s="14">
        <v>24.471886999999999</v>
      </c>
      <c r="J913" s="12">
        <v>1.4719</v>
      </c>
      <c r="K913" s="12">
        <v>0.58350000000000002</v>
      </c>
      <c r="L913" s="12">
        <v>1.7081999999999999</v>
      </c>
      <c r="M913" s="1">
        <v>0</v>
      </c>
      <c r="N913" s="1">
        <v>7</v>
      </c>
      <c r="O913" s="12">
        <v>4.1067049999999998</v>
      </c>
      <c r="P913" s="1">
        <v>1.0533000000000001E-2</v>
      </c>
      <c r="Q913" s="1">
        <v>0</v>
      </c>
      <c r="R913" s="1">
        <v>0</v>
      </c>
      <c r="S913" s="1">
        <f t="shared" ref="S913:S921" si="402">IF(J913&gt;6,1,0)</f>
        <v>0</v>
      </c>
      <c r="T913" s="1">
        <f t="shared" ref="T913:T921" si="403">IF(K913&gt;50,1,0)</f>
        <v>0</v>
      </c>
      <c r="U913" s="1">
        <f t="shared" ref="U913:U921" si="404">IF(L913&gt;1,1,0)</f>
        <v>1</v>
      </c>
      <c r="V913" s="1">
        <f t="shared" ref="V913:V921" si="405">IF(M913&gt;2,1,0)</f>
        <v>0</v>
      </c>
      <c r="W913" s="1">
        <f t="shared" ref="W913:W921" si="406">IF(N913&gt;30,1,0)</f>
        <v>0</v>
      </c>
      <c r="X913" s="1">
        <f t="shared" ref="X913:X921" si="407">IF(O913&gt;3,1,0)</f>
        <v>1</v>
      </c>
      <c r="Y913" s="1">
        <f t="shared" ref="Y913:Y921" si="408">IF(P913&gt;0.002,1,0)</f>
        <v>1</v>
      </c>
      <c r="Z913" s="1">
        <f t="shared" ref="Z913:Z921" si="409">IF(Q913&gt;3,1,0)</f>
        <v>0</v>
      </c>
      <c r="AA913" s="1">
        <f t="shared" si="401"/>
        <v>0</v>
      </c>
      <c r="AB913" s="1">
        <f t="shared" si="393"/>
        <v>3</v>
      </c>
      <c r="AC913" s="1"/>
    </row>
    <row r="914" spans="1:29" ht="12.95" customHeight="1">
      <c r="A914" s="2" t="s">
        <v>1473</v>
      </c>
      <c r="B914" s="1" t="s">
        <v>1474</v>
      </c>
      <c r="C914" s="1" t="s">
        <v>1475</v>
      </c>
      <c r="D914" s="1">
        <v>38.148699999999998</v>
      </c>
      <c r="E914" s="1">
        <v>-102.31100000000001</v>
      </c>
      <c r="F914" s="3">
        <v>3</v>
      </c>
      <c r="G914" s="9" t="s">
        <v>2025</v>
      </c>
      <c r="H914" s="13">
        <v>143.78087099999999</v>
      </c>
      <c r="I914" s="14">
        <v>20.282181000000001</v>
      </c>
      <c r="J914" s="12">
        <v>65.954900000000009</v>
      </c>
      <c r="K914" s="12">
        <v>8.5099999999999995E-2</v>
      </c>
      <c r="L914" s="12">
        <v>0.17030000000000001</v>
      </c>
      <c r="M914" s="1">
        <v>0</v>
      </c>
      <c r="N914" s="1">
        <v>0</v>
      </c>
      <c r="O914" s="12">
        <v>1.579331</v>
      </c>
      <c r="P914" s="1">
        <v>0</v>
      </c>
      <c r="Q914" s="1">
        <v>0</v>
      </c>
      <c r="R914" s="1">
        <v>0</v>
      </c>
      <c r="S914" s="1">
        <f t="shared" si="402"/>
        <v>1</v>
      </c>
      <c r="T914" s="1">
        <f t="shared" si="403"/>
        <v>0</v>
      </c>
      <c r="U914" s="1">
        <f t="shared" si="404"/>
        <v>0</v>
      </c>
      <c r="V914" s="1">
        <f t="shared" si="405"/>
        <v>0</v>
      </c>
      <c r="W914" s="1">
        <f t="shared" si="406"/>
        <v>0</v>
      </c>
      <c r="X914" s="1">
        <f t="shared" si="407"/>
        <v>0</v>
      </c>
      <c r="Y914" s="1">
        <f t="shared" si="408"/>
        <v>0</v>
      </c>
      <c r="Z914" s="1">
        <f t="shared" si="409"/>
        <v>0</v>
      </c>
      <c r="AA914" s="1">
        <f t="shared" si="401"/>
        <v>0</v>
      </c>
      <c r="AB914" s="1">
        <f t="shared" si="393"/>
        <v>1</v>
      </c>
      <c r="AC914" s="1"/>
    </row>
    <row r="915" spans="1:29" ht="12.95" customHeight="1">
      <c r="A915" s="2" t="s">
        <v>1476</v>
      </c>
      <c r="B915" s="1" t="s">
        <v>1477</v>
      </c>
      <c r="C915" s="1" t="s">
        <v>1478</v>
      </c>
      <c r="D915" s="1">
        <v>38.116332999999997</v>
      </c>
      <c r="E915" s="1">
        <v>-102.608667</v>
      </c>
      <c r="F915" s="3">
        <v>3</v>
      </c>
      <c r="G915" s="9" t="s">
        <v>2025</v>
      </c>
      <c r="H915" s="13">
        <v>221.77201500000001</v>
      </c>
      <c r="I915" s="14">
        <v>15.765662000000001</v>
      </c>
      <c r="J915" s="12">
        <v>40.501199999999997</v>
      </c>
      <c r="K915" s="12">
        <v>1.2199999999999999E-2</v>
      </c>
      <c r="L915" s="12">
        <v>0.34570000000000006</v>
      </c>
      <c r="M915" s="1">
        <v>1</v>
      </c>
      <c r="N915" s="1">
        <v>3</v>
      </c>
      <c r="O915" s="12">
        <v>3.0075120000000002</v>
      </c>
      <c r="P915" s="1">
        <v>0</v>
      </c>
      <c r="Q915" s="1">
        <v>3</v>
      </c>
      <c r="R915" s="1">
        <v>0</v>
      </c>
      <c r="S915" s="1">
        <f t="shared" si="402"/>
        <v>1</v>
      </c>
      <c r="T915" s="1">
        <f t="shared" si="403"/>
        <v>0</v>
      </c>
      <c r="U915" s="1">
        <f t="shared" si="404"/>
        <v>0</v>
      </c>
      <c r="V915" s="1">
        <f t="shared" si="405"/>
        <v>0</v>
      </c>
      <c r="W915" s="1">
        <f t="shared" si="406"/>
        <v>0</v>
      </c>
      <c r="X915" s="1">
        <f t="shared" si="407"/>
        <v>1</v>
      </c>
      <c r="Y915" s="1">
        <f t="shared" si="408"/>
        <v>0</v>
      </c>
      <c r="Z915" s="1">
        <f t="shared" si="409"/>
        <v>0</v>
      </c>
      <c r="AA915" s="1">
        <f t="shared" si="401"/>
        <v>0</v>
      </c>
      <c r="AB915" s="1">
        <f t="shared" si="393"/>
        <v>2</v>
      </c>
      <c r="AC915" s="1"/>
    </row>
    <row r="916" spans="1:29" ht="12.95" customHeight="1">
      <c r="A916" s="2" t="s">
        <v>1479</v>
      </c>
      <c r="B916" s="1" t="s">
        <v>747</v>
      </c>
      <c r="C916" s="1" t="s">
        <v>1063</v>
      </c>
      <c r="D916" s="1">
        <v>38.094900000000003</v>
      </c>
      <c r="E916" s="1">
        <v>-102.3104</v>
      </c>
      <c r="F916" s="3">
        <v>3</v>
      </c>
      <c r="G916" s="9" t="s">
        <v>2025</v>
      </c>
      <c r="H916" s="13">
        <v>60890.750135000002</v>
      </c>
      <c r="I916" s="14">
        <v>31.724254999999999</v>
      </c>
      <c r="J916" s="12">
        <v>5.7416</v>
      </c>
      <c r="K916" s="12">
        <v>0.38180000000000003</v>
      </c>
      <c r="L916" s="12">
        <v>0.96010000000000006</v>
      </c>
      <c r="M916" s="1">
        <v>0</v>
      </c>
      <c r="N916" s="1">
        <v>0</v>
      </c>
      <c r="O916" s="12">
        <v>2.6874500000000001</v>
      </c>
      <c r="P916" s="1">
        <v>5.3210000000000002E-3</v>
      </c>
      <c r="Q916" s="1">
        <v>2</v>
      </c>
      <c r="R916" s="1">
        <v>0</v>
      </c>
      <c r="S916" s="1">
        <f t="shared" si="402"/>
        <v>0</v>
      </c>
      <c r="T916" s="1">
        <f t="shared" si="403"/>
        <v>0</v>
      </c>
      <c r="U916" s="1">
        <f t="shared" si="404"/>
        <v>0</v>
      </c>
      <c r="V916" s="1">
        <f t="shared" si="405"/>
        <v>0</v>
      </c>
      <c r="W916" s="1">
        <f t="shared" si="406"/>
        <v>0</v>
      </c>
      <c r="X916" s="1">
        <f t="shared" si="407"/>
        <v>0</v>
      </c>
      <c r="Y916" s="1">
        <f t="shared" si="408"/>
        <v>1</v>
      </c>
      <c r="Z916" s="1">
        <f t="shared" si="409"/>
        <v>0</v>
      </c>
      <c r="AA916" s="1">
        <f t="shared" si="401"/>
        <v>0</v>
      </c>
      <c r="AB916" s="1">
        <f t="shared" si="393"/>
        <v>1</v>
      </c>
      <c r="AC916" s="1"/>
    </row>
    <row r="917" spans="1:29" ht="12.95" customHeight="1">
      <c r="A917" s="2" t="s">
        <v>1480</v>
      </c>
      <c r="B917" s="1" t="s">
        <v>1277</v>
      </c>
      <c r="C917" s="1" t="s">
        <v>1481</v>
      </c>
      <c r="D917" s="1">
        <v>38.850700000000003</v>
      </c>
      <c r="E917" s="1">
        <v>-103.5394</v>
      </c>
      <c r="F917" s="3">
        <v>3</v>
      </c>
      <c r="G917" s="9" t="s">
        <v>2025</v>
      </c>
      <c r="H917" s="13">
        <v>570.39693599999998</v>
      </c>
      <c r="I917" s="14">
        <v>12.293445999999999</v>
      </c>
      <c r="J917" s="12">
        <v>15.6592</v>
      </c>
      <c r="K917" s="12">
        <v>2.6499999999999999E-2</v>
      </c>
      <c r="L917" s="12">
        <v>9.2999999999999992E-3</v>
      </c>
      <c r="M917" s="1">
        <v>0</v>
      </c>
      <c r="N917" s="1">
        <v>0</v>
      </c>
      <c r="O917" s="12">
        <v>0.79941200000000001</v>
      </c>
      <c r="P917" s="1">
        <v>0</v>
      </c>
      <c r="Q917" s="1">
        <v>17</v>
      </c>
      <c r="R917" s="1">
        <v>0</v>
      </c>
      <c r="S917" s="1">
        <f t="shared" si="402"/>
        <v>1</v>
      </c>
      <c r="T917" s="1">
        <f t="shared" si="403"/>
        <v>0</v>
      </c>
      <c r="U917" s="1">
        <f t="shared" si="404"/>
        <v>0</v>
      </c>
      <c r="V917" s="1">
        <f t="shared" si="405"/>
        <v>0</v>
      </c>
      <c r="W917" s="1">
        <f t="shared" si="406"/>
        <v>0</v>
      </c>
      <c r="X917" s="1">
        <f t="shared" si="407"/>
        <v>0</v>
      </c>
      <c r="Y917" s="1">
        <f t="shared" si="408"/>
        <v>0</v>
      </c>
      <c r="Z917" s="1">
        <f t="shared" si="409"/>
        <v>1</v>
      </c>
      <c r="AA917" s="1">
        <f t="shared" si="401"/>
        <v>0</v>
      </c>
      <c r="AB917" s="1">
        <f t="shared" si="393"/>
        <v>2</v>
      </c>
      <c r="AC917" s="1" t="s">
        <v>2207</v>
      </c>
    </row>
    <row r="918" spans="1:29" ht="12.95" customHeight="1">
      <c r="A918" s="2" t="s">
        <v>1482</v>
      </c>
      <c r="B918" s="1" t="s">
        <v>1483</v>
      </c>
      <c r="C918" s="1" t="s">
        <v>1481</v>
      </c>
      <c r="D918" s="1">
        <v>38.849400000000003</v>
      </c>
      <c r="E918" s="1">
        <v>-103.48520000000001</v>
      </c>
      <c r="F918" s="3">
        <v>3</v>
      </c>
      <c r="G918" s="9" t="s">
        <v>2025</v>
      </c>
      <c r="H918" s="13">
        <v>911.06519500000002</v>
      </c>
      <c r="I918" s="14">
        <v>23.202787000000001</v>
      </c>
      <c r="J918" s="12">
        <v>27.402700000000003</v>
      </c>
      <c r="K918" s="12">
        <v>0</v>
      </c>
      <c r="L918" s="12">
        <v>8.5999999999999983E-3</v>
      </c>
      <c r="M918" s="1">
        <v>0</v>
      </c>
      <c r="N918" s="1">
        <v>0</v>
      </c>
      <c r="O918" s="12">
        <v>0.90085599999999999</v>
      </c>
      <c r="P918" s="1">
        <v>0</v>
      </c>
      <c r="Q918" s="1">
        <v>5</v>
      </c>
      <c r="R918" s="1">
        <v>0</v>
      </c>
      <c r="S918" s="1">
        <f t="shared" si="402"/>
        <v>1</v>
      </c>
      <c r="T918" s="1">
        <f t="shared" si="403"/>
        <v>0</v>
      </c>
      <c r="U918" s="1">
        <f t="shared" si="404"/>
        <v>0</v>
      </c>
      <c r="V918" s="1">
        <f t="shared" si="405"/>
        <v>0</v>
      </c>
      <c r="W918" s="1">
        <f t="shared" si="406"/>
        <v>0</v>
      </c>
      <c r="X918" s="1">
        <f t="shared" si="407"/>
        <v>0</v>
      </c>
      <c r="Y918" s="1">
        <f t="shared" si="408"/>
        <v>0</v>
      </c>
      <c r="Z918" s="1">
        <f t="shared" si="409"/>
        <v>1</v>
      </c>
      <c r="AA918" s="1">
        <f t="shared" si="401"/>
        <v>0</v>
      </c>
      <c r="AB918" s="1">
        <f t="shared" si="393"/>
        <v>2</v>
      </c>
      <c r="AC918" s="1"/>
    </row>
    <row r="919" spans="1:29" ht="12.95" customHeight="1">
      <c r="A919" s="2" t="s">
        <v>1484</v>
      </c>
      <c r="B919" s="1" t="s">
        <v>1483</v>
      </c>
      <c r="C919" s="1" t="s">
        <v>1485</v>
      </c>
      <c r="D919" s="1">
        <v>39.061300000000003</v>
      </c>
      <c r="E919" s="1">
        <v>-103.703</v>
      </c>
      <c r="F919" s="3">
        <v>3</v>
      </c>
      <c r="G919" s="9" t="s">
        <v>2025</v>
      </c>
      <c r="H919" s="13">
        <v>100.052459</v>
      </c>
      <c r="I919" s="14">
        <v>16.90748</v>
      </c>
      <c r="J919" s="12">
        <v>21.768699999999999</v>
      </c>
      <c r="K919" s="12">
        <v>0</v>
      </c>
      <c r="L919" s="12">
        <v>4.5000000000000005E-3</v>
      </c>
      <c r="M919" s="1">
        <v>0</v>
      </c>
      <c r="N919" s="1">
        <v>0</v>
      </c>
      <c r="O919" s="12">
        <v>1.6764250000000001</v>
      </c>
      <c r="P919" s="1">
        <v>0</v>
      </c>
      <c r="Q919" s="1">
        <v>1</v>
      </c>
      <c r="R919" s="1">
        <v>0</v>
      </c>
      <c r="S919" s="1">
        <f t="shared" si="402"/>
        <v>1</v>
      </c>
      <c r="T919" s="1">
        <f t="shared" si="403"/>
        <v>0</v>
      </c>
      <c r="U919" s="1">
        <f t="shared" si="404"/>
        <v>0</v>
      </c>
      <c r="V919" s="1">
        <f t="shared" si="405"/>
        <v>0</v>
      </c>
      <c r="W919" s="1">
        <f t="shared" si="406"/>
        <v>0</v>
      </c>
      <c r="X919" s="1">
        <f t="shared" si="407"/>
        <v>0</v>
      </c>
      <c r="Y919" s="1">
        <f t="shared" si="408"/>
        <v>0</v>
      </c>
      <c r="Z919" s="1">
        <f t="shared" si="409"/>
        <v>0</v>
      </c>
      <c r="AA919" s="1">
        <f t="shared" si="401"/>
        <v>0</v>
      </c>
      <c r="AB919" s="1">
        <f t="shared" si="393"/>
        <v>1</v>
      </c>
      <c r="AC919" s="1"/>
    </row>
    <row r="920" spans="1:29" ht="12.95" customHeight="1">
      <c r="A920" s="2" t="s">
        <v>1486</v>
      </c>
      <c r="B920" s="1" t="s">
        <v>1487</v>
      </c>
      <c r="C920" s="1" t="s">
        <v>1488</v>
      </c>
      <c r="D920" s="1">
        <v>38.917499999999997</v>
      </c>
      <c r="E920" s="1">
        <v>-103.75783300000001</v>
      </c>
      <c r="F920" s="3">
        <v>3</v>
      </c>
      <c r="G920" s="9" t="s">
        <v>2025</v>
      </c>
      <c r="H920" s="13">
        <v>60.695895</v>
      </c>
      <c r="I920" s="14">
        <v>12.022261</v>
      </c>
      <c r="J920" s="12">
        <v>26.1843</v>
      </c>
      <c r="K920" s="12">
        <v>0</v>
      </c>
      <c r="L920" s="12">
        <v>1.5E-3</v>
      </c>
      <c r="M920" s="1">
        <v>0</v>
      </c>
      <c r="N920" s="1">
        <v>5</v>
      </c>
      <c r="O920" s="12">
        <v>1.13435</v>
      </c>
      <c r="P920" s="1">
        <v>0</v>
      </c>
      <c r="Q920" s="1">
        <v>0</v>
      </c>
      <c r="R920" s="1">
        <v>0</v>
      </c>
      <c r="S920" s="1">
        <f t="shared" si="402"/>
        <v>1</v>
      </c>
      <c r="T920" s="1">
        <f t="shared" si="403"/>
        <v>0</v>
      </c>
      <c r="U920" s="1">
        <f t="shared" si="404"/>
        <v>0</v>
      </c>
      <c r="V920" s="1">
        <f t="shared" si="405"/>
        <v>0</v>
      </c>
      <c r="W920" s="1">
        <f t="shared" si="406"/>
        <v>0</v>
      </c>
      <c r="X920" s="1">
        <f t="shared" si="407"/>
        <v>0</v>
      </c>
      <c r="Y920" s="1">
        <f t="shared" si="408"/>
        <v>0</v>
      </c>
      <c r="Z920" s="1">
        <f t="shared" si="409"/>
        <v>0</v>
      </c>
      <c r="AA920" s="1">
        <f t="shared" si="401"/>
        <v>0</v>
      </c>
      <c r="AB920" s="1">
        <f t="shared" si="393"/>
        <v>1</v>
      </c>
      <c r="AC920" s="1"/>
    </row>
    <row r="921" spans="1:29" ht="12.95" customHeight="1">
      <c r="A921" s="2" t="s">
        <v>1489</v>
      </c>
      <c r="B921" s="1" t="s">
        <v>1062</v>
      </c>
      <c r="C921" s="1" t="s">
        <v>1490</v>
      </c>
      <c r="D921" s="1">
        <v>39.7605</v>
      </c>
      <c r="E921" s="1">
        <v>-102.46383299999999</v>
      </c>
      <c r="F921" s="3">
        <v>3</v>
      </c>
      <c r="G921" s="9" t="s">
        <v>2025</v>
      </c>
      <c r="H921" s="13">
        <v>2885.7865310000002</v>
      </c>
      <c r="I921" s="14">
        <v>25.217879</v>
      </c>
      <c r="J921" s="12">
        <v>57.3307</v>
      </c>
      <c r="K921" s="12">
        <v>0.37580000000000002</v>
      </c>
      <c r="L921" s="12">
        <v>5.1699999999999996E-2</v>
      </c>
      <c r="M921" s="1">
        <v>0</v>
      </c>
      <c r="N921" s="1">
        <v>0</v>
      </c>
      <c r="O921" s="12">
        <v>0.206452</v>
      </c>
      <c r="P921" s="1">
        <v>0</v>
      </c>
      <c r="Q921" s="1">
        <v>1</v>
      </c>
      <c r="R921" s="1">
        <v>0</v>
      </c>
      <c r="S921" s="1">
        <f t="shared" si="402"/>
        <v>1</v>
      </c>
      <c r="T921" s="1">
        <f t="shared" si="403"/>
        <v>0</v>
      </c>
      <c r="U921" s="1">
        <f t="shared" si="404"/>
        <v>0</v>
      </c>
      <c r="V921" s="1">
        <f t="shared" si="405"/>
        <v>0</v>
      </c>
      <c r="W921" s="1">
        <f t="shared" si="406"/>
        <v>0</v>
      </c>
      <c r="X921" s="1">
        <f t="shared" si="407"/>
        <v>0</v>
      </c>
      <c r="Y921" s="1">
        <f t="shared" si="408"/>
        <v>0</v>
      </c>
      <c r="Z921" s="1">
        <f t="shared" si="409"/>
        <v>0</v>
      </c>
      <c r="AA921" s="1">
        <f t="shared" si="401"/>
        <v>0</v>
      </c>
      <c r="AB921" s="1">
        <f t="shared" si="393"/>
        <v>1</v>
      </c>
      <c r="AC921" s="1"/>
    </row>
    <row r="922" spans="1:29" ht="12.95" customHeight="1">
      <c r="A922" s="2" t="s">
        <v>1491</v>
      </c>
      <c r="B922" s="1" t="s">
        <v>267</v>
      </c>
      <c r="C922" s="1" t="s">
        <v>1492</v>
      </c>
      <c r="D922" s="1">
        <v>39.735166999999997</v>
      </c>
      <c r="E922" s="1">
        <v>-105.38463299999999</v>
      </c>
      <c r="F922" s="3">
        <v>2</v>
      </c>
      <c r="G922" s="9" t="s">
        <v>2026</v>
      </c>
      <c r="H922" s="13">
        <v>855.19698700000004</v>
      </c>
      <c r="I922" s="14">
        <v>26.588146999999999</v>
      </c>
      <c r="J922" s="12">
        <v>0</v>
      </c>
      <c r="K922" s="12">
        <v>3.1999999999999997E-3</v>
      </c>
      <c r="L922" s="12">
        <v>1.2061999999999999</v>
      </c>
      <c r="M922" s="1">
        <v>7</v>
      </c>
      <c r="N922" s="1">
        <v>3</v>
      </c>
      <c r="O922" s="12">
        <v>3.3277939999999999</v>
      </c>
      <c r="P922" s="1">
        <v>5.8465999999999997E-2</v>
      </c>
      <c r="Q922" s="1">
        <v>0</v>
      </c>
      <c r="R922" s="1">
        <v>0</v>
      </c>
      <c r="S922" s="1">
        <f t="shared" ref="S922:S946" si="410">IF(J922&gt;0,1,0)</f>
        <v>0</v>
      </c>
      <c r="T922" s="1">
        <f t="shared" ref="T922:T946" si="411">IF(K922&gt;0,1,0)</f>
        <v>1</v>
      </c>
      <c r="U922" s="1">
        <f t="shared" ref="U922:U946" si="412">IF(L922&gt;0,1,0)</f>
        <v>1</v>
      </c>
      <c r="V922" s="1">
        <f t="shared" ref="V922:V946" si="413">IF(M922&gt;0,1,0)</f>
        <v>1</v>
      </c>
      <c r="W922" s="1">
        <f t="shared" ref="W922:W946" si="414">IF(N922&gt;1,1,0)</f>
        <v>1</v>
      </c>
      <c r="X922" s="1">
        <f t="shared" ref="X922:X946" si="415">IF(O922&gt;0.6,1,0)</f>
        <v>1</v>
      </c>
      <c r="Y922" s="1">
        <f t="shared" ref="Y922:Y946" si="416">IF(P922&gt;0.03,1,0)</f>
        <v>1</v>
      </c>
      <c r="Z922" s="1">
        <f t="shared" ref="Z922:Z946" si="417">IF(Q922&gt;0,1,0)</f>
        <v>0</v>
      </c>
      <c r="AA922" s="1">
        <f t="shared" ref="AA922:AA946" si="418">IF(R922&gt;0,1,0)</f>
        <v>0</v>
      </c>
      <c r="AB922" s="1">
        <f t="shared" si="393"/>
        <v>6</v>
      </c>
      <c r="AC922" s="1"/>
    </row>
    <row r="923" spans="1:29" ht="12.95" customHeight="1">
      <c r="A923" s="2" t="s">
        <v>1493</v>
      </c>
      <c r="B923" s="1" t="s">
        <v>267</v>
      </c>
      <c r="C923" s="1" t="s">
        <v>1494</v>
      </c>
      <c r="D923" s="1">
        <v>39.742882999999999</v>
      </c>
      <c r="E923" s="1">
        <v>-105.509883</v>
      </c>
      <c r="F923" s="3">
        <v>1</v>
      </c>
      <c r="G923" s="9" t="s">
        <v>2026</v>
      </c>
      <c r="H923" s="13">
        <v>620.575425</v>
      </c>
      <c r="I923" s="14">
        <v>22.720102000000001</v>
      </c>
      <c r="J923" s="12">
        <v>0</v>
      </c>
      <c r="K923" s="12">
        <v>4.4000000000000003E-3</v>
      </c>
      <c r="L923" s="12">
        <v>1.1470999999999998</v>
      </c>
      <c r="M923" s="1">
        <v>5</v>
      </c>
      <c r="N923" s="1">
        <v>10</v>
      </c>
      <c r="O923" s="12">
        <v>4.9047039999999997</v>
      </c>
      <c r="P923" s="1">
        <v>5.4788000000000003E-2</v>
      </c>
      <c r="Q923" s="1">
        <v>0</v>
      </c>
      <c r="R923" s="1">
        <v>0</v>
      </c>
      <c r="S923" s="1">
        <f t="shared" si="410"/>
        <v>0</v>
      </c>
      <c r="T923" s="1">
        <f t="shared" si="411"/>
        <v>1</v>
      </c>
      <c r="U923" s="1">
        <f t="shared" si="412"/>
        <v>1</v>
      </c>
      <c r="V923" s="1">
        <f t="shared" si="413"/>
        <v>1</v>
      </c>
      <c r="W923" s="1">
        <f t="shared" si="414"/>
        <v>1</v>
      </c>
      <c r="X923" s="1">
        <f t="shared" si="415"/>
        <v>1</v>
      </c>
      <c r="Y923" s="1">
        <f t="shared" si="416"/>
        <v>1</v>
      </c>
      <c r="Z923" s="1">
        <f t="shared" si="417"/>
        <v>0</v>
      </c>
      <c r="AA923" s="1">
        <f t="shared" si="418"/>
        <v>0</v>
      </c>
      <c r="AB923" s="1">
        <f t="shared" si="393"/>
        <v>6</v>
      </c>
      <c r="AC923" s="1"/>
    </row>
    <row r="924" spans="1:29" ht="12.95" customHeight="1">
      <c r="A924" s="2" t="s">
        <v>1495</v>
      </c>
      <c r="B924" s="1" t="s">
        <v>267</v>
      </c>
      <c r="C924" s="1" t="s">
        <v>1496</v>
      </c>
      <c r="D924" s="1">
        <v>39.761617000000001</v>
      </c>
      <c r="E924" s="1">
        <v>-105.5772</v>
      </c>
      <c r="F924" s="3">
        <v>1</v>
      </c>
      <c r="G924" s="9" t="s">
        <v>2026</v>
      </c>
      <c r="H924" s="13">
        <v>414.09832499999999</v>
      </c>
      <c r="I924" s="14">
        <v>21.582972000000002</v>
      </c>
      <c r="J924" s="12">
        <v>0</v>
      </c>
      <c r="K924" s="12">
        <v>6.4999999999999997E-3</v>
      </c>
      <c r="L924" s="12">
        <v>1.4024000000000001</v>
      </c>
      <c r="M924" s="1">
        <v>2</v>
      </c>
      <c r="N924" s="1">
        <v>6</v>
      </c>
      <c r="O924" s="12">
        <v>3.852395</v>
      </c>
      <c r="P924" s="1">
        <v>6.0372000000000002E-2</v>
      </c>
      <c r="Q924" s="1">
        <v>0</v>
      </c>
      <c r="R924" s="1">
        <v>0</v>
      </c>
      <c r="S924" s="1">
        <f t="shared" si="410"/>
        <v>0</v>
      </c>
      <c r="T924" s="1">
        <f t="shared" si="411"/>
        <v>1</v>
      </c>
      <c r="U924" s="1">
        <f t="shared" si="412"/>
        <v>1</v>
      </c>
      <c r="V924" s="1">
        <f t="shared" si="413"/>
        <v>1</v>
      </c>
      <c r="W924" s="1">
        <f t="shared" si="414"/>
        <v>1</v>
      </c>
      <c r="X924" s="1">
        <f t="shared" si="415"/>
        <v>1</v>
      </c>
      <c r="Y924" s="1">
        <f t="shared" si="416"/>
        <v>1</v>
      </c>
      <c r="Z924" s="1">
        <f t="shared" si="417"/>
        <v>0</v>
      </c>
      <c r="AA924" s="1">
        <f t="shared" si="418"/>
        <v>0</v>
      </c>
      <c r="AB924" s="1">
        <f t="shared" si="393"/>
        <v>6</v>
      </c>
      <c r="AC924" s="1"/>
    </row>
    <row r="925" spans="1:29" ht="12.95" customHeight="1">
      <c r="A925" s="2" t="s">
        <v>1497</v>
      </c>
      <c r="B925" s="1" t="s">
        <v>267</v>
      </c>
      <c r="C925" s="1" t="s">
        <v>1498</v>
      </c>
      <c r="D925" s="1">
        <v>39.763632999999999</v>
      </c>
      <c r="E925" s="1">
        <v>-105.63378299999999</v>
      </c>
      <c r="F925" s="3">
        <v>2</v>
      </c>
      <c r="G925" s="9" t="s">
        <v>2026</v>
      </c>
      <c r="H925" s="13">
        <v>371.61281300000002</v>
      </c>
      <c r="I925" s="14">
        <v>25.206914000000001</v>
      </c>
      <c r="J925" s="12">
        <v>0</v>
      </c>
      <c r="K925" s="12">
        <v>7.3000000000000001E-3</v>
      </c>
      <c r="L925" s="12">
        <v>1.4399</v>
      </c>
      <c r="M925" s="1">
        <v>3</v>
      </c>
      <c r="N925" s="1">
        <v>10</v>
      </c>
      <c r="O925" s="12">
        <v>3.9470689999999999</v>
      </c>
      <c r="P925" s="1">
        <v>6.7274E-2</v>
      </c>
      <c r="Q925" s="1">
        <v>0</v>
      </c>
      <c r="R925" s="1">
        <v>0</v>
      </c>
      <c r="S925" s="1">
        <f t="shared" si="410"/>
        <v>0</v>
      </c>
      <c r="T925" s="1">
        <f t="shared" si="411"/>
        <v>1</v>
      </c>
      <c r="U925" s="1">
        <f t="shared" si="412"/>
        <v>1</v>
      </c>
      <c r="V925" s="1">
        <f t="shared" si="413"/>
        <v>1</v>
      </c>
      <c r="W925" s="1">
        <f t="shared" si="414"/>
        <v>1</v>
      </c>
      <c r="X925" s="1">
        <f t="shared" si="415"/>
        <v>1</v>
      </c>
      <c r="Y925" s="1">
        <f t="shared" si="416"/>
        <v>1</v>
      </c>
      <c r="Z925" s="1">
        <f t="shared" si="417"/>
        <v>0</v>
      </c>
      <c r="AA925" s="1">
        <f t="shared" si="418"/>
        <v>0</v>
      </c>
      <c r="AB925" s="1">
        <f t="shared" si="393"/>
        <v>6</v>
      </c>
      <c r="AC925" s="1"/>
    </row>
    <row r="926" spans="1:29" ht="12.95" customHeight="1">
      <c r="A926" s="2" t="s">
        <v>1499</v>
      </c>
      <c r="B926" s="1" t="s">
        <v>908</v>
      </c>
      <c r="C926" s="1" t="s">
        <v>1500</v>
      </c>
      <c r="D926" s="1">
        <v>39.758583000000002</v>
      </c>
      <c r="E926" s="1">
        <v>-105.660667</v>
      </c>
      <c r="F926" s="3">
        <v>2</v>
      </c>
      <c r="G926" s="9" t="s">
        <v>2026</v>
      </c>
      <c r="H926" s="13">
        <v>146.408513</v>
      </c>
      <c r="I926" s="14">
        <v>24.921887000000002</v>
      </c>
      <c r="J926" s="12">
        <v>0</v>
      </c>
      <c r="K926" s="12">
        <v>1.11E-2</v>
      </c>
      <c r="L926" s="12">
        <v>1.1497999999999999</v>
      </c>
      <c r="M926" s="1">
        <v>2</v>
      </c>
      <c r="N926" s="1">
        <v>43</v>
      </c>
      <c r="O926" s="12">
        <v>3.417224</v>
      </c>
      <c r="P926" s="1">
        <v>8.8792999999999997E-2</v>
      </c>
      <c r="Q926" s="1">
        <v>0</v>
      </c>
      <c r="R926" s="1">
        <v>0</v>
      </c>
      <c r="S926" s="1">
        <f t="shared" si="410"/>
        <v>0</v>
      </c>
      <c r="T926" s="1">
        <f t="shared" si="411"/>
        <v>1</v>
      </c>
      <c r="U926" s="1">
        <f t="shared" si="412"/>
        <v>1</v>
      </c>
      <c r="V926" s="1">
        <f t="shared" si="413"/>
        <v>1</v>
      </c>
      <c r="W926" s="1">
        <f t="shared" si="414"/>
        <v>1</v>
      </c>
      <c r="X926" s="1">
        <f t="shared" si="415"/>
        <v>1</v>
      </c>
      <c r="Y926" s="1">
        <f t="shared" si="416"/>
        <v>1</v>
      </c>
      <c r="Z926" s="1">
        <f t="shared" si="417"/>
        <v>0</v>
      </c>
      <c r="AA926" s="1">
        <f t="shared" si="418"/>
        <v>0</v>
      </c>
      <c r="AB926" s="1">
        <f t="shared" si="393"/>
        <v>6</v>
      </c>
      <c r="AC926" s="1"/>
    </row>
    <row r="927" spans="1:29" ht="12.95" customHeight="1">
      <c r="A927" s="2" t="s">
        <v>1501</v>
      </c>
      <c r="B927" s="1" t="s">
        <v>267</v>
      </c>
      <c r="C927" s="1" t="s">
        <v>1502</v>
      </c>
      <c r="D927" s="1">
        <v>39.738033000000001</v>
      </c>
      <c r="E927" s="1">
        <v>-105.6848</v>
      </c>
      <c r="F927" s="3">
        <v>2</v>
      </c>
      <c r="G927" s="9" t="s">
        <v>2026</v>
      </c>
      <c r="H927" s="13">
        <v>211.50416300000001</v>
      </c>
      <c r="I927" s="14">
        <v>19.746099999999998</v>
      </c>
      <c r="J927" s="12">
        <v>0</v>
      </c>
      <c r="K927" s="12">
        <v>0</v>
      </c>
      <c r="L927" s="12">
        <v>1.4500999999999999</v>
      </c>
      <c r="M927" s="1">
        <v>0</v>
      </c>
      <c r="N927" s="1">
        <v>2</v>
      </c>
      <c r="O927" s="12">
        <v>3.6215799999999998</v>
      </c>
      <c r="P927" s="1">
        <v>5.6736000000000002E-2</v>
      </c>
      <c r="Q927" s="1">
        <v>0</v>
      </c>
      <c r="R927" s="1">
        <v>0</v>
      </c>
      <c r="S927" s="1">
        <f t="shared" si="410"/>
        <v>0</v>
      </c>
      <c r="T927" s="1">
        <f t="shared" si="411"/>
        <v>0</v>
      </c>
      <c r="U927" s="1">
        <f t="shared" si="412"/>
        <v>1</v>
      </c>
      <c r="V927" s="1">
        <f t="shared" si="413"/>
        <v>0</v>
      </c>
      <c r="W927" s="1">
        <f t="shared" si="414"/>
        <v>1</v>
      </c>
      <c r="X927" s="1">
        <f t="shared" si="415"/>
        <v>1</v>
      </c>
      <c r="Y927" s="1">
        <f t="shared" si="416"/>
        <v>1</v>
      </c>
      <c r="Z927" s="1">
        <f t="shared" si="417"/>
        <v>0</v>
      </c>
      <c r="AA927" s="1">
        <f t="shared" si="418"/>
        <v>0</v>
      </c>
      <c r="AB927" s="1">
        <f t="shared" si="393"/>
        <v>4</v>
      </c>
      <c r="AC927" s="1"/>
    </row>
    <row r="928" spans="1:29" ht="12.95" customHeight="1">
      <c r="A928" s="2" t="s">
        <v>1503</v>
      </c>
      <c r="B928" s="1" t="s">
        <v>1504</v>
      </c>
      <c r="C928" s="1" t="s">
        <v>1505</v>
      </c>
      <c r="D928" s="1">
        <v>39.684814000000003</v>
      </c>
      <c r="E928" s="1">
        <v>-105.699927</v>
      </c>
      <c r="F928" s="3">
        <v>2</v>
      </c>
      <c r="G928" s="9" t="s">
        <v>2026</v>
      </c>
      <c r="H928" s="13">
        <v>39.238746999999996</v>
      </c>
      <c r="I928" s="14">
        <v>11.101037</v>
      </c>
      <c r="J928" s="12">
        <v>0</v>
      </c>
      <c r="K928" s="12">
        <v>0</v>
      </c>
      <c r="L928" s="12">
        <v>0</v>
      </c>
      <c r="M928" s="1">
        <v>0</v>
      </c>
      <c r="N928" s="1">
        <v>1</v>
      </c>
      <c r="O928" s="12">
        <v>2.0872830000000002</v>
      </c>
      <c r="P928" s="1">
        <v>0</v>
      </c>
      <c r="Q928" s="1">
        <v>0</v>
      </c>
      <c r="R928" s="1">
        <v>0</v>
      </c>
      <c r="S928" s="1">
        <f t="shared" si="410"/>
        <v>0</v>
      </c>
      <c r="T928" s="1">
        <f t="shared" si="411"/>
        <v>0</v>
      </c>
      <c r="U928" s="1">
        <f t="shared" si="412"/>
        <v>0</v>
      </c>
      <c r="V928" s="1">
        <f t="shared" si="413"/>
        <v>0</v>
      </c>
      <c r="W928" s="1">
        <f t="shared" si="414"/>
        <v>0</v>
      </c>
      <c r="X928" s="1">
        <f t="shared" si="415"/>
        <v>1</v>
      </c>
      <c r="Y928" s="1">
        <f t="shared" si="416"/>
        <v>0</v>
      </c>
      <c r="Z928" s="1">
        <f t="shared" si="417"/>
        <v>0</v>
      </c>
      <c r="AA928" s="1">
        <f t="shared" si="418"/>
        <v>0</v>
      </c>
      <c r="AB928" s="1">
        <f t="shared" si="393"/>
        <v>1</v>
      </c>
      <c r="AC928" s="1"/>
    </row>
    <row r="929" spans="1:29" ht="12.95" customHeight="1">
      <c r="A929" s="2" t="s">
        <v>1506</v>
      </c>
      <c r="B929" s="1" t="s">
        <v>1507</v>
      </c>
      <c r="C929" s="1" t="s">
        <v>1508</v>
      </c>
      <c r="D929" s="1">
        <v>39.686624000000002</v>
      </c>
      <c r="E929" s="1">
        <v>-105.70034</v>
      </c>
      <c r="F929" s="3">
        <v>2</v>
      </c>
      <c r="G929" s="9" t="s">
        <v>2026</v>
      </c>
      <c r="H929" s="13">
        <v>30.871848</v>
      </c>
      <c r="I929" s="14">
        <v>10.24525</v>
      </c>
      <c r="J929" s="12">
        <v>0</v>
      </c>
      <c r="K929" s="12">
        <v>0</v>
      </c>
      <c r="L929" s="12">
        <v>0</v>
      </c>
      <c r="M929" s="1">
        <v>0</v>
      </c>
      <c r="N929" s="1">
        <v>6</v>
      </c>
      <c r="O929" s="12">
        <v>3.2791269999999999</v>
      </c>
      <c r="P929" s="1">
        <v>0.16195999999999999</v>
      </c>
      <c r="Q929" s="1">
        <v>0</v>
      </c>
      <c r="R929" s="1">
        <v>0</v>
      </c>
      <c r="S929" s="1">
        <f t="shared" si="410"/>
        <v>0</v>
      </c>
      <c r="T929" s="1">
        <f t="shared" si="411"/>
        <v>0</v>
      </c>
      <c r="U929" s="1">
        <f t="shared" si="412"/>
        <v>0</v>
      </c>
      <c r="V929" s="1">
        <f t="shared" si="413"/>
        <v>0</v>
      </c>
      <c r="W929" s="1">
        <f t="shared" si="414"/>
        <v>1</v>
      </c>
      <c r="X929" s="1">
        <f t="shared" si="415"/>
        <v>1</v>
      </c>
      <c r="Y929" s="1">
        <f t="shared" si="416"/>
        <v>1</v>
      </c>
      <c r="Z929" s="1">
        <f t="shared" si="417"/>
        <v>0</v>
      </c>
      <c r="AA929" s="1">
        <f t="shared" si="418"/>
        <v>0</v>
      </c>
      <c r="AB929" s="1">
        <f t="shared" si="393"/>
        <v>3</v>
      </c>
      <c r="AC929" s="1"/>
    </row>
    <row r="930" spans="1:29" ht="12.95" customHeight="1">
      <c r="A930" s="2" t="s">
        <v>1509</v>
      </c>
      <c r="B930" s="1" t="s">
        <v>727</v>
      </c>
      <c r="C930" s="1" t="s">
        <v>1510</v>
      </c>
      <c r="D930" s="1">
        <v>39.351388999999998</v>
      </c>
      <c r="E930" s="1">
        <v>-105.772778</v>
      </c>
      <c r="F930" s="3">
        <v>1</v>
      </c>
      <c r="G930" s="9" t="s">
        <v>2026</v>
      </c>
      <c r="H930" s="13">
        <v>53.391478999999997</v>
      </c>
      <c r="I930" s="14">
        <v>20.586659000000001</v>
      </c>
      <c r="J930" s="12">
        <v>0</v>
      </c>
      <c r="K930" s="12">
        <v>0.93710000000000004</v>
      </c>
      <c r="L930" s="12">
        <v>9.9500000000000005E-2</v>
      </c>
      <c r="M930" s="1">
        <v>0</v>
      </c>
      <c r="N930" s="1">
        <v>6</v>
      </c>
      <c r="O930" s="12">
        <v>1.344644</v>
      </c>
      <c r="P930" s="1">
        <v>0</v>
      </c>
      <c r="Q930" s="1">
        <v>0</v>
      </c>
      <c r="R930" s="1">
        <v>0</v>
      </c>
      <c r="S930" s="1">
        <f t="shared" si="410"/>
        <v>0</v>
      </c>
      <c r="T930" s="1">
        <f t="shared" si="411"/>
        <v>1</v>
      </c>
      <c r="U930" s="1">
        <f t="shared" si="412"/>
        <v>1</v>
      </c>
      <c r="V930" s="1">
        <f t="shared" si="413"/>
        <v>0</v>
      </c>
      <c r="W930" s="1">
        <f t="shared" si="414"/>
        <v>1</v>
      </c>
      <c r="X930" s="1">
        <f t="shared" si="415"/>
        <v>1</v>
      </c>
      <c r="Y930" s="1">
        <f t="shared" si="416"/>
        <v>0</v>
      </c>
      <c r="Z930" s="1">
        <f t="shared" si="417"/>
        <v>0</v>
      </c>
      <c r="AA930" s="1">
        <f t="shared" si="418"/>
        <v>0</v>
      </c>
      <c r="AB930" s="1">
        <f t="shared" si="393"/>
        <v>4</v>
      </c>
      <c r="AC930" s="1"/>
    </row>
    <row r="931" spans="1:29" ht="12.95" customHeight="1">
      <c r="A931" s="2" t="s">
        <v>1511</v>
      </c>
      <c r="B931" s="1" t="s">
        <v>1005</v>
      </c>
      <c r="C931" s="1" t="s">
        <v>1510</v>
      </c>
      <c r="D931" s="1">
        <v>39.308056000000001</v>
      </c>
      <c r="E931" s="1">
        <v>-106.06222200000001</v>
      </c>
      <c r="F931" s="3">
        <v>1</v>
      </c>
      <c r="G931" s="9" t="s">
        <v>2026</v>
      </c>
      <c r="H931" s="13">
        <v>47.212080999999998</v>
      </c>
      <c r="I931" s="14">
        <v>21.123217</v>
      </c>
      <c r="J931" s="12">
        <v>0</v>
      </c>
      <c r="K931" s="12">
        <v>0</v>
      </c>
      <c r="L931" s="12">
        <v>0.35449999999999998</v>
      </c>
      <c r="M931" s="1">
        <v>0</v>
      </c>
      <c r="N931" s="1">
        <v>2</v>
      </c>
      <c r="O931" s="12">
        <v>3.159621</v>
      </c>
      <c r="P931" s="1">
        <v>1.186137</v>
      </c>
      <c r="Q931" s="1">
        <v>0</v>
      </c>
      <c r="R931" s="1">
        <v>0</v>
      </c>
      <c r="S931" s="1">
        <f t="shared" si="410"/>
        <v>0</v>
      </c>
      <c r="T931" s="1">
        <f t="shared" si="411"/>
        <v>0</v>
      </c>
      <c r="U931" s="1">
        <f t="shared" si="412"/>
        <v>1</v>
      </c>
      <c r="V931" s="1">
        <f t="shared" si="413"/>
        <v>0</v>
      </c>
      <c r="W931" s="1">
        <f t="shared" si="414"/>
        <v>1</v>
      </c>
      <c r="X931" s="1">
        <f t="shared" si="415"/>
        <v>1</v>
      </c>
      <c r="Y931" s="1">
        <f t="shared" si="416"/>
        <v>1</v>
      </c>
      <c r="Z931" s="1">
        <f t="shared" si="417"/>
        <v>0</v>
      </c>
      <c r="AA931" s="1">
        <f t="shared" si="418"/>
        <v>0</v>
      </c>
      <c r="AB931" s="1">
        <f t="shared" si="393"/>
        <v>4</v>
      </c>
      <c r="AC931" s="1"/>
    </row>
    <row r="932" spans="1:29" ht="12.95" customHeight="1">
      <c r="A932" s="2" t="s">
        <v>1512</v>
      </c>
      <c r="B932" s="1" t="s">
        <v>1038</v>
      </c>
      <c r="C932" s="1" t="s">
        <v>1510</v>
      </c>
      <c r="D932" s="1">
        <v>39.177778000000004</v>
      </c>
      <c r="E932" s="1">
        <v>-105.523611</v>
      </c>
      <c r="F932" s="3">
        <v>2</v>
      </c>
      <c r="G932" s="9" t="s">
        <v>2026</v>
      </c>
      <c r="H932" s="13">
        <v>907.238921</v>
      </c>
      <c r="I932" s="14">
        <v>29.519863999999998</v>
      </c>
      <c r="J932" s="12">
        <v>0</v>
      </c>
      <c r="K932" s="12">
        <v>0.88600000000000001</v>
      </c>
      <c r="L932" s="12">
        <v>5.9299999999999999E-2</v>
      </c>
      <c r="M932" s="1">
        <v>0</v>
      </c>
      <c r="N932" s="1">
        <v>3</v>
      </c>
      <c r="O932" s="12">
        <v>0.39488800000000002</v>
      </c>
      <c r="P932" s="1">
        <v>2.6453999999999998E-2</v>
      </c>
      <c r="Q932" s="1">
        <v>0</v>
      </c>
      <c r="R932" s="1">
        <v>0</v>
      </c>
      <c r="S932" s="1">
        <f t="shared" si="410"/>
        <v>0</v>
      </c>
      <c r="T932" s="1">
        <f t="shared" si="411"/>
        <v>1</v>
      </c>
      <c r="U932" s="1">
        <f t="shared" si="412"/>
        <v>1</v>
      </c>
      <c r="V932" s="1">
        <f t="shared" si="413"/>
        <v>0</v>
      </c>
      <c r="W932" s="1">
        <f t="shared" si="414"/>
        <v>1</v>
      </c>
      <c r="X932" s="1">
        <f t="shared" si="415"/>
        <v>0</v>
      </c>
      <c r="Y932" s="1">
        <f t="shared" si="416"/>
        <v>0</v>
      </c>
      <c r="Z932" s="1">
        <f t="shared" si="417"/>
        <v>0</v>
      </c>
      <c r="AA932" s="1">
        <f t="shared" si="418"/>
        <v>0</v>
      </c>
      <c r="AB932" s="1">
        <f t="shared" si="393"/>
        <v>3</v>
      </c>
      <c r="AC932" s="1"/>
    </row>
    <row r="933" spans="1:29" ht="12.95" customHeight="1">
      <c r="A933" s="2" t="s">
        <v>1513</v>
      </c>
      <c r="B933" s="1" t="s">
        <v>1005</v>
      </c>
      <c r="C933" s="1" t="s">
        <v>1510</v>
      </c>
      <c r="D933" s="1">
        <v>39.079721999999997</v>
      </c>
      <c r="E933" s="1">
        <v>-105.858056</v>
      </c>
      <c r="F933" s="3">
        <v>2</v>
      </c>
      <c r="G933" s="9" t="s">
        <v>2026</v>
      </c>
      <c r="H933" s="13">
        <v>410.95749699999999</v>
      </c>
      <c r="I933" s="14">
        <v>6.6444049999999999</v>
      </c>
      <c r="J933" s="12">
        <v>0</v>
      </c>
      <c r="K933" s="12">
        <v>9.8100000000000007E-2</v>
      </c>
      <c r="L933" s="12">
        <v>0.42639999999999995</v>
      </c>
      <c r="M933" s="1">
        <v>0</v>
      </c>
      <c r="N933" s="1">
        <v>2</v>
      </c>
      <c r="O933" s="12">
        <v>1.4639120000000001</v>
      </c>
      <c r="P933" s="1">
        <v>0.666736</v>
      </c>
      <c r="Q933" s="1">
        <v>0</v>
      </c>
      <c r="R933" s="1">
        <v>0</v>
      </c>
      <c r="S933" s="1">
        <f t="shared" si="410"/>
        <v>0</v>
      </c>
      <c r="T933" s="1">
        <f t="shared" si="411"/>
        <v>1</v>
      </c>
      <c r="U933" s="1">
        <f t="shared" si="412"/>
        <v>1</v>
      </c>
      <c r="V933" s="1">
        <f t="shared" si="413"/>
        <v>0</v>
      </c>
      <c r="W933" s="1">
        <f t="shared" si="414"/>
        <v>1</v>
      </c>
      <c r="X933" s="1">
        <f t="shared" si="415"/>
        <v>1</v>
      </c>
      <c r="Y933" s="1">
        <f t="shared" si="416"/>
        <v>1</v>
      </c>
      <c r="Z933" s="1">
        <f t="shared" si="417"/>
        <v>0</v>
      </c>
      <c r="AA933" s="1">
        <f t="shared" si="418"/>
        <v>0</v>
      </c>
      <c r="AB933" s="1">
        <f t="shared" si="393"/>
        <v>5</v>
      </c>
      <c r="AC933" s="1"/>
    </row>
    <row r="934" spans="1:29" ht="12.95" customHeight="1">
      <c r="A934" s="2" t="s">
        <v>1514</v>
      </c>
      <c r="B934" s="1" t="s">
        <v>1077</v>
      </c>
      <c r="C934" s="1" t="s">
        <v>1510</v>
      </c>
      <c r="D934" s="1">
        <v>38.913888999999998</v>
      </c>
      <c r="E934" s="1">
        <v>-105.277778</v>
      </c>
      <c r="F934" s="3">
        <v>1</v>
      </c>
      <c r="G934" s="9" t="s">
        <v>2026</v>
      </c>
      <c r="H934" s="13">
        <v>30.714950999999999</v>
      </c>
      <c r="I934" s="14">
        <v>26.897314000000001</v>
      </c>
      <c r="J934" s="12">
        <v>0</v>
      </c>
      <c r="K934" s="12">
        <v>4.1000000000000002E-2</v>
      </c>
      <c r="L934" s="12">
        <v>1.17E-2</v>
      </c>
      <c r="M934" s="1">
        <v>0</v>
      </c>
      <c r="N934" s="1">
        <v>1</v>
      </c>
      <c r="O934" s="12">
        <v>3.1692719999999999</v>
      </c>
      <c r="P934" s="1">
        <v>0</v>
      </c>
      <c r="Q934" s="1">
        <v>0</v>
      </c>
      <c r="R934" s="1">
        <v>0</v>
      </c>
      <c r="S934" s="1">
        <f t="shared" si="410"/>
        <v>0</v>
      </c>
      <c r="T934" s="1">
        <f t="shared" si="411"/>
        <v>1</v>
      </c>
      <c r="U934" s="1">
        <f t="shared" si="412"/>
        <v>1</v>
      </c>
      <c r="V934" s="1">
        <f t="shared" si="413"/>
        <v>0</v>
      </c>
      <c r="W934" s="1">
        <f t="shared" si="414"/>
        <v>0</v>
      </c>
      <c r="X934" s="1">
        <f t="shared" si="415"/>
        <v>1</v>
      </c>
      <c r="Y934" s="1">
        <f t="shared" si="416"/>
        <v>0</v>
      </c>
      <c r="Z934" s="1">
        <f t="shared" si="417"/>
        <v>0</v>
      </c>
      <c r="AA934" s="1">
        <f t="shared" si="418"/>
        <v>0</v>
      </c>
      <c r="AB934" s="1">
        <f t="shared" si="393"/>
        <v>3</v>
      </c>
      <c r="AC934" s="1"/>
    </row>
    <row r="935" spans="1:29" ht="12.95" customHeight="1">
      <c r="A935" s="2" t="s">
        <v>1515</v>
      </c>
      <c r="B935" s="1" t="s">
        <v>405</v>
      </c>
      <c r="C935" s="1" t="s">
        <v>1510</v>
      </c>
      <c r="D935" s="1">
        <v>39.511111</v>
      </c>
      <c r="E935" s="1">
        <v>-105.523056</v>
      </c>
      <c r="F935" s="3">
        <v>1</v>
      </c>
      <c r="G935" s="9" t="s">
        <v>2026</v>
      </c>
      <c r="H935" s="13">
        <v>16.345768</v>
      </c>
      <c r="I935" s="14">
        <v>13.44027</v>
      </c>
      <c r="J935" s="12">
        <v>0</v>
      </c>
      <c r="K935" s="12">
        <v>0</v>
      </c>
      <c r="L935" s="12">
        <v>0</v>
      </c>
      <c r="M935" s="1">
        <v>0</v>
      </c>
      <c r="N935" s="1">
        <v>1</v>
      </c>
      <c r="O935" s="12">
        <v>1.031336</v>
      </c>
      <c r="P935" s="1">
        <v>0</v>
      </c>
      <c r="Q935" s="1">
        <v>0</v>
      </c>
      <c r="R935" s="1">
        <v>0</v>
      </c>
      <c r="S935" s="1">
        <f t="shared" si="410"/>
        <v>0</v>
      </c>
      <c r="T935" s="1">
        <f t="shared" si="411"/>
        <v>0</v>
      </c>
      <c r="U935" s="1">
        <f t="shared" si="412"/>
        <v>0</v>
      </c>
      <c r="V935" s="1">
        <f t="shared" si="413"/>
        <v>0</v>
      </c>
      <c r="W935" s="1">
        <f t="shared" si="414"/>
        <v>0</v>
      </c>
      <c r="X935" s="1">
        <f t="shared" si="415"/>
        <v>1</v>
      </c>
      <c r="Y935" s="1">
        <f t="shared" si="416"/>
        <v>0</v>
      </c>
      <c r="Z935" s="1">
        <f t="shared" si="417"/>
        <v>0</v>
      </c>
      <c r="AA935" s="1">
        <f t="shared" si="418"/>
        <v>0</v>
      </c>
      <c r="AB935" s="1">
        <f t="shared" si="393"/>
        <v>1</v>
      </c>
      <c r="AC935" s="1"/>
    </row>
    <row r="936" spans="1:29" ht="12.95" customHeight="1">
      <c r="A936" s="2" t="s">
        <v>1516</v>
      </c>
      <c r="B936" s="1" t="s">
        <v>1517</v>
      </c>
      <c r="C936" s="1" t="s">
        <v>1510</v>
      </c>
      <c r="D936" s="1">
        <v>39.172221999999998</v>
      </c>
      <c r="E936" s="1">
        <v>-105.367778</v>
      </c>
      <c r="F936" s="3">
        <v>2</v>
      </c>
      <c r="G936" s="9" t="s">
        <v>2026</v>
      </c>
      <c r="H936" s="13">
        <v>199.08596</v>
      </c>
      <c r="I936" s="14">
        <v>28.902401999999999</v>
      </c>
      <c r="J936" s="12">
        <v>0</v>
      </c>
      <c r="K936" s="12">
        <v>0</v>
      </c>
      <c r="L936" s="12">
        <v>0</v>
      </c>
      <c r="M936" s="1">
        <v>0</v>
      </c>
      <c r="N936" s="1">
        <v>0</v>
      </c>
      <c r="O936" s="12">
        <v>0.161607</v>
      </c>
      <c r="P936" s="1">
        <v>0</v>
      </c>
      <c r="Q936" s="1">
        <v>0</v>
      </c>
      <c r="R936" s="1">
        <v>0</v>
      </c>
      <c r="S936" s="1">
        <f t="shared" si="410"/>
        <v>0</v>
      </c>
      <c r="T936" s="1">
        <f t="shared" si="411"/>
        <v>0</v>
      </c>
      <c r="U936" s="1">
        <f t="shared" si="412"/>
        <v>0</v>
      </c>
      <c r="V936" s="1">
        <f t="shared" si="413"/>
        <v>0</v>
      </c>
      <c r="W936" s="1">
        <f t="shared" si="414"/>
        <v>0</v>
      </c>
      <c r="X936" s="1">
        <f t="shared" si="415"/>
        <v>0</v>
      </c>
      <c r="Y936" s="1">
        <f t="shared" si="416"/>
        <v>0</v>
      </c>
      <c r="Z936" s="1">
        <f t="shared" si="417"/>
        <v>0</v>
      </c>
      <c r="AA936" s="1">
        <f t="shared" si="418"/>
        <v>0</v>
      </c>
      <c r="AB936" s="1">
        <f t="shared" si="393"/>
        <v>0</v>
      </c>
      <c r="AC936" s="1"/>
    </row>
    <row r="937" spans="1:29" ht="12.95" customHeight="1">
      <c r="A937" s="2" t="s">
        <v>1518</v>
      </c>
      <c r="B937" s="1" t="s">
        <v>267</v>
      </c>
      <c r="C937" s="1" t="s">
        <v>1510</v>
      </c>
      <c r="D937" s="1">
        <v>39.744166999999997</v>
      </c>
      <c r="E937" s="1">
        <v>-105.484722</v>
      </c>
      <c r="F937" s="3">
        <v>2</v>
      </c>
      <c r="G937" s="9" t="s">
        <v>2026</v>
      </c>
      <c r="H937" s="13">
        <v>678.74352099999999</v>
      </c>
      <c r="I937" s="14">
        <v>33.418213999999999</v>
      </c>
      <c r="J937" s="12">
        <v>0</v>
      </c>
      <c r="K937" s="12">
        <v>4.0000000000000001E-3</v>
      </c>
      <c r="L937" s="12">
        <v>1.1247</v>
      </c>
      <c r="M937" s="1">
        <v>5</v>
      </c>
      <c r="N937" s="1">
        <v>13</v>
      </c>
      <c r="O937" s="12">
        <v>5.1796870000000004</v>
      </c>
      <c r="P937" s="1">
        <v>5.7459000000000003E-2</v>
      </c>
      <c r="Q937" s="1">
        <v>0</v>
      </c>
      <c r="R937" s="1">
        <v>0</v>
      </c>
      <c r="S937" s="1">
        <f t="shared" si="410"/>
        <v>0</v>
      </c>
      <c r="T937" s="1">
        <f t="shared" si="411"/>
        <v>1</v>
      </c>
      <c r="U937" s="1">
        <f t="shared" si="412"/>
        <v>1</v>
      </c>
      <c r="V937" s="1">
        <f t="shared" si="413"/>
        <v>1</v>
      </c>
      <c r="W937" s="1">
        <f t="shared" si="414"/>
        <v>1</v>
      </c>
      <c r="X937" s="1">
        <f t="shared" si="415"/>
        <v>1</v>
      </c>
      <c r="Y937" s="1">
        <f t="shared" si="416"/>
        <v>1</v>
      </c>
      <c r="Z937" s="1">
        <f t="shared" si="417"/>
        <v>0</v>
      </c>
      <c r="AA937" s="1">
        <f t="shared" si="418"/>
        <v>0</v>
      </c>
      <c r="AB937" s="1">
        <f t="shared" si="393"/>
        <v>6</v>
      </c>
      <c r="AC937" s="1"/>
    </row>
    <row r="938" spans="1:29" ht="12.95" customHeight="1">
      <c r="A938" s="2" t="s">
        <v>1519</v>
      </c>
      <c r="B938" s="1" t="s">
        <v>747</v>
      </c>
      <c r="C938" s="1" t="s">
        <v>1510</v>
      </c>
      <c r="D938" s="1">
        <v>39.129167000000002</v>
      </c>
      <c r="E938" s="1">
        <v>-106.311667</v>
      </c>
      <c r="F938" s="3">
        <v>1</v>
      </c>
      <c r="G938" s="9" t="s">
        <v>2026</v>
      </c>
      <c r="H938" s="13">
        <v>678.76857099999995</v>
      </c>
      <c r="I938" s="14">
        <v>20.398054999999999</v>
      </c>
      <c r="J938" s="12">
        <v>0</v>
      </c>
      <c r="K938" s="12">
        <v>1.95E-2</v>
      </c>
      <c r="L938" s="12">
        <v>0.62350000000000005</v>
      </c>
      <c r="M938" s="1">
        <v>0</v>
      </c>
      <c r="N938" s="1">
        <v>8</v>
      </c>
      <c r="O938" s="12">
        <v>3.7297630000000002</v>
      </c>
      <c r="P938" s="1">
        <v>8.2502000000000006E-2</v>
      </c>
      <c r="Q938" s="1">
        <v>0</v>
      </c>
      <c r="R938" s="1">
        <v>0</v>
      </c>
      <c r="S938" s="1">
        <f t="shared" si="410"/>
        <v>0</v>
      </c>
      <c r="T938" s="1">
        <f t="shared" si="411"/>
        <v>1</v>
      </c>
      <c r="U938" s="1">
        <f t="shared" si="412"/>
        <v>1</v>
      </c>
      <c r="V938" s="1">
        <f t="shared" si="413"/>
        <v>0</v>
      </c>
      <c r="W938" s="1">
        <f t="shared" si="414"/>
        <v>1</v>
      </c>
      <c r="X938" s="1">
        <f t="shared" si="415"/>
        <v>1</v>
      </c>
      <c r="Y938" s="1">
        <f t="shared" si="416"/>
        <v>1</v>
      </c>
      <c r="Z938" s="1">
        <f t="shared" si="417"/>
        <v>0</v>
      </c>
      <c r="AA938" s="1">
        <f t="shared" si="418"/>
        <v>0</v>
      </c>
      <c r="AB938" s="1">
        <f t="shared" si="393"/>
        <v>5</v>
      </c>
      <c r="AC938" s="1"/>
    </row>
    <row r="939" spans="1:29" ht="12.95" customHeight="1">
      <c r="A939" s="2" t="s">
        <v>1520</v>
      </c>
      <c r="B939" s="1" t="s">
        <v>203</v>
      </c>
      <c r="C939" s="1" t="s">
        <v>1510</v>
      </c>
      <c r="D939" s="1">
        <v>38.818888999999999</v>
      </c>
      <c r="E939" s="1">
        <v>-106.195278</v>
      </c>
      <c r="F939" s="3">
        <v>1</v>
      </c>
      <c r="G939" s="9" t="s">
        <v>2026</v>
      </c>
      <c r="H939" s="13">
        <v>184.87321299999999</v>
      </c>
      <c r="I939" s="14">
        <v>11.665808999999999</v>
      </c>
      <c r="J939" s="12">
        <v>0</v>
      </c>
      <c r="K939" s="12">
        <v>0</v>
      </c>
      <c r="L939" s="12">
        <v>0.28820000000000001</v>
      </c>
      <c r="M939" s="1">
        <v>0</v>
      </c>
      <c r="N939" s="1">
        <v>11</v>
      </c>
      <c r="O939" s="12">
        <v>2.0824959999999999</v>
      </c>
      <c r="P939" s="1">
        <v>0</v>
      </c>
      <c r="Q939" s="1">
        <v>0</v>
      </c>
      <c r="R939" s="1">
        <v>0</v>
      </c>
      <c r="S939" s="1">
        <f t="shared" si="410"/>
        <v>0</v>
      </c>
      <c r="T939" s="1">
        <f t="shared" si="411"/>
        <v>0</v>
      </c>
      <c r="U939" s="1">
        <f t="shared" si="412"/>
        <v>1</v>
      </c>
      <c r="V939" s="1">
        <f t="shared" si="413"/>
        <v>0</v>
      </c>
      <c r="W939" s="1">
        <f t="shared" si="414"/>
        <v>1</v>
      </c>
      <c r="X939" s="1">
        <f t="shared" si="415"/>
        <v>1</v>
      </c>
      <c r="Y939" s="1">
        <f t="shared" si="416"/>
        <v>0</v>
      </c>
      <c r="Z939" s="1">
        <f t="shared" si="417"/>
        <v>0</v>
      </c>
      <c r="AA939" s="1">
        <f t="shared" si="418"/>
        <v>0</v>
      </c>
      <c r="AB939" s="1">
        <f t="shared" si="393"/>
        <v>3</v>
      </c>
      <c r="AC939" s="1"/>
    </row>
    <row r="940" spans="1:29" ht="12.95" customHeight="1">
      <c r="A940" s="2" t="s">
        <v>1521</v>
      </c>
      <c r="B940" s="1" t="s">
        <v>1522</v>
      </c>
      <c r="C940" s="1" t="s">
        <v>1523</v>
      </c>
      <c r="D940" s="1">
        <v>40.167499999999997</v>
      </c>
      <c r="E940" s="1">
        <v>-105.3964</v>
      </c>
      <c r="F940" s="3">
        <v>2</v>
      </c>
      <c r="G940" s="9" t="s">
        <v>2026</v>
      </c>
      <c r="H940" s="13">
        <v>173.17949899999999</v>
      </c>
      <c r="I940" s="14">
        <v>19.271923000000001</v>
      </c>
      <c r="J940" s="12">
        <v>0</v>
      </c>
      <c r="K940" s="12">
        <v>1.46E-2</v>
      </c>
      <c r="L940" s="12">
        <v>0.30359999999999998</v>
      </c>
      <c r="M940" s="1">
        <v>0</v>
      </c>
      <c r="N940" s="1">
        <v>0</v>
      </c>
      <c r="O940" s="12">
        <v>1.722202</v>
      </c>
      <c r="P940" s="1">
        <v>0</v>
      </c>
      <c r="Q940" s="1">
        <v>0</v>
      </c>
      <c r="R940" s="1">
        <v>0</v>
      </c>
      <c r="S940" s="1">
        <f t="shared" si="410"/>
        <v>0</v>
      </c>
      <c r="T940" s="1">
        <f t="shared" si="411"/>
        <v>1</v>
      </c>
      <c r="U940" s="1">
        <f t="shared" si="412"/>
        <v>1</v>
      </c>
      <c r="V940" s="1">
        <f t="shared" si="413"/>
        <v>0</v>
      </c>
      <c r="W940" s="1">
        <f t="shared" si="414"/>
        <v>0</v>
      </c>
      <c r="X940" s="1">
        <f t="shared" si="415"/>
        <v>1</v>
      </c>
      <c r="Y940" s="1">
        <f t="shared" si="416"/>
        <v>0</v>
      </c>
      <c r="Z940" s="1">
        <f t="shared" si="417"/>
        <v>0</v>
      </c>
      <c r="AA940" s="1">
        <f t="shared" si="418"/>
        <v>0</v>
      </c>
      <c r="AB940" s="1">
        <f t="shared" si="393"/>
        <v>3</v>
      </c>
      <c r="AC940" s="1"/>
    </row>
    <row r="941" spans="1:29" ht="12.95" customHeight="1">
      <c r="A941" s="2" t="s">
        <v>1524</v>
      </c>
      <c r="B941" s="1" t="s">
        <v>28</v>
      </c>
      <c r="C941" s="1" t="s">
        <v>1510</v>
      </c>
      <c r="D941" s="1">
        <v>38.222499999999997</v>
      </c>
      <c r="E941" s="1">
        <v>-105.552778</v>
      </c>
      <c r="F941" s="3">
        <v>1</v>
      </c>
      <c r="G941" s="9" t="s">
        <v>2026</v>
      </c>
      <c r="H941" s="13">
        <v>37.109592999999997</v>
      </c>
      <c r="I941" s="14">
        <v>13.505677</v>
      </c>
      <c r="J941" s="12">
        <v>0</v>
      </c>
      <c r="K941" s="12">
        <v>3.798</v>
      </c>
      <c r="L941" s="12">
        <v>2.9100000000000001E-2</v>
      </c>
      <c r="M941" s="1">
        <v>0</v>
      </c>
      <c r="N941" s="1">
        <v>22</v>
      </c>
      <c r="O941" s="12">
        <v>1.6811160000000001</v>
      </c>
      <c r="P941" s="1">
        <v>0</v>
      </c>
      <c r="Q941" s="1">
        <v>0</v>
      </c>
      <c r="R941" s="1">
        <v>0</v>
      </c>
      <c r="S941" s="1">
        <f t="shared" si="410"/>
        <v>0</v>
      </c>
      <c r="T941" s="1">
        <f t="shared" si="411"/>
        <v>1</v>
      </c>
      <c r="U941" s="1">
        <f t="shared" si="412"/>
        <v>1</v>
      </c>
      <c r="V941" s="1">
        <f t="shared" si="413"/>
        <v>0</v>
      </c>
      <c r="W941" s="1">
        <f t="shared" si="414"/>
        <v>1</v>
      </c>
      <c r="X941" s="1">
        <f t="shared" si="415"/>
        <v>1</v>
      </c>
      <c r="Y941" s="1">
        <f t="shared" si="416"/>
        <v>0</v>
      </c>
      <c r="Z941" s="1">
        <f t="shared" si="417"/>
        <v>0</v>
      </c>
      <c r="AA941" s="1">
        <f t="shared" si="418"/>
        <v>0</v>
      </c>
      <c r="AB941" s="1">
        <f t="shared" si="393"/>
        <v>4</v>
      </c>
      <c r="AC941" s="1"/>
    </row>
    <row r="942" spans="1:29" ht="12.95" customHeight="1">
      <c r="A942" s="2" t="s">
        <v>1525</v>
      </c>
      <c r="B942" s="1" t="s">
        <v>1086</v>
      </c>
      <c r="C942" s="1" t="s">
        <v>1510</v>
      </c>
      <c r="D942" s="1">
        <v>38.168610999999999</v>
      </c>
      <c r="E942" s="1">
        <v>-105.570556</v>
      </c>
      <c r="F942" s="3">
        <v>1</v>
      </c>
      <c r="G942" s="9" t="s">
        <v>2026</v>
      </c>
      <c r="H942" s="13">
        <v>13.594989</v>
      </c>
      <c r="I942" s="14">
        <v>3.0903589999999999</v>
      </c>
      <c r="J942" s="12">
        <v>0</v>
      </c>
      <c r="K942" s="12">
        <v>0</v>
      </c>
      <c r="L942" s="12">
        <v>0</v>
      </c>
      <c r="M942" s="1">
        <v>0</v>
      </c>
      <c r="N942" s="1">
        <v>2</v>
      </c>
      <c r="O942" s="12">
        <v>0.74999300000000002</v>
      </c>
      <c r="P942" s="1">
        <v>0</v>
      </c>
      <c r="Q942" s="1">
        <v>0</v>
      </c>
      <c r="R942" s="1">
        <v>0</v>
      </c>
      <c r="S942" s="1">
        <f t="shared" si="410"/>
        <v>0</v>
      </c>
      <c r="T942" s="1">
        <f t="shared" si="411"/>
        <v>0</v>
      </c>
      <c r="U942" s="1">
        <f t="shared" si="412"/>
        <v>0</v>
      </c>
      <c r="V942" s="1">
        <f t="shared" si="413"/>
        <v>0</v>
      </c>
      <c r="W942" s="1">
        <f t="shared" si="414"/>
        <v>1</v>
      </c>
      <c r="X942" s="1">
        <f t="shared" si="415"/>
        <v>1</v>
      </c>
      <c r="Y942" s="1">
        <f t="shared" si="416"/>
        <v>0</v>
      </c>
      <c r="Z942" s="1">
        <f t="shared" si="417"/>
        <v>0</v>
      </c>
      <c r="AA942" s="1">
        <f t="shared" si="418"/>
        <v>0</v>
      </c>
      <c r="AB942" s="1">
        <f t="shared" si="393"/>
        <v>2</v>
      </c>
      <c r="AC942" s="1"/>
    </row>
    <row r="943" spans="1:29" ht="12.95" customHeight="1">
      <c r="A943" s="2" t="s">
        <v>1526</v>
      </c>
      <c r="B943" s="1" t="s">
        <v>1527</v>
      </c>
      <c r="C943" s="1" t="s">
        <v>1510</v>
      </c>
      <c r="D943" s="1">
        <v>38.627222000000003</v>
      </c>
      <c r="E943" s="1">
        <v>-105.120833</v>
      </c>
      <c r="F943" s="3">
        <v>1</v>
      </c>
      <c r="G943" s="9" t="s">
        <v>2026</v>
      </c>
      <c r="H943" s="13">
        <v>29.341397000000001</v>
      </c>
      <c r="I943" s="14">
        <v>13.026465999999999</v>
      </c>
      <c r="J943" s="12">
        <v>0</v>
      </c>
      <c r="K943" s="12">
        <v>0</v>
      </c>
      <c r="L943" s="12">
        <v>0.2117</v>
      </c>
      <c r="M943" s="1">
        <v>0</v>
      </c>
      <c r="N943" s="1">
        <v>0</v>
      </c>
      <c r="O943" s="12">
        <v>2.2352560000000001</v>
      </c>
      <c r="P943" s="1">
        <v>0</v>
      </c>
      <c r="Q943" s="1">
        <v>0</v>
      </c>
      <c r="R943" s="1">
        <v>0</v>
      </c>
      <c r="S943" s="1">
        <f t="shared" si="410"/>
        <v>0</v>
      </c>
      <c r="T943" s="1">
        <f t="shared" si="411"/>
        <v>0</v>
      </c>
      <c r="U943" s="1">
        <f t="shared" si="412"/>
        <v>1</v>
      </c>
      <c r="V943" s="1">
        <f t="shared" si="413"/>
        <v>0</v>
      </c>
      <c r="W943" s="1">
        <f t="shared" si="414"/>
        <v>0</v>
      </c>
      <c r="X943" s="1">
        <f t="shared" si="415"/>
        <v>1</v>
      </c>
      <c r="Y943" s="1">
        <f t="shared" si="416"/>
        <v>0</v>
      </c>
      <c r="Z943" s="1">
        <f t="shared" si="417"/>
        <v>0</v>
      </c>
      <c r="AA943" s="1">
        <f t="shared" si="418"/>
        <v>0</v>
      </c>
      <c r="AB943" s="1">
        <f t="shared" si="393"/>
        <v>2</v>
      </c>
      <c r="AC943" s="1"/>
    </row>
    <row r="944" spans="1:29" ht="12.95" customHeight="1">
      <c r="A944" s="2" t="s">
        <v>1528</v>
      </c>
      <c r="B944" s="1" t="s">
        <v>1305</v>
      </c>
      <c r="C944" s="1" t="s">
        <v>1510</v>
      </c>
      <c r="D944" s="1">
        <v>39.569960000000002</v>
      </c>
      <c r="E944" s="1">
        <v>-106.4075</v>
      </c>
      <c r="F944" s="3">
        <v>2</v>
      </c>
      <c r="G944" s="9" t="s">
        <v>2026</v>
      </c>
      <c r="H944" s="13">
        <v>91.105530000000002</v>
      </c>
      <c r="I944" s="14">
        <v>8.6071329999999993</v>
      </c>
      <c r="J944" s="12">
        <v>0</v>
      </c>
      <c r="K944" s="12">
        <v>1.2799999999999999E-2</v>
      </c>
      <c r="L944" s="12">
        <v>0.1847</v>
      </c>
      <c r="M944" s="1">
        <v>0</v>
      </c>
      <c r="N944" s="1">
        <v>14</v>
      </c>
      <c r="O944" s="12">
        <v>1.1308510000000001</v>
      </c>
      <c r="P944" s="1">
        <v>0</v>
      </c>
      <c r="Q944" s="1">
        <v>0</v>
      </c>
      <c r="R944" s="1">
        <v>0</v>
      </c>
      <c r="S944" s="1">
        <f t="shared" si="410"/>
        <v>0</v>
      </c>
      <c r="T944" s="1">
        <f t="shared" si="411"/>
        <v>1</v>
      </c>
      <c r="U944" s="1">
        <f t="shared" si="412"/>
        <v>1</v>
      </c>
      <c r="V944" s="1">
        <f t="shared" si="413"/>
        <v>0</v>
      </c>
      <c r="W944" s="1">
        <f t="shared" si="414"/>
        <v>1</v>
      </c>
      <c r="X944" s="1">
        <f t="shared" si="415"/>
        <v>1</v>
      </c>
      <c r="Y944" s="1">
        <f t="shared" si="416"/>
        <v>0</v>
      </c>
      <c r="Z944" s="1">
        <f t="shared" si="417"/>
        <v>0</v>
      </c>
      <c r="AA944" s="1">
        <f t="shared" si="418"/>
        <v>0</v>
      </c>
      <c r="AB944" s="1">
        <f t="shared" si="393"/>
        <v>4</v>
      </c>
      <c r="AC944" s="1"/>
    </row>
    <row r="945" spans="1:29" ht="12.95" customHeight="1">
      <c r="A945" s="2" t="s">
        <v>1529</v>
      </c>
      <c r="B945" s="1" t="s">
        <v>360</v>
      </c>
      <c r="C945" s="1" t="s">
        <v>1510</v>
      </c>
      <c r="D945" s="1">
        <v>37.788055999999997</v>
      </c>
      <c r="E945" s="1">
        <v>-107.177222</v>
      </c>
      <c r="F945" s="3">
        <v>2</v>
      </c>
      <c r="G945" s="9" t="s">
        <v>2026</v>
      </c>
      <c r="H945" s="13">
        <v>35.455179000000001</v>
      </c>
      <c r="I945" s="14">
        <v>18.049793000000001</v>
      </c>
      <c r="J945" s="12">
        <v>0</v>
      </c>
      <c r="K945" s="12">
        <v>4.5699999999999998E-2</v>
      </c>
      <c r="L945" s="12">
        <v>0</v>
      </c>
      <c r="M945" s="1">
        <v>0</v>
      </c>
      <c r="N945" s="1">
        <v>0</v>
      </c>
      <c r="O945" s="12">
        <v>1.3677680000000001</v>
      </c>
      <c r="P945" s="1">
        <v>0</v>
      </c>
      <c r="Q945" s="1">
        <v>0</v>
      </c>
      <c r="R945" s="1">
        <v>0</v>
      </c>
      <c r="S945" s="1">
        <f t="shared" si="410"/>
        <v>0</v>
      </c>
      <c r="T945" s="1">
        <f t="shared" si="411"/>
        <v>1</v>
      </c>
      <c r="U945" s="1">
        <f t="shared" si="412"/>
        <v>0</v>
      </c>
      <c r="V945" s="1">
        <f t="shared" si="413"/>
        <v>0</v>
      </c>
      <c r="W945" s="1">
        <f t="shared" si="414"/>
        <v>0</v>
      </c>
      <c r="X945" s="1">
        <f t="shared" si="415"/>
        <v>1</v>
      </c>
      <c r="Y945" s="1">
        <f t="shared" si="416"/>
        <v>0</v>
      </c>
      <c r="Z945" s="1">
        <f t="shared" si="417"/>
        <v>0</v>
      </c>
      <c r="AA945" s="1">
        <f t="shared" si="418"/>
        <v>0</v>
      </c>
      <c r="AB945" s="1">
        <f t="shared" si="393"/>
        <v>2</v>
      </c>
      <c r="AC945" s="1"/>
    </row>
    <row r="946" spans="1:29" ht="12.95" customHeight="1">
      <c r="A946" s="2" t="s">
        <v>1530</v>
      </c>
      <c r="B946" s="1" t="s">
        <v>1251</v>
      </c>
      <c r="C946" s="1" t="s">
        <v>1510</v>
      </c>
      <c r="D946" s="1">
        <v>37.550556</v>
      </c>
      <c r="E946" s="1">
        <v>-106.776111</v>
      </c>
      <c r="F946" s="3">
        <v>2</v>
      </c>
      <c r="G946" s="9" t="s">
        <v>2026</v>
      </c>
      <c r="H946" s="13">
        <v>56.911448</v>
      </c>
      <c r="I946" s="14">
        <v>15.07446</v>
      </c>
      <c r="J946" s="12">
        <v>0</v>
      </c>
      <c r="K946" s="12">
        <v>0</v>
      </c>
      <c r="L946" s="12">
        <v>0.29249999999999998</v>
      </c>
      <c r="M946" s="1">
        <v>0</v>
      </c>
      <c r="N946" s="1">
        <v>0</v>
      </c>
      <c r="O946" s="12">
        <v>1.7942499999999999</v>
      </c>
      <c r="P946" s="1">
        <v>0</v>
      </c>
      <c r="Q946" s="1">
        <v>0</v>
      </c>
      <c r="R946" s="1">
        <v>0</v>
      </c>
      <c r="S946" s="1">
        <f t="shared" si="410"/>
        <v>0</v>
      </c>
      <c r="T946" s="1">
        <f t="shared" si="411"/>
        <v>0</v>
      </c>
      <c r="U946" s="1">
        <f t="shared" si="412"/>
        <v>1</v>
      </c>
      <c r="V946" s="1">
        <f t="shared" si="413"/>
        <v>0</v>
      </c>
      <c r="W946" s="1">
        <f t="shared" si="414"/>
        <v>0</v>
      </c>
      <c r="X946" s="1">
        <f t="shared" si="415"/>
        <v>1</v>
      </c>
      <c r="Y946" s="1">
        <f t="shared" si="416"/>
        <v>0</v>
      </c>
      <c r="Z946" s="1">
        <f t="shared" si="417"/>
        <v>0</v>
      </c>
      <c r="AA946" s="1">
        <f t="shared" si="418"/>
        <v>0</v>
      </c>
      <c r="AB946" s="1">
        <f t="shared" si="393"/>
        <v>2</v>
      </c>
      <c r="AC946" s="1"/>
    </row>
    <row r="947" spans="1:29" ht="12.95" customHeight="1">
      <c r="A947" s="2" t="s">
        <v>1531</v>
      </c>
      <c r="B947" s="1" t="s">
        <v>1351</v>
      </c>
      <c r="C947" s="1" t="s">
        <v>1510</v>
      </c>
      <c r="D947" s="1">
        <v>38.232778000000003</v>
      </c>
      <c r="E947" s="1">
        <v>-105.985</v>
      </c>
      <c r="F947" s="3">
        <v>1</v>
      </c>
      <c r="G947" s="9" t="s">
        <v>2024</v>
      </c>
      <c r="H947" s="13">
        <v>230.19771700000001</v>
      </c>
      <c r="I947" s="14">
        <v>18.949135999999999</v>
      </c>
      <c r="J947" s="12">
        <v>0</v>
      </c>
      <c r="K947" s="12">
        <v>0.99649999999999994</v>
      </c>
      <c r="L947" s="12">
        <v>2.4000000000000002E-3</v>
      </c>
      <c r="M947" s="1">
        <v>0</v>
      </c>
      <c r="N947" s="1">
        <v>11</v>
      </c>
      <c r="O947" s="12">
        <v>1.759055</v>
      </c>
      <c r="P947" s="1">
        <v>0.321463</v>
      </c>
      <c r="Q947" s="1">
        <v>0</v>
      </c>
      <c r="R947" s="1">
        <v>0</v>
      </c>
      <c r="S947" s="1">
        <f>IF(J947&gt;5,1,0)</f>
        <v>0</v>
      </c>
      <c r="T947" s="1">
        <f>IF(K947&gt;2,1,0)</f>
        <v>0</v>
      </c>
      <c r="U947" s="1">
        <f>IF(L947&gt;0.05,1,0)</f>
        <v>0</v>
      </c>
      <c r="V947" s="1">
        <f t="shared" ref="V947:V978" si="419">IF(M947&gt;0,1,0)</f>
        <v>0</v>
      </c>
      <c r="W947" s="1">
        <f>IF(N947&gt;10,1,0)</f>
        <v>1</v>
      </c>
      <c r="X947" s="1">
        <f>IF(O947&gt;2,1,0)</f>
        <v>0</v>
      </c>
      <c r="Y947" s="1">
        <f>IF(P947&gt;0.05,1,0)</f>
        <v>1</v>
      </c>
      <c r="Z947" s="1">
        <f t="shared" ref="Z947:Z978" si="420">IF(Q947&gt;0,1,0)</f>
        <v>0</v>
      </c>
      <c r="AA947" s="1">
        <f>IF(R947&gt;2,1,0)</f>
        <v>0</v>
      </c>
      <c r="AB947" s="1">
        <f t="shared" si="393"/>
        <v>2</v>
      </c>
      <c r="AC947" s="1"/>
    </row>
    <row r="948" spans="1:29" ht="12.95" customHeight="1">
      <c r="A948" s="2" t="s">
        <v>1532</v>
      </c>
      <c r="B948" s="1" t="s">
        <v>1533</v>
      </c>
      <c r="C948" s="1" t="s">
        <v>1510</v>
      </c>
      <c r="D948" s="1">
        <v>38.036110999999998</v>
      </c>
      <c r="E948" s="1">
        <v>-105.6425</v>
      </c>
      <c r="F948" s="3">
        <v>2</v>
      </c>
      <c r="G948" s="9" t="s">
        <v>2026</v>
      </c>
      <c r="H948" s="13">
        <v>5.0056839999999996</v>
      </c>
      <c r="I948" s="14">
        <v>5.0056839999999996</v>
      </c>
      <c r="J948" s="12">
        <v>0</v>
      </c>
      <c r="K948" s="12">
        <v>0</v>
      </c>
      <c r="L948" s="12">
        <v>0</v>
      </c>
      <c r="M948" s="1">
        <v>0</v>
      </c>
      <c r="N948" s="1">
        <v>0</v>
      </c>
      <c r="O948" s="12">
        <v>0</v>
      </c>
      <c r="P948" s="1">
        <v>0</v>
      </c>
      <c r="Q948" s="1">
        <v>0</v>
      </c>
      <c r="R948" s="1">
        <v>0</v>
      </c>
      <c r="S948" s="1">
        <f t="shared" ref="S948:S984" si="421">IF(J948&gt;0,1,0)</f>
        <v>0</v>
      </c>
      <c r="T948" s="1">
        <f t="shared" ref="T948:T984" si="422">IF(K948&gt;0,1,0)</f>
        <v>0</v>
      </c>
      <c r="U948" s="1">
        <f t="shared" ref="U948:U984" si="423">IF(L948&gt;0,1,0)</f>
        <v>0</v>
      </c>
      <c r="V948" s="1">
        <f t="shared" si="419"/>
        <v>0</v>
      </c>
      <c r="W948" s="1">
        <f t="shared" ref="W948:W984" si="424">IF(N948&gt;1,1,0)</f>
        <v>0</v>
      </c>
      <c r="X948" s="1">
        <f t="shared" ref="X948:X984" si="425">IF(O948&gt;0.6,1,0)</f>
        <v>0</v>
      </c>
      <c r="Y948" s="1">
        <f t="shared" ref="Y948:Y984" si="426">IF(P948&gt;0.03,1,0)</f>
        <v>0</v>
      </c>
      <c r="Z948" s="1">
        <f t="shared" si="420"/>
        <v>0</v>
      </c>
      <c r="AA948" s="1">
        <f t="shared" ref="AA948:AA984" si="427">IF(R948&gt;0,1,0)</f>
        <v>0</v>
      </c>
      <c r="AB948" s="1">
        <f t="shared" si="393"/>
        <v>0</v>
      </c>
      <c r="AC948" s="1"/>
    </row>
    <row r="949" spans="1:29" ht="12.95" customHeight="1">
      <c r="A949" s="2" t="s">
        <v>1534</v>
      </c>
      <c r="B949" s="1" t="s">
        <v>1535</v>
      </c>
      <c r="C949" s="1" t="s">
        <v>1510</v>
      </c>
      <c r="D949" s="1">
        <v>37.553055999999998</v>
      </c>
      <c r="E949" s="1">
        <v>-106.802222</v>
      </c>
      <c r="F949" s="3">
        <v>2</v>
      </c>
      <c r="G949" s="9" t="s">
        <v>2026</v>
      </c>
      <c r="H949" s="13">
        <v>22.642050999999999</v>
      </c>
      <c r="I949" s="14">
        <v>13.878114</v>
      </c>
      <c r="J949" s="12">
        <v>0</v>
      </c>
      <c r="K949" s="12">
        <v>0</v>
      </c>
      <c r="L949" s="12">
        <v>0</v>
      </c>
      <c r="M949" s="1">
        <v>0</v>
      </c>
      <c r="N949" s="1">
        <v>0</v>
      </c>
      <c r="O949" s="12">
        <v>3.0088E-2</v>
      </c>
      <c r="P949" s="1">
        <v>0</v>
      </c>
      <c r="Q949" s="1">
        <v>0</v>
      </c>
      <c r="R949" s="1">
        <v>0</v>
      </c>
      <c r="S949" s="1">
        <f t="shared" si="421"/>
        <v>0</v>
      </c>
      <c r="T949" s="1">
        <f t="shared" si="422"/>
        <v>0</v>
      </c>
      <c r="U949" s="1">
        <f t="shared" si="423"/>
        <v>0</v>
      </c>
      <c r="V949" s="1">
        <f t="shared" si="419"/>
        <v>0</v>
      </c>
      <c r="W949" s="1">
        <f t="shared" si="424"/>
        <v>0</v>
      </c>
      <c r="X949" s="1">
        <f t="shared" si="425"/>
        <v>0</v>
      </c>
      <c r="Y949" s="1">
        <f t="shared" si="426"/>
        <v>0</v>
      </c>
      <c r="Z949" s="1">
        <f t="shared" si="420"/>
        <v>0</v>
      </c>
      <c r="AA949" s="1">
        <f t="shared" si="427"/>
        <v>0</v>
      </c>
      <c r="AB949" s="1">
        <f t="shared" si="393"/>
        <v>0</v>
      </c>
      <c r="AC949" s="1"/>
    </row>
    <row r="950" spans="1:29" ht="12.95" customHeight="1">
      <c r="A950" s="2" t="s">
        <v>1536</v>
      </c>
      <c r="B950" s="1" t="s">
        <v>1411</v>
      </c>
      <c r="C950" s="1" t="s">
        <v>1510</v>
      </c>
      <c r="D950" s="1">
        <v>37.855832999999997</v>
      </c>
      <c r="E950" s="1">
        <v>-107.57472199999999</v>
      </c>
      <c r="F950" s="3">
        <v>2</v>
      </c>
      <c r="G950" s="9" t="s">
        <v>2026</v>
      </c>
      <c r="H950" s="13">
        <v>101.875124</v>
      </c>
      <c r="I950" s="14">
        <v>50.205314000000001</v>
      </c>
      <c r="J950" s="12">
        <v>0</v>
      </c>
      <c r="K950" s="12">
        <v>0</v>
      </c>
      <c r="L950" s="12">
        <v>0.16880000000000001</v>
      </c>
      <c r="M950" s="1">
        <v>0</v>
      </c>
      <c r="N950" s="1">
        <v>3</v>
      </c>
      <c r="O950" s="12">
        <v>0.74228499999999997</v>
      </c>
      <c r="P950" s="1">
        <v>0</v>
      </c>
      <c r="Q950" s="1">
        <v>0</v>
      </c>
      <c r="R950" s="1">
        <v>0</v>
      </c>
      <c r="S950" s="1">
        <f t="shared" si="421"/>
        <v>0</v>
      </c>
      <c r="T950" s="1">
        <f t="shared" si="422"/>
        <v>0</v>
      </c>
      <c r="U950" s="1">
        <f t="shared" si="423"/>
        <v>1</v>
      </c>
      <c r="V950" s="1">
        <f t="shared" si="419"/>
        <v>0</v>
      </c>
      <c r="W950" s="1">
        <f t="shared" si="424"/>
        <v>1</v>
      </c>
      <c r="X950" s="1">
        <f t="shared" si="425"/>
        <v>1</v>
      </c>
      <c r="Y950" s="1">
        <f t="shared" si="426"/>
        <v>0</v>
      </c>
      <c r="Z950" s="1">
        <f t="shared" si="420"/>
        <v>0</v>
      </c>
      <c r="AA950" s="1">
        <f t="shared" si="427"/>
        <v>0</v>
      </c>
      <c r="AB950" s="1">
        <f t="shared" si="393"/>
        <v>3</v>
      </c>
      <c r="AC950" s="1"/>
    </row>
    <row r="951" spans="1:29" ht="12.95" customHeight="1">
      <c r="A951" s="2" t="s">
        <v>1537</v>
      </c>
      <c r="B951" s="1" t="s">
        <v>1538</v>
      </c>
      <c r="C951" s="1" t="s">
        <v>1510</v>
      </c>
      <c r="D951" s="1">
        <v>37.997777999999997</v>
      </c>
      <c r="E951" s="1">
        <v>-106.644167</v>
      </c>
      <c r="F951" s="3">
        <v>1</v>
      </c>
      <c r="G951" s="9" t="s">
        <v>2026</v>
      </c>
      <c r="H951" s="13">
        <v>36.002994999999999</v>
      </c>
      <c r="I951" s="14">
        <v>17.666297</v>
      </c>
      <c r="J951" s="12">
        <v>0</v>
      </c>
      <c r="K951" s="12">
        <v>0</v>
      </c>
      <c r="L951" s="12">
        <v>0</v>
      </c>
      <c r="M951" s="1">
        <v>0</v>
      </c>
      <c r="N951" s="1">
        <v>0</v>
      </c>
      <c r="O951" s="12">
        <v>0.76850600000000002</v>
      </c>
      <c r="P951" s="1">
        <v>0</v>
      </c>
      <c r="Q951" s="1">
        <v>0</v>
      </c>
      <c r="R951" s="1">
        <v>0</v>
      </c>
      <c r="S951" s="1">
        <f t="shared" si="421"/>
        <v>0</v>
      </c>
      <c r="T951" s="1">
        <f t="shared" si="422"/>
        <v>0</v>
      </c>
      <c r="U951" s="1">
        <f t="shared" si="423"/>
        <v>0</v>
      </c>
      <c r="V951" s="1">
        <f t="shared" si="419"/>
        <v>0</v>
      </c>
      <c r="W951" s="1">
        <f t="shared" si="424"/>
        <v>0</v>
      </c>
      <c r="X951" s="1">
        <f t="shared" si="425"/>
        <v>1</v>
      </c>
      <c r="Y951" s="1">
        <f t="shared" si="426"/>
        <v>0</v>
      </c>
      <c r="Z951" s="1">
        <f t="shared" si="420"/>
        <v>0</v>
      </c>
      <c r="AA951" s="1">
        <f t="shared" si="427"/>
        <v>0</v>
      </c>
      <c r="AB951" s="1">
        <f t="shared" si="393"/>
        <v>1</v>
      </c>
      <c r="AC951" s="1"/>
    </row>
    <row r="952" spans="1:29" ht="12.95" customHeight="1">
      <c r="A952" s="2" t="s">
        <v>1539</v>
      </c>
      <c r="B952" s="1" t="s">
        <v>1540</v>
      </c>
      <c r="C952" s="1" t="s">
        <v>1510</v>
      </c>
      <c r="D952" s="1">
        <v>39.530278000000003</v>
      </c>
      <c r="E952" s="1">
        <v>-106.55583300000001</v>
      </c>
      <c r="F952" s="3">
        <v>2</v>
      </c>
      <c r="G952" s="9" t="s">
        <v>2026</v>
      </c>
      <c r="H952" s="13">
        <v>38.620710000000003</v>
      </c>
      <c r="I952" s="14">
        <v>18.475512999999999</v>
      </c>
      <c r="J952" s="12">
        <v>0</v>
      </c>
      <c r="K952" s="12">
        <v>0</v>
      </c>
      <c r="L952" s="12">
        <v>0</v>
      </c>
      <c r="M952" s="1">
        <v>0</v>
      </c>
      <c r="N952" s="1">
        <v>0</v>
      </c>
      <c r="O952" s="12">
        <v>0</v>
      </c>
      <c r="P952" s="1">
        <v>0.155357</v>
      </c>
      <c r="Q952" s="1">
        <v>0</v>
      </c>
      <c r="R952" s="1">
        <v>0</v>
      </c>
      <c r="S952" s="1">
        <f t="shared" si="421"/>
        <v>0</v>
      </c>
      <c r="T952" s="1">
        <f t="shared" si="422"/>
        <v>0</v>
      </c>
      <c r="U952" s="1">
        <f t="shared" si="423"/>
        <v>0</v>
      </c>
      <c r="V952" s="1">
        <f t="shared" si="419"/>
        <v>0</v>
      </c>
      <c r="W952" s="1">
        <f t="shared" si="424"/>
        <v>0</v>
      </c>
      <c r="X952" s="1">
        <f t="shared" si="425"/>
        <v>0</v>
      </c>
      <c r="Y952" s="1">
        <f t="shared" si="426"/>
        <v>1</v>
      </c>
      <c r="Z952" s="1">
        <f t="shared" si="420"/>
        <v>0</v>
      </c>
      <c r="AA952" s="1">
        <f t="shared" si="427"/>
        <v>0</v>
      </c>
      <c r="AB952" s="1">
        <f t="shared" si="393"/>
        <v>1</v>
      </c>
      <c r="AC952" s="1"/>
    </row>
    <row r="953" spans="1:29" ht="12.95" customHeight="1">
      <c r="A953" s="2" t="s">
        <v>1541</v>
      </c>
      <c r="B953" s="1" t="s">
        <v>562</v>
      </c>
      <c r="C953" s="1" t="s">
        <v>1510</v>
      </c>
      <c r="D953" s="1">
        <v>39.353889000000002</v>
      </c>
      <c r="E953" s="1">
        <v>-106.692222</v>
      </c>
      <c r="F953" s="3">
        <v>2</v>
      </c>
      <c r="G953" s="9" t="s">
        <v>2026</v>
      </c>
      <c r="H953" s="13">
        <v>349.38878099999999</v>
      </c>
      <c r="I953" s="14">
        <v>23.265253000000001</v>
      </c>
      <c r="J953" s="12">
        <v>0</v>
      </c>
      <c r="K953" s="12">
        <v>0</v>
      </c>
      <c r="L953" s="12">
        <v>1.3000000000000002E-3</v>
      </c>
      <c r="M953" s="1">
        <v>0</v>
      </c>
      <c r="N953" s="1">
        <v>3</v>
      </c>
      <c r="O953" s="12">
        <v>1.4202619999999999</v>
      </c>
      <c r="P953" s="1">
        <v>0</v>
      </c>
      <c r="Q953" s="1">
        <v>0</v>
      </c>
      <c r="R953" s="1">
        <v>0</v>
      </c>
      <c r="S953" s="1">
        <f t="shared" si="421"/>
        <v>0</v>
      </c>
      <c r="T953" s="1">
        <f t="shared" si="422"/>
        <v>0</v>
      </c>
      <c r="U953" s="1">
        <f t="shared" si="423"/>
        <v>1</v>
      </c>
      <c r="V953" s="1">
        <f t="shared" si="419"/>
        <v>0</v>
      </c>
      <c r="W953" s="1">
        <f t="shared" si="424"/>
        <v>1</v>
      </c>
      <c r="X953" s="1">
        <f t="shared" si="425"/>
        <v>1</v>
      </c>
      <c r="Y953" s="1">
        <f t="shared" si="426"/>
        <v>0</v>
      </c>
      <c r="Z953" s="1">
        <f t="shared" si="420"/>
        <v>0</v>
      </c>
      <c r="AA953" s="1">
        <f t="shared" si="427"/>
        <v>0</v>
      </c>
      <c r="AB953" s="1">
        <f t="shared" si="393"/>
        <v>3</v>
      </c>
      <c r="AC953" s="1"/>
    </row>
    <row r="954" spans="1:29" ht="12.95" customHeight="1">
      <c r="A954" s="2" t="s">
        <v>1542</v>
      </c>
      <c r="B954" s="1" t="s">
        <v>14</v>
      </c>
      <c r="C954" s="1" t="s">
        <v>1510</v>
      </c>
      <c r="D954" s="1">
        <v>39.186667</v>
      </c>
      <c r="E954" s="1">
        <v>-107.24555599999999</v>
      </c>
      <c r="F954" s="3">
        <v>2</v>
      </c>
      <c r="G954" s="9" t="s">
        <v>2026</v>
      </c>
      <c r="H954" s="13">
        <v>68.604527000000004</v>
      </c>
      <c r="I954" s="14">
        <v>21.334527000000001</v>
      </c>
      <c r="J954" s="12">
        <v>0</v>
      </c>
      <c r="K954" s="12">
        <v>0</v>
      </c>
      <c r="L954" s="12">
        <v>4.2000000000000003E-2</v>
      </c>
      <c r="M954" s="1">
        <v>0</v>
      </c>
      <c r="N954" s="1">
        <v>5</v>
      </c>
      <c r="O954" s="12">
        <v>0.542041</v>
      </c>
      <c r="P954" s="1">
        <v>8.7457999999999994E-2</v>
      </c>
      <c r="Q954" s="1">
        <v>0</v>
      </c>
      <c r="R954" s="1">
        <v>0</v>
      </c>
      <c r="S954" s="1">
        <f t="shared" si="421"/>
        <v>0</v>
      </c>
      <c r="T954" s="1">
        <f t="shared" si="422"/>
        <v>0</v>
      </c>
      <c r="U954" s="1">
        <f t="shared" si="423"/>
        <v>1</v>
      </c>
      <c r="V954" s="1">
        <f t="shared" si="419"/>
        <v>0</v>
      </c>
      <c r="W954" s="1">
        <f t="shared" si="424"/>
        <v>1</v>
      </c>
      <c r="X954" s="1">
        <f t="shared" si="425"/>
        <v>0</v>
      </c>
      <c r="Y954" s="1">
        <f t="shared" si="426"/>
        <v>1</v>
      </c>
      <c r="Z954" s="1">
        <f t="shared" si="420"/>
        <v>0</v>
      </c>
      <c r="AA954" s="1">
        <f t="shared" si="427"/>
        <v>0</v>
      </c>
      <c r="AB954" s="1">
        <f t="shared" si="393"/>
        <v>3</v>
      </c>
      <c r="AC954" s="1"/>
    </row>
    <row r="955" spans="1:29" ht="12.95" customHeight="1">
      <c r="A955" s="2" t="s">
        <v>1543</v>
      </c>
      <c r="B955" s="1" t="s">
        <v>511</v>
      </c>
      <c r="C955" s="1" t="s">
        <v>1510</v>
      </c>
      <c r="D955" s="1">
        <v>39.169722</v>
      </c>
      <c r="E955" s="1">
        <v>-106.79083300000001</v>
      </c>
      <c r="F955" s="3">
        <v>2</v>
      </c>
      <c r="G955" s="9" t="s">
        <v>2026</v>
      </c>
      <c r="H955" s="13">
        <v>267.01756</v>
      </c>
      <c r="I955" s="14">
        <v>29.977692000000001</v>
      </c>
      <c r="J955" s="12">
        <v>0</v>
      </c>
      <c r="K955" s="12">
        <v>5.5300000000000002E-2</v>
      </c>
      <c r="L955" s="12">
        <v>0.1358</v>
      </c>
      <c r="M955" s="1">
        <v>0</v>
      </c>
      <c r="N955" s="1">
        <v>16</v>
      </c>
      <c r="O955" s="12">
        <v>0.81253200000000003</v>
      </c>
      <c r="P955" s="1">
        <v>6.7410999999999999E-2</v>
      </c>
      <c r="Q955" s="1">
        <v>0</v>
      </c>
      <c r="R955" s="1">
        <v>0</v>
      </c>
      <c r="S955" s="1">
        <f t="shared" si="421"/>
        <v>0</v>
      </c>
      <c r="T955" s="1">
        <f t="shared" si="422"/>
        <v>1</v>
      </c>
      <c r="U955" s="1">
        <f t="shared" si="423"/>
        <v>1</v>
      </c>
      <c r="V955" s="1">
        <f t="shared" si="419"/>
        <v>0</v>
      </c>
      <c r="W955" s="1">
        <f t="shared" si="424"/>
        <v>1</v>
      </c>
      <c r="X955" s="1">
        <f t="shared" si="425"/>
        <v>1</v>
      </c>
      <c r="Y955" s="1">
        <f t="shared" si="426"/>
        <v>1</v>
      </c>
      <c r="Z955" s="1">
        <f t="shared" si="420"/>
        <v>0</v>
      </c>
      <c r="AA955" s="1">
        <f t="shared" si="427"/>
        <v>0</v>
      </c>
      <c r="AB955" s="1">
        <f t="shared" si="393"/>
        <v>5</v>
      </c>
      <c r="AC955" s="1"/>
    </row>
    <row r="956" spans="1:29" ht="12.95" customHeight="1">
      <c r="A956" s="2" t="s">
        <v>1544</v>
      </c>
      <c r="B956" s="1" t="s">
        <v>531</v>
      </c>
      <c r="C956" s="1" t="s">
        <v>1510</v>
      </c>
      <c r="D956" s="1">
        <v>39.077500000000001</v>
      </c>
      <c r="E956" s="1">
        <v>-106.80111100000001</v>
      </c>
      <c r="F956" s="3">
        <v>2</v>
      </c>
      <c r="G956" s="9" t="s">
        <v>2026</v>
      </c>
      <c r="H956" s="13">
        <v>73.796728000000002</v>
      </c>
      <c r="I956" s="14">
        <v>23.467336</v>
      </c>
      <c r="J956" s="12">
        <v>0</v>
      </c>
      <c r="K956" s="12">
        <v>0</v>
      </c>
      <c r="L956" s="12">
        <v>0</v>
      </c>
      <c r="M956" s="1">
        <v>0</v>
      </c>
      <c r="N956" s="1">
        <v>3</v>
      </c>
      <c r="O956" s="12">
        <v>0.74363500000000005</v>
      </c>
      <c r="P956" s="1">
        <v>0.24391299999999999</v>
      </c>
      <c r="Q956" s="1">
        <v>0</v>
      </c>
      <c r="R956" s="1">
        <v>0</v>
      </c>
      <c r="S956" s="1">
        <f t="shared" si="421"/>
        <v>0</v>
      </c>
      <c r="T956" s="1">
        <f t="shared" si="422"/>
        <v>0</v>
      </c>
      <c r="U956" s="1">
        <f t="shared" si="423"/>
        <v>0</v>
      </c>
      <c r="V956" s="1">
        <f t="shared" si="419"/>
        <v>0</v>
      </c>
      <c r="W956" s="1">
        <f t="shared" si="424"/>
        <v>1</v>
      </c>
      <c r="X956" s="1">
        <f t="shared" si="425"/>
        <v>1</v>
      </c>
      <c r="Y956" s="1">
        <f t="shared" si="426"/>
        <v>1</v>
      </c>
      <c r="Z956" s="1">
        <f t="shared" si="420"/>
        <v>0</v>
      </c>
      <c r="AA956" s="1">
        <f t="shared" si="427"/>
        <v>0</v>
      </c>
      <c r="AB956" s="1">
        <f t="shared" si="393"/>
        <v>3</v>
      </c>
      <c r="AC956" s="1"/>
    </row>
    <row r="957" spans="1:29" ht="12.95" customHeight="1">
      <c r="A957" s="2" t="s">
        <v>1545</v>
      </c>
      <c r="B957" s="1" t="s">
        <v>1546</v>
      </c>
      <c r="C957" s="1" t="s">
        <v>1510</v>
      </c>
      <c r="D957" s="1">
        <v>38.21</v>
      </c>
      <c r="E957" s="1">
        <v>-107.463611</v>
      </c>
      <c r="F957" s="3">
        <v>2</v>
      </c>
      <c r="G957" s="9" t="s">
        <v>2026</v>
      </c>
      <c r="H957" s="13">
        <v>26.529554000000001</v>
      </c>
      <c r="I957" s="14">
        <v>12.472799999999999</v>
      </c>
      <c r="J957" s="12">
        <v>0</v>
      </c>
      <c r="K957" s="12">
        <v>0</v>
      </c>
      <c r="L957" s="12">
        <v>0</v>
      </c>
      <c r="M957" s="1">
        <v>0</v>
      </c>
      <c r="N957" s="1">
        <v>0</v>
      </c>
      <c r="O957" s="12">
        <v>0</v>
      </c>
      <c r="P957" s="1">
        <v>0</v>
      </c>
      <c r="Q957" s="1">
        <v>0</v>
      </c>
      <c r="R957" s="1">
        <v>0</v>
      </c>
      <c r="S957" s="1">
        <f t="shared" si="421"/>
        <v>0</v>
      </c>
      <c r="T957" s="1">
        <f t="shared" si="422"/>
        <v>0</v>
      </c>
      <c r="U957" s="1">
        <f t="shared" si="423"/>
        <v>0</v>
      </c>
      <c r="V957" s="1">
        <f t="shared" si="419"/>
        <v>0</v>
      </c>
      <c r="W957" s="1">
        <f t="shared" si="424"/>
        <v>0</v>
      </c>
      <c r="X957" s="1">
        <f t="shared" si="425"/>
        <v>0</v>
      </c>
      <c r="Y957" s="1">
        <f t="shared" si="426"/>
        <v>0</v>
      </c>
      <c r="Z957" s="1">
        <f t="shared" si="420"/>
        <v>0</v>
      </c>
      <c r="AA957" s="1">
        <f t="shared" si="427"/>
        <v>0</v>
      </c>
      <c r="AB957" s="1">
        <f t="shared" si="393"/>
        <v>0</v>
      </c>
      <c r="AC957" s="1"/>
    </row>
    <row r="958" spans="1:29" ht="12.95" customHeight="1">
      <c r="A958" s="2" t="s">
        <v>1547</v>
      </c>
      <c r="B958" s="1" t="s">
        <v>1548</v>
      </c>
      <c r="C958" s="1" t="s">
        <v>1510</v>
      </c>
      <c r="D958" s="1">
        <v>37.872222000000001</v>
      </c>
      <c r="E958" s="1">
        <v>-106.916944</v>
      </c>
      <c r="F958" s="3">
        <v>2</v>
      </c>
      <c r="G958" s="9" t="s">
        <v>2026</v>
      </c>
      <c r="H958" s="13">
        <v>52.459727999999998</v>
      </c>
      <c r="I958" s="14">
        <v>16.833418999999999</v>
      </c>
      <c r="J958" s="12">
        <v>0</v>
      </c>
      <c r="K958" s="12">
        <v>0</v>
      </c>
      <c r="L958" s="12">
        <v>0</v>
      </c>
      <c r="M958" s="1">
        <v>0</v>
      </c>
      <c r="N958" s="1">
        <v>0</v>
      </c>
      <c r="O958" s="12">
        <v>0.88076399999999999</v>
      </c>
      <c r="P958" s="1">
        <v>0.30499599999999999</v>
      </c>
      <c r="Q958" s="1">
        <v>0</v>
      </c>
      <c r="R958" s="1">
        <v>0</v>
      </c>
      <c r="S958" s="1">
        <f t="shared" si="421"/>
        <v>0</v>
      </c>
      <c r="T958" s="1">
        <f t="shared" si="422"/>
        <v>0</v>
      </c>
      <c r="U958" s="1">
        <f t="shared" si="423"/>
        <v>0</v>
      </c>
      <c r="V958" s="1">
        <f t="shared" si="419"/>
        <v>0</v>
      </c>
      <c r="W958" s="1">
        <f t="shared" si="424"/>
        <v>0</v>
      </c>
      <c r="X958" s="1">
        <f t="shared" si="425"/>
        <v>1</v>
      </c>
      <c r="Y958" s="1">
        <f t="shared" si="426"/>
        <v>1</v>
      </c>
      <c r="Z958" s="1">
        <f t="shared" si="420"/>
        <v>0</v>
      </c>
      <c r="AA958" s="1">
        <f t="shared" si="427"/>
        <v>0</v>
      </c>
      <c r="AB958" s="1">
        <f t="shared" si="393"/>
        <v>2</v>
      </c>
      <c r="AC958" s="1"/>
    </row>
    <row r="959" spans="1:29" ht="12.95" customHeight="1">
      <c r="A959" s="2" t="s">
        <v>1549</v>
      </c>
      <c r="B959" s="1" t="s">
        <v>1550</v>
      </c>
      <c r="C959" s="1" t="s">
        <v>1510</v>
      </c>
      <c r="D959" s="1">
        <v>38.783056000000002</v>
      </c>
      <c r="E959" s="1">
        <v>-106.48222199999999</v>
      </c>
      <c r="F959" s="3">
        <v>1</v>
      </c>
      <c r="G959" s="9" t="s">
        <v>2026</v>
      </c>
      <c r="H959" s="13">
        <v>10.070489999999999</v>
      </c>
      <c r="I959" s="14">
        <v>10.070489999999999</v>
      </c>
      <c r="J959" s="12">
        <v>0</v>
      </c>
      <c r="K959" s="12">
        <v>0</v>
      </c>
      <c r="L959" s="12">
        <v>0</v>
      </c>
      <c r="M959" s="1">
        <v>0</v>
      </c>
      <c r="N959" s="1">
        <v>1</v>
      </c>
      <c r="O959" s="12">
        <v>1.0108760000000001</v>
      </c>
      <c r="P959" s="1">
        <v>9.9299999999999999E-2</v>
      </c>
      <c r="Q959" s="1">
        <v>0</v>
      </c>
      <c r="R959" s="1">
        <v>0</v>
      </c>
      <c r="S959" s="1">
        <f t="shared" si="421"/>
        <v>0</v>
      </c>
      <c r="T959" s="1">
        <f t="shared" si="422"/>
        <v>0</v>
      </c>
      <c r="U959" s="1">
        <f t="shared" si="423"/>
        <v>0</v>
      </c>
      <c r="V959" s="1">
        <f t="shared" si="419"/>
        <v>0</v>
      </c>
      <c r="W959" s="1">
        <f t="shared" si="424"/>
        <v>0</v>
      </c>
      <c r="X959" s="1">
        <f t="shared" si="425"/>
        <v>1</v>
      </c>
      <c r="Y959" s="1">
        <f t="shared" si="426"/>
        <v>1</v>
      </c>
      <c r="Z959" s="1">
        <f t="shared" si="420"/>
        <v>0</v>
      </c>
      <c r="AA959" s="1">
        <f t="shared" si="427"/>
        <v>0</v>
      </c>
      <c r="AB959" s="1">
        <f t="shared" si="393"/>
        <v>2</v>
      </c>
      <c r="AC959" s="1"/>
    </row>
    <row r="960" spans="1:29" ht="12.95" customHeight="1">
      <c r="A960" s="2" t="s">
        <v>1551</v>
      </c>
      <c r="B960" s="1" t="s">
        <v>1552</v>
      </c>
      <c r="C960" s="1" t="s">
        <v>1510</v>
      </c>
      <c r="D960" s="1">
        <v>38.772500000000001</v>
      </c>
      <c r="E960" s="1">
        <v>-106.6225</v>
      </c>
      <c r="F960" s="3">
        <v>2</v>
      </c>
      <c r="G960" s="9" t="s">
        <v>2026</v>
      </c>
      <c r="H960" s="13">
        <v>107.53243999999999</v>
      </c>
      <c r="I960" s="14">
        <v>33.826891000000003</v>
      </c>
      <c r="J960" s="12">
        <v>0</v>
      </c>
      <c r="K960" s="12">
        <v>0</v>
      </c>
      <c r="L960" s="12">
        <v>0</v>
      </c>
      <c r="M960" s="1">
        <v>0</v>
      </c>
      <c r="N960" s="1">
        <v>0</v>
      </c>
      <c r="O960" s="12">
        <v>0.40849299999999999</v>
      </c>
      <c r="P960" s="1">
        <v>0</v>
      </c>
      <c r="Q960" s="1">
        <v>0</v>
      </c>
      <c r="R960" s="1">
        <v>0</v>
      </c>
      <c r="S960" s="1">
        <f t="shared" si="421"/>
        <v>0</v>
      </c>
      <c r="T960" s="1">
        <f t="shared" si="422"/>
        <v>0</v>
      </c>
      <c r="U960" s="1">
        <f t="shared" si="423"/>
        <v>0</v>
      </c>
      <c r="V960" s="1">
        <f t="shared" si="419"/>
        <v>0</v>
      </c>
      <c r="W960" s="1">
        <f t="shared" si="424"/>
        <v>0</v>
      </c>
      <c r="X960" s="1">
        <f t="shared" si="425"/>
        <v>0</v>
      </c>
      <c r="Y960" s="1">
        <f t="shared" si="426"/>
        <v>0</v>
      </c>
      <c r="Z960" s="1">
        <f t="shared" si="420"/>
        <v>0</v>
      </c>
      <c r="AA960" s="1">
        <f t="shared" si="427"/>
        <v>0</v>
      </c>
      <c r="AB960" s="1">
        <f t="shared" si="393"/>
        <v>0</v>
      </c>
      <c r="AC960" s="1"/>
    </row>
    <row r="961" spans="1:29" ht="12.95" customHeight="1">
      <c r="A961" s="2" t="s">
        <v>1553</v>
      </c>
      <c r="B961" s="1" t="s">
        <v>1554</v>
      </c>
      <c r="C961" s="1" t="s">
        <v>1510</v>
      </c>
      <c r="D961" s="1">
        <v>38.288333000000002</v>
      </c>
      <c r="E961" s="1">
        <v>-107.114722</v>
      </c>
      <c r="F961" s="3">
        <v>1</v>
      </c>
      <c r="G961" s="9" t="s">
        <v>2026</v>
      </c>
      <c r="H961" s="13">
        <v>142.285214</v>
      </c>
      <c r="I961" s="14">
        <v>24.287182999999999</v>
      </c>
      <c r="J961" s="12">
        <v>0</v>
      </c>
      <c r="K961" s="12">
        <v>1.1943000000000001</v>
      </c>
      <c r="L961" s="12">
        <v>8.2900000000000001E-2</v>
      </c>
      <c r="M961" s="1">
        <v>0</v>
      </c>
      <c r="N961" s="1">
        <v>19</v>
      </c>
      <c r="O961" s="12">
        <v>2.495689</v>
      </c>
      <c r="P961" s="1">
        <v>0</v>
      </c>
      <c r="Q961" s="1">
        <v>0</v>
      </c>
      <c r="R961" s="1">
        <v>0</v>
      </c>
      <c r="S961" s="1">
        <f t="shared" si="421"/>
        <v>0</v>
      </c>
      <c r="T961" s="1">
        <f t="shared" si="422"/>
        <v>1</v>
      </c>
      <c r="U961" s="1">
        <f t="shared" si="423"/>
        <v>1</v>
      </c>
      <c r="V961" s="1">
        <f t="shared" si="419"/>
        <v>0</v>
      </c>
      <c r="W961" s="1">
        <f t="shared" si="424"/>
        <v>1</v>
      </c>
      <c r="X961" s="1">
        <f t="shared" si="425"/>
        <v>1</v>
      </c>
      <c r="Y961" s="1">
        <f t="shared" si="426"/>
        <v>0</v>
      </c>
      <c r="Z961" s="1">
        <f t="shared" si="420"/>
        <v>0</v>
      </c>
      <c r="AA961" s="1">
        <f t="shared" si="427"/>
        <v>0</v>
      </c>
      <c r="AB961" s="1">
        <f t="shared" si="393"/>
        <v>4</v>
      </c>
      <c r="AC961" s="1"/>
    </row>
    <row r="962" spans="1:29" ht="12.95" customHeight="1">
      <c r="A962" s="2" t="s">
        <v>1555</v>
      </c>
      <c r="B962" s="1" t="s">
        <v>378</v>
      </c>
      <c r="C962" s="1" t="s">
        <v>1510</v>
      </c>
      <c r="D962" s="1">
        <v>38.130833000000003</v>
      </c>
      <c r="E962" s="1">
        <v>-107.01222199999999</v>
      </c>
      <c r="F962" s="3">
        <v>1</v>
      </c>
      <c r="G962" s="9" t="s">
        <v>2026</v>
      </c>
      <c r="H962" s="13">
        <v>97.518980999999997</v>
      </c>
      <c r="I962" s="14">
        <v>26.183446</v>
      </c>
      <c r="J962" s="12">
        <v>0</v>
      </c>
      <c r="K962" s="12">
        <v>0</v>
      </c>
      <c r="L962" s="12">
        <v>0</v>
      </c>
      <c r="M962" s="1">
        <v>0</v>
      </c>
      <c r="N962" s="1">
        <v>0</v>
      </c>
      <c r="O962" s="12">
        <v>0.92654800000000004</v>
      </c>
      <c r="P962" s="1">
        <v>0</v>
      </c>
      <c r="Q962" s="1">
        <v>0</v>
      </c>
      <c r="R962" s="1">
        <v>0</v>
      </c>
      <c r="S962" s="1">
        <f t="shared" si="421"/>
        <v>0</v>
      </c>
      <c r="T962" s="1">
        <f t="shared" si="422"/>
        <v>0</v>
      </c>
      <c r="U962" s="1">
        <f t="shared" si="423"/>
        <v>0</v>
      </c>
      <c r="V962" s="1">
        <f t="shared" si="419"/>
        <v>0</v>
      </c>
      <c r="W962" s="1">
        <f t="shared" si="424"/>
        <v>0</v>
      </c>
      <c r="X962" s="1">
        <f t="shared" si="425"/>
        <v>1</v>
      </c>
      <c r="Y962" s="1">
        <f t="shared" si="426"/>
        <v>0</v>
      </c>
      <c r="Z962" s="1">
        <f t="shared" si="420"/>
        <v>0</v>
      </c>
      <c r="AA962" s="1">
        <f t="shared" si="427"/>
        <v>0</v>
      </c>
      <c r="AB962" s="1">
        <f t="shared" ref="AB962:AB1025" si="428">SUM(S962:AA962)</f>
        <v>1</v>
      </c>
      <c r="AC962" s="1"/>
    </row>
    <row r="963" spans="1:29" ht="12.95" customHeight="1">
      <c r="A963" s="2" t="s">
        <v>1556</v>
      </c>
      <c r="B963" s="1" t="s">
        <v>103</v>
      </c>
      <c r="C963" s="1" t="s">
        <v>1510</v>
      </c>
      <c r="D963" s="1">
        <v>38.526944</v>
      </c>
      <c r="E963" s="1">
        <v>-106.664444</v>
      </c>
      <c r="F963" s="3">
        <v>1</v>
      </c>
      <c r="G963" s="9" t="s">
        <v>2026</v>
      </c>
      <c r="H963" s="13">
        <v>298.42399799999998</v>
      </c>
      <c r="I963" s="14">
        <v>19.366309000000001</v>
      </c>
      <c r="J963" s="12">
        <v>0</v>
      </c>
      <c r="K963" s="12">
        <v>0.93699999999999994</v>
      </c>
      <c r="L963" s="12">
        <v>3.7699999999999997E-2</v>
      </c>
      <c r="M963" s="1">
        <v>0</v>
      </c>
      <c r="N963" s="1">
        <v>16</v>
      </c>
      <c r="O963" s="12">
        <v>1.59599</v>
      </c>
      <c r="P963" s="1">
        <v>4.0210999999999997E-2</v>
      </c>
      <c r="Q963" s="1">
        <v>0</v>
      </c>
      <c r="R963" s="1">
        <v>0</v>
      </c>
      <c r="S963" s="1">
        <f t="shared" si="421"/>
        <v>0</v>
      </c>
      <c r="T963" s="1">
        <f t="shared" si="422"/>
        <v>1</v>
      </c>
      <c r="U963" s="1">
        <f t="shared" si="423"/>
        <v>1</v>
      </c>
      <c r="V963" s="1">
        <f t="shared" si="419"/>
        <v>0</v>
      </c>
      <c r="W963" s="1">
        <f t="shared" si="424"/>
        <v>1</v>
      </c>
      <c r="X963" s="1">
        <f t="shared" si="425"/>
        <v>1</v>
      </c>
      <c r="Y963" s="1">
        <f t="shared" si="426"/>
        <v>1</v>
      </c>
      <c r="Z963" s="1">
        <f t="shared" si="420"/>
        <v>0</v>
      </c>
      <c r="AA963" s="1">
        <f t="shared" si="427"/>
        <v>0</v>
      </c>
      <c r="AB963" s="1">
        <f t="shared" si="428"/>
        <v>5</v>
      </c>
      <c r="AC963" s="1"/>
    </row>
    <row r="964" spans="1:29" ht="12.95" customHeight="1">
      <c r="A964" s="2" t="s">
        <v>1557</v>
      </c>
      <c r="B964" s="1" t="s">
        <v>1117</v>
      </c>
      <c r="C964" s="1" t="s">
        <v>1510</v>
      </c>
      <c r="D964" s="1">
        <v>39.183889000000001</v>
      </c>
      <c r="E964" s="1">
        <v>-106.381111</v>
      </c>
      <c r="F964" s="3">
        <v>2</v>
      </c>
      <c r="G964" s="9" t="s">
        <v>2026</v>
      </c>
      <c r="H964" s="13">
        <v>63.496563000000002</v>
      </c>
      <c r="I964" s="14">
        <v>8.1076049999999995</v>
      </c>
      <c r="J964" s="12">
        <v>0</v>
      </c>
      <c r="K964" s="12">
        <v>0</v>
      </c>
      <c r="L964" s="12">
        <v>0</v>
      </c>
      <c r="M964" s="1">
        <v>0</v>
      </c>
      <c r="N964" s="1">
        <v>0</v>
      </c>
      <c r="O964" s="12">
        <v>1.7021759999999999</v>
      </c>
      <c r="P964" s="1">
        <v>3.1497999999999998E-2</v>
      </c>
      <c r="Q964" s="1">
        <v>0</v>
      </c>
      <c r="R964" s="1">
        <v>0</v>
      </c>
      <c r="S964" s="1">
        <f t="shared" si="421"/>
        <v>0</v>
      </c>
      <c r="T964" s="1">
        <f t="shared" si="422"/>
        <v>0</v>
      </c>
      <c r="U964" s="1">
        <f t="shared" si="423"/>
        <v>0</v>
      </c>
      <c r="V964" s="1">
        <f t="shared" si="419"/>
        <v>0</v>
      </c>
      <c r="W964" s="1">
        <f t="shared" si="424"/>
        <v>0</v>
      </c>
      <c r="X964" s="1">
        <f t="shared" si="425"/>
        <v>1</v>
      </c>
      <c r="Y964" s="1">
        <f t="shared" si="426"/>
        <v>1</v>
      </c>
      <c r="Z964" s="1">
        <f t="shared" si="420"/>
        <v>0</v>
      </c>
      <c r="AA964" s="1">
        <f t="shared" si="427"/>
        <v>0</v>
      </c>
      <c r="AB964" s="1">
        <f t="shared" si="428"/>
        <v>2</v>
      </c>
      <c r="AC964" s="1"/>
    </row>
    <row r="965" spans="1:29" ht="12.95" customHeight="1">
      <c r="A965" s="2" t="s">
        <v>1558</v>
      </c>
      <c r="B965" s="1" t="s">
        <v>1305</v>
      </c>
      <c r="C965" s="1" t="s">
        <v>1510</v>
      </c>
      <c r="D965" s="1">
        <v>39.570278000000002</v>
      </c>
      <c r="E965" s="1">
        <v>-106.4075</v>
      </c>
      <c r="F965" s="3">
        <v>2</v>
      </c>
      <c r="G965" s="9" t="s">
        <v>2026</v>
      </c>
      <c r="H965" s="13">
        <v>90.886484999999993</v>
      </c>
      <c r="I965" s="14">
        <v>8.5015319999999992</v>
      </c>
      <c r="J965" s="12">
        <v>0</v>
      </c>
      <c r="K965" s="12">
        <v>1.2899999999999998E-2</v>
      </c>
      <c r="L965" s="12">
        <v>0.11689999999999999</v>
      </c>
      <c r="M965" s="1">
        <v>0</v>
      </c>
      <c r="N965" s="1">
        <v>14</v>
      </c>
      <c r="O965" s="12">
        <v>1.2279770000000001</v>
      </c>
      <c r="P965" s="1">
        <v>0</v>
      </c>
      <c r="Q965" s="1">
        <v>0</v>
      </c>
      <c r="R965" s="1">
        <v>0</v>
      </c>
      <c r="S965" s="1">
        <f t="shared" si="421"/>
        <v>0</v>
      </c>
      <c r="T965" s="1">
        <f t="shared" si="422"/>
        <v>1</v>
      </c>
      <c r="U965" s="1">
        <f t="shared" si="423"/>
        <v>1</v>
      </c>
      <c r="V965" s="1">
        <f t="shared" si="419"/>
        <v>0</v>
      </c>
      <c r="W965" s="1">
        <f t="shared" si="424"/>
        <v>1</v>
      </c>
      <c r="X965" s="1">
        <f t="shared" si="425"/>
        <v>1</v>
      </c>
      <c r="Y965" s="1">
        <f t="shared" si="426"/>
        <v>0</v>
      </c>
      <c r="Z965" s="1">
        <f t="shared" si="420"/>
        <v>0</v>
      </c>
      <c r="AA965" s="1">
        <f t="shared" si="427"/>
        <v>0</v>
      </c>
      <c r="AB965" s="1">
        <f t="shared" si="428"/>
        <v>4</v>
      </c>
      <c r="AC965" s="1"/>
    </row>
    <row r="966" spans="1:29" ht="12.95" customHeight="1">
      <c r="A966" s="2" t="s">
        <v>1559</v>
      </c>
      <c r="B966" s="1" t="s">
        <v>358</v>
      </c>
      <c r="C966" s="1" t="s">
        <v>1510</v>
      </c>
      <c r="D966" s="1">
        <v>38.998610999999997</v>
      </c>
      <c r="E966" s="1">
        <v>-107.356667</v>
      </c>
      <c r="F966" s="3">
        <v>1</v>
      </c>
      <c r="G966" s="9" t="s">
        <v>2026</v>
      </c>
      <c r="H966" s="13">
        <v>605.12344499999995</v>
      </c>
      <c r="I966" s="14">
        <v>42.690286999999998</v>
      </c>
      <c r="J966" s="12">
        <v>0</v>
      </c>
      <c r="K966" s="12">
        <v>2.0592999999999999</v>
      </c>
      <c r="L966" s="12">
        <v>7.1000000000000008E-2</v>
      </c>
      <c r="M966" s="1">
        <v>0</v>
      </c>
      <c r="N966" s="1">
        <v>20</v>
      </c>
      <c r="O966" s="12">
        <v>0.64482700000000004</v>
      </c>
      <c r="P966" s="1">
        <v>0</v>
      </c>
      <c r="Q966" s="1">
        <v>30</v>
      </c>
      <c r="R966" s="1">
        <v>0</v>
      </c>
      <c r="S966" s="1">
        <f t="shared" si="421"/>
        <v>0</v>
      </c>
      <c r="T966" s="1">
        <f t="shared" si="422"/>
        <v>1</v>
      </c>
      <c r="U966" s="1">
        <f t="shared" si="423"/>
        <v>1</v>
      </c>
      <c r="V966" s="1">
        <f t="shared" si="419"/>
        <v>0</v>
      </c>
      <c r="W966" s="1">
        <f t="shared" si="424"/>
        <v>1</v>
      </c>
      <c r="X966" s="1">
        <f t="shared" si="425"/>
        <v>1</v>
      </c>
      <c r="Y966" s="1">
        <f t="shared" si="426"/>
        <v>0</v>
      </c>
      <c r="Z966" s="1">
        <f t="shared" si="420"/>
        <v>1</v>
      </c>
      <c r="AA966" s="1">
        <f t="shared" si="427"/>
        <v>0</v>
      </c>
      <c r="AB966" s="1">
        <f t="shared" si="428"/>
        <v>5</v>
      </c>
      <c r="AC966" s="1"/>
    </row>
    <row r="967" spans="1:29" ht="12.95" customHeight="1">
      <c r="A967" s="2" t="s">
        <v>1560</v>
      </c>
      <c r="B967" s="1" t="s">
        <v>1561</v>
      </c>
      <c r="C967" s="1" t="s">
        <v>1510</v>
      </c>
      <c r="D967" s="1">
        <v>38.952500000000001</v>
      </c>
      <c r="E967" s="1">
        <v>-107.17749999999999</v>
      </c>
      <c r="F967" s="3">
        <v>2</v>
      </c>
      <c r="G967" s="9" t="s">
        <v>2026</v>
      </c>
      <c r="H967" s="13">
        <v>22.065058000000001</v>
      </c>
      <c r="I967" s="14">
        <v>13.396934</v>
      </c>
      <c r="J967" s="12">
        <v>0</v>
      </c>
      <c r="K967" s="12">
        <v>0</v>
      </c>
      <c r="L967" s="12">
        <v>0</v>
      </c>
      <c r="M967" s="1">
        <v>0</v>
      </c>
      <c r="N967" s="1">
        <v>0</v>
      </c>
      <c r="O967" s="12">
        <v>0</v>
      </c>
      <c r="P967" s="1">
        <v>0.86109000000000002</v>
      </c>
      <c r="Q967" s="1">
        <v>0</v>
      </c>
      <c r="R967" s="1">
        <v>0</v>
      </c>
      <c r="S967" s="1">
        <f t="shared" si="421"/>
        <v>0</v>
      </c>
      <c r="T967" s="1">
        <f t="shared" si="422"/>
        <v>0</v>
      </c>
      <c r="U967" s="1">
        <f t="shared" si="423"/>
        <v>0</v>
      </c>
      <c r="V967" s="1">
        <f t="shared" si="419"/>
        <v>0</v>
      </c>
      <c r="W967" s="1">
        <f t="shared" si="424"/>
        <v>0</v>
      </c>
      <c r="X967" s="1">
        <f t="shared" si="425"/>
        <v>0</v>
      </c>
      <c r="Y967" s="1">
        <f t="shared" si="426"/>
        <v>1</v>
      </c>
      <c r="Z967" s="1">
        <f t="shared" si="420"/>
        <v>0</v>
      </c>
      <c r="AA967" s="1">
        <f t="shared" si="427"/>
        <v>0</v>
      </c>
      <c r="AB967" s="1">
        <f t="shared" si="428"/>
        <v>1</v>
      </c>
      <c r="AC967" s="1"/>
    </row>
    <row r="968" spans="1:29" ht="12.95" customHeight="1">
      <c r="A968" s="2" t="s">
        <v>1562</v>
      </c>
      <c r="B968" s="1" t="s">
        <v>1563</v>
      </c>
      <c r="C968" s="1" t="s">
        <v>1510</v>
      </c>
      <c r="D968" s="1">
        <v>38.101388999999998</v>
      </c>
      <c r="E968" s="1">
        <v>-107.81611100000001</v>
      </c>
      <c r="F968" s="3">
        <v>1</v>
      </c>
      <c r="G968" s="9" t="s">
        <v>2026</v>
      </c>
      <c r="H968" s="13">
        <v>44.636991000000002</v>
      </c>
      <c r="I968" s="14">
        <v>6.5178159999999998</v>
      </c>
      <c r="J968" s="12">
        <v>0</v>
      </c>
      <c r="K968" s="12">
        <v>3.4299999999999997E-2</v>
      </c>
      <c r="L968" s="12">
        <v>0</v>
      </c>
      <c r="M968" s="1">
        <v>0</v>
      </c>
      <c r="N968" s="1">
        <v>11</v>
      </c>
      <c r="O968" s="12">
        <v>4.564127</v>
      </c>
      <c r="P968" s="1">
        <v>0.112015</v>
      </c>
      <c r="Q968" s="1">
        <v>0</v>
      </c>
      <c r="R968" s="1">
        <v>0</v>
      </c>
      <c r="S968" s="1">
        <f t="shared" si="421"/>
        <v>0</v>
      </c>
      <c r="T968" s="1">
        <f t="shared" si="422"/>
        <v>1</v>
      </c>
      <c r="U968" s="1">
        <f t="shared" si="423"/>
        <v>0</v>
      </c>
      <c r="V968" s="1">
        <f t="shared" si="419"/>
        <v>0</v>
      </c>
      <c r="W968" s="1">
        <f t="shared" si="424"/>
        <v>1</v>
      </c>
      <c r="X968" s="1">
        <f t="shared" si="425"/>
        <v>1</v>
      </c>
      <c r="Y968" s="1">
        <f t="shared" si="426"/>
        <v>1</v>
      </c>
      <c r="Z968" s="1">
        <f t="shared" si="420"/>
        <v>0</v>
      </c>
      <c r="AA968" s="1">
        <f t="shared" si="427"/>
        <v>0</v>
      </c>
      <c r="AB968" s="1">
        <f t="shared" si="428"/>
        <v>4</v>
      </c>
      <c r="AC968" s="1"/>
    </row>
    <row r="969" spans="1:29" ht="12.95" customHeight="1">
      <c r="A969" s="2" t="s">
        <v>1564</v>
      </c>
      <c r="B969" s="1" t="s">
        <v>1565</v>
      </c>
      <c r="C969" s="1" t="s">
        <v>1510</v>
      </c>
      <c r="D969" s="1">
        <v>37.64</v>
      </c>
      <c r="E969" s="1">
        <v>-107.331667</v>
      </c>
      <c r="F969" s="3">
        <v>2</v>
      </c>
      <c r="G969" s="9" t="s">
        <v>2026</v>
      </c>
      <c r="H969" s="13">
        <v>64.565213999999997</v>
      </c>
      <c r="I969" s="14">
        <v>44.49118</v>
      </c>
      <c r="J969" s="12">
        <v>0</v>
      </c>
      <c r="K969" s="12">
        <v>0</v>
      </c>
      <c r="L969" s="12">
        <v>0</v>
      </c>
      <c r="M969" s="1">
        <v>0</v>
      </c>
      <c r="N969" s="1">
        <v>7</v>
      </c>
      <c r="O969" s="12">
        <v>0</v>
      </c>
      <c r="P969" s="1">
        <v>0</v>
      </c>
      <c r="Q969" s="1">
        <v>0</v>
      </c>
      <c r="R969" s="1">
        <v>0</v>
      </c>
      <c r="S969" s="1">
        <f t="shared" si="421"/>
        <v>0</v>
      </c>
      <c r="T969" s="1">
        <f t="shared" si="422"/>
        <v>0</v>
      </c>
      <c r="U969" s="1">
        <f t="shared" si="423"/>
        <v>0</v>
      </c>
      <c r="V969" s="1">
        <f t="shared" si="419"/>
        <v>0</v>
      </c>
      <c r="W969" s="1">
        <f t="shared" si="424"/>
        <v>1</v>
      </c>
      <c r="X969" s="1">
        <f t="shared" si="425"/>
        <v>0</v>
      </c>
      <c r="Y969" s="1">
        <f t="shared" si="426"/>
        <v>0</v>
      </c>
      <c r="Z969" s="1">
        <f t="shared" si="420"/>
        <v>0</v>
      </c>
      <c r="AA969" s="1">
        <f t="shared" si="427"/>
        <v>0</v>
      </c>
      <c r="AB969" s="1">
        <f t="shared" si="428"/>
        <v>1</v>
      </c>
      <c r="AC969" s="1"/>
    </row>
    <row r="970" spans="1:29" ht="12.95" customHeight="1">
      <c r="A970" s="2" t="s">
        <v>1566</v>
      </c>
      <c r="B970" s="1" t="s">
        <v>185</v>
      </c>
      <c r="C970" s="1" t="s">
        <v>1510</v>
      </c>
      <c r="D970" s="1">
        <v>37.428888999999998</v>
      </c>
      <c r="E970" s="1">
        <v>-106.758889</v>
      </c>
      <c r="F970" s="3">
        <v>2</v>
      </c>
      <c r="G970" s="9" t="s">
        <v>2026</v>
      </c>
      <c r="H970" s="13">
        <v>14.317064999999999</v>
      </c>
      <c r="I970" s="14">
        <v>14.317066000000001</v>
      </c>
      <c r="J970" s="12">
        <v>0</v>
      </c>
      <c r="K970" s="12">
        <v>0</v>
      </c>
      <c r="L970" s="12">
        <v>0</v>
      </c>
      <c r="M970" s="1">
        <v>0</v>
      </c>
      <c r="N970" s="1">
        <v>0</v>
      </c>
      <c r="O970" s="12">
        <v>0</v>
      </c>
      <c r="P970" s="1">
        <v>0</v>
      </c>
      <c r="Q970" s="1">
        <v>0</v>
      </c>
      <c r="R970" s="1">
        <v>0</v>
      </c>
      <c r="S970" s="1">
        <f t="shared" si="421"/>
        <v>0</v>
      </c>
      <c r="T970" s="1">
        <f t="shared" si="422"/>
        <v>0</v>
      </c>
      <c r="U970" s="1">
        <f t="shared" si="423"/>
        <v>0</v>
      </c>
      <c r="V970" s="1">
        <f t="shared" si="419"/>
        <v>0</v>
      </c>
      <c r="W970" s="1">
        <f t="shared" si="424"/>
        <v>0</v>
      </c>
      <c r="X970" s="1">
        <f t="shared" si="425"/>
        <v>0</v>
      </c>
      <c r="Y970" s="1">
        <f t="shared" si="426"/>
        <v>0</v>
      </c>
      <c r="Z970" s="1">
        <f t="shared" si="420"/>
        <v>0</v>
      </c>
      <c r="AA970" s="1">
        <f t="shared" si="427"/>
        <v>0</v>
      </c>
      <c r="AB970" s="1">
        <f t="shared" si="428"/>
        <v>0</v>
      </c>
      <c r="AC970" s="1"/>
    </row>
    <row r="971" spans="1:29" ht="12.95" customHeight="1">
      <c r="A971" s="2" t="s">
        <v>1567</v>
      </c>
      <c r="B971" s="1" t="s">
        <v>1568</v>
      </c>
      <c r="C971" s="1" t="s">
        <v>1510</v>
      </c>
      <c r="D971" s="1">
        <v>37.766388999999997</v>
      </c>
      <c r="E971" s="1">
        <v>-107.572778</v>
      </c>
      <c r="F971" s="3">
        <v>2</v>
      </c>
      <c r="G971" s="9" t="s">
        <v>2026</v>
      </c>
      <c r="H971" s="13">
        <v>3.201438</v>
      </c>
      <c r="I971" s="14">
        <v>3.201438</v>
      </c>
      <c r="J971" s="12">
        <v>0</v>
      </c>
      <c r="K971" s="12">
        <v>0</v>
      </c>
      <c r="L971" s="12">
        <v>0</v>
      </c>
      <c r="M971" s="1">
        <v>0</v>
      </c>
      <c r="N971" s="1">
        <v>0</v>
      </c>
      <c r="O971" s="12">
        <v>0</v>
      </c>
      <c r="P971" s="1">
        <v>0</v>
      </c>
      <c r="Q971" s="1">
        <v>0</v>
      </c>
      <c r="R971" s="1">
        <v>0</v>
      </c>
      <c r="S971" s="1">
        <f t="shared" si="421"/>
        <v>0</v>
      </c>
      <c r="T971" s="1">
        <f t="shared" si="422"/>
        <v>0</v>
      </c>
      <c r="U971" s="1">
        <f t="shared" si="423"/>
        <v>0</v>
      </c>
      <c r="V971" s="1">
        <f t="shared" si="419"/>
        <v>0</v>
      </c>
      <c r="W971" s="1">
        <f t="shared" si="424"/>
        <v>0</v>
      </c>
      <c r="X971" s="1">
        <f t="shared" si="425"/>
        <v>0</v>
      </c>
      <c r="Y971" s="1">
        <f t="shared" si="426"/>
        <v>0</v>
      </c>
      <c r="Z971" s="1">
        <f t="shared" si="420"/>
        <v>0</v>
      </c>
      <c r="AA971" s="1">
        <f t="shared" si="427"/>
        <v>0</v>
      </c>
      <c r="AB971" s="1">
        <f t="shared" si="428"/>
        <v>0</v>
      </c>
      <c r="AC971" s="1"/>
    </row>
    <row r="972" spans="1:29" ht="12.95" customHeight="1">
      <c r="A972" s="2" t="s">
        <v>1569</v>
      </c>
      <c r="B972" s="1" t="s">
        <v>1570</v>
      </c>
      <c r="C972" s="1" t="s">
        <v>1510</v>
      </c>
      <c r="D972" s="1">
        <v>37.818333000000003</v>
      </c>
      <c r="E972" s="1">
        <v>-107.719444</v>
      </c>
      <c r="F972" s="3">
        <v>2</v>
      </c>
      <c r="G972" s="9" t="s">
        <v>2026</v>
      </c>
      <c r="H972" s="13">
        <v>57.142294</v>
      </c>
      <c r="I972" s="14">
        <v>18.625668999999998</v>
      </c>
      <c r="J972" s="12">
        <v>0</v>
      </c>
      <c r="K972" s="12">
        <v>0</v>
      </c>
      <c r="L972" s="12">
        <v>0</v>
      </c>
      <c r="M972" s="1">
        <v>0</v>
      </c>
      <c r="N972" s="1">
        <v>0</v>
      </c>
      <c r="O972" s="12">
        <v>0.81628699999999998</v>
      </c>
      <c r="P972" s="1">
        <v>0.437504</v>
      </c>
      <c r="Q972" s="1">
        <v>0</v>
      </c>
      <c r="R972" s="1">
        <v>0</v>
      </c>
      <c r="S972" s="1">
        <f t="shared" si="421"/>
        <v>0</v>
      </c>
      <c r="T972" s="1">
        <f t="shared" si="422"/>
        <v>0</v>
      </c>
      <c r="U972" s="1">
        <f t="shared" si="423"/>
        <v>0</v>
      </c>
      <c r="V972" s="1">
        <f t="shared" si="419"/>
        <v>0</v>
      </c>
      <c r="W972" s="1">
        <f t="shared" si="424"/>
        <v>0</v>
      </c>
      <c r="X972" s="1">
        <f t="shared" si="425"/>
        <v>1</v>
      </c>
      <c r="Y972" s="1">
        <f t="shared" si="426"/>
        <v>1</v>
      </c>
      <c r="Z972" s="1">
        <f t="shared" si="420"/>
        <v>0</v>
      </c>
      <c r="AA972" s="1">
        <f t="shared" si="427"/>
        <v>0</v>
      </c>
      <c r="AB972" s="1">
        <f t="shared" si="428"/>
        <v>2</v>
      </c>
      <c r="AC972" s="1"/>
    </row>
    <row r="973" spans="1:29" ht="12.95" customHeight="1">
      <c r="A973" s="2" t="s">
        <v>1571</v>
      </c>
      <c r="B973" s="1" t="s">
        <v>1307</v>
      </c>
      <c r="C973" s="1" t="s">
        <v>1510</v>
      </c>
      <c r="D973" s="1">
        <v>37.677</v>
      </c>
      <c r="E973" s="1">
        <v>-107.7509</v>
      </c>
      <c r="F973" s="3">
        <v>2</v>
      </c>
      <c r="G973" s="9" t="s">
        <v>2026</v>
      </c>
      <c r="H973" s="13">
        <v>84.073087999999998</v>
      </c>
      <c r="I973" s="14">
        <v>32.812587999999998</v>
      </c>
      <c r="J973" s="12">
        <v>0</v>
      </c>
      <c r="K973" s="12">
        <v>0</v>
      </c>
      <c r="L973" s="12">
        <v>0.30729999999999996</v>
      </c>
      <c r="M973" s="1">
        <v>0</v>
      </c>
      <c r="N973" s="1">
        <v>0</v>
      </c>
      <c r="O973" s="12">
        <v>0.58426400000000001</v>
      </c>
      <c r="P973" s="1">
        <v>0</v>
      </c>
      <c r="Q973" s="1">
        <v>0</v>
      </c>
      <c r="R973" s="1">
        <v>0</v>
      </c>
      <c r="S973" s="1">
        <f t="shared" si="421"/>
        <v>0</v>
      </c>
      <c r="T973" s="1">
        <f t="shared" si="422"/>
        <v>0</v>
      </c>
      <c r="U973" s="1">
        <f t="shared" si="423"/>
        <v>1</v>
      </c>
      <c r="V973" s="1">
        <f t="shared" si="419"/>
        <v>0</v>
      </c>
      <c r="W973" s="1">
        <f t="shared" si="424"/>
        <v>0</v>
      </c>
      <c r="X973" s="1">
        <f t="shared" si="425"/>
        <v>0</v>
      </c>
      <c r="Y973" s="1">
        <f t="shared" si="426"/>
        <v>0</v>
      </c>
      <c r="Z973" s="1">
        <f t="shared" si="420"/>
        <v>0</v>
      </c>
      <c r="AA973" s="1">
        <f t="shared" si="427"/>
        <v>0</v>
      </c>
      <c r="AB973" s="1">
        <f t="shared" si="428"/>
        <v>1</v>
      </c>
      <c r="AC973" s="1" t="s">
        <v>2207</v>
      </c>
    </row>
    <row r="974" spans="1:29" ht="12.95" customHeight="1">
      <c r="A974" s="2" t="s">
        <v>1572</v>
      </c>
      <c r="B974" s="1" t="s">
        <v>1416</v>
      </c>
      <c r="C974" s="1" t="s">
        <v>1573</v>
      </c>
      <c r="D974" s="1">
        <v>37.333610999999998</v>
      </c>
      <c r="E974" s="1">
        <v>-107.90944399999999</v>
      </c>
      <c r="F974" s="3">
        <v>1</v>
      </c>
      <c r="G974" s="9" t="s">
        <v>2026</v>
      </c>
      <c r="H974" s="13">
        <v>66.504290999999995</v>
      </c>
      <c r="I974" s="14">
        <v>11.706113999999999</v>
      </c>
      <c r="J974" s="12">
        <v>0</v>
      </c>
      <c r="K974" s="12">
        <v>0</v>
      </c>
      <c r="L974" s="12">
        <v>0</v>
      </c>
      <c r="M974" s="1">
        <v>0</v>
      </c>
      <c r="N974" s="1">
        <v>0</v>
      </c>
      <c r="O974" s="12">
        <v>2.3083</v>
      </c>
      <c r="P974" s="1">
        <v>7.5183E-2</v>
      </c>
      <c r="Q974" s="1">
        <v>0</v>
      </c>
      <c r="R974" s="1">
        <v>0</v>
      </c>
      <c r="S974" s="1">
        <f t="shared" si="421"/>
        <v>0</v>
      </c>
      <c r="T974" s="1">
        <f t="shared" si="422"/>
        <v>0</v>
      </c>
      <c r="U974" s="1">
        <f t="shared" si="423"/>
        <v>0</v>
      </c>
      <c r="V974" s="1">
        <f t="shared" si="419"/>
        <v>0</v>
      </c>
      <c r="W974" s="1">
        <f t="shared" si="424"/>
        <v>0</v>
      </c>
      <c r="X974" s="1">
        <f t="shared" si="425"/>
        <v>1</v>
      </c>
      <c r="Y974" s="1">
        <f t="shared" si="426"/>
        <v>1</v>
      </c>
      <c r="Z974" s="1">
        <f t="shared" si="420"/>
        <v>0</v>
      </c>
      <c r="AA974" s="1">
        <f t="shared" si="427"/>
        <v>0</v>
      </c>
      <c r="AB974" s="1">
        <f t="shared" si="428"/>
        <v>2</v>
      </c>
      <c r="AC974" s="1" t="s">
        <v>2207</v>
      </c>
    </row>
    <row r="975" spans="1:29" ht="12.95" customHeight="1">
      <c r="A975" s="2" t="s">
        <v>1574</v>
      </c>
      <c r="B975" s="1" t="s">
        <v>1110</v>
      </c>
      <c r="C975" s="1" t="s">
        <v>1510</v>
      </c>
      <c r="D975" s="1">
        <v>38.683889000000001</v>
      </c>
      <c r="E975" s="1">
        <v>-106.358333</v>
      </c>
      <c r="F975" s="3">
        <v>2</v>
      </c>
      <c r="G975" s="9" t="s">
        <v>2026</v>
      </c>
      <c r="H975" s="13">
        <v>47.087353999999998</v>
      </c>
      <c r="I975" s="14">
        <v>26.997544999999999</v>
      </c>
      <c r="J975" s="12">
        <v>0</v>
      </c>
      <c r="K975" s="12">
        <v>0</v>
      </c>
      <c r="L975" s="12">
        <v>0</v>
      </c>
      <c r="M975" s="1">
        <v>0</v>
      </c>
      <c r="N975" s="1">
        <v>1</v>
      </c>
      <c r="O975" s="12">
        <v>0.54258600000000001</v>
      </c>
      <c r="P975" s="1">
        <v>0.976908</v>
      </c>
      <c r="Q975" s="1">
        <v>0</v>
      </c>
      <c r="R975" s="1">
        <v>0</v>
      </c>
      <c r="S975" s="1">
        <f t="shared" si="421"/>
        <v>0</v>
      </c>
      <c r="T975" s="1">
        <f t="shared" si="422"/>
        <v>0</v>
      </c>
      <c r="U975" s="1">
        <f t="shared" si="423"/>
        <v>0</v>
      </c>
      <c r="V975" s="1">
        <f t="shared" si="419"/>
        <v>0</v>
      </c>
      <c r="W975" s="1">
        <f t="shared" si="424"/>
        <v>0</v>
      </c>
      <c r="X975" s="1">
        <f t="shared" si="425"/>
        <v>0</v>
      </c>
      <c r="Y975" s="1">
        <f t="shared" si="426"/>
        <v>1</v>
      </c>
      <c r="Z975" s="1">
        <f t="shared" si="420"/>
        <v>0</v>
      </c>
      <c r="AA975" s="1">
        <f t="shared" si="427"/>
        <v>0</v>
      </c>
      <c r="AB975" s="1">
        <f t="shared" si="428"/>
        <v>1</v>
      </c>
      <c r="AC975" s="1"/>
    </row>
    <row r="976" spans="1:29" ht="12.95" customHeight="1">
      <c r="A976" s="2" t="s">
        <v>1575</v>
      </c>
      <c r="B976" s="1" t="s">
        <v>1576</v>
      </c>
      <c r="C976" s="1" t="s">
        <v>1510</v>
      </c>
      <c r="D976" s="1">
        <v>39.960833000000001</v>
      </c>
      <c r="E976" s="1">
        <v>-105.51388900000001</v>
      </c>
      <c r="F976" s="3">
        <v>2</v>
      </c>
      <c r="G976" s="9" t="s">
        <v>2026</v>
      </c>
      <c r="H976" s="13">
        <v>78.616264000000001</v>
      </c>
      <c r="I976" s="14">
        <v>7.9095880000000003</v>
      </c>
      <c r="J976" s="12">
        <v>0</v>
      </c>
      <c r="K976" s="12">
        <v>0</v>
      </c>
      <c r="L976" s="12">
        <v>7.0900000000000005E-2</v>
      </c>
      <c r="M976" s="1">
        <v>0</v>
      </c>
      <c r="N976" s="1">
        <v>4</v>
      </c>
      <c r="O976" s="12">
        <v>3.1877390000000001</v>
      </c>
      <c r="P976" s="1">
        <v>6.3600000000000004E-2</v>
      </c>
      <c r="Q976" s="1">
        <v>0</v>
      </c>
      <c r="R976" s="1">
        <v>0</v>
      </c>
      <c r="S976" s="1">
        <f t="shared" si="421"/>
        <v>0</v>
      </c>
      <c r="T976" s="1">
        <f t="shared" si="422"/>
        <v>0</v>
      </c>
      <c r="U976" s="1">
        <f t="shared" si="423"/>
        <v>1</v>
      </c>
      <c r="V976" s="1">
        <f t="shared" si="419"/>
        <v>0</v>
      </c>
      <c r="W976" s="1">
        <f t="shared" si="424"/>
        <v>1</v>
      </c>
      <c r="X976" s="1">
        <f t="shared" si="425"/>
        <v>1</v>
      </c>
      <c r="Y976" s="1">
        <f t="shared" si="426"/>
        <v>1</v>
      </c>
      <c r="Z976" s="1">
        <f t="shared" si="420"/>
        <v>0</v>
      </c>
      <c r="AA976" s="1">
        <f t="shared" si="427"/>
        <v>0</v>
      </c>
      <c r="AB976" s="1">
        <f t="shared" si="428"/>
        <v>4</v>
      </c>
      <c r="AC976" s="1"/>
    </row>
    <row r="977" spans="1:29" ht="12.95" customHeight="1">
      <c r="A977" s="2" t="s">
        <v>1577</v>
      </c>
      <c r="B977" s="1" t="s">
        <v>870</v>
      </c>
      <c r="C977" s="1" t="s">
        <v>1510</v>
      </c>
      <c r="D977" s="1">
        <v>40.013610999999997</v>
      </c>
      <c r="E977" s="1">
        <v>-105.317778</v>
      </c>
      <c r="F977" s="3">
        <v>2</v>
      </c>
      <c r="G977" s="9" t="s">
        <v>2026</v>
      </c>
      <c r="H977" s="13">
        <v>335.057636</v>
      </c>
      <c r="I977" s="14">
        <v>34.593699000000001</v>
      </c>
      <c r="J977" s="12">
        <v>0</v>
      </c>
      <c r="K977" s="12">
        <v>6.2299999999999994E-2</v>
      </c>
      <c r="L977" s="12">
        <v>0.56300000000000006</v>
      </c>
      <c r="M977" s="1">
        <v>6</v>
      </c>
      <c r="N977" s="1">
        <v>1</v>
      </c>
      <c r="O977" s="12">
        <v>2.848859</v>
      </c>
      <c r="P977" s="1">
        <v>3.8799E-2</v>
      </c>
      <c r="Q977" s="1">
        <v>0</v>
      </c>
      <c r="R977" s="1">
        <v>0</v>
      </c>
      <c r="S977" s="1">
        <f t="shared" si="421"/>
        <v>0</v>
      </c>
      <c r="T977" s="1">
        <f t="shared" si="422"/>
        <v>1</v>
      </c>
      <c r="U977" s="1">
        <f t="shared" si="423"/>
        <v>1</v>
      </c>
      <c r="V977" s="1">
        <f t="shared" si="419"/>
        <v>1</v>
      </c>
      <c r="W977" s="1">
        <f t="shared" si="424"/>
        <v>0</v>
      </c>
      <c r="X977" s="1">
        <f t="shared" si="425"/>
        <v>1</v>
      </c>
      <c r="Y977" s="1">
        <f t="shared" si="426"/>
        <v>1</v>
      </c>
      <c r="Z977" s="1">
        <f t="shared" si="420"/>
        <v>0</v>
      </c>
      <c r="AA977" s="1">
        <f t="shared" si="427"/>
        <v>0</v>
      </c>
      <c r="AB977" s="1">
        <f t="shared" si="428"/>
        <v>5</v>
      </c>
      <c r="AC977" s="1"/>
    </row>
    <row r="978" spans="1:29" ht="12.95" customHeight="1">
      <c r="A978" s="2" t="s">
        <v>1578</v>
      </c>
      <c r="B978" s="1" t="s">
        <v>360</v>
      </c>
      <c r="C978" s="1" t="s">
        <v>1510</v>
      </c>
      <c r="D978" s="1">
        <v>39.974443999999998</v>
      </c>
      <c r="E978" s="1">
        <v>-105.845556</v>
      </c>
      <c r="F978" s="3">
        <v>1</v>
      </c>
      <c r="G978" s="9" t="s">
        <v>2026</v>
      </c>
      <c r="H978" s="13">
        <v>41.674000999999997</v>
      </c>
      <c r="I978" s="14">
        <v>10.386759</v>
      </c>
      <c r="J978" s="12">
        <v>0</v>
      </c>
      <c r="K978" s="12">
        <v>0.56589999999999996</v>
      </c>
      <c r="L978" s="12">
        <v>1.7299999999999996E-2</v>
      </c>
      <c r="M978" s="1">
        <v>2</v>
      </c>
      <c r="N978" s="1">
        <v>10</v>
      </c>
      <c r="O978" s="12">
        <v>1.981001</v>
      </c>
      <c r="P978" s="1">
        <v>0</v>
      </c>
      <c r="Q978" s="1">
        <v>0</v>
      </c>
      <c r="R978" s="1">
        <v>0</v>
      </c>
      <c r="S978" s="1">
        <f t="shared" si="421"/>
        <v>0</v>
      </c>
      <c r="T978" s="1">
        <f t="shared" si="422"/>
        <v>1</v>
      </c>
      <c r="U978" s="1">
        <f t="shared" si="423"/>
        <v>1</v>
      </c>
      <c r="V978" s="1">
        <f t="shared" si="419"/>
        <v>1</v>
      </c>
      <c r="W978" s="1">
        <f t="shared" si="424"/>
        <v>1</v>
      </c>
      <c r="X978" s="1">
        <f t="shared" si="425"/>
        <v>1</v>
      </c>
      <c r="Y978" s="1">
        <f t="shared" si="426"/>
        <v>0</v>
      </c>
      <c r="Z978" s="1">
        <f t="shared" si="420"/>
        <v>0</v>
      </c>
      <c r="AA978" s="1">
        <f t="shared" si="427"/>
        <v>0</v>
      </c>
      <c r="AB978" s="1">
        <f t="shared" si="428"/>
        <v>5</v>
      </c>
      <c r="AC978" s="1"/>
    </row>
    <row r="979" spans="1:29" ht="12.95" customHeight="1">
      <c r="A979" s="2" t="s">
        <v>1579</v>
      </c>
      <c r="B979" s="1" t="s">
        <v>267</v>
      </c>
      <c r="C979" s="1" t="s">
        <v>1510</v>
      </c>
      <c r="D979" s="1">
        <v>39.747500000000002</v>
      </c>
      <c r="E979" s="1">
        <v>-105.670556</v>
      </c>
      <c r="F979" s="3">
        <v>2</v>
      </c>
      <c r="G979" s="9" t="s">
        <v>2026</v>
      </c>
      <c r="H979" s="13">
        <v>218.50418099999999</v>
      </c>
      <c r="I979" s="14">
        <v>15.049423000000001</v>
      </c>
      <c r="J979" s="12">
        <v>0</v>
      </c>
      <c r="K979" s="12">
        <v>0</v>
      </c>
      <c r="L979" s="12">
        <v>1.4630000000000001</v>
      </c>
      <c r="M979" s="1">
        <v>0</v>
      </c>
      <c r="N979" s="1">
        <v>3</v>
      </c>
      <c r="O979" s="12">
        <v>3.916534</v>
      </c>
      <c r="P979" s="1">
        <v>5.4919000000000003E-2</v>
      </c>
      <c r="Q979" s="1">
        <v>0</v>
      </c>
      <c r="R979" s="1">
        <v>0</v>
      </c>
      <c r="S979" s="1">
        <f t="shared" si="421"/>
        <v>0</v>
      </c>
      <c r="T979" s="1">
        <f t="shared" si="422"/>
        <v>0</v>
      </c>
      <c r="U979" s="1">
        <f t="shared" si="423"/>
        <v>1</v>
      </c>
      <c r="V979" s="1">
        <f t="shared" ref="V979:V1008" si="429">IF(M979&gt;0,1,0)</f>
        <v>0</v>
      </c>
      <c r="W979" s="1">
        <f t="shared" si="424"/>
        <v>1</v>
      </c>
      <c r="X979" s="1">
        <f t="shared" si="425"/>
        <v>1</v>
      </c>
      <c r="Y979" s="1">
        <f t="shared" si="426"/>
        <v>1</v>
      </c>
      <c r="Z979" s="1">
        <f t="shared" ref="Z979:Z1008" si="430">IF(Q979&gt;0,1,0)</f>
        <v>0</v>
      </c>
      <c r="AA979" s="1">
        <f t="shared" si="427"/>
        <v>0</v>
      </c>
      <c r="AB979" s="1">
        <f t="shared" si="428"/>
        <v>4</v>
      </c>
      <c r="AC979" s="1"/>
    </row>
    <row r="980" spans="1:29" ht="12.95" customHeight="1">
      <c r="A980" s="2" t="s">
        <v>1580</v>
      </c>
      <c r="B980" s="1" t="s">
        <v>1581</v>
      </c>
      <c r="C980" s="1" t="s">
        <v>1510</v>
      </c>
      <c r="D980" s="1">
        <v>39.357500000000002</v>
      </c>
      <c r="E980" s="1">
        <v>-106.57305599999999</v>
      </c>
      <c r="F980" s="3">
        <v>2</v>
      </c>
      <c r="G980" s="9" t="s">
        <v>2026</v>
      </c>
      <c r="H980" s="13">
        <v>30.577418999999999</v>
      </c>
      <c r="I980" s="14">
        <v>22.222041000000001</v>
      </c>
      <c r="J980" s="12">
        <v>0</v>
      </c>
      <c r="K980" s="12">
        <v>0</v>
      </c>
      <c r="L980" s="12">
        <v>0</v>
      </c>
      <c r="M980" s="1">
        <v>0</v>
      </c>
      <c r="N980" s="1">
        <v>1</v>
      </c>
      <c r="O980" s="12">
        <v>1.3854999999999999E-2</v>
      </c>
      <c r="P980" s="1">
        <v>0</v>
      </c>
      <c r="Q980" s="1">
        <v>0</v>
      </c>
      <c r="R980" s="1">
        <v>0</v>
      </c>
      <c r="S980" s="1">
        <f t="shared" si="421"/>
        <v>0</v>
      </c>
      <c r="T980" s="1">
        <f t="shared" si="422"/>
        <v>0</v>
      </c>
      <c r="U980" s="1">
        <f t="shared" si="423"/>
        <v>0</v>
      </c>
      <c r="V980" s="1">
        <f t="shared" si="429"/>
        <v>0</v>
      </c>
      <c r="W980" s="1">
        <f t="shared" si="424"/>
        <v>0</v>
      </c>
      <c r="X980" s="1">
        <f t="shared" si="425"/>
        <v>0</v>
      </c>
      <c r="Y980" s="1">
        <f t="shared" si="426"/>
        <v>0</v>
      </c>
      <c r="Z980" s="1">
        <f t="shared" si="430"/>
        <v>0</v>
      </c>
      <c r="AA980" s="1">
        <f t="shared" si="427"/>
        <v>0</v>
      </c>
      <c r="AB980" s="1">
        <f t="shared" si="428"/>
        <v>0</v>
      </c>
      <c r="AC980" s="1"/>
    </row>
    <row r="981" spans="1:29" ht="12.95" customHeight="1">
      <c r="A981" s="2" t="s">
        <v>1582</v>
      </c>
      <c r="B981" s="1" t="s">
        <v>862</v>
      </c>
      <c r="C981" s="1" t="s">
        <v>1510</v>
      </c>
      <c r="D981" s="1">
        <v>40.204721999999997</v>
      </c>
      <c r="E981" s="1">
        <v>-105.406111</v>
      </c>
      <c r="F981" s="3">
        <v>2</v>
      </c>
      <c r="G981" s="9" t="s">
        <v>2026</v>
      </c>
      <c r="H981" s="13">
        <v>240.69450399999999</v>
      </c>
      <c r="I981" s="14">
        <v>32.480873000000003</v>
      </c>
      <c r="J981" s="12">
        <v>0</v>
      </c>
      <c r="K981" s="12">
        <v>1.38E-2</v>
      </c>
      <c r="L981" s="12">
        <v>0.12820000000000001</v>
      </c>
      <c r="M981" s="1">
        <v>0</v>
      </c>
      <c r="N981" s="1">
        <v>0</v>
      </c>
      <c r="O981" s="12">
        <v>0.31690000000000002</v>
      </c>
      <c r="P981" s="1">
        <v>0</v>
      </c>
      <c r="Q981" s="1">
        <v>0</v>
      </c>
      <c r="R981" s="1">
        <v>0</v>
      </c>
      <c r="S981" s="1">
        <f t="shared" si="421"/>
        <v>0</v>
      </c>
      <c r="T981" s="1">
        <f t="shared" si="422"/>
        <v>1</v>
      </c>
      <c r="U981" s="1">
        <f t="shared" si="423"/>
        <v>1</v>
      </c>
      <c r="V981" s="1">
        <f t="shared" si="429"/>
        <v>0</v>
      </c>
      <c r="W981" s="1">
        <f t="shared" si="424"/>
        <v>0</v>
      </c>
      <c r="X981" s="1">
        <f t="shared" si="425"/>
        <v>0</v>
      </c>
      <c r="Y981" s="1">
        <f t="shared" si="426"/>
        <v>0</v>
      </c>
      <c r="Z981" s="1">
        <f t="shared" si="430"/>
        <v>0</v>
      </c>
      <c r="AA981" s="1">
        <f t="shared" si="427"/>
        <v>0</v>
      </c>
      <c r="AB981" s="1">
        <f t="shared" si="428"/>
        <v>2</v>
      </c>
      <c r="AC981" s="1" t="s">
        <v>2207</v>
      </c>
    </row>
    <row r="982" spans="1:29" ht="12.95" customHeight="1">
      <c r="A982" s="2" t="s">
        <v>1583</v>
      </c>
      <c r="B982" s="1" t="s">
        <v>1584</v>
      </c>
      <c r="C982" s="1" t="s">
        <v>1510</v>
      </c>
      <c r="D982" s="1">
        <v>38.189722000000003</v>
      </c>
      <c r="E982" s="1">
        <v>-105.77638899999999</v>
      </c>
      <c r="F982" s="3">
        <v>2</v>
      </c>
      <c r="G982" s="9" t="s">
        <v>2026</v>
      </c>
      <c r="H982" s="13">
        <v>9.5198079999999994</v>
      </c>
      <c r="I982" s="14">
        <v>9.5198079999999994</v>
      </c>
      <c r="J982" s="12">
        <v>0</v>
      </c>
      <c r="K982" s="12">
        <v>0</v>
      </c>
      <c r="L982" s="12">
        <v>0</v>
      </c>
      <c r="M982" s="1">
        <v>0</v>
      </c>
      <c r="N982" s="1">
        <v>0</v>
      </c>
      <c r="O982" s="12">
        <v>0</v>
      </c>
      <c r="P982" s="1">
        <v>0</v>
      </c>
      <c r="Q982" s="1">
        <v>0</v>
      </c>
      <c r="R982" s="1">
        <v>0</v>
      </c>
      <c r="S982" s="1">
        <f t="shared" si="421"/>
        <v>0</v>
      </c>
      <c r="T982" s="1">
        <f t="shared" si="422"/>
        <v>0</v>
      </c>
      <c r="U982" s="1">
        <f t="shared" si="423"/>
        <v>0</v>
      </c>
      <c r="V982" s="1">
        <f t="shared" si="429"/>
        <v>0</v>
      </c>
      <c r="W982" s="1">
        <f t="shared" si="424"/>
        <v>0</v>
      </c>
      <c r="X982" s="1">
        <f t="shared" si="425"/>
        <v>0</v>
      </c>
      <c r="Y982" s="1">
        <f t="shared" si="426"/>
        <v>0</v>
      </c>
      <c r="Z982" s="1">
        <f t="shared" si="430"/>
        <v>0</v>
      </c>
      <c r="AA982" s="1">
        <f t="shared" si="427"/>
        <v>0</v>
      </c>
      <c r="AB982" s="1">
        <f t="shared" si="428"/>
        <v>0</v>
      </c>
      <c r="AC982" s="1"/>
    </row>
    <row r="983" spans="1:29" ht="12.95" customHeight="1">
      <c r="A983" s="2" t="s">
        <v>1585</v>
      </c>
      <c r="B983" s="1" t="s">
        <v>1289</v>
      </c>
      <c r="C983" s="1" t="s">
        <v>1510</v>
      </c>
      <c r="D983" s="1">
        <v>37.720556000000002</v>
      </c>
      <c r="E983" s="1">
        <v>-106.66583300000001</v>
      </c>
      <c r="F983" s="3">
        <v>1</v>
      </c>
      <c r="G983" s="9" t="s">
        <v>2026</v>
      </c>
      <c r="H983" s="13">
        <v>51.608058999999997</v>
      </c>
      <c r="I983" s="14">
        <v>10.55382</v>
      </c>
      <c r="J983" s="12">
        <v>0</v>
      </c>
      <c r="K983" s="12">
        <v>0</v>
      </c>
      <c r="L983" s="12">
        <v>0</v>
      </c>
      <c r="M983" s="1">
        <v>0</v>
      </c>
      <c r="N983" s="1">
        <v>0</v>
      </c>
      <c r="O983" s="12">
        <v>1.10449</v>
      </c>
      <c r="P983" s="1">
        <v>0</v>
      </c>
      <c r="Q983" s="1">
        <v>0</v>
      </c>
      <c r="R983" s="1">
        <v>0</v>
      </c>
      <c r="S983" s="1">
        <f t="shared" si="421"/>
        <v>0</v>
      </c>
      <c r="T983" s="1">
        <f t="shared" si="422"/>
        <v>0</v>
      </c>
      <c r="U983" s="1">
        <f t="shared" si="423"/>
        <v>0</v>
      </c>
      <c r="V983" s="1">
        <f t="shared" si="429"/>
        <v>0</v>
      </c>
      <c r="W983" s="1">
        <f t="shared" si="424"/>
        <v>0</v>
      </c>
      <c r="X983" s="1">
        <f t="shared" si="425"/>
        <v>1</v>
      </c>
      <c r="Y983" s="1">
        <f t="shared" si="426"/>
        <v>0</v>
      </c>
      <c r="Z983" s="1">
        <f t="shared" si="430"/>
        <v>0</v>
      </c>
      <c r="AA983" s="1">
        <f t="shared" si="427"/>
        <v>0</v>
      </c>
      <c r="AB983" s="1">
        <f t="shared" si="428"/>
        <v>1</v>
      </c>
      <c r="AC983" s="1"/>
    </row>
    <row r="984" spans="1:29" ht="12.95" customHeight="1">
      <c r="A984" s="2" t="s">
        <v>1586</v>
      </c>
      <c r="B984" s="1" t="s">
        <v>1587</v>
      </c>
      <c r="C984" s="1" t="s">
        <v>1510</v>
      </c>
      <c r="D984" s="1">
        <v>37.919167000000002</v>
      </c>
      <c r="E984" s="1">
        <v>-106.715278</v>
      </c>
      <c r="F984" s="3">
        <v>2</v>
      </c>
      <c r="G984" s="9" t="s">
        <v>2026</v>
      </c>
      <c r="H984" s="13">
        <v>24.416090000000001</v>
      </c>
      <c r="I984" s="14">
        <v>17.552177</v>
      </c>
      <c r="J984" s="12">
        <v>0</v>
      </c>
      <c r="K984" s="12">
        <v>0</v>
      </c>
      <c r="L984" s="12">
        <v>0</v>
      </c>
      <c r="M984" s="1">
        <v>0</v>
      </c>
      <c r="N984" s="1">
        <v>0</v>
      </c>
      <c r="O984" s="12">
        <v>0</v>
      </c>
      <c r="P984" s="1">
        <v>0</v>
      </c>
      <c r="Q984" s="1">
        <v>0</v>
      </c>
      <c r="R984" s="1">
        <v>0</v>
      </c>
      <c r="S984" s="1">
        <f t="shared" si="421"/>
        <v>0</v>
      </c>
      <c r="T984" s="1">
        <f t="shared" si="422"/>
        <v>0</v>
      </c>
      <c r="U984" s="1">
        <f t="shared" si="423"/>
        <v>0</v>
      </c>
      <c r="V984" s="1">
        <f t="shared" si="429"/>
        <v>0</v>
      </c>
      <c r="W984" s="1">
        <f t="shared" si="424"/>
        <v>0</v>
      </c>
      <c r="X984" s="1">
        <f t="shared" si="425"/>
        <v>0</v>
      </c>
      <c r="Y984" s="1">
        <f t="shared" si="426"/>
        <v>0</v>
      </c>
      <c r="Z984" s="1">
        <f t="shared" si="430"/>
        <v>0</v>
      </c>
      <c r="AA984" s="1">
        <f t="shared" si="427"/>
        <v>0</v>
      </c>
      <c r="AB984" s="1">
        <f t="shared" si="428"/>
        <v>0</v>
      </c>
      <c r="AC984" s="1"/>
    </row>
    <row r="985" spans="1:29" ht="12.95" customHeight="1">
      <c r="A985" s="2" t="s">
        <v>1588</v>
      </c>
      <c r="B985" s="1" t="s">
        <v>65</v>
      </c>
      <c r="C985" s="1" t="s">
        <v>1510</v>
      </c>
      <c r="D985" s="1">
        <v>37.999721999999998</v>
      </c>
      <c r="E985" s="1">
        <v>-108.193889</v>
      </c>
      <c r="F985" s="3">
        <v>1</v>
      </c>
      <c r="G985" s="9" t="s">
        <v>2024</v>
      </c>
      <c r="H985" s="13">
        <v>129.440619</v>
      </c>
      <c r="I985" s="14">
        <v>10.19862</v>
      </c>
      <c r="J985" s="12">
        <v>0</v>
      </c>
      <c r="K985" s="12">
        <v>0</v>
      </c>
      <c r="L985" s="12">
        <v>0</v>
      </c>
      <c r="M985" s="1">
        <v>0</v>
      </c>
      <c r="N985" s="1">
        <v>0</v>
      </c>
      <c r="O985" s="12">
        <v>0.80781899999999995</v>
      </c>
      <c r="P985" s="1">
        <v>0</v>
      </c>
      <c r="Q985" s="1">
        <v>0</v>
      </c>
      <c r="R985" s="1">
        <v>0</v>
      </c>
      <c r="S985" s="1">
        <f>IF(J985&gt;5,1,0)</f>
        <v>0</v>
      </c>
      <c r="T985" s="1">
        <f>IF(K985&gt;2,1,0)</f>
        <v>0</v>
      </c>
      <c r="U985" s="1">
        <f>IF(L985&gt;0.05,1,0)</f>
        <v>0</v>
      </c>
      <c r="V985" s="1">
        <f t="shared" si="429"/>
        <v>0</v>
      </c>
      <c r="W985" s="1">
        <f>IF(N985&gt;10,1,0)</f>
        <v>0</v>
      </c>
      <c r="X985" s="1">
        <f>IF(O985&gt;2,1,0)</f>
        <v>0</v>
      </c>
      <c r="Y985" s="1">
        <f>IF(P985&gt;0.05,1,0)</f>
        <v>0</v>
      </c>
      <c r="Z985" s="1">
        <f t="shared" si="430"/>
        <v>0</v>
      </c>
      <c r="AA985" s="1">
        <f>IF(R985&gt;2,1,0)</f>
        <v>0</v>
      </c>
      <c r="AB985" s="1">
        <f t="shared" si="428"/>
        <v>0</v>
      </c>
      <c r="AC985" s="1"/>
    </row>
    <row r="986" spans="1:29" ht="12.95" customHeight="1">
      <c r="A986" s="2" t="s">
        <v>1589</v>
      </c>
      <c r="B986" s="1" t="s">
        <v>1396</v>
      </c>
      <c r="C986" s="1" t="s">
        <v>1510</v>
      </c>
      <c r="D986" s="1">
        <v>37.323611</v>
      </c>
      <c r="E986" s="1">
        <v>-107.33888899999999</v>
      </c>
      <c r="F986" s="3">
        <v>2</v>
      </c>
      <c r="G986" s="9" t="s">
        <v>2026</v>
      </c>
      <c r="H986" s="13">
        <v>848.23156900000004</v>
      </c>
      <c r="I986" s="14">
        <v>27.023848999999998</v>
      </c>
      <c r="J986" s="12">
        <v>1.4999999999999999E-2</v>
      </c>
      <c r="K986" s="12">
        <v>2.1126999999999998</v>
      </c>
      <c r="L986" s="12">
        <v>0</v>
      </c>
      <c r="M986" s="1">
        <v>0</v>
      </c>
      <c r="N986" s="1">
        <v>0</v>
      </c>
      <c r="O986" s="12">
        <v>0.66510000000000002</v>
      </c>
      <c r="P986" s="1">
        <v>0</v>
      </c>
      <c r="Q986" s="1">
        <v>0</v>
      </c>
      <c r="R986" s="1">
        <v>0</v>
      </c>
      <c r="S986" s="1">
        <f t="shared" ref="S986:S1008" si="431">IF(J986&gt;0,1,0)</f>
        <v>1</v>
      </c>
      <c r="T986" s="1">
        <f t="shared" ref="T986:T1008" si="432">IF(K986&gt;0,1,0)</f>
        <v>1</v>
      </c>
      <c r="U986" s="1">
        <f t="shared" ref="U986:U1008" si="433">IF(L986&gt;0,1,0)</f>
        <v>0</v>
      </c>
      <c r="V986" s="1">
        <f t="shared" si="429"/>
        <v>0</v>
      </c>
      <c r="W986" s="1">
        <f t="shared" ref="W986:W1008" si="434">IF(N986&gt;1,1,0)</f>
        <v>0</v>
      </c>
      <c r="X986" s="1">
        <f t="shared" ref="X986:X1008" si="435">IF(O986&gt;0.6,1,0)</f>
        <v>1</v>
      </c>
      <c r="Y986" s="1">
        <f t="shared" ref="Y986:Y1008" si="436">IF(P986&gt;0.03,1,0)</f>
        <v>0</v>
      </c>
      <c r="Z986" s="1">
        <f t="shared" si="430"/>
        <v>0</v>
      </c>
      <c r="AA986" s="1">
        <f t="shared" ref="AA986:AA1008" si="437">IF(R986&gt;0,1,0)</f>
        <v>0</v>
      </c>
      <c r="AB986" s="1">
        <f t="shared" si="428"/>
        <v>3</v>
      </c>
      <c r="AC986" s="1"/>
    </row>
    <row r="987" spans="1:29" ht="12.95" customHeight="1">
      <c r="A987" s="2" t="s">
        <v>1590</v>
      </c>
      <c r="B987" s="1" t="s">
        <v>1416</v>
      </c>
      <c r="C987" s="1" t="s">
        <v>1510</v>
      </c>
      <c r="D987" s="1">
        <v>37.398888999999997</v>
      </c>
      <c r="E987" s="1">
        <v>-107.955556</v>
      </c>
      <c r="F987" s="3">
        <v>2</v>
      </c>
      <c r="G987" s="9" t="s">
        <v>2026</v>
      </c>
      <c r="H987" s="13">
        <v>32.650931999999997</v>
      </c>
      <c r="I987" s="14">
        <v>23.673931</v>
      </c>
      <c r="J987" s="12">
        <v>0</v>
      </c>
      <c r="K987" s="12">
        <v>0</v>
      </c>
      <c r="L987" s="12">
        <v>0</v>
      </c>
      <c r="M987" s="1">
        <v>0</v>
      </c>
      <c r="N987" s="1">
        <v>0</v>
      </c>
      <c r="O987" s="12">
        <v>0.60156200000000004</v>
      </c>
      <c r="P987" s="1">
        <v>0.15313499999999999</v>
      </c>
      <c r="Q987" s="1">
        <v>0</v>
      </c>
      <c r="R987" s="1">
        <v>0</v>
      </c>
      <c r="S987" s="1">
        <f t="shared" si="431"/>
        <v>0</v>
      </c>
      <c r="T987" s="1">
        <f t="shared" si="432"/>
        <v>0</v>
      </c>
      <c r="U987" s="1">
        <f t="shared" si="433"/>
        <v>0</v>
      </c>
      <c r="V987" s="1">
        <f t="shared" si="429"/>
        <v>0</v>
      </c>
      <c r="W987" s="1">
        <f t="shared" si="434"/>
        <v>0</v>
      </c>
      <c r="X987" s="1">
        <f t="shared" si="435"/>
        <v>1</v>
      </c>
      <c r="Y987" s="1">
        <f t="shared" si="436"/>
        <v>1</v>
      </c>
      <c r="Z987" s="1">
        <f t="shared" si="430"/>
        <v>0</v>
      </c>
      <c r="AA987" s="1">
        <f t="shared" si="437"/>
        <v>0</v>
      </c>
      <c r="AB987" s="1">
        <f t="shared" si="428"/>
        <v>2</v>
      </c>
      <c r="AC987" s="1"/>
    </row>
    <row r="988" spans="1:29" ht="12.95" customHeight="1">
      <c r="A988" s="2" t="s">
        <v>1591</v>
      </c>
      <c r="B988" s="1" t="s">
        <v>1592</v>
      </c>
      <c r="C988" s="1" t="s">
        <v>1510</v>
      </c>
      <c r="D988" s="1">
        <v>37.630555999999999</v>
      </c>
      <c r="E988" s="1">
        <v>-107.870278</v>
      </c>
      <c r="F988" s="3">
        <v>2</v>
      </c>
      <c r="G988" s="9" t="s">
        <v>2026</v>
      </c>
      <c r="H988" s="13">
        <v>15.909257999999999</v>
      </c>
      <c r="I988" s="14">
        <v>15.909257999999999</v>
      </c>
      <c r="J988" s="12">
        <v>0</v>
      </c>
      <c r="K988" s="12">
        <v>0</v>
      </c>
      <c r="L988" s="12">
        <v>0</v>
      </c>
      <c r="M988" s="1">
        <v>0</v>
      </c>
      <c r="N988" s="1">
        <v>0</v>
      </c>
      <c r="O988" s="12">
        <v>1.7310540000000001</v>
      </c>
      <c r="P988" s="1">
        <v>0</v>
      </c>
      <c r="Q988" s="1">
        <v>0</v>
      </c>
      <c r="R988" s="1">
        <v>0</v>
      </c>
      <c r="S988" s="1">
        <f t="shared" si="431"/>
        <v>0</v>
      </c>
      <c r="T988" s="1">
        <f t="shared" si="432"/>
        <v>0</v>
      </c>
      <c r="U988" s="1">
        <f t="shared" si="433"/>
        <v>0</v>
      </c>
      <c r="V988" s="1">
        <f t="shared" si="429"/>
        <v>0</v>
      </c>
      <c r="W988" s="1">
        <f t="shared" si="434"/>
        <v>0</v>
      </c>
      <c r="X988" s="1">
        <f t="shared" si="435"/>
        <v>1</v>
      </c>
      <c r="Y988" s="1">
        <f t="shared" si="436"/>
        <v>0</v>
      </c>
      <c r="Z988" s="1">
        <f t="shared" si="430"/>
        <v>0</v>
      </c>
      <c r="AA988" s="1">
        <f t="shared" si="437"/>
        <v>0</v>
      </c>
      <c r="AB988" s="1">
        <f t="shared" si="428"/>
        <v>1</v>
      </c>
      <c r="AC988" s="1"/>
    </row>
    <row r="989" spans="1:29" ht="12.95" customHeight="1">
      <c r="A989" s="2" t="s">
        <v>1593</v>
      </c>
      <c r="B989" s="1" t="s">
        <v>687</v>
      </c>
      <c r="C989" s="1" t="s">
        <v>1510</v>
      </c>
      <c r="D989" s="1">
        <v>37.666111000000001</v>
      </c>
      <c r="E989" s="1">
        <v>-107.07</v>
      </c>
      <c r="F989" s="3">
        <v>2</v>
      </c>
      <c r="G989" s="9" t="s">
        <v>2026</v>
      </c>
      <c r="H989" s="13">
        <v>74.982438999999999</v>
      </c>
      <c r="I989" s="14">
        <v>25.992711</v>
      </c>
      <c r="J989" s="12">
        <v>0</v>
      </c>
      <c r="K989" s="12">
        <v>0</v>
      </c>
      <c r="L989" s="12">
        <v>0</v>
      </c>
      <c r="M989" s="1">
        <v>0</v>
      </c>
      <c r="N989" s="1">
        <v>0</v>
      </c>
      <c r="O989" s="12">
        <v>0.33361499999999999</v>
      </c>
      <c r="P989" s="1">
        <v>0</v>
      </c>
      <c r="Q989" s="1">
        <v>0</v>
      </c>
      <c r="R989" s="1">
        <v>0</v>
      </c>
      <c r="S989" s="1">
        <f t="shared" si="431"/>
        <v>0</v>
      </c>
      <c r="T989" s="1">
        <f t="shared" si="432"/>
        <v>0</v>
      </c>
      <c r="U989" s="1">
        <f t="shared" si="433"/>
        <v>0</v>
      </c>
      <c r="V989" s="1">
        <f t="shared" si="429"/>
        <v>0</v>
      </c>
      <c r="W989" s="1">
        <f t="shared" si="434"/>
        <v>0</v>
      </c>
      <c r="X989" s="1">
        <f t="shared" si="435"/>
        <v>0</v>
      </c>
      <c r="Y989" s="1">
        <f t="shared" si="436"/>
        <v>0</v>
      </c>
      <c r="Z989" s="1">
        <f t="shared" si="430"/>
        <v>0</v>
      </c>
      <c r="AA989" s="1">
        <f t="shared" si="437"/>
        <v>0</v>
      </c>
      <c r="AB989" s="1">
        <f t="shared" si="428"/>
        <v>0</v>
      </c>
      <c r="AC989" s="1"/>
    </row>
    <row r="990" spans="1:29" ht="12.95" customHeight="1">
      <c r="A990" s="2" t="s">
        <v>1594</v>
      </c>
      <c r="B990" s="1" t="s">
        <v>1411</v>
      </c>
      <c r="C990" s="1" t="s">
        <v>1510</v>
      </c>
      <c r="D990" s="1">
        <v>37.860556000000003</v>
      </c>
      <c r="E990" s="1">
        <v>-107.57388899999999</v>
      </c>
      <c r="F990" s="3">
        <v>2</v>
      </c>
      <c r="G990" s="9" t="s">
        <v>2026</v>
      </c>
      <c r="H990" s="13">
        <v>85.000956000000002</v>
      </c>
      <c r="I990" s="14">
        <v>42.282549000000003</v>
      </c>
      <c r="J990" s="12">
        <v>0</v>
      </c>
      <c r="K990" s="12">
        <v>0</v>
      </c>
      <c r="L990" s="12">
        <v>0.18740000000000001</v>
      </c>
      <c r="M990" s="1">
        <v>0</v>
      </c>
      <c r="N990" s="1">
        <v>2</v>
      </c>
      <c r="O990" s="12">
        <v>0.76991600000000004</v>
      </c>
      <c r="P990" s="1">
        <v>0</v>
      </c>
      <c r="Q990" s="1">
        <v>0</v>
      </c>
      <c r="R990" s="1">
        <v>0</v>
      </c>
      <c r="S990" s="1">
        <f t="shared" si="431"/>
        <v>0</v>
      </c>
      <c r="T990" s="1">
        <f t="shared" si="432"/>
        <v>0</v>
      </c>
      <c r="U990" s="1">
        <f t="shared" si="433"/>
        <v>1</v>
      </c>
      <c r="V990" s="1">
        <f t="shared" si="429"/>
        <v>0</v>
      </c>
      <c r="W990" s="1">
        <f t="shared" si="434"/>
        <v>1</v>
      </c>
      <c r="X990" s="1">
        <f t="shared" si="435"/>
        <v>1</v>
      </c>
      <c r="Y990" s="1">
        <f t="shared" si="436"/>
        <v>0</v>
      </c>
      <c r="Z990" s="1">
        <f t="shared" si="430"/>
        <v>0</v>
      </c>
      <c r="AA990" s="1">
        <f t="shared" si="437"/>
        <v>0</v>
      </c>
      <c r="AB990" s="1">
        <f t="shared" si="428"/>
        <v>3</v>
      </c>
      <c r="AC990" s="1"/>
    </row>
    <row r="991" spans="1:29" ht="12.95" customHeight="1">
      <c r="A991" s="2" t="s">
        <v>1595</v>
      </c>
      <c r="B991" s="1" t="s">
        <v>1281</v>
      </c>
      <c r="C991" s="1" t="s">
        <v>1510</v>
      </c>
      <c r="D991" s="1">
        <v>37.737777999999999</v>
      </c>
      <c r="E991" s="1">
        <v>-107.08416699999999</v>
      </c>
      <c r="F991" s="3">
        <v>1</v>
      </c>
      <c r="G991" s="9" t="s">
        <v>2026</v>
      </c>
      <c r="H991" s="13">
        <v>1078.311498</v>
      </c>
      <c r="I991" s="14">
        <v>31.159755000000001</v>
      </c>
      <c r="J991" s="12">
        <v>0</v>
      </c>
      <c r="K991" s="12">
        <v>9.6000000000000009E-3</v>
      </c>
      <c r="L991" s="12">
        <v>3.1699999999999999E-2</v>
      </c>
      <c r="M991" s="1">
        <v>0</v>
      </c>
      <c r="N991" s="1">
        <v>4</v>
      </c>
      <c r="O991" s="12">
        <v>0.95457599999999998</v>
      </c>
      <c r="P991" s="1">
        <v>2.3184E-2</v>
      </c>
      <c r="Q991" s="1">
        <v>0</v>
      </c>
      <c r="R991" s="1">
        <v>0</v>
      </c>
      <c r="S991" s="1">
        <f t="shared" si="431"/>
        <v>0</v>
      </c>
      <c r="T991" s="1">
        <f t="shared" si="432"/>
        <v>1</v>
      </c>
      <c r="U991" s="1">
        <f t="shared" si="433"/>
        <v>1</v>
      </c>
      <c r="V991" s="1">
        <f t="shared" si="429"/>
        <v>0</v>
      </c>
      <c r="W991" s="1">
        <f t="shared" si="434"/>
        <v>1</v>
      </c>
      <c r="X991" s="1">
        <f t="shared" si="435"/>
        <v>1</v>
      </c>
      <c r="Y991" s="1">
        <f t="shared" si="436"/>
        <v>0</v>
      </c>
      <c r="Z991" s="1">
        <f t="shared" si="430"/>
        <v>0</v>
      </c>
      <c r="AA991" s="1">
        <f t="shared" si="437"/>
        <v>0</v>
      </c>
      <c r="AB991" s="1">
        <f t="shared" si="428"/>
        <v>4</v>
      </c>
      <c r="AC991" s="1"/>
    </row>
    <row r="992" spans="1:29" ht="12.95" customHeight="1">
      <c r="A992" s="2" t="s">
        <v>1596</v>
      </c>
      <c r="B992" s="1" t="s">
        <v>1487</v>
      </c>
      <c r="C992" s="1" t="s">
        <v>1510</v>
      </c>
      <c r="D992" s="1">
        <v>38.644167000000003</v>
      </c>
      <c r="E992" s="1">
        <v>-107.00666699999999</v>
      </c>
      <c r="F992" s="3">
        <v>1</v>
      </c>
      <c r="G992" s="9" t="s">
        <v>2026</v>
      </c>
      <c r="H992" s="13">
        <v>9.2752009999999991</v>
      </c>
      <c r="I992" s="14">
        <v>9.2752009999999991</v>
      </c>
      <c r="J992" s="12">
        <v>0</v>
      </c>
      <c r="K992" s="12">
        <v>0.85450000000000004</v>
      </c>
      <c r="L992" s="12">
        <v>0</v>
      </c>
      <c r="M992" s="1">
        <v>0</v>
      </c>
      <c r="N992" s="1">
        <v>1</v>
      </c>
      <c r="O992" s="12">
        <v>0.81146300000000005</v>
      </c>
      <c r="P992" s="1">
        <v>0</v>
      </c>
      <c r="Q992" s="1">
        <v>0</v>
      </c>
      <c r="R992" s="1">
        <v>0</v>
      </c>
      <c r="S992" s="1">
        <f t="shared" si="431"/>
        <v>0</v>
      </c>
      <c r="T992" s="1">
        <f t="shared" si="432"/>
        <v>1</v>
      </c>
      <c r="U992" s="1">
        <f t="shared" si="433"/>
        <v>0</v>
      </c>
      <c r="V992" s="1">
        <f t="shared" si="429"/>
        <v>0</v>
      </c>
      <c r="W992" s="1">
        <f t="shared" si="434"/>
        <v>0</v>
      </c>
      <c r="X992" s="1">
        <f t="shared" si="435"/>
        <v>1</v>
      </c>
      <c r="Y992" s="1">
        <f t="shared" si="436"/>
        <v>0</v>
      </c>
      <c r="Z992" s="1">
        <f t="shared" si="430"/>
        <v>0</v>
      </c>
      <c r="AA992" s="1">
        <f t="shared" si="437"/>
        <v>0</v>
      </c>
      <c r="AB992" s="1">
        <f t="shared" si="428"/>
        <v>2</v>
      </c>
      <c r="AC992" s="1"/>
    </row>
    <row r="993" spans="1:29" ht="12.95" customHeight="1">
      <c r="A993" s="2" t="s">
        <v>1597</v>
      </c>
      <c r="B993" s="1" t="s">
        <v>103</v>
      </c>
      <c r="C993" s="1" t="s">
        <v>1510</v>
      </c>
      <c r="D993" s="1">
        <v>38.503332999999998</v>
      </c>
      <c r="E993" s="1">
        <v>-106.708333</v>
      </c>
      <c r="F993" s="3">
        <v>1</v>
      </c>
      <c r="G993" s="9" t="s">
        <v>2026</v>
      </c>
      <c r="H993" s="13">
        <v>359.63721299999997</v>
      </c>
      <c r="I993" s="14">
        <v>18.666105000000002</v>
      </c>
      <c r="J993" s="12">
        <v>0</v>
      </c>
      <c r="K993" s="12">
        <v>1.6113999999999999</v>
      </c>
      <c r="L993" s="12">
        <v>3.1599999999999996E-2</v>
      </c>
      <c r="M993" s="1">
        <v>0</v>
      </c>
      <c r="N993" s="1">
        <v>29</v>
      </c>
      <c r="O993" s="12">
        <v>1.4187540000000001</v>
      </c>
      <c r="P993" s="1">
        <v>3.6148E-2</v>
      </c>
      <c r="Q993" s="1">
        <v>0</v>
      </c>
      <c r="R993" s="1">
        <v>0</v>
      </c>
      <c r="S993" s="1">
        <f t="shared" si="431"/>
        <v>0</v>
      </c>
      <c r="T993" s="1">
        <f t="shared" si="432"/>
        <v>1</v>
      </c>
      <c r="U993" s="1">
        <f t="shared" si="433"/>
        <v>1</v>
      </c>
      <c r="V993" s="1">
        <f t="shared" si="429"/>
        <v>0</v>
      </c>
      <c r="W993" s="1">
        <f t="shared" si="434"/>
        <v>1</v>
      </c>
      <c r="X993" s="1">
        <f t="shared" si="435"/>
        <v>1</v>
      </c>
      <c r="Y993" s="1">
        <f t="shared" si="436"/>
        <v>1</v>
      </c>
      <c r="Z993" s="1">
        <f t="shared" si="430"/>
        <v>0</v>
      </c>
      <c r="AA993" s="1">
        <f t="shared" si="437"/>
        <v>0</v>
      </c>
      <c r="AB993" s="1">
        <f t="shared" si="428"/>
        <v>5</v>
      </c>
      <c r="AC993" s="1"/>
    </row>
    <row r="994" spans="1:29" ht="12.95" customHeight="1">
      <c r="A994" s="2" t="s">
        <v>1598</v>
      </c>
      <c r="B994" s="1" t="s">
        <v>1599</v>
      </c>
      <c r="C994" s="1" t="s">
        <v>1510</v>
      </c>
      <c r="D994" s="1">
        <v>38.981667000000002</v>
      </c>
      <c r="E994" s="1">
        <v>-107.19111100000001</v>
      </c>
      <c r="F994" s="3">
        <v>2</v>
      </c>
      <c r="G994" s="9" t="s">
        <v>2026</v>
      </c>
      <c r="H994" s="13">
        <v>25.022473999999999</v>
      </c>
      <c r="I994" s="14">
        <v>21.382491999999999</v>
      </c>
      <c r="J994" s="12">
        <v>0</v>
      </c>
      <c r="K994" s="12">
        <v>0</v>
      </c>
      <c r="L994" s="12">
        <v>0</v>
      </c>
      <c r="M994" s="1">
        <v>0</v>
      </c>
      <c r="N994" s="1">
        <v>0</v>
      </c>
      <c r="O994" s="12">
        <v>0</v>
      </c>
      <c r="P994" s="1">
        <v>0</v>
      </c>
      <c r="Q994" s="1">
        <v>0</v>
      </c>
      <c r="R994" s="1">
        <v>0</v>
      </c>
      <c r="S994" s="1">
        <f t="shared" si="431"/>
        <v>0</v>
      </c>
      <c r="T994" s="1">
        <f t="shared" si="432"/>
        <v>0</v>
      </c>
      <c r="U994" s="1">
        <f t="shared" si="433"/>
        <v>0</v>
      </c>
      <c r="V994" s="1">
        <f t="shared" si="429"/>
        <v>0</v>
      </c>
      <c r="W994" s="1">
        <f t="shared" si="434"/>
        <v>0</v>
      </c>
      <c r="X994" s="1">
        <f t="shared" si="435"/>
        <v>0</v>
      </c>
      <c r="Y994" s="1">
        <f t="shared" si="436"/>
        <v>0</v>
      </c>
      <c r="Z994" s="1">
        <f t="shared" si="430"/>
        <v>0</v>
      </c>
      <c r="AA994" s="1">
        <f t="shared" si="437"/>
        <v>0</v>
      </c>
      <c r="AB994" s="1">
        <f t="shared" si="428"/>
        <v>0</v>
      </c>
      <c r="AC994" s="1"/>
    </row>
    <row r="995" spans="1:29" ht="12.95" customHeight="1">
      <c r="A995" s="2" t="s">
        <v>1600</v>
      </c>
      <c r="B995" s="1" t="s">
        <v>526</v>
      </c>
      <c r="C995" s="1" t="s">
        <v>1510</v>
      </c>
      <c r="D995" s="1">
        <v>39.112777999999999</v>
      </c>
      <c r="E995" s="1">
        <v>-105.951111</v>
      </c>
      <c r="F995" s="3">
        <v>1</v>
      </c>
      <c r="G995" s="9" t="s">
        <v>2026</v>
      </c>
      <c r="H995" s="13">
        <v>111.052139</v>
      </c>
      <c r="I995" s="14">
        <v>14.161343</v>
      </c>
      <c r="J995" s="12">
        <v>0</v>
      </c>
      <c r="K995" s="12">
        <v>6.9699999999999998E-2</v>
      </c>
      <c r="L995" s="12">
        <v>6.3199999999999992E-2</v>
      </c>
      <c r="M995" s="1">
        <v>0</v>
      </c>
      <c r="N995" s="1">
        <v>7</v>
      </c>
      <c r="O995" s="12">
        <v>2.3457439999999998</v>
      </c>
      <c r="P995" s="1">
        <v>1.8010000000000002E-2</v>
      </c>
      <c r="Q995" s="1">
        <v>0</v>
      </c>
      <c r="R995" s="1">
        <v>0</v>
      </c>
      <c r="S995" s="1">
        <f t="shared" si="431"/>
        <v>0</v>
      </c>
      <c r="T995" s="1">
        <f t="shared" si="432"/>
        <v>1</v>
      </c>
      <c r="U995" s="1">
        <f t="shared" si="433"/>
        <v>1</v>
      </c>
      <c r="V995" s="1">
        <f t="shared" si="429"/>
        <v>0</v>
      </c>
      <c r="W995" s="1">
        <f t="shared" si="434"/>
        <v>1</v>
      </c>
      <c r="X995" s="1">
        <f t="shared" si="435"/>
        <v>1</v>
      </c>
      <c r="Y995" s="1">
        <f t="shared" si="436"/>
        <v>0</v>
      </c>
      <c r="Z995" s="1">
        <f t="shared" si="430"/>
        <v>0</v>
      </c>
      <c r="AA995" s="1">
        <f t="shared" si="437"/>
        <v>0</v>
      </c>
      <c r="AB995" s="1">
        <f t="shared" si="428"/>
        <v>4</v>
      </c>
      <c r="AC995" s="1"/>
    </row>
    <row r="996" spans="1:29" ht="12.95" customHeight="1">
      <c r="A996" s="2" t="s">
        <v>1601</v>
      </c>
      <c r="B996" s="1" t="s">
        <v>1088</v>
      </c>
      <c r="C996" s="1" t="s">
        <v>1510</v>
      </c>
      <c r="D996" s="1">
        <v>38.594166999999999</v>
      </c>
      <c r="E996" s="1">
        <v>-105.836389</v>
      </c>
      <c r="F996" s="3">
        <v>1</v>
      </c>
      <c r="G996" s="9" t="s">
        <v>2026</v>
      </c>
      <c r="H996" s="13">
        <v>403.95555899999999</v>
      </c>
      <c r="I996" s="14">
        <v>35.730958999999999</v>
      </c>
      <c r="J996" s="12">
        <v>0</v>
      </c>
      <c r="K996" s="12">
        <v>3.4299999999999997E-2</v>
      </c>
      <c r="L996" s="12">
        <v>2.8999999999999998E-3</v>
      </c>
      <c r="M996" s="1">
        <v>0</v>
      </c>
      <c r="N996" s="1">
        <v>0</v>
      </c>
      <c r="O996" s="12">
        <v>0.342916</v>
      </c>
      <c r="P996" s="1">
        <v>0</v>
      </c>
      <c r="Q996" s="1">
        <v>0</v>
      </c>
      <c r="R996" s="1">
        <v>0</v>
      </c>
      <c r="S996" s="1">
        <f t="shared" si="431"/>
        <v>0</v>
      </c>
      <c r="T996" s="1">
        <f t="shared" si="432"/>
        <v>1</v>
      </c>
      <c r="U996" s="1">
        <f t="shared" si="433"/>
        <v>1</v>
      </c>
      <c r="V996" s="1">
        <f t="shared" si="429"/>
        <v>0</v>
      </c>
      <c r="W996" s="1">
        <f t="shared" si="434"/>
        <v>0</v>
      </c>
      <c r="X996" s="1">
        <f t="shared" si="435"/>
        <v>0</v>
      </c>
      <c r="Y996" s="1">
        <f t="shared" si="436"/>
        <v>0</v>
      </c>
      <c r="Z996" s="1">
        <f t="shared" si="430"/>
        <v>0</v>
      </c>
      <c r="AA996" s="1">
        <f t="shared" si="437"/>
        <v>0</v>
      </c>
      <c r="AB996" s="1">
        <f t="shared" si="428"/>
        <v>2</v>
      </c>
      <c r="AC996" s="1" t="s">
        <v>2207</v>
      </c>
    </row>
    <row r="997" spans="1:29" ht="12.95" customHeight="1">
      <c r="A997" s="2" t="s">
        <v>1602</v>
      </c>
      <c r="B997" s="1" t="s">
        <v>526</v>
      </c>
      <c r="C997" s="1" t="s">
        <v>1510</v>
      </c>
      <c r="D997" s="1">
        <v>38.966110999999998</v>
      </c>
      <c r="E997" s="1">
        <v>-106.13972200000001</v>
      </c>
      <c r="F997" s="3">
        <v>2</v>
      </c>
      <c r="G997" s="9" t="s">
        <v>2026</v>
      </c>
      <c r="H997" s="13">
        <v>11.32536</v>
      </c>
      <c r="I997" s="14">
        <v>11.325360999999999</v>
      </c>
      <c r="J997" s="12">
        <v>0</v>
      </c>
      <c r="K997" s="12">
        <v>0</v>
      </c>
      <c r="L997" s="12">
        <v>0</v>
      </c>
      <c r="M997" s="1">
        <v>0</v>
      </c>
      <c r="N997" s="1">
        <v>0</v>
      </c>
      <c r="O997" s="12">
        <v>0</v>
      </c>
      <c r="P997" s="1">
        <v>0</v>
      </c>
      <c r="Q997" s="1">
        <v>0</v>
      </c>
      <c r="R997" s="1">
        <v>0</v>
      </c>
      <c r="S997" s="1">
        <f t="shared" si="431"/>
        <v>0</v>
      </c>
      <c r="T997" s="1">
        <f t="shared" si="432"/>
        <v>0</v>
      </c>
      <c r="U997" s="1">
        <f t="shared" si="433"/>
        <v>0</v>
      </c>
      <c r="V997" s="1">
        <f t="shared" si="429"/>
        <v>0</v>
      </c>
      <c r="W997" s="1">
        <f t="shared" si="434"/>
        <v>0</v>
      </c>
      <c r="X997" s="1">
        <f t="shared" si="435"/>
        <v>0</v>
      </c>
      <c r="Y997" s="1">
        <f t="shared" si="436"/>
        <v>0</v>
      </c>
      <c r="Z997" s="1">
        <f t="shared" si="430"/>
        <v>0</v>
      </c>
      <c r="AA997" s="1">
        <f t="shared" si="437"/>
        <v>0</v>
      </c>
      <c r="AB997" s="1">
        <f t="shared" si="428"/>
        <v>0</v>
      </c>
      <c r="AC997" s="1"/>
    </row>
    <row r="998" spans="1:29" ht="12.95" customHeight="1">
      <c r="A998" s="2" t="s">
        <v>1603</v>
      </c>
      <c r="B998" s="1" t="s">
        <v>1604</v>
      </c>
      <c r="C998" s="1" t="s">
        <v>1510</v>
      </c>
      <c r="D998" s="1">
        <v>38.811110999999997</v>
      </c>
      <c r="E998" s="1">
        <v>-106.262778</v>
      </c>
      <c r="F998" s="3">
        <v>2</v>
      </c>
      <c r="G998" s="9" t="s">
        <v>2026</v>
      </c>
      <c r="H998" s="13">
        <v>82.703901999999999</v>
      </c>
      <c r="I998" s="14">
        <v>26.014218</v>
      </c>
      <c r="J998" s="12">
        <v>0</v>
      </c>
      <c r="K998" s="12">
        <v>0</v>
      </c>
      <c r="L998" s="12">
        <v>0.36769999999999997</v>
      </c>
      <c r="M998" s="1">
        <v>0</v>
      </c>
      <c r="N998" s="1">
        <v>2</v>
      </c>
      <c r="O998" s="12">
        <v>0.58696899999999996</v>
      </c>
      <c r="P998" s="1">
        <v>0</v>
      </c>
      <c r="Q998" s="1">
        <v>0</v>
      </c>
      <c r="R998" s="1">
        <v>0</v>
      </c>
      <c r="S998" s="1">
        <f t="shared" si="431"/>
        <v>0</v>
      </c>
      <c r="T998" s="1">
        <f t="shared" si="432"/>
        <v>0</v>
      </c>
      <c r="U998" s="1">
        <f t="shared" si="433"/>
        <v>1</v>
      </c>
      <c r="V998" s="1">
        <f t="shared" si="429"/>
        <v>0</v>
      </c>
      <c r="W998" s="1">
        <f t="shared" si="434"/>
        <v>1</v>
      </c>
      <c r="X998" s="1">
        <f t="shared" si="435"/>
        <v>0</v>
      </c>
      <c r="Y998" s="1">
        <f t="shared" si="436"/>
        <v>0</v>
      </c>
      <c r="Z998" s="1">
        <f t="shared" si="430"/>
        <v>0</v>
      </c>
      <c r="AA998" s="1">
        <f t="shared" si="437"/>
        <v>0</v>
      </c>
      <c r="AB998" s="1">
        <f t="shared" si="428"/>
        <v>2</v>
      </c>
      <c r="AC998" s="1"/>
    </row>
    <row r="999" spans="1:29" ht="12.95" customHeight="1">
      <c r="A999" s="2" t="s">
        <v>1605</v>
      </c>
      <c r="B999" s="1" t="s">
        <v>1606</v>
      </c>
      <c r="C999" s="1" t="s">
        <v>1510</v>
      </c>
      <c r="D999" s="1">
        <v>38.954166999999998</v>
      </c>
      <c r="E999" s="1">
        <v>-106.858333</v>
      </c>
      <c r="F999" s="3">
        <v>2</v>
      </c>
      <c r="G999" s="9" t="s">
        <v>2026</v>
      </c>
      <c r="H999" s="13">
        <v>16.489899000000001</v>
      </c>
      <c r="I999" s="14">
        <v>14.730107</v>
      </c>
      <c r="J999" s="12">
        <v>0</v>
      </c>
      <c r="K999" s="12">
        <v>0</v>
      </c>
      <c r="L999" s="12">
        <v>0</v>
      </c>
      <c r="M999" s="1">
        <v>0</v>
      </c>
      <c r="N999" s="1">
        <v>0</v>
      </c>
      <c r="O999" s="12">
        <v>0.59438000000000002</v>
      </c>
      <c r="P999" s="1">
        <v>0</v>
      </c>
      <c r="Q999" s="1">
        <v>0</v>
      </c>
      <c r="R999" s="1">
        <v>0</v>
      </c>
      <c r="S999" s="1">
        <f t="shared" si="431"/>
        <v>0</v>
      </c>
      <c r="T999" s="1">
        <f t="shared" si="432"/>
        <v>0</v>
      </c>
      <c r="U999" s="1">
        <f t="shared" si="433"/>
        <v>0</v>
      </c>
      <c r="V999" s="1">
        <f t="shared" si="429"/>
        <v>0</v>
      </c>
      <c r="W999" s="1">
        <f t="shared" si="434"/>
        <v>0</v>
      </c>
      <c r="X999" s="1">
        <f t="shared" si="435"/>
        <v>0</v>
      </c>
      <c r="Y999" s="1">
        <f t="shared" si="436"/>
        <v>0</v>
      </c>
      <c r="Z999" s="1">
        <f t="shared" si="430"/>
        <v>0</v>
      </c>
      <c r="AA999" s="1">
        <f t="shared" si="437"/>
        <v>0</v>
      </c>
      <c r="AB999" s="1">
        <f t="shared" si="428"/>
        <v>0</v>
      </c>
      <c r="AC999" s="1"/>
    </row>
    <row r="1000" spans="1:29" ht="12.95" customHeight="1">
      <c r="A1000" s="2" t="s">
        <v>1607</v>
      </c>
      <c r="B1000" s="1" t="s">
        <v>1608</v>
      </c>
      <c r="C1000" s="1" t="s">
        <v>1510</v>
      </c>
      <c r="D1000" s="1">
        <v>39.116388999999998</v>
      </c>
      <c r="E1000" s="1">
        <v>-106.53611100000001</v>
      </c>
      <c r="F1000" s="3">
        <v>2</v>
      </c>
      <c r="G1000" s="9" t="s">
        <v>2026</v>
      </c>
      <c r="H1000" s="13">
        <v>21.937532000000001</v>
      </c>
      <c r="I1000" s="14">
        <v>21.833556999999999</v>
      </c>
      <c r="J1000" s="12">
        <v>0</v>
      </c>
      <c r="K1000" s="12">
        <v>0</v>
      </c>
      <c r="L1000" s="12">
        <v>0</v>
      </c>
      <c r="M1000" s="1">
        <v>0</v>
      </c>
      <c r="N1000" s="1">
        <v>0</v>
      </c>
      <c r="O1000" s="12">
        <v>4.9126000000000003E-2</v>
      </c>
      <c r="P1000" s="1">
        <v>4.5584E-2</v>
      </c>
      <c r="Q1000" s="1">
        <v>0</v>
      </c>
      <c r="R1000" s="1">
        <v>0</v>
      </c>
      <c r="S1000" s="1">
        <f t="shared" si="431"/>
        <v>0</v>
      </c>
      <c r="T1000" s="1">
        <f t="shared" si="432"/>
        <v>0</v>
      </c>
      <c r="U1000" s="1">
        <f t="shared" si="433"/>
        <v>0</v>
      </c>
      <c r="V1000" s="1">
        <f t="shared" si="429"/>
        <v>0</v>
      </c>
      <c r="W1000" s="1">
        <f t="shared" si="434"/>
        <v>0</v>
      </c>
      <c r="X1000" s="1">
        <f t="shared" si="435"/>
        <v>0</v>
      </c>
      <c r="Y1000" s="1">
        <f t="shared" si="436"/>
        <v>1</v>
      </c>
      <c r="Z1000" s="1">
        <f t="shared" si="430"/>
        <v>0</v>
      </c>
      <c r="AA1000" s="1">
        <f t="shared" si="437"/>
        <v>0</v>
      </c>
      <c r="AB1000" s="1">
        <f t="shared" si="428"/>
        <v>1</v>
      </c>
      <c r="AC1000" s="1"/>
    </row>
    <row r="1001" spans="1:29" ht="12.95" customHeight="1">
      <c r="A1001" s="2" t="s">
        <v>1609</v>
      </c>
      <c r="B1001" s="1" t="s">
        <v>6</v>
      </c>
      <c r="C1001" s="1" t="s">
        <v>1510</v>
      </c>
      <c r="D1001" s="1">
        <v>38.962221999999997</v>
      </c>
      <c r="E1001" s="1">
        <v>-106.661389</v>
      </c>
      <c r="F1001" s="3">
        <v>2</v>
      </c>
      <c r="G1001" s="9" t="s">
        <v>2026</v>
      </c>
      <c r="H1001" s="13">
        <v>70.671199000000001</v>
      </c>
      <c r="I1001" s="14">
        <v>13.85436</v>
      </c>
      <c r="J1001" s="12">
        <v>0</v>
      </c>
      <c r="K1001" s="12">
        <v>0</v>
      </c>
      <c r="L1001" s="12">
        <v>0</v>
      </c>
      <c r="M1001" s="1">
        <v>0</v>
      </c>
      <c r="N1001" s="1">
        <v>0</v>
      </c>
      <c r="O1001" s="12">
        <v>0.92493499999999995</v>
      </c>
      <c r="P1001" s="1">
        <v>1.4149999999999999E-2</v>
      </c>
      <c r="Q1001" s="1">
        <v>0</v>
      </c>
      <c r="R1001" s="1">
        <v>0</v>
      </c>
      <c r="S1001" s="1">
        <f t="shared" si="431"/>
        <v>0</v>
      </c>
      <c r="T1001" s="1">
        <f t="shared" si="432"/>
        <v>0</v>
      </c>
      <c r="U1001" s="1">
        <f t="shared" si="433"/>
        <v>0</v>
      </c>
      <c r="V1001" s="1">
        <f t="shared" si="429"/>
        <v>0</v>
      </c>
      <c r="W1001" s="1">
        <f t="shared" si="434"/>
        <v>0</v>
      </c>
      <c r="X1001" s="1">
        <f t="shared" si="435"/>
        <v>1</v>
      </c>
      <c r="Y1001" s="1">
        <f t="shared" si="436"/>
        <v>0</v>
      </c>
      <c r="Z1001" s="1">
        <f t="shared" si="430"/>
        <v>0</v>
      </c>
      <c r="AA1001" s="1">
        <f t="shared" si="437"/>
        <v>0</v>
      </c>
      <c r="AB1001" s="1">
        <f t="shared" si="428"/>
        <v>1</v>
      </c>
      <c r="AC1001" s="1"/>
    </row>
    <row r="1002" spans="1:29" ht="12.95" customHeight="1">
      <c r="A1002" s="2" t="s">
        <v>1610</v>
      </c>
      <c r="B1002" s="1" t="s">
        <v>1611</v>
      </c>
      <c r="C1002" s="1" t="s">
        <v>1510</v>
      </c>
      <c r="D1002" s="1">
        <v>38.952221999999999</v>
      </c>
      <c r="E1002" s="1">
        <v>-106.651111</v>
      </c>
      <c r="F1002" s="3">
        <v>2</v>
      </c>
      <c r="G1002" s="9" t="s">
        <v>2026</v>
      </c>
      <c r="H1002" s="13">
        <v>35.454500000000003</v>
      </c>
      <c r="I1002" s="14">
        <v>20.150006999999999</v>
      </c>
      <c r="J1002" s="12">
        <v>0</v>
      </c>
      <c r="K1002" s="12">
        <v>0</v>
      </c>
      <c r="L1002" s="12">
        <v>0</v>
      </c>
      <c r="M1002" s="1">
        <v>0</v>
      </c>
      <c r="N1002" s="1">
        <v>0</v>
      </c>
      <c r="O1002" s="12">
        <v>0.446656</v>
      </c>
      <c r="P1002" s="1">
        <v>8.4614999999999996E-2</v>
      </c>
      <c r="Q1002" s="1">
        <v>0</v>
      </c>
      <c r="R1002" s="1">
        <v>0</v>
      </c>
      <c r="S1002" s="1">
        <f t="shared" si="431"/>
        <v>0</v>
      </c>
      <c r="T1002" s="1">
        <f t="shared" si="432"/>
        <v>0</v>
      </c>
      <c r="U1002" s="1">
        <f t="shared" si="433"/>
        <v>0</v>
      </c>
      <c r="V1002" s="1">
        <f t="shared" si="429"/>
        <v>0</v>
      </c>
      <c r="W1002" s="1">
        <f t="shared" si="434"/>
        <v>0</v>
      </c>
      <c r="X1002" s="1">
        <f t="shared" si="435"/>
        <v>0</v>
      </c>
      <c r="Y1002" s="1">
        <f t="shared" si="436"/>
        <v>1</v>
      </c>
      <c r="Z1002" s="1">
        <f t="shared" si="430"/>
        <v>0</v>
      </c>
      <c r="AA1002" s="1">
        <f t="shared" si="437"/>
        <v>0</v>
      </c>
      <c r="AB1002" s="1">
        <f t="shared" si="428"/>
        <v>1</v>
      </c>
      <c r="AC1002" s="1"/>
    </row>
    <row r="1003" spans="1:29" ht="12.95" customHeight="1">
      <c r="A1003" s="2" t="s">
        <v>1612</v>
      </c>
      <c r="B1003" s="1" t="s">
        <v>1613</v>
      </c>
      <c r="C1003" s="1" t="s">
        <v>1510</v>
      </c>
      <c r="D1003" s="1">
        <v>38.406944000000003</v>
      </c>
      <c r="E1003" s="1">
        <v>-105.63888900000001</v>
      </c>
      <c r="F1003" s="3">
        <v>1</v>
      </c>
      <c r="G1003" s="9" t="s">
        <v>2026</v>
      </c>
      <c r="H1003" s="13">
        <v>183.29067599999999</v>
      </c>
      <c r="I1003" s="14">
        <v>17.718069</v>
      </c>
      <c r="J1003" s="12">
        <v>0</v>
      </c>
      <c r="K1003" s="12">
        <v>1.5699999999999999E-2</v>
      </c>
      <c r="L1003" s="12">
        <v>5.3999999999999994E-3</v>
      </c>
      <c r="M1003" s="1">
        <v>0</v>
      </c>
      <c r="N1003" s="1">
        <v>0</v>
      </c>
      <c r="O1003" s="12">
        <v>0.332569</v>
      </c>
      <c r="P1003" s="1">
        <v>0</v>
      </c>
      <c r="Q1003" s="1">
        <v>0</v>
      </c>
      <c r="R1003" s="1">
        <v>0</v>
      </c>
      <c r="S1003" s="1">
        <f t="shared" si="431"/>
        <v>0</v>
      </c>
      <c r="T1003" s="1">
        <f t="shared" si="432"/>
        <v>1</v>
      </c>
      <c r="U1003" s="1">
        <f t="shared" si="433"/>
        <v>1</v>
      </c>
      <c r="V1003" s="1">
        <f t="shared" si="429"/>
        <v>0</v>
      </c>
      <c r="W1003" s="1">
        <f t="shared" si="434"/>
        <v>0</v>
      </c>
      <c r="X1003" s="1">
        <f t="shared" si="435"/>
        <v>0</v>
      </c>
      <c r="Y1003" s="1">
        <f t="shared" si="436"/>
        <v>0</v>
      </c>
      <c r="Z1003" s="1">
        <f t="shared" si="430"/>
        <v>0</v>
      </c>
      <c r="AA1003" s="1">
        <f t="shared" si="437"/>
        <v>0</v>
      </c>
      <c r="AB1003" s="1">
        <f t="shared" si="428"/>
        <v>2</v>
      </c>
      <c r="AC1003" s="1" t="s">
        <v>2207</v>
      </c>
    </row>
    <row r="1004" spans="1:29" ht="12.95" customHeight="1">
      <c r="A1004" s="2" t="s">
        <v>1614</v>
      </c>
      <c r="B1004" s="1" t="s">
        <v>1088</v>
      </c>
      <c r="C1004" s="1" t="s">
        <v>1510</v>
      </c>
      <c r="D1004" s="1">
        <v>38.524444000000003</v>
      </c>
      <c r="E1004" s="1">
        <v>-105.84777800000001</v>
      </c>
      <c r="F1004" s="3">
        <v>1</v>
      </c>
      <c r="G1004" s="9" t="s">
        <v>2026</v>
      </c>
      <c r="H1004" s="13">
        <v>480.34935000000002</v>
      </c>
      <c r="I1004" s="14">
        <v>25.942831999999999</v>
      </c>
      <c r="J1004" s="12">
        <v>0</v>
      </c>
      <c r="K1004" s="12">
        <v>3.2399999999999998E-2</v>
      </c>
      <c r="L1004" s="12">
        <v>2.4000000000000002E-3</v>
      </c>
      <c r="M1004" s="1">
        <v>0</v>
      </c>
      <c r="N1004" s="1">
        <v>0</v>
      </c>
      <c r="O1004" s="12">
        <v>7.6179999999999998E-3</v>
      </c>
      <c r="P1004" s="1">
        <v>0</v>
      </c>
      <c r="Q1004" s="1">
        <v>0</v>
      </c>
      <c r="R1004" s="1">
        <v>0</v>
      </c>
      <c r="S1004" s="1">
        <f t="shared" si="431"/>
        <v>0</v>
      </c>
      <c r="T1004" s="1">
        <f t="shared" si="432"/>
        <v>1</v>
      </c>
      <c r="U1004" s="1">
        <f t="shared" si="433"/>
        <v>1</v>
      </c>
      <c r="V1004" s="1">
        <f t="shared" si="429"/>
        <v>0</v>
      </c>
      <c r="W1004" s="1">
        <f t="shared" si="434"/>
        <v>0</v>
      </c>
      <c r="X1004" s="1">
        <f t="shared" si="435"/>
        <v>0</v>
      </c>
      <c r="Y1004" s="1">
        <f t="shared" si="436"/>
        <v>0</v>
      </c>
      <c r="Z1004" s="1">
        <f t="shared" si="430"/>
        <v>0</v>
      </c>
      <c r="AA1004" s="1">
        <f t="shared" si="437"/>
        <v>0</v>
      </c>
      <c r="AB1004" s="1">
        <f t="shared" si="428"/>
        <v>2</v>
      </c>
      <c r="AC1004" s="1"/>
    </row>
    <row r="1005" spans="1:29" ht="12.95" customHeight="1">
      <c r="A1005" s="2" t="s">
        <v>1615</v>
      </c>
      <c r="B1005" s="1" t="s">
        <v>1616</v>
      </c>
      <c r="C1005" s="1" t="s">
        <v>1510</v>
      </c>
      <c r="D1005" s="1">
        <v>38.498055999999998</v>
      </c>
      <c r="E1005" s="1">
        <v>-105.355833</v>
      </c>
      <c r="F1005" s="3">
        <v>1</v>
      </c>
      <c r="G1005" s="9" t="s">
        <v>2026</v>
      </c>
      <c r="H1005" s="13">
        <v>15.172931999999999</v>
      </c>
      <c r="I1005" s="14">
        <v>14.668813999999999</v>
      </c>
      <c r="J1005" s="12">
        <v>0</v>
      </c>
      <c r="K1005" s="12">
        <v>0</v>
      </c>
      <c r="L1005" s="12">
        <v>0.51610000000000011</v>
      </c>
      <c r="M1005" s="1">
        <v>0</v>
      </c>
      <c r="N1005" s="1">
        <v>0</v>
      </c>
      <c r="O1005" s="12">
        <v>1.2856780000000001</v>
      </c>
      <c r="P1005" s="1">
        <v>0</v>
      </c>
      <c r="Q1005" s="1">
        <v>0</v>
      </c>
      <c r="R1005" s="1">
        <v>0</v>
      </c>
      <c r="S1005" s="1">
        <f t="shared" si="431"/>
        <v>0</v>
      </c>
      <c r="T1005" s="1">
        <f t="shared" si="432"/>
        <v>0</v>
      </c>
      <c r="U1005" s="1">
        <f t="shared" si="433"/>
        <v>1</v>
      </c>
      <c r="V1005" s="1">
        <f t="shared" si="429"/>
        <v>0</v>
      </c>
      <c r="W1005" s="1">
        <f t="shared" si="434"/>
        <v>0</v>
      </c>
      <c r="X1005" s="1">
        <f t="shared" si="435"/>
        <v>1</v>
      </c>
      <c r="Y1005" s="1">
        <f t="shared" si="436"/>
        <v>0</v>
      </c>
      <c r="Z1005" s="1">
        <f t="shared" si="430"/>
        <v>0</v>
      </c>
      <c r="AA1005" s="1">
        <f t="shared" si="437"/>
        <v>0</v>
      </c>
      <c r="AB1005" s="1">
        <f t="shared" si="428"/>
        <v>2</v>
      </c>
      <c r="AC1005" s="1"/>
    </row>
    <row r="1006" spans="1:29" ht="12.95" customHeight="1">
      <c r="A1006" s="2" t="s">
        <v>1617</v>
      </c>
      <c r="B1006" s="1" t="s">
        <v>1151</v>
      </c>
      <c r="C1006" s="1" t="s">
        <v>1510</v>
      </c>
      <c r="D1006" s="1">
        <v>38.174444000000001</v>
      </c>
      <c r="E1006" s="1">
        <v>-105.170833</v>
      </c>
      <c r="F1006" s="3">
        <v>2</v>
      </c>
      <c r="G1006" s="9" t="s">
        <v>2026</v>
      </c>
      <c r="H1006" s="13">
        <v>96.990537000000003</v>
      </c>
      <c r="I1006" s="14">
        <v>28.067066000000001</v>
      </c>
      <c r="J1006" s="12">
        <v>0</v>
      </c>
      <c r="K1006" s="12">
        <v>0.11509999999999999</v>
      </c>
      <c r="L1006" s="12">
        <v>0.20130000000000001</v>
      </c>
      <c r="M1006" s="1">
        <v>0</v>
      </c>
      <c r="N1006" s="1">
        <v>0</v>
      </c>
      <c r="O1006" s="12">
        <v>1.4915989999999999</v>
      </c>
      <c r="P1006" s="1">
        <v>0</v>
      </c>
      <c r="Q1006" s="1">
        <v>0</v>
      </c>
      <c r="R1006" s="1">
        <v>0</v>
      </c>
      <c r="S1006" s="1">
        <f t="shared" si="431"/>
        <v>0</v>
      </c>
      <c r="T1006" s="1">
        <f t="shared" si="432"/>
        <v>1</v>
      </c>
      <c r="U1006" s="1">
        <f t="shared" si="433"/>
        <v>1</v>
      </c>
      <c r="V1006" s="1">
        <f t="shared" si="429"/>
        <v>0</v>
      </c>
      <c r="W1006" s="1">
        <f t="shared" si="434"/>
        <v>0</v>
      </c>
      <c r="X1006" s="1">
        <f t="shared" si="435"/>
        <v>1</v>
      </c>
      <c r="Y1006" s="1">
        <f t="shared" si="436"/>
        <v>0</v>
      </c>
      <c r="Z1006" s="1">
        <f t="shared" si="430"/>
        <v>0</v>
      </c>
      <c r="AA1006" s="1">
        <f t="shared" si="437"/>
        <v>0</v>
      </c>
      <c r="AB1006" s="1">
        <f t="shared" si="428"/>
        <v>3</v>
      </c>
      <c r="AC1006" s="1"/>
    </row>
    <row r="1007" spans="1:29" ht="12.95" customHeight="1">
      <c r="A1007" s="2" t="s">
        <v>1618</v>
      </c>
      <c r="B1007" s="1" t="s">
        <v>1075</v>
      </c>
      <c r="C1007" s="1" t="s">
        <v>1510</v>
      </c>
      <c r="D1007" s="1">
        <v>38.639443999999997</v>
      </c>
      <c r="E1007" s="1">
        <v>-105.471667</v>
      </c>
      <c r="F1007" s="3">
        <v>1</v>
      </c>
      <c r="G1007" s="9" t="s">
        <v>2026</v>
      </c>
      <c r="H1007" s="13">
        <v>259.72170899999998</v>
      </c>
      <c r="I1007" s="14">
        <v>16.601516</v>
      </c>
      <c r="J1007" s="12">
        <v>0</v>
      </c>
      <c r="K1007" s="12">
        <v>5.3700000000000005E-2</v>
      </c>
      <c r="L1007" s="12">
        <v>0.1047</v>
      </c>
      <c r="M1007" s="1">
        <v>0</v>
      </c>
      <c r="N1007" s="1">
        <v>1</v>
      </c>
      <c r="O1007" s="12">
        <v>1.0586549999999999</v>
      </c>
      <c r="P1007" s="1">
        <v>7.7010000000000004E-3</v>
      </c>
      <c r="Q1007" s="1">
        <v>0</v>
      </c>
      <c r="R1007" s="1">
        <v>0</v>
      </c>
      <c r="S1007" s="1">
        <f t="shared" si="431"/>
        <v>0</v>
      </c>
      <c r="T1007" s="1">
        <f t="shared" si="432"/>
        <v>1</v>
      </c>
      <c r="U1007" s="1">
        <f t="shared" si="433"/>
        <v>1</v>
      </c>
      <c r="V1007" s="1">
        <f t="shared" si="429"/>
        <v>0</v>
      </c>
      <c r="W1007" s="1">
        <f t="shared" si="434"/>
        <v>0</v>
      </c>
      <c r="X1007" s="1">
        <f t="shared" si="435"/>
        <v>1</v>
      </c>
      <c r="Y1007" s="1">
        <f t="shared" si="436"/>
        <v>0</v>
      </c>
      <c r="Z1007" s="1">
        <f t="shared" si="430"/>
        <v>0</v>
      </c>
      <c r="AA1007" s="1">
        <f t="shared" si="437"/>
        <v>0</v>
      </c>
      <c r="AB1007" s="1">
        <f t="shared" si="428"/>
        <v>3</v>
      </c>
      <c r="AC1007" s="1"/>
    </row>
    <row r="1008" spans="1:29" ht="12.95" customHeight="1">
      <c r="A1008" s="2" t="s">
        <v>1619</v>
      </c>
      <c r="B1008" s="1" t="s">
        <v>1620</v>
      </c>
      <c r="C1008" s="1" t="s">
        <v>1510</v>
      </c>
      <c r="D1008" s="1">
        <v>39.50806</v>
      </c>
      <c r="E1008" s="1">
        <v>-105.70471999999999</v>
      </c>
      <c r="F1008" s="3">
        <v>2</v>
      </c>
      <c r="G1008" s="9" t="s">
        <v>2026</v>
      </c>
      <c r="H1008" s="13">
        <v>52.689439999999998</v>
      </c>
      <c r="I1008" s="14">
        <v>13.982514</v>
      </c>
      <c r="J1008" s="12">
        <v>0</v>
      </c>
      <c r="K1008" s="12">
        <v>0</v>
      </c>
      <c r="L1008" s="12">
        <v>0</v>
      </c>
      <c r="M1008" s="1">
        <v>0</v>
      </c>
      <c r="N1008" s="1">
        <v>0</v>
      </c>
      <c r="O1008" s="12">
        <v>1.263E-3</v>
      </c>
      <c r="P1008" s="1">
        <v>0</v>
      </c>
      <c r="Q1008" s="1">
        <v>0</v>
      </c>
      <c r="R1008" s="1">
        <v>0</v>
      </c>
      <c r="S1008" s="1">
        <f t="shared" si="431"/>
        <v>0</v>
      </c>
      <c r="T1008" s="1">
        <f t="shared" si="432"/>
        <v>0</v>
      </c>
      <c r="U1008" s="1">
        <f t="shared" si="433"/>
        <v>0</v>
      </c>
      <c r="V1008" s="1">
        <f t="shared" si="429"/>
        <v>0</v>
      </c>
      <c r="W1008" s="1">
        <f t="shared" si="434"/>
        <v>0</v>
      </c>
      <c r="X1008" s="1">
        <f t="shared" si="435"/>
        <v>0</v>
      </c>
      <c r="Y1008" s="1">
        <f t="shared" si="436"/>
        <v>0</v>
      </c>
      <c r="Z1008" s="1">
        <f t="shared" si="430"/>
        <v>0</v>
      </c>
      <c r="AA1008" s="1">
        <f t="shared" si="437"/>
        <v>0</v>
      </c>
      <c r="AB1008" s="1">
        <f t="shared" si="428"/>
        <v>0</v>
      </c>
      <c r="AC1008" s="1"/>
    </row>
    <row r="1009" spans="1:29" ht="12.95" customHeight="1">
      <c r="A1009" s="2" t="s">
        <v>1621</v>
      </c>
      <c r="B1009" s="1" t="s">
        <v>1257</v>
      </c>
      <c r="C1009" s="1" t="s">
        <v>1622</v>
      </c>
      <c r="D1009" s="1">
        <v>37.679659999999998</v>
      </c>
      <c r="E1009" s="1">
        <v>-104.652</v>
      </c>
      <c r="F1009" s="3">
        <v>3</v>
      </c>
      <c r="G1009" s="9" t="s">
        <v>2025</v>
      </c>
      <c r="H1009" s="13">
        <v>1393.433284</v>
      </c>
      <c r="I1009" s="14">
        <v>32.833010000000002</v>
      </c>
      <c r="J1009" s="12">
        <v>3.6499999999999998E-2</v>
      </c>
      <c r="K1009" s="12">
        <v>0.56769999999999998</v>
      </c>
      <c r="L1009" s="12">
        <v>0.43039999999999995</v>
      </c>
      <c r="M1009" s="1">
        <v>0</v>
      </c>
      <c r="N1009" s="1">
        <v>0</v>
      </c>
      <c r="O1009" s="12">
        <v>0.63828200000000002</v>
      </c>
      <c r="P1009" s="1">
        <v>7.18E-4</v>
      </c>
      <c r="Q1009" s="1">
        <v>0</v>
      </c>
      <c r="R1009" s="1">
        <v>0</v>
      </c>
      <c r="S1009" s="1">
        <f>IF(J1009&gt;6,1,0)</f>
        <v>0</v>
      </c>
      <c r="T1009" s="1">
        <f>IF(K1009&gt;50,1,0)</f>
        <v>0</v>
      </c>
      <c r="U1009" s="1">
        <f>IF(L1009&gt;1,1,0)</f>
        <v>0</v>
      </c>
      <c r="V1009" s="1">
        <f>IF(M1009&gt;2,1,0)</f>
        <v>0</v>
      </c>
      <c r="W1009" s="1">
        <f>IF(N1009&gt;30,1,0)</f>
        <v>0</v>
      </c>
      <c r="X1009" s="1">
        <f>IF(O1009&gt;3,1,0)</f>
        <v>0</v>
      </c>
      <c r="Y1009" s="1">
        <f>IF(P1009&gt;0.002,1,0)</f>
        <v>0</v>
      </c>
      <c r="Z1009" s="1">
        <f>IF(Q1009&gt;3,1,0)</f>
        <v>0</v>
      </c>
      <c r="AA1009" s="1">
        <f>IF(R1009&gt;2,1,0)</f>
        <v>0</v>
      </c>
      <c r="AB1009" s="1">
        <f t="shared" si="428"/>
        <v>0</v>
      </c>
      <c r="AC1009" s="1"/>
    </row>
    <row r="1010" spans="1:29" ht="12.95" customHeight="1">
      <c r="A1010" s="2" t="s">
        <v>1623</v>
      </c>
      <c r="B1010" s="1" t="s">
        <v>1624</v>
      </c>
      <c r="C1010" s="1" t="s">
        <v>1625</v>
      </c>
      <c r="D1010" s="1">
        <v>37.570740000000001</v>
      </c>
      <c r="E1010" s="1">
        <v>-108.26096</v>
      </c>
      <c r="F1010" s="3">
        <v>2</v>
      </c>
      <c r="G1010" s="9" t="s">
        <v>2026</v>
      </c>
      <c r="H1010" s="13">
        <v>29.460712999999998</v>
      </c>
      <c r="I1010" s="14">
        <v>8.6481300000000001</v>
      </c>
      <c r="J1010" s="12">
        <v>0</v>
      </c>
      <c r="K1010" s="12">
        <v>0</v>
      </c>
      <c r="L1010" s="12">
        <v>0</v>
      </c>
      <c r="M1010" s="1">
        <v>0</v>
      </c>
      <c r="N1010" s="1">
        <v>0</v>
      </c>
      <c r="O1010" s="12">
        <v>1.637947</v>
      </c>
      <c r="P1010" s="1">
        <v>0</v>
      </c>
      <c r="Q1010" s="1">
        <v>1</v>
      </c>
      <c r="R1010" s="1">
        <v>0</v>
      </c>
      <c r="S1010" s="1">
        <f t="shared" ref="S1010:S1018" si="438">IF(J1010&gt;0,1,0)</f>
        <v>0</v>
      </c>
      <c r="T1010" s="1">
        <f t="shared" ref="T1010:T1018" si="439">IF(K1010&gt;0,1,0)</f>
        <v>0</v>
      </c>
      <c r="U1010" s="1">
        <f t="shared" ref="U1010:U1018" si="440">IF(L1010&gt;0,1,0)</f>
        <v>0</v>
      </c>
      <c r="V1010" s="1">
        <f t="shared" ref="V1010:V1018" si="441">IF(M1010&gt;0,1,0)</f>
        <v>0</v>
      </c>
      <c r="W1010" s="1">
        <f t="shared" ref="W1010:W1018" si="442">IF(N1010&gt;1,1,0)</f>
        <v>0</v>
      </c>
      <c r="X1010" s="1">
        <f t="shared" ref="X1010:X1018" si="443">IF(O1010&gt;0.6,1,0)</f>
        <v>1</v>
      </c>
      <c r="Y1010" s="1">
        <f t="shared" ref="Y1010:Y1018" si="444">IF(P1010&gt;0.03,1,0)</f>
        <v>0</v>
      </c>
      <c r="Z1010" s="1">
        <f t="shared" ref="Z1010:Z1018" si="445">IF(Q1010&gt;0,1,0)</f>
        <v>1</v>
      </c>
      <c r="AA1010" s="1">
        <f t="shared" ref="AA1010:AA1018" si="446">IF(R1010&gt;0,1,0)</f>
        <v>0</v>
      </c>
      <c r="AB1010" s="1">
        <f t="shared" si="428"/>
        <v>2</v>
      </c>
      <c r="AC1010" s="1"/>
    </row>
    <row r="1011" spans="1:29" ht="12.95" customHeight="1">
      <c r="A1011" s="2" t="s">
        <v>1626</v>
      </c>
      <c r="B1011" s="1" t="s">
        <v>1627</v>
      </c>
      <c r="C1011" s="1" t="s">
        <v>1628</v>
      </c>
      <c r="D1011" s="1">
        <v>37.591589999999997</v>
      </c>
      <c r="E1011" s="1">
        <v>-108.13301</v>
      </c>
      <c r="F1011" s="3">
        <v>2</v>
      </c>
      <c r="G1011" s="9" t="s">
        <v>2026</v>
      </c>
      <c r="H1011" s="13">
        <v>8.4796879999999994</v>
      </c>
      <c r="I1011" s="14">
        <v>8.4572929999999999</v>
      </c>
      <c r="J1011" s="12">
        <v>0</v>
      </c>
      <c r="K1011" s="12">
        <v>0.46699999999999997</v>
      </c>
      <c r="L1011" s="12">
        <v>0</v>
      </c>
      <c r="M1011" s="1">
        <v>0</v>
      </c>
      <c r="N1011" s="1">
        <v>0</v>
      </c>
      <c r="O1011" s="12">
        <v>0.41794500000000001</v>
      </c>
      <c r="P1011" s="1">
        <v>0</v>
      </c>
      <c r="Q1011" s="1">
        <v>0</v>
      </c>
      <c r="R1011" s="1">
        <v>0</v>
      </c>
      <c r="S1011" s="1">
        <f t="shared" si="438"/>
        <v>0</v>
      </c>
      <c r="T1011" s="1">
        <f t="shared" si="439"/>
        <v>1</v>
      </c>
      <c r="U1011" s="1">
        <f t="shared" si="440"/>
        <v>0</v>
      </c>
      <c r="V1011" s="1">
        <f t="shared" si="441"/>
        <v>0</v>
      </c>
      <c r="W1011" s="1">
        <f t="shared" si="442"/>
        <v>0</v>
      </c>
      <c r="X1011" s="1">
        <f t="shared" si="443"/>
        <v>0</v>
      </c>
      <c r="Y1011" s="1">
        <f t="shared" si="444"/>
        <v>0</v>
      </c>
      <c r="Z1011" s="1">
        <f t="shared" si="445"/>
        <v>0</v>
      </c>
      <c r="AA1011" s="1">
        <f t="shared" si="446"/>
        <v>0</v>
      </c>
      <c r="AB1011" s="1">
        <f t="shared" si="428"/>
        <v>1</v>
      </c>
      <c r="AC1011" s="1"/>
    </row>
    <row r="1012" spans="1:29" ht="12.95" customHeight="1">
      <c r="A1012" s="2" t="s">
        <v>1629</v>
      </c>
      <c r="B1012" s="1" t="s">
        <v>177</v>
      </c>
      <c r="C1012" s="1" t="s">
        <v>114</v>
      </c>
      <c r="D1012" s="1">
        <v>37.598576999999999</v>
      </c>
      <c r="E1012" s="1">
        <v>-108.11273799999999</v>
      </c>
      <c r="F1012" s="3">
        <v>2</v>
      </c>
      <c r="G1012" s="9" t="s">
        <v>2026</v>
      </c>
      <c r="H1012" s="13">
        <v>48.261825000000002</v>
      </c>
      <c r="I1012" s="14">
        <v>14.092034999999999</v>
      </c>
      <c r="J1012" s="12">
        <v>0</v>
      </c>
      <c r="K1012" s="12">
        <v>0</v>
      </c>
      <c r="L1012" s="12">
        <v>0</v>
      </c>
      <c r="M1012" s="1">
        <v>0</v>
      </c>
      <c r="N1012" s="1">
        <v>1</v>
      </c>
      <c r="O1012" s="12">
        <v>1.3694269999999999</v>
      </c>
      <c r="P1012" s="1">
        <v>0</v>
      </c>
      <c r="Q1012" s="1">
        <v>0</v>
      </c>
      <c r="R1012" s="1">
        <v>0</v>
      </c>
      <c r="S1012" s="1">
        <f t="shared" si="438"/>
        <v>0</v>
      </c>
      <c r="T1012" s="1">
        <f t="shared" si="439"/>
        <v>0</v>
      </c>
      <c r="U1012" s="1">
        <f t="shared" si="440"/>
        <v>0</v>
      </c>
      <c r="V1012" s="1">
        <f t="shared" si="441"/>
        <v>0</v>
      </c>
      <c r="W1012" s="1">
        <f t="shared" si="442"/>
        <v>0</v>
      </c>
      <c r="X1012" s="1">
        <f t="shared" si="443"/>
        <v>1</v>
      </c>
      <c r="Y1012" s="1">
        <f t="shared" si="444"/>
        <v>0</v>
      </c>
      <c r="Z1012" s="1">
        <f t="shared" si="445"/>
        <v>0</v>
      </c>
      <c r="AA1012" s="1">
        <f t="shared" si="446"/>
        <v>0</v>
      </c>
      <c r="AB1012" s="1">
        <f t="shared" si="428"/>
        <v>1</v>
      </c>
      <c r="AC1012" s="1"/>
    </row>
    <row r="1013" spans="1:29" ht="12.95" customHeight="1">
      <c r="A1013" s="2" t="s">
        <v>1630</v>
      </c>
      <c r="B1013" s="1" t="s">
        <v>269</v>
      </c>
      <c r="C1013" s="1" t="s">
        <v>1510</v>
      </c>
      <c r="D1013" s="1">
        <v>39.244</v>
      </c>
      <c r="E1013" s="1">
        <v>-107.678</v>
      </c>
      <c r="F1013" s="3">
        <v>1</v>
      </c>
      <c r="G1013" s="9" t="s">
        <v>2026</v>
      </c>
      <c r="H1013" s="13">
        <v>142.32495299999999</v>
      </c>
      <c r="I1013" s="14">
        <v>20.955843999999999</v>
      </c>
      <c r="J1013" s="12">
        <v>0</v>
      </c>
      <c r="K1013" s="12">
        <v>6.7699999999999996E-2</v>
      </c>
      <c r="L1013" s="12">
        <v>2.5000000000000001E-3</v>
      </c>
      <c r="M1013" s="1">
        <v>0</v>
      </c>
      <c r="N1013" s="1">
        <v>1</v>
      </c>
      <c r="O1013" s="12">
        <v>1.414884</v>
      </c>
      <c r="P1013" s="1">
        <v>0</v>
      </c>
      <c r="Q1013" s="1">
        <v>2</v>
      </c>
      <c r="R1013" s="1">
        <v>0</v>
      </c>
      <c r="S1013" s="1">
        <f t="shared" si="438"/>
        <v>0</v>
      </c>
      <c r="T1013" s="1">
        <f t="shared" si="439"/>
        <v>1</v>
      </c>
      <c r="U1013" s="1">
        <f t="shared" si="440"/>
        <v>1</v>
      </c>
      <c r="V1013" s="1">
        <f t="shared" si="441"/>
        <v>0</v>
      </c>
      <c r="W1013" s="1">
        <f t="shared" si="442"/>
        <v>0</v>
      </c>
      <c r="X1013" s="1">
        <f t="shared" si="443"/>
        <v>1</v>
      </c>
      <c r="Y1013" s="1">
        <f t="shared" si="444"/>
        <v>0</v>
      </c>
      <c r="Z1013" s="1">
        <f t="shared" si="445"/>
        <v>1</v>
      </c>
      <c r="AA1013" s="1">
        <f t="shared" si="446"/>
        <v>0</v>
      </c>
      <c r="AB1013" s="1">
        <f t="shared" si="428"/>
        <v>4</v>
      </c>
      <c r="AC1013" s="1"/>
    </row>
    <row r="1014" spans="1:29" ht="12.95" customHeight="1">
      <c r="A1014" s="2" t="s">
        <v>1631</v>
      </c>
      <c r="B1014" s="1" t="s">
        <v>1632</v>
      </c>
      <c r="C1014" s="1" t="s">
        <v>1510</v>
      </c>
      <c r="D1014" s="1">
        <v>39.844299999999997</v>
      </c>
      <c r="E1014" s="1">
        <v>-107.32429999999999</v>
      </c>
      <c r="F1014" s="3">
        <v>2</v>
      </c>
      <c r="G1014" s="9" t="s">
        <v>2026</v>
      </c>
      <c r="H1014" s="13">
        <v>32.555109999999999</v>
      </c>
      <c r="I1014" s="14">
        <v>16.153268000000001</v>
      </c>
      <c r="J1014" s="12">
        <v>0</v>
      </c>
      <c r="K1014" s="12">
        <v>0</v>
      </c>
      <c r="L1014" s="12">
        <v>0</v>
      </c>
      <c r="M1014" s="1">
        <v>0</v>
      </c>
      <c r="N1014" s="1">
        <v>0</v>
      </c>
      <c r="O1014" s="12">
        <v>0.89613500000000001</v>
      </c>
      <c r="P1014" s="1">
        <v>0</v>
      </c>
      <c r="Q1014" s="1">
        <v>0</v>
      </c>
      <c r="R1014" s="1">
        <v>0</v>
      </c>
      <c r="S1014" s="1">
        <f t="shared" si="438"/>
        <v>0</v>
      </c>
      <c r="T1014" s="1">
        <f t="shared" si="439"/>
        <v>0</v>
      </c>
      <c r="U1014" s="1">
        <f t="shared" si="440"/>
        <v>0</v>
      </c>
      <c r="V1014" s="1">
        <f t="shared" si="441"/>
        <v>0</v>
      </c>
      <c r="W1014" s="1">
        <f t="shared" si="442"/>
        <v>0</v>
      </c>
      <c r="X1014" s="1">
        <f t="shared" si="443"/>
        <v>1</v>
      </c>
      <c r="Y1014" s="1">
        <f t="shared" si="444"/>
        <v>0</v>
      </c>
      <c r="Z1014" s="1">
        <f t="shared" si="445"/>
        <v>0</v>
      </c>
      <c r="AA1014" s="1">
        <f t="shared" si="446"/>
        <v>0</v>
      </c>
      <c r="AB1014" s="1">
        <f t="shared" si="428"/>
        <v>1</v>
      </c>
      <c r="AC1014" s="1"/>
    </row>
    <row r="1015" spans="1:29" ht="12.95" customHeight="1">
      <c r="A1015" s="2" t="s">
        <v>1633</v>
      </c>
      <c r="B1015" s="1" t="s">
        <v>1634</v>
      </c>
      <c r="C1015" s="1" t="s">
        <v>1510</v>
      </c>
      <c r="D1015" s="1">
        <v>39.852499999999999</v>
      </c>
      <c r="E1015" s="1">
        <v>-107.315</v>
      </c>
      <c r="F1015" s="3">
        <v>2</v>
      </c>
      <c r="G1015" s="9" t="s">
        <v>2026</v>
      </c>
      <c r="H1015" s="13">
        <v>6.6245570000000003</v>
      </c>
      <c r="I1015" s="14">
        <v>6.6236389999999998</v>
      </c>
      <c r="J1015" s="12">
        <v>0</v>
      </c>
      <c r="K1015" s="12">
        <v>0</v>
      </c>
      <c r="L1015" s="12">
        <v>0</v>
      </c>
      <c r="M1015" s="1">
        <v>0</v>
      </c>
      <c r="N1015" s="1">
        <v>0</v>
      </c>
      <c r="O1015" s="12">
        <v>0</v>
      </c>
      <c r="P1015" s="1">
        <v>0</v>
      </c>
      <c r="Q1015" s="1">
        <v>0</v>
      </c>
      <c r="R1015" s="1">
        <v>0</v>
      </c>
      <c r="S1015" s="1">
        <f t="shared" si="438"/>
        <v>0</v>
      </c>
      <c r="T1015" s="1">
        <f t="shared" si="439"/>
        <v>0</v>
      </c>
      <c r="U1015" s="1">
        <f t="shared" si="440"/>
        <v>0</v>
      </c>
      <c r="V1015" s="1">
        <f t="shared" si="441"/>
        <v>0</v>
      </c>
      <c r="W1015" s="1">
        <f t="shared" si="442"/>
        <v>0</v>
      </c>
      <c r="X1015" s="1">
        <f t="shared" si="443"/>
        <v>0</v>
      </c>
      <c r="Y1015" s="1">
        <f t="shared" si="444"/>
        <v>0</v>
      </c>
      <c r="Z1015" s="1">
        <f t="shared" si="445"/>
        <v>0</v>
      </c>
      <c r="AA1015" s="1">
        <f t="shared" si="446"/>
        <v>0</v>
      </c>
      <c r="AB1015" s="1">
        <f t="shared" si="428"/>
        <v>0</v>
      </c>
      <c r="AC1015" s="1"/>
    </row>
    <row r="1016" spans="1:29" ht="12.95" customHeight="1">
      <c r="A1016" s="2" t="s">
        <v>1635</v>
      </c>
      <c r="B1016" s="1" t="s">
        <v>1636</v>
      </c>
      <c r="C1016" s="1" t="s">
        <v>1510</v>
      </c>
      <c r="D1016" s="1">
        <v>39.694299999999998</v>
      </c>
      <c r="E1016" s="1">
        <v>-107.587</v>
      </c>
      <c r="F1016" s="3">
        <v>1</v>
      </c>
      <c r="G1016" s="9" t="s">
        <v>2026</v>
      </c>
      <c r="H1016" s="13">
        <v>75.982668000000004</v>
      </c>
      <c r="I1016" s="14">
        <v>18.352685999999999</v>
      </c>
      <c r="J1016" s="12">
        <v>0</v>
      </c>
      <c r="K1016" s="12">
        <v>0.24520000000000003</v>
      </c>
      <c r="L1016" s="12">
        <v>3.5500000000000004E-2</v>
      </c>
      <c r="M1016" s="1">
        <v>0</v>
      </c>
      <c r="N1016" s="1">
        <v>0</v>
      </c>
      <c r="O1016" s="12">
        <v>1.46E-2</v>
      </c>
      <c r="P1016" s="1">
        <v>0</v>
      </c>
      <c r="Q1016" s="1">
        <v>0</v>
      </c>
      <c r="R1016" s="1">
        <v>0</v>
      </c>
      <c r="S1016" s="1">
        <f t="shared" si="438"/>
        <v>0</v>
      </c>
      <c r="T1016" s="1">
        <f t="shared" si="439"/>
        <v>1</v>
      </c>
      <c r="U1016" s="1">
        <f t="shared" si="440"/>
        <v>1</v>
      </c>
      <c r="V1016" s="1">
        <f t="shared" si="441"/>
        <v>0</v>
      </c>
      <c r="W1016" s="1">
        <f t="shared" si="442"/>
        <v>0</v>
      </c>
      <c r="X1016" s="1">
        <f t="shared" si="443"/>
        <v>0</v>
      </c>
      <c r="Y1016" s="1">
        <f t="shared" si="444"/>
        <v>0</v>
      </c>
      <c r="Z1016" s="1">
        <f t="shared" si="445"/>
        <v>0</v>
      </c>
      <c r="AA1016" s="1">
        <f t="shared" si="446"/>
        <v>0</v>
      </c>
      <c r="AB1016" s="1">
        <f t="shared" si="428"/>
        <v>2</v>
      </c>
      <c r="AC1016" s="1"/>
    </row>
    <row r="1017" spans="1:29" ht="12.95" customHeight="1">
      <c r="A1017" s="2" t="s">
        <v>1637</v>
      </c>
      <c r="B1017" s="1" t="s">
        <v>289</v>
      </c>
      <c r="C1017" s="1" t="s">
        <v>1510</v>
      </c>
      <c r="D1017" s="1">
        <v>40.914999999999999</v>
      </c>
      <c r="E1017" s="1">
        <v>-106.879</v>
      </c>
      <c r="F1017" s="3">
        <v>2</v>
      </c>
      <c r="G1017" s="9" t="s">
        <v>2026</v>
      </c>
      <c r="H1017" s="13">
        <v>41.515124</v>
      </c>
      <c r="I1017" s="14">
        <v>25.971834999999999</v>
      </c>
      <c r="J1017" s="12">
        <v>0</v>
      </c>
      <c r="K1017" s="12">
        <v>6.0700000000000004E-2</v>
      </c>
      <c r="L1017" s="12">
        <v>0</v>
      </c>
      <c r="M1017" s="1">
        <v>0</v>
      </c>
      <c r="N1017" s="1">
        <v>0</v>
      </c>
      <c r="O1017" s="12">
        <v>1.0064439999999999</v>
      </c>
      <c r="P1017" s="1">
        <v>0</v>
      </c>
      <c r="Q1017" s="1">
        <v>0</v>
      </c>
      <c r="R1017" s="1">
        <v>0</v>
      </c>
      <c r="S1017" s="1">
        <f t="shared" si="438"/>
        <v>0</v>
      </c>
      <c r="T1017" s="1">
        <f t="shared" si="439"/>
        <v>1</v>
      </c>
      <c r="U1017" s="1">
        <f t="shared" si="440"/>
        <v>0</v>
      </c>
      <c r="V1017" s="1">
        <f t="shared" si="441"/>
        <v>0</v>
      </c>
      <c r="W1017" s="1">
        <f t="shared" si="442"/>
        <v>0</v>
      </c>
      <c r="X1017" s="1">
        <f t="shared" si="443"/>
        <v>1</v>
      </c>
      <c r="Y1017" s="1">
        <f t="shared" si="444"/>
        <v>0</v>
      </c>
      <c r="Z1017" s="1">
        <f t="shared" si="445"/>
        <v>0</v>
      </c>
      <c r="AA1017" s="1">
        <f t="shared" si="446"/>
        <v>0</v>
      </c>
      <c r="AB1017" s="1">
        <f t="shared" si="428"/>
        <v>2</v>
      </c>
      <c r="AC1017" s="1"/>
    </row>
    <row r="1018" spans="1:29" ht="12.95" customHeight="1">
      <c r="A1018" s="2" t="s">
        <v>1638</v>
      </c>
      <c r="B1018" s="1" t="s">
        <v>1639</v>
      </c>
      <c r="C1018" s="1" t="s">
        <v>1510</v>
      </c>
      <c r="D1018" s="1">
        <v>40.685695000000003</v>
      </c>
      <c r="E1018" s="1">
        <v>-105.44677</v>
      </c>
      <c r="F1018" s="3">
        <v>1</v>
      </c>
      <c r="G1018" s="9" t="s">
        <v>2026</v>
      </c>
      <c r="H1018" s="13">
        <v>269.40678100000002</v>
      </c>
      <c r="I1018" s="14">
        <v>10.713943</v>
      </c>
      <c r="J1018" s="12">
        <v>0</v>
      </c>
      <c r="K1018" s="12">
        <v>1.4999999999999999E-2</v>
      </c>
      <c r="L1018" s="12">
        <v>1E-3</v>
      </c>
      <c r="M1018" s="1">
        <v>0</v>
      </c>
      <c r="N1018" s="1">
        <v>0</v>
      </c>
      <c r="O1018" s="12">
        <v>0.26380199999999998</v>
      </c>
      <c r="P1018" s="1">
        <v>3.712E-3</v>
      </c>
      <c r="Q1018" s="1">
        <v>0</v>
      </c>
      <c r="R1018" s="1">
        <v>0</v>
      </c>
      <c r="S1018" s="1">
        <f t="shared" si="438"/>
        <v>0</v>
      </c>
      <c r="T1018" s="1">
        <f t="shared" si="439"/>
        <v>1</v>
      </c>
      <c r="U1018" s="1">
        <f t="shared" si="440"/>
        <v>1</v>
      </c>
      <c r="V1018" s="1">
        <f t="shared" si="441"/>
        <v>0</v>
      </c>
      <c r="W1018" s="1">
        <f t="shared" si="442"/>
        <v>0</v>
      </c>
      <c r="X1018" s="1">
        <f t="shared" si="443"/>
        <v>0</v>
      </c>
      <c r="Y1018" s="1">
        <f t="shared" si="444"/>
        <v>0</v>
      </c>
      <c r="Z1018" s="1">
        <f t="shared" si="445"/>
        <v>0</v>
      </c>
      <c r="AA1018" s="1">
        <f t="shared" si="446"/>
        <v>0</v>
      </c>
      <c r="AB1018" s="1">
        <f t="shared" si="428"/>
        <v>2</v>
      </c>
      <c r="AC1018" s="1"/>
    </row>
    <row r="1019" spans="1:29" ht="12.95" customHeight="1">
      <c r="A1019" s="2" t="s">
        <v>1640</v>
      </c>
      <c r="B1019" s="1" t="s">
        <v>1224</v>
      </c>
      <c r="C1019" s="1" t="s">
        <v>1510</v>
      </c>
      <c r="D1019" s="1">
        <v>37.558399999999999</v>
      </c>
      <c r="E1019" s="1">
        <v>-103.652</v>
      </c>
      <c r="F1019" s="3">
        <v>3</v>
      </c>
      <c r="G1019" s="9" t="s">
        <v>2025</v>
      </c>
      <c r="H1019" s="13">
        <v>5863.6521579999999</v>
      </c>
      <c r="I1019" s="14">
        <v>16.101274</v>
      </c>
      <c r="J1019" s="12">
        <v>1.129</v>
      </c>
      <c r="K1019" s="12">
        <v>0.38019999999999998</v>
      </c>
      <c r="L1019" s="12">
        <v>0.2114</v>
      </c>
      <c r="M1019" s="1">
        <v>0</v>
      </c>
      <c r="N1019" s="1">
        <v>0</v>
      </c>
      <c r="O1019" s="12">
        <v>0</v>
      </c>
      <c r="P1019" s="1">
        <v>0</v>
      </c>
      <c r="Q1019" s="1">
        <v>0</v>
      </c>
      <c r="R1019" s="1">
        <v>0</v>
      </c>
      <c r="S1019" s="1">
        <f>IF(J1019&gt;6,1,0)</f>
        <v>0</v>
      </c>
      <c r="T1019" s="1">
        <f>IF(K1019&gt;50,1,0)</f>
        <v>0</v>
      </c>
      <c r="U1019" s="1">
        <f>IF(L1019&gt;1,1,0)</f>
        <v>0</v>
      </c>
      <c r="V1019" s="1">
        <f>IF(M1019&gt;2,1,0)</f>
        <v>0</v>
      </c>
      <c r="W1019" s="1">
        <f>IF(N1019&gt;30,1,0)</f>
        <v>0</v>
      </c>
      <c r="X1019" s="1">
        <f>IF(O1019&gt;3,1,0)</f>
        <v>0</v>
      </c>
      <c r="Y1019" s="1">
        <f>IF(P1019&gt;0.002,1,0)</f>
        <v>0</v>
      </c>
      <c r="Z1019" s="1">
        <f>IF(Q1019&gt;3,1,0)</f>
        <v>0</v>
      </c>
      <c r="AA1019" s="1">
        <f>IF(R1019&gt;2,1,0)</f>
        <v>0</v>
      </c>
      <c r="AB1019" s="1">
        <f t="shared" si="428"/>
        <v>0</v>
      </c>
      <c r="AC1019" s="1"/>
    </row>
    <row r="1020" spans="1:29" ht="12.95" customHeight="1">
      <c r="A1020" s="2" t="s">
        <v>1641</v>
      </c>
      <c r="B1020" s="1" t="s">
        <v>1642</v>
      </c>
      <c r="C1020" s="1" t="s">
        <v>1510</v>
      </c>
      <c r="D1020" s="1">
        <v>37.852200000000003</v>
      </c>
      <c r="E1020" s="1">
        <v>-104.985</v>
      </c>
      <c r="F1020" s="3">
        <v>2</v>
      </c>
      <c r="G1020" s="9" t="s">
        <v>2026</v>
      </c>
      <c r="H1020" s="13">
        <v>8.9785160000000008</v>
      </c>
      <c r="I1020" s="14">
        <v>8.9792170000000002</v>
      </c>
      <c r="J1020" s="12">
        <v>0</v>
      </c>
      <c r="K1020" s="12">
        <v>0</v>
      </c>
      <c r="L1020" s="12">
        <v>0</v>
      </c>
      <c r="M1020" s="1">
        <v>0</v>
      </c>
      <c r="N1020" s="1">
        <v>0</v>
      </c>
      <c r="O1020" s="12">
        <v>0</v>
      </c>
      <c r="P1020" s="1">
        <v>0</v>
      </c>
      <c r="Q1020" s="1">
        <v>0</v>
      </c>
      <c r="R1020" s="1">
        <v>0</v>
      </c>
      <c r="S1020" s="1">
        <f t="shared" ref="S1020:S1041" si="447">IF(J1020&gt;0,1,0)</f>
        <v>0</v>
      </c>
      <c r="T1020" s="1">
        <f t="shared" ref="T1020:T1041" si="448">IF(K1020&gt;0,1,0)</f>
        <v>0</v>
      </c>
      <c r="U1020" s="1">
        <f t="shared" ref="U1020:U1041" si="449">IF(L1020&gt;0,1,0)</f>
        <v>0</v>
      </c>
      <c r="V1020" s="1">
        <f t="shared" ref="V1020:V1041" si="450">IF(M1020&gt;0,1,0)</f>
        <v>0</v>
      </c>
      <c r="W1020" s="1">
        <f t="shared" ref="W1020:W1041" si="451">IF(N1020&gt;1,1,0)</f>
        <v>0</v>
      </c>
      <c r="X1020" s="1">
        <f t="shared" ref="X1020:X1041" si="452">IF(O1020&gt;0.6,1,0)</f>
        <v>0</v>
      </c>
      <c r="Y1020" s="1">
        <f t="shared" ref="Y1020:Y1041" si="453">IF(P1020&gt;0.03,1,0)</f>
        <v>0</v>
      </c>
      <c r="Z1020" s="1">
        <f t="shared" ref="Z1020:Z1041" si="454">IF(Q1020&gt;0,1,0)</f>
        <v>0</v>
      </c>
      <c r="AA1020" s="1">
        <f t="shared" ref="AA1020:AA1041" si="455">IF(R1020&gt;0,1,0)</f>
        <v>0</v>
      </c>
      <c r="AB1020" s="1">
        <f t="shared" si="428"/>
        <v>0</v>
      </c>
      <c r="AC1020" s="1"/>
    </row>
    <row r="1021" spans="1:29" ht="12.95" customHeight="1">
      <c r="A1021" s="2" t="s">
        <v>1643</v>
      </c>
      <c r="B1021" s="1" t="s">
        <v>1255</v>
      </c>
      <c r="C1021" s="1" t="s">
        <v>1510</v>
      </c>
      <c r="D1021" s="1">
        <v>37.412300000000002</v>
      </c>
      <c r="E1021" s="1">
        <v>-104.964</v>
      </c>
      <c r="F1021" s="3">
        <v>2</v>
      </c>
      <c r="G1021" s="9" t="s">
        <v>2026</v>
      </c>
      <c r="H1021" s="13">
        <v>10.070975000000001</v>
      </c>
      <c r="I1021" s="14">
        <v>10.062469</v>
      </c>
      <c r="J1021" s="12">
        <v>0</v>
      </c>
      <c r="K1021" s="12">
        <v>0</v>
      </c>
      <c r="L1021" s="12">
        <v>0</v>
      </c>
      <c r="M1021" s="1">
        <v>0</v>
      </c>
      <c r="N1021" s="1">
        <v>0</v>
      </c>
      <c r="O1021" s="12">
        <v>0</v>
      </c>
      <c r="P1021" s="1">
        <v>0</v>
      </c>
      <c r="Q1021" s="1">
        <v>0</v>
      </c>
      <c r="R1021" s="1">
        <v>0</v>
      </c>
      <c r="S1021" s="1">
        <f t="shared" si="447"/>
        <v>0</v>
      </c>
      <c r="T1021" s="1">
        <f t="shared" si="448"/>
        <v>0</v>
      </c>
      <c r="U1021" s="1">
        <f t="shared" si="449"/>
        <v>0</v>
      </c>
      <c r="V1021" s="1">
        <f t="shared" si="450"/>
        <v>0</v>
      </c>
      <c r="W1021" s="1">
        <f t="shared" si="451"/>
        <v>0</v>
      </c>
      <c r="X1021" s="1">
        <f t="shared" si="452"/>
        <v>0</v>
      </c>
      <c r="Y1021" s="1">
        <f t="shared" si="453"/>
        <v>0</v>
      </c>
      <c r="Z1021" s="1">
        <f t="shared" si="454"/>
        <v>0</v>
      </c>
      <c r="AA1021" s="1">
        <f t="shared" si="455"/>
        <v>0</v>
      </c>
      <c r="AB1021" s="1">
        <f t="shared" si="428"/>
        <v>0</v>
      </c>
      <c r="AC1021" s="1"/>
    </row>
    <row r="1022" spans="1:29" ht="12.95" customHeight="1">
      <c r="A1022" s="2" t="s">
        <v>1644</v>
      </c>
      <c r="B1022" s="1" t="s">
        <v>1253</v>
      </c>
      <c r="C1022" s="1" t="s">
        <v>1510</v>
      </c>
      <c r="D1022" s="1">
        <v>37.613799999999998</v>
      </c>
      <c r="E1022" s="1">
        <v>-105.47199999999999</v>
      </c>
      <c r="F1022" s="3">
        <v>2</v>
      </c>
      <c r="G1022" s="9" t="s">
        <v>2026</v>
      </c>
      <c r="H1022" s="13">
        <v>12.07676</v>
      </c>
      <c r="I1022" s="14">
        <v>12.073233</v>
      </c>
      <c r="J1022" s="12">
        <v>0</v>
      </c>
      <c r="K1022" s="12">
        <v>0</v>
      </c>
      <c r="L1022" s="12">
        <v>0</v>
      </c>
      <c r="M1022" s="1">
        <v>0</v>
      </c>
      <c r="N1022" s="1">
        <v>0</v>
      </c>
      <c r="O1022" s="12">
        <v>0</v>
      </c>
      <c r="P1022" s="1">
        <v>0</v>
      </c>
      <c r="Q1022" s="1">
        <v>0</v>
      </c>
      <c r="R1022" s="1">
        <v>0</v>
      </c>
      <c r="S1022" s="1">
        <f t="shared" si="447"/>
        <v>0</v>
      </c>
      <c r="T1022" s="1">
        <f t="shared" si="448"/>
        <v>0</v>
      </c>
      <c r="U1022" s="1">
        <f t="shared" si="449"/>
        <v>0</v>
      </c>
      <c r="V1022" s="1">
        <f t="shared" si="450"/>
        <v>0</v>
      </c>
      <c r="W1022" s="1">
        <f t="shared" si="451"/>
        <v>0</v>
      </c>
      <c r="X1022" s="1">
        <f t="shared" si="452"/>
        <v>0</v>
      </c>
      <c r="Y1022" s="1">
        <f t="shared" si="453"/>
        <v>0</v>
      </c>
      <c r="Z1022" s="1">
        <f t="shared" si="454"/>
        <v>0</v>
      </c>
      <c r="AA1022" s="1">
        <f t="shared" si="455"/>
        <v>0</v>
      </c>
      <c r="AB1022" s="1">
        <f t="shared" si="428"/>
        <v>0</v>
      </c>
      <c r="AC1022" s="1"/>
    </row>
    <row r="1023" spans="1:29" ht="12.95" customHeight="1">
      <c r="A1023" s="2" t="s">
        <v>1645</v>
      </c>
      <c r="B1023" s="1" t="s">
        <v>1646</v>
      </c>
      <c r="C1023" s="1" t="s">
        <v>1510</v>
      </c>
      <c r="D1023" s="1">
        <v>37.274299999999997</v>
      </c>
      <c r="E1023" s="1">
        <v>-106.619</v>
      </c>
      <c r="F1023" s="3">
        <v>2</v>
      </c>
      <c r="G1023" s="9" t="s">
        <v>2026</v>
      </c>
      <c r="H1023" s="13">
        <v>9.2417490000000004</v>
      </c>
      <c r="I1023" s="14">
        <v>8.4737080000000002</v>
      </c>
      <c r="J1023" s="12">
        <v>0</v>
      </c>
      <c r="K1023" s="12">
        <v>0</v>
      </c>
      <c r="L1023" s="12">
        <v>0</v>
      </c>
      <c r="M1023" s="1">
        <v>0</v>
      </c>
      <c r="N1023" s="1">
        <v>0</v>
      </c>
      <c r="O1023" s="12">
        <v>0</v>
      </c>
      <c r="P1023" s="1">
        <v>0</v>
      </c>
      <c r="Q1023" s="1">
        <v>0</v>
      </c>
      <c r="R1023" s="1">
        <v>0</v>
      </c>
      <c r="S1023" s="1">
        <f t="shared" si="447"/>
        <v>0</v>
      </c>
      <c r="T1023" s="1">
        <f t="shared" si="448"/>
        <v>0</v>
      </c>
      <c r="U1023" s="1">
        <f t="shared" si="449"/>
        <v>0</v>
      </c>
      <c r="V1023" s="1">
        <f t="shared" si="450"/>
        <v>0</v>
      </c>
      <c r="W1023" s="1">
        <f t="shared" si="451"/>
        <v>0</v>
      </c>
      <c r="X1023" s="1">
        <f t="shared" si="452"/>
        <v>0</v>
      </c>
      <c r="Y1023" s="1">
        <f t="shared" si="453"/>
        <v>0</v>
      </c>
      <c r="Z1023" s="1">
        <f t="shared" si="454"/>
        <v>0</v>
      </c>
      <c r="AA1023" s="1">
        <f t="shared" si="455"/>
        <v>0</v>
      </c>
      <c r="AB1023" s="1">
        <f t="shared" si="428"/>
        <v>0</v>
      </c>
      <c r="AC1023" s="1"/>
    </row>
    <row r="1024" spans="1:29" ht="12.95" customHeight="1">
      <c r="A1024" s="2" t="s">
        <v>1647</v>
      </c>
      <c r="B1024" s="1" t="s">
        <v>1563</v>
      </c>
      <c r="C1024" s="1" t="s">
        <v>1510</v>
      </c>
      <c r="D1024" s="1">
        <v>38.050899999999999</v>
      </c>
      <c r="E1024" s="1">
        <v>-107.81</v>
      </c>
      <c r="F1024" s="3">
        <v>2</v>
      </c>
      <c r="G1024" s="9" t="s">
        <v>2026</v>
      </c>
      <c r="H1024" s="13">
        <v>36.419505000000001</v>
      </c>
      <c r="I1024" s="14">
        <v>21.774678000000002</v>
      </c>
      <c r="J1024" s="12">
        <v>0</v>
      </c>
      <c r="K1024" s="12">
        <v>0</v>
      </c>
      <c r="L1024" s="12">
        <v>0</v>
      </c>
      <c r="M1024" s="1">
        <v>0</v>
      </c>
      <c r="N1024" s="1">
        <v>1</v>
      </c>
      <c r="O1024" s="12">
        <v>1.279234</v>
      </c>
      <c r="P1024" s="1">
        <v>0.13728899999999999</v>
      </c>
      <c r="Q1024" s="1">
        <v>0</v>
      </c>
      <c r="R1024" s="1">
        <v>0</v>
      </c>
      <c r="S1024" s="1">
        <f t="shared" si="447"/>
        <v>0</v>
      </c>
      <c r="T1024" s="1">
        <f t="shared" si="448"/>
        <v>0</v>
      </c>
      <c r="U1024" s="1">
        <f t="shared" si="449"/>
        <v>0</v>
      </c>
      <c r="V1024" s="1">
        <f t="shared" si="450"/>
        <v>0</v>
      </c>
      <c r="W1024" s="1">
        <f t="shared" si="451"/>
        <v>0</v>
      </c>
      <c r="X1024" s="1">
        <f t="shared" si="452"/>
        <v>1</v>
      </c>
      <c r="Y1024" s="1">
        <f t="shared" si="453"/>
        <v>1</v>
      </c>
      <c r="Z1024" s="1">
        <f t="shared" si="454"/>
        <v>0</v>
      </c>
      <c r="AA1024" s="1">
        <f t="shared" si="455"/>
        <v>0</v>
      </c>
      <c r="AB1024" s="1">
        <f t="shared" si="428"/>
        <v>2</v>
      </c>
      <c r="AC1024" s="1"/>
    </row>
    <row r="1025" spans="1:29" ht="12.95" customHeight="1">
      <c r="A1025" s="2" t="s">
        <v>1648</v>
      </c>
      <c r="B1025" s="1" t="s">
        <v>82</v>
      </c>
      <c r="C1025" s="1" t="s">
        <v>1510</v>
      </c>
      <c r="D1025" s="1">
        <v>38.106000000000002</v>
      </c>
      <c r="E1025" s="1">
        <v>-107.035</v>
      </c>
      <c r="F1025" s="3">
        <v>1</v>
      </c>
      <c r="G1025" s="9" t="s">
        <v>2026</v>
      </c>
      <c r="H1025" s="13">
        <v>445.11354699999998</v>
      </c>
      <c r="I1025" s="14">
        <v>35.857669000000001</v>
      </c>
      <c r="J1025" s="12">
        <v>0</v>
      </c>
      <c r="K1025" s="12">
        <v>0.3241</v>
      </c>
      <c r="L1025" s="12">
        <v>2.7300000000000001E-2</v>
      </c>
      <c r="M1025" s="1">
        <v>0</v>
      </c>
      <c r="N1025" s="1">
        <v>19</v>
      </c>
      <c r="O1025" s="12">
        <v>0.94295399999999996</v>
      </c>
      <c r="P1025" s="1">
        <v>8.9859999999999992E-3</v>
      </c>
      <c r="Q1025" s="1">
        <v>0</v>
      </c>
      <c r="R1025" s="1">
        <v>0</v>
      </c>
      <c r="S1025" s="1">
        <f t="shared" si="447"/>
        <v>0</v>
      </c>
      <c r="T1025" s="1">
        <f t="shared" si="448"/>
        <v>1</v>
      </c>
      <c r="U1025" s="1">
        <f t="shared" si="449"/>
        <v>1</v>
      </c>
      <c r="V1025" s="1">
        <f t="shared" si="450"/>
        <v>0</v>
      </c>
      <c r="W1025" s="1">
        <f t="shared" si="451"/>
        <v>1</v>
      </c>
      <c r="X1025" s="1">
        <f t="shared" si="452"/>
        <v>1</v>
      </c>
      <c r="Y1025" s="1">
        <f t="shared" si="453"/>
        <v>0</v>
      </c>
      <c r="Z1025" s="1">
        <f t="shared" si="454"/>
        <v>0</v>
      </c>
      <c r="AA1025" s="1">
        <f t="shared" si="455"/>
        <v>0</v>
      </c>
      <c r="AB1025" s="1">
        <f t="shared" si="428"/>
        <v>4</v>
      </c>
      <c r="AC1025" s="1"/>
    </row>
    <row r="1026" spans="1:29" ht="12.95" customHeight="1">
      <c r="A1026" s="2" t="s">
        <v>1649</v>
      </c>
      <c r="B1026" s="1" t="s">
        <v>51</v>
      </c>
      <c r="C1026" s="1" t="s">
        <v>1510</v>
      </c>
      <c r="D1026" s="1">
        <v>38.176000000000002</v>
      </c>
      <c r="E1026" s="1">
        <v>-107.387</v>
      </c>
      <c r="F1026" s="3">
        <v>2</v>
      </c>
      <c r="G1026" s="9" t="s">
        <v>2026</v>
      </c>
      <c r="H1026" s="13">
        <v>41.880958999999997</v>
      </c>
      <c r="I1026" s="14">
        <v>14.482548</v>
      </c>
      <c r="J1026" s="12">
        <v>0</v>
      </c>
      <c r="K1026" s="12">
        <v>0</v>
      </c>
      <c r="L1026" s="12">
        <v>0</v>
      </c>
      <c r="M1026" s="1">
        <v>0</v>
      </c>
      <c r="N1026" s="1">
        <v>0</v>
      </c>
      <c r="O1026" s="12">
        <v>0.36322300000000002</v>
      </c>
      <c r="P1026" s="1">
        <v>0</v>
      </c>
      <c r="Q1026" s="1">
        <v>0</v>
      </c>
      <c r="R1026" s="1">
        <v>0</v>
      </c>
      <c r="S1026" s="1">
        <f t="shared" si="447"/>
        <v>0</v>
      </c>
      <c r="T1026" s="1">
        <f t="shared" si="448"/>
        <v>0</v>
      </c>
      <c r="U1026" s="1">
        <f t="shared" si="449"/>
        <v>0</v>
      </c>
      <c r="V1026" s="1">
        <f t="shared" si="450"/>
        <v>0</v>
      </c>
      <c r="W1026" s="1">
        <f t="shared" si="451"/>
        <v>0</v>
      </c>
      <c r="X1026" s="1">
        <f t="shared" si="452"/>
        <v>0</v>
      </c>
      <c r="Y1026" s="1">
        <f t="shared" si="453"/>
        <v>0</v>
      </c>
      <c r="Z1026" s="1">
        <f t="shared" si="454"/>
        <v>0</v>
      </c>
      <c r="AA1026" s="1">
        <f t="shared" si="455"/>
        <v>0</v>
      </c>
      <c r="AB1026" s="1">
        <f t="shared" ref="AB1026:AB1089" si="456">SUM(S1026:AA1026)</f>
        <v>0</v>
      </c>
      <c r="AC1026" s="1"/>
    </row>
    <row r="1027" spans="1:29" ht="12.95" customHeight="1">
      <c r="A1027" s="2" t="s">
        <v>1650</v>
      </c>
      <c r="B1027" s="1" t="s">
        <v>1651</v>
      </c>
      <c r="C1027" s="1" t="s">
        <v>1510</v>
      </c>
      <c r="D1027" s="1">
        <v>38.451000000000001</v>
      </c>
      <c r="E1027" s="1">
        <v>-106.34099999999999</v>
      </c>
      <c r="F1027" s="3">
        <v>2</v>
      </c>
      <c r="G1027" s="9" t="s">
        <v>2026</v>
      </c>
      <c r="H1027" s="13">
        <v>29.089348999999999</v>
      </c>
      <c r="I1027" s="14">
        <v>20.869686999999999</v>
      </c>
      <c r="J1027" s="12">
        <v>0</v>
      </c>
      <c r="K1027" s="12">
        <v>0</v>
      </c>
      <c r="L1027" s="12">
        <v>0</v>
      </c>
      <c r="M1027" s="1">
        <v>0</v>
      </c>
      <c r="N1027" s="1">
        <v>0</v>
      </c>
      <c r="O1027" s="12">
        <v>9.2904E-2</v>
      </c>
      <c r="P1027" s="1">
        <v>0</v>
      </c>
      <c r="Q1027" s="1">
        <v>0</v>
      </c>
      <c r="R1027" s="1">
        <v>0</v>
      </c>
      <c r="S1027" s="1">
        <f t="shared" si="447"/>
        <v>0</v>
      </c>
      <c r="T1027" s="1">
        <f t="shared" si="448"/>
        <v>0</v>
      </c>
      <c r="U1027" s="1">
        <f t="shared" si="449"/>
        <v>0</v>
      </c>
      <c r="V1027" s="1">
        <f t="shared" si="450"/>
        <v>0</v>
      </c>
      <c r="W1027" s="1">
        <f t="shared" si="451"/>
        <v>0</v>
      </c>
      <c r="X1027" s="1">
        <f t="shared" si="452"/>
        <v>0</v>
      </c>
      <c r="Y1027" s="1">
        <f t="shared" si="453"/>
        <v>0</v>
      </c>
      <c r="Z1027" s="1">
        <f t="shared" si="454"/>
        <v>0</v>
      </c>
      <c r="AA1027" s="1">
        <f t="shared" si="455"/>
        <v>0</v>
      </c>
      <c r="AB1027" s="1">
        <f t="shared" si="456"/>
        <v>0</v>
      </c>
      <c r="AC1027" s="1"/>
    </row>
    <row r="1028" spans="1:29" ht="12.95" customHeight="1">
      <c r="A1028" s="2" t="s">
        <v>1652</v>
      </c>
      <c r="B1028" s="1" t="s">
        <v>203</v>
      </c>
      <c r="C1028" s="1" t="s">
        <v>1510</v>
      </c>
      <c r="D1028" s="1">
        <v>38.056699999999999</v>
      </c>
      <c r="E1028" s="1">
        <v>-105.57899999999999</v>
      </c>
      <c r="F1028" s="3">
        <v>2</v>
      </c>
      <c r="G1028" s="9" t="s">
        <v>2026</v>
      </c>
      <c r="H1028" s="13">
        <v>5.2528860000000002</v>
      </c>
      <c r="I1028" s="14">
        <v>5.250178</v>
      </c>
      <c r="J1028" s="12">
        <v>0</v>
      </c>
      <c r="K1028" s="12">
        <v>0</v>
      </c>
      <c r="L1028" s="12">
        <v>0</v>
      </c>
      <c r="M1028" s="1">
        <v>0</v>
      </c>
      <c r="N1028" s="1">
        <v>0</v>
      </c>
      <c r="O1028" s="12">
        <v>0</v>
      </c>
      <c r="P1028" s="1">
        <v>0</v>
      </c>
      <c r="Q1028" s="1">
        <v>0</v>
      </c>
      <c r="R1028" s="1">
        <v>0</v>
      </c>
      <c r="S1028" s="1">
        <f t="shared" si="447"/>
        <v>0</v>
      </c>
      <c r="T1028" s="1">
        <f t="shared" si="448"/>
        <v>0</v>
      </c>
      <c r="U1028" s="1">
        <f t="shared" si="449"/>
        <v>0</v>
      </c>
      <c r="V1028" s="1">
        <f t="shared" si="450"/>
        <v>0</v>
      </c>
      <c r="W1028" s="1">
        <f t="shared" si="451"/>
        <v>0</v>
      </c>
      <c r="X1028" s="1">
        <f t="shared" si="452"/>
        <v>0</v>
      </c>
      <c r="Y1028" s="1">
        <f t="shared" si="453"/>
        <v>0</v>
      </c>
      <c r="Z1028" s="1">
        <f t="shared" si="454"/>
        <v>0</v>
      </c>
      <c r="AA1028" s="1">
        <f t="shared" si="455"/>
        <v>0</v>
      </c>
      <c r="AB1028" s="1">
        <f t="shared" si="456"/>
        <v>0</v>
      </c>
      <c r="AC1028" s="1"/>
    </row>
    <row r="1029" spans="1:29" ht="12.95" customHeight="1">
      <c r="A1029" s="2" t="s">
        <v>1653</v>
      </c>
      <c r="B1029" s="1" t="s">
        <v>1654</v>
      </c>
      <c r="C1029" s="1" t="s">
        <v>1510</v>
      </c>
      <c r="D1029" s="1">
        <v>38.266199999999998</v>
      </c>
      <c r="E1029" s="1">
        <v>-105.18980000000001</v>
      </c>
      <c r="F1029" s="3">
        <v>2</v>
      </c>
      <c r="G1029" s="9" t="s">
        <v>2026</v>
      </c>
      <c r="H1029" s="13">
        <v>26.694181</v>
      </c>
      <c r="I1029" s="14">
        <v>20.884820000000001</v>
      </c>
      <c r="J1029" s="12">
        <v>0</v>
      </c>
      <c r="K1029" s="12">
        <v>0</v>
      </c>
      <c r="L1029" s="12">
        <v>0</v>
      </c>
      <c r="M1029" s="1">
        <v>0</v>
      </c>
      <c r="N1029" s="1">
        <v>0</v>
      </c>
      <c r="O1029" s="12">
        <v>0.228495</v>
      </c>
      <c r="P1029" s="1">
        <v>0</v>
      </c>
      <c r="Q1029" s="1">
        <v>0</v>
      </c>
      <c r="R1029" s="1">
        <v>0</v>
      </c>
      <c r="S1029" s="1">
        <f t="shared" si="447"/>
        <v>0</v>
      </c>
      <c r="T1029" s="1">
        <f t="shared" si="448"/>
        <v>0</v>
      </c>
      <c r="U1029" s="1">
        <f t="shared" si="449"/>
        <v>0</v>
      </c>
      <c r="V1029" s="1">
        <f t="shared" si="450"/>
        <v>0</v>
      </c>
      <c r="W1029" s="1">
        <f t="shared" si="451"/>
        <v>0</v>
      </c>
      <c r="X1029" s="1">
        <f t="shared" si="452"/>
        <v>0</v>
      </c>
      <c r="Y1029" s="1">
        <f t="shared" si="453"/>
        <v>0</v>
      </c>
      <c r="Z1029" s="1">
        <f t="shared" si="454"/>
        <v>0</v>
      </c>
      <c r="AA1029" s="1">
        <f t="shared" si="455"/>
        <v>0</v>
      </c>
      <c r="AB1029" s="1">
        <f t="shared" si="456"/>
        <v>0</v>
      </c>
      <c r="AC1029" s="1"/>
    </row>
    <row r="1030" spans="1:29" ht="12.95" customHeight="1">
      <c r="A1030" s="2" t="s">
        <v>1655</v>
      </c>
      <c r="B1030" s="1" t="s">
        <v>1517</v>
      </c>
      <c r="C1030" s="1" t="s">
        <v>1510</v>
      </c>
      <c r="D1030" s="1">
        <v>39.185600000000001</v>
      </c>
      <c r="E1030" s="1">
        <v>-105.39100000000001</v>
      </c>
      <c r="F1030" s="3">
        <v>2</v>
      </c>
      <c r="G1030" s="9" t="s">
        <v>2026</v>
      </c>
      <c r="H1030" s="13">
        <v>171.58586600000001</v>
      </c>
      <c r="I1030" s="14">
        <v>21.538499000000002</v>
      </c>
      <c r="J1030" s="12">
        <v>0</v>
      </c>
      <c r="K1030" s="12">
        <v>0</v>
      </c>
      <c r="L1030" s="12">
        <v>0</v>
      </c>
      <c r="M1030" s="1">
        <v>0</v>
      </c>
      <c r="N1030" s="1">
        <v>0</v>
      </c>
      <c r="O1030" s="12">
        <v>0</v>
      </c>
      <c r="P1030" s="1">
        <v>0</v>
      </c>
      <c r="Q1030" s="1">
        <v>0</v>
      </c>
      <c r="R1030" s="1">
        <v>0</v>
      </c>
      <c r="S1030" s="1">
        <f t="shared" si="447"/>
        <v>0</v>
      </c>
      <c r="T1030" s="1">
        <f t="shared" si="448"/>
        <v>0</v>
      </c>
      <c r="U1030" s="1">
        <f t="shared" si="449"/>
        <v>0</v>
      </c>
      <c r="V1030" s="1">
        <f t="shared" si="450"/>
        <v>0</v>
      </c>
      <c r="W1030" s="1">
        <f t="shared" si="451"/>
        <v>0</v>
      </c>
      <c r="X1030" s="1">
        <f t="shared" si="452"/>
        <v>0</v>
      </c>
      <c r="Y1030" s="1">
        <f t="shared" si="453"/>
        <v>0</v>
      </c>
      <c r="Z1030" s="1">
        <f t="shared" si="454"/>
        <v>0</v>
      </c>
      <c r="AA1030" s="1">
        <f t="shared" si="455"/>
        <v>0</v>
      </c>
      <c r="AB1030" s="1">
        <f t="shared" si="456"/>
        <v>0</v>
      </c>
      <c r="AC1030" s="1"/>
    </row>
    <row r="1031" spans="1:29" ht="12.95" customHeight="1">
      <c r="A1031" s="2" t="s">
        <v>1656</v>
      </c>
      <c r="B1031" s="1" t="s">
        <v>1657</v>
      </c>
      <c r="C1031" s="1" t="s">
        <v>1510</v>
      </c>
      <c r="D1031" s="1">
        <v>39.247</v>
      </c>
      <c r="E1031" s="1">
        <v>-105.358</v>
      </c>
      <c r="F1031" s="3">
        <v>2</v>
      </c>
      <c r="G1031" s="9" t="s">
        <v>2026</v>
      </c>
      <c r="H1031" s="13">
        <v>23.508472999999999</v>
      </c>
      <c r="I1031" s="14">
        <v>15.675648000000001</v>
      </c>
      <c r="J1031" s="12">
        <v>0</v>
      </c>
      <c r="K1031" s="12">
        <v>0</v>
      </c>
      <c r="L1031" s="12">
        <v>0</v>
      </c>
      <c r="M1031" s="1">
        <v>0</v>
      </c>
      <c r="N1031" s="1">
        <v>0</v>
      </c>
      <c r="O1031" s="12">
        <v>0</v>
      </c>
      <c r="P1031" s="1">
        <v>0</v>
      </c>
      <c r="Q1031" s="1">
        <v>0</v>
      </c>
      <c r="R1031" s="1">
        <v>0</v>
      </c>
      <c r="S1031" s="1">
        <f t="shared" si="447"/>
        <v>0</v>
      </c>
      <c r="T1031" s="1">
        <f t="shared" si="448"/>
        <v>0</v>
      </c>
      <c r="U1031" s="1">
        <f t="shared" si="449"/>
        <v>0</v>
      </c>
      <c r="V1031" s="1">
        <f t="shared" si="450"/>
        <v>0</v>
      </c>
      <c r="W1031" s="1">
        <f t="shared" si="451"/>
        <v>0</v>
      </c>
      <c r="X1031" s="1">
        <f t="shared" si="452"/>
        <v>0</v>
      </c>
      <c r="Y1031" s="1">
        <f t="shared" si="453"/>
        <v>0</v>
      </c>
      <c r="Z1031" s="1">
        <f t="shared" si="454"/>
        <v>0</v>
      </c>
      <c r="AA1031" s="1">
        <f t="shared" si="455"/>
        <v>0</v>
      </c>
      <c r="AB1031" s="1">
        <f t="shared" si="456"/>
        <v>0</v>
      </c>
      <c r="AC1031" s="1"/>
    </row>
    <row r="1032" spans="1:29" ht="12.95" customHeight="1">
      <c r="A1032" s="2" t="s">
        <v>1658</v>
      </c>
      <c r="B1032" s="1" t="s">
        <v>378</v>
      </c>
      <c r="C1032" s="1" t="s">
        <v>1510</v>
      </c>
      <c r="D1032" s="1">
        <v>39.374600000000001</v>
      </c>
      <c r="E1032" s="1">
        <v>-105.684</v>
      </c>
      <c r="F1032" s="3">
        <v>2</v>
      </c>
      <c r="G1032" s="9" t="s">
        <v>2026</v>
      </c>
      <c r="H1032" s="13">
        <v>14.95298</v>
      </c>
      <c r="I1032" s="14">
        <v>14.169516</v>
      </c>
      <c r="J1032" s="12">
        <v>0</v>
      </c>
      <c r="K1032" s="12">
        <v>0</v>
      </c>
      <c r="L1032" s="12">
        <v>0</v>
      </c>
      <c r="M1032" s="1">
        <v>0</v>
      </c>
      <c r="N1032" s="1">
        <v>0</v>
      </c>
      <c r="O1032" s="12">
        <v>0</v>
      </c>
      <c r="P1032" s="1">
        <v>0</v>
      </c>
      <c r="Q1032" s="1">
        <v>0</v>
      </c>
      <c r="R1032" s="1">
        <v>0</v>
      </c>
      <c r="S1032" s="1">
        <f t="shared" si="447"/>
        <v>0</v>
      </c>
      <c r="T1032" s="1">
        <f t="shared" si="448"/>
        <v>0</v>
      </c>
      <c r="U1032" s="1">
        <f t="shared" si="449"/>
        <v>0</v>
      </c>
      <c r="V1032" s="1">
        <f t="shared" si="450"/>
        <v>0</v>
      </c>
      <c r="W1032" s="1">
        <f t="shared" si="451"/>
        <v>0</v>
      </c>
      <c r="X1032" s="1">
        <f t="shared" si="452"/>
        <v>0</v>
      </c>
      <c r="Y1032" s="1">
        <f t="shared" si="453"/>
        <v>0</v>
      </c>
      <c r="Z1032" s="1">
        <f t="shared" si="454"/>
        <v>0</v>
      </c>
      <c r="AA1032" s="1">
        <f t="shared" si="455"/>
        <v>0</v>
      </c>
      <c r="AB1032" s="1">
        <f t="shared" si="456"/>
        <v>0</v>
      </c>
      <c r="AC1032" s="1"/>
    </row>
    <row r="1033" spans="1:29" ht="12.95" customHeight="1">
      <c r="A1033" s="2" t="s">
        <v>1659</v>
      </c>
      <c r="B1033" s="1" t="s">
        <v>1660</v>
      </c>
      <c r="C1033" s="1" t="s">
        <v>1510</v>
      </c>
      <c r="D1033" s="1">
        <v>38.870800000000003</v>
      </c>
      <c r="E1033" s="1">
        <v>-106.26600000000001</v>
      </c>
      <c r="F1033" s="3">
        <v>2</v>
      </c>
      <c r="G1033" s="9" t="s">
        <v>2026</v>
      </c>
      <c r="H1033" s="13">
        <v>30.755369999999999</v>
      </c>
      <c r="I1033" s="14">
        <v>19.631094000000001</v>
      </c>
      <c r="J1033" s="12">
        <v>0</v>
      </c>
      <c r="K1033" s="12">
        <v>0</v>
      </c>
      <c r="L1033" s="12">
        <v>0</v>
      </c>
      <c r="M1033" s="1">
        <v>0</v>
      </c>
      <c r="N1033" s="1">
        <v>0</v>
      </c>
      <c r="O1033" s="12">
        <v>2.3991999999999999E-2</v>
      </c>
      <c r="P1033" s="1">
        <v>0</v>
      </c>
      <c r="Q1033" s="1">
        <v>0</v>
      </c>
      <c r="R1033" s="1">
        <v>0</v>
      </c>
      <c r="S1033" s="1">
        <f t="shared" si="447"/>
        <v>0</v>
      </c>
      <c r="T1033" s="1">
        <f t="shared" si="448"/>
        <v>0</v>
      </c>
      <c r="U1033" s="1">
        <f t="shared" si="449"/>
        <v>0</v>
      </c>
      <c r="V1033" s="1">
        <f t="shared" si="450"/>
        <v>0</v>
      </c>
      <c r="W1033" s="1">
        <f t="shared" si="451"/>
        <v>0</v>
      </c>
      <c r="X1033" s="1">
        <f t="shared" si="452"/>
        <v>0</v>
      </c>
      <c r="Y1033" s="1">
        <f t="shared" si="453"/>
        <v>0</v>
      </c>
      <c r="Z1033" s="1">
        <f t="shared" si="454"/>
        <v>0</v>
      </c>
      <c r="AA1033" s="1">
        <f t="shared" si="455"/>
        <v>0</v>
      </c>
      <c r="AB1033" s="1">
        <f t="shared" si="456"/>
        <v>0</v>
      </c>
      <c r="AC1033" s="1"/>
    </row>
    <row r="1034" spans="1:29" ht="12.95" customHeight="1">
      <c r="A1034" s="2" t="s">
        <v>1661</v>
      </c>
      <c r="B1034" s="1" t="s">
        <v>509</v>
      </c>
      <c r="C1034" s="1" t="s">
        <v>1510</v>
      </c>
      <c r="D1034" s="1">
        <v>39.4636</v>
      </c>
      <c r="E1034" s="1">
        <v>-106.298</v>
      </c>
      <c r="F1034" s="3">
        <v>2</v>
      </c>
      <c r="G1034" s="9" t="s">
        <v>2026</v>
      </c>
      <c r="H1034" s="13">
        <v>13.962282</v>
      </c>
      <c r="I1034" s="14">
        <v>13.760645999999999</v>
      </c>
      <c r="J1034" s="12">
        <v>0</v>
      </c>
      <c r="K1034" s="12">
        <v>0</v>
      </c>
      <c r="L1034" s="12">
        <v>0</v>
      </c>
      <c r="M1034" s="1">
        <v>0</v>
      </c>
      <c r="N1034" s="1">
        <v>0</v>
      </c>
      <c r="O1034" s="12">
        <v>1.431106</v>
      </c>
      <c r="P1034" s="1">
        <v>0</v>
      </c>
      <c r="Q1034" s="1">
        <v>0</v>
      </c>
      <c r="R1034" s="1">
        <v>0</v>
      </c>
      <c r="S1034" s="1">
        <f t="shared" si="447"/>
        <v>0</v>
      </c>
      <c r="T1034" s="1">
        <f t="shared" si="448"/>
        <v>0</v>
      </c>
      <c r="U1034" s="1">
        <f t="shared" si="449"/>
        <v>0</v>
      </c>
      <c r="V1034" s="1">
        <f t="shared" si="450"/>
        <v>0</v>
      </c>
      <c r="W1034" s="1">
        <f t="shared" si="451"/>
        <v>0</v>
      </c>
      <c r="X1034" s="1">
        <f t="shared" si="452"/>
        <v>1</v>
      </c>
      <c r="Y1034" s="1">
        <f t="shared" si="453"/>
        <v>0</v>
      </c>
      <c r="Z1034" s="1">
        <f t="shared" si="454"/>
        <v>0</v>
      </c>
      <c r="AA1034" s="1">
        <f t="shared" si="455"/>
        <v>0</v>
      </c>
      <c r="AB1034" s="1">
        <f t="shared" si="456"/>
        <v>1</v>
      </c>
      <c r="AC1034" s="1"/>
    </row>
    <row r="1035" spans="1:29" ht="12.95" customHeight="1">
      <c r="A1035" s="2" t="s">
        <v>1662</v>
      </c>
      <c r="B1035" s="1" t="s">
        <v>1663</v>
      </c>
      <c r="C1035" s="1" t="s">
        <v>1510</v>
      </c>
      <c r="D1035" s="1">
        <v>39.051900000000003</v>
      </c>
      <c r="E1035" s="1">
        <v>-106.39</v>
      </c>
      <c r="F1035" s="3">
        <v>2</v>
      </c>
      <c r="G1035" s="9" t="s">
        <v>2026</v>
      </c>
      <c r="H1035" s="13">
        <v>17.325441000000001</v>
      </c>
      <c r="I1035" s="14">
        <v>13.614947000000001</v>
      </c>
      <c r="J1035" s="12">
        <v>0</v>
      </c>
      <c r="K1035" s="12">
        <v>0</v>
      </c>
      <c r="L1035" s="12">
        <v>0</v>
      </c>
      <c r="M1035" s="1">
        <v>0</v>
      </c>
      <c r="N1035" s="1">
        <v>0</v>
      </c>
      <c r="O1035" s="12">
        <v>0</v>
      </c>
      <c r="P1035" s="1">
        <v>0.115437</v>
      </c>
      <c r="Q1035" s="1">
        <v>0</v>
      </c>
      <c r="R1035" s="1">
        <v>0</v>
      </c>
      <c r="S1035" s="1">
        <f t="shared" si="447"/>
        <v>0</v>
      </c>
      <c r="T1035" s="1">
        <f t="shared" si="448"/>
        <v>0</v>
      </c>
      <c r="U1035" s="1">
        <f t="shared" si="449"/>
        <v>0</v>
      </c>
      <c r="V1035" s="1">
        <f t="shared" si="450"/>
        <v>0</v>
      </c>
      <c r="W1035" s="1">
        <f t="shared" si="451"/>
        <v>0</v>
      </c>
      <c r="X1035" s="1">
        <f t="shared" si="452"/>
        <v>0</v>
      </c>
      <c r="Y1035" s="1">
        <f t="shared" si="453"/>
        <v>1</v>
      </c>
      <c r="Z1035" s="1">
        <f t="shared" si="454"/>
        <v>0</v>
      </c>
      <c r="AA1035" s="1">
        <f t="shared" si="455"/>
        <v>0</v>
      </c>
      <c r="AB1035" s="1">
        <f t="shared" si="456"/>
        <v>1</v>
      </c>
      <c r="AC1035" s="1"/>
    </row>
    <row r="1036" spans="1:29" ht="12.95" customHeight="1">
      <c r="A1036" s="2" t="s">
        <v>1664</v>
      </c>
      <c r="B1036" s="1" t="s">
        <v>6</v>
      </c>
      <c r="C1036" s="1" t="s">
        <v>1510</v>
      </c>
      <c r="D1036" s="1">
        <v>38.986199999999997</v>
      </c>
      <c r="E1036" s="1">
        <v>-106.697</v>
      </c>
      <c r="F1036" s="3">
        <v>2</v>
      </c>
      <c r="G1036" s="9" t="s">
        <v>2026</v>
      </c>
      <c r="H1036" s="13">
        <v>56.920561999999997</v>
      </c>
      <c r="I1036" s="14">
        <v>27.183653</v>
      </c>
      <c r="J1036" s="12">
        <v>0</v>
      </c>
      <c r="K1036" s="12">
        <v>0</v>
      </c>
      <c r="L1036" s="12">
        <v>0</v>
      </c>
      <c r="M1036" s="1">
        <v>0</v>
      </c>
      <c r="N1036" s="1">
        <v>1</v>
      </c>
      <c r="O1036" s="12">
        <v>0.87306300000000003</v>
      </c>
      <c r="P1036" s="1">
        <v>1.7568E-2</v>
      </c>
      <c r="Q1036" s="1">
        <v>0</v>
      </c>
      <c r="R1036" s="1">
        <v>0</v>
      </c>
      <c r="S1036" s="1">
        <f t="shared" si="447"/>
        <v>0</v>
      </c>
      <c r="T1036" s="1">
        <f t="shared" si="448"/>
        <v>0</v>
      </c>
      <c r="U1036" s="1">
        <f t="shared" si="449"/>
        <v>0</v>
      </c>
      <c r="V1036" s="1">
        <f t="shared" si="450"/>
        <v>0</v>
      </c>
      <c r="W1036" s="1">
        <f t="shared" si="451"/>
        <v>0</v>
      </c>
      <c r="X1036" s="1">
        <f t="shared" si="452"/>
        <v>1</v>
      </c>
      <c r="Y1036" s="1">
        <f t="shared" si="453"/>
        <v>0</v>
      </c>
      <c r="Z1036" s="1">
        <f t="shared" si="454"/>
        <v>0</v>
      </c>
      <c r="AA1036" s="1">
        <f t="shared" si="455"/>
        <v>0</v>
      </c>
      <c r="AB1036" s="1">
        <f t="shared" si="456"/>
        <v>1</v>
      </c>
      <c r="AC1036" s="1"/>
    </row>
    <row r="1037" spans="1:29" ht="12.95" customHeight="1">
      <c r="A1037" s="2" t="s">
        <v>1665</v>
      </c>
      <c r="B1037" s="1" t="s">
        <v>14</v>
      </c>
      <c r="C1037" s="1" t="s">
        <v>1510</v>
      </c>
      <c r="D1037" s="1">
        <v>38.864800000000002</v>
      </c>
      <c r="E1037" s="1">
        <v>-107.3287</v>
      </c>
      <c r="F1037" s="3">
        <v>1</v>
      </c>
      <c r="G1037" s="9" t="s">
        <v>2026</v>
      </c>
      <c r="H1037" s="13">
        <v>248.722386</v>
      </c>
      <c r="I1037" s="14">
        <v>34.122658000000001</v>
      </c>
      <c r="J1037" s="12">
        <v>0</v>
      </c>
      <c r="K1037" s="12">
        <v>6.9499999999999992E-2</v>
      </c>
      <c r="L1037" s="12">
        <v>0</v>
      </c>
      <c r="M1037" s="1">
        <v>0</v>
      </c>
      <c r="N1037" s="1">
        <v>13</v>
      </c>
      <c r="O1037" s="12">
        <v>0.31820900000000002</v>
      </c>
      <c r="P1037" s="1">
        <v>0</v>
      </c>
      <c r="Q1037" s="1">
        <v>0</v>
      </c>
      <c r="R1037" s="1">
        <v>0</v>
      </c>
      <c r="S1037" s="1">
        <f t="shared" si="447"/>
        <v>0</v>
      </c>
      <c r="T1037" s="1">
        <f t="shared" si="448"/>
        <v>1</v>
      </c>
      <c r="U1037" s="1">
        <f t="shared" si="449"/>
        <v>0</v>
      </c>
      <c r="V1037" s="1">
        <f t="shared" si="450"/>
        <v>0</v>
      </c>
      <c r="W1037" s="1">
        <f t="shared" si="451"/>
        <v>1</v>
      </c>
      <c r="X1037" s="1">
        <f t="shared" si="452"/>
        <v>0</v>
      </c>
      <c r="Y1037" s="1">
        <f t="shared" si="453"/>
        <v>0</v>
      </c>
      <c r="Z1037" s="1">
        <f t="shared" si="454"/>
        <v>0</v>
      </c>
      <c r="AA1037" s="1">
        <f t="shared" si="455"/>
        <v>0</v>
      </c>
      <c r="AB1037" s="1">
        <f t="shared" si="456"/>
        <v>2</v>
      </c>
      <c r="AC1037" s="1"/>
    </row>
    <row r="1038" spans="1:29" ht="12.95" customHeight="1">
      <c r="A1038" s="2" t="s">
        <v>1666</v>
      </c>
      <c r="B1038" s="1" t="s">
        <v>1667</v>
      </c>
      <c r="C1038" s="1" t="s">
        <v>1510</v>
      </c>
      <c r="D1038" s="1">
        <v>39.297899999999998</v>
      </c>
      <c r="E1038" s="1">
        <v>-106.65900000000001</v>
      </c>
      <c r="F1038" s="3">
        <v>2</v>
      </c>
      <c r="G1038" s="9" t="s">
        <v>2026</v>
      </c>
      <c r="H1038" s="13">
        <v>2.3531179999999998</v>
      </c>
      <c r="I1038" s="14">
        <v>2.3521860000000001</v>
      </c>
      <c r="J1038" s="12">
        <v>0</v>
      </c>
      <c r="K1038" s="12">
        <v>0</v>
      </c>
      <c r="L1038" s="12">
        <v>0</v>
      </c>
      <c r="M1038" s="1">
        <v>0</v>
      </c>
      <c r="N1038" s="1">
        <v>0</v>
      </c>
      <c r="O1038" s="12">
        <v>0</v>
      </c>
      <c r="P1038" s="1">
        <v>0</v>
      </c>
      <c r="Q1038" s="1">
        <v>0</v>
      </c>
      <c r="R1038" s="1">
        <v>0</v>
      </c>
      <c r="S1038" s="1">
        <f t="shared" si="447"/>
        <v>0</v>
      </c>
      <c r="T1038" s="1">
        <f t="shared" si="448"/>
        <v>0</v>
      </c>
      <c r="U1038" s="1">
        <f t="shared" si="449"/>
        <v>0</v>
      </c>
      <c r="V1038" s="1">
        <f t="shared" si="450"/>
        <v>0</v>
      </c>
      <c r="W1038" s="1">
        <f t="shared" si="451"/>
        <v>0</v>
      </c>
      <c r="X1038" s="1">
        <f t="shared" si="452"/>
        <v>0</v>
      </c>
      <c r="Y1038" s="1">
        <f t="shared" si="453"/>
        <v>0</v>
      </c>
      <c r="Z1038" s="1">
        <f t="shared" si="454"/>
        <v>0</v>
      </c>
      <c r="AA1038" s="1">
        <f t="shared" si="455"/>
        <v>0</v>
      </c>
      <c r="AB1038" s="1">
        <f t="shared" si="456"/>
        <v>0</v>
      </c>
      <c r="AC1038" s="1"/>
    </row>
    <row r="1039" spans="1:29" ht="12.95" customHeight="1">
      <c r="A1039" s="2" t="s">
        <v>1668</v>
      </c>
      <c r="B1039" s="1" t="s">
        <v>378</v>
      </c>
      <c r="C1039" s="1" t="s">
        <v>1510</v>
      </c>
      <c r="D1039" s="1">
        <v>39.216900000000003</v>
      </c>
      <c r="E1039" s="1">
        <v>-106.398</v>
      </c>
      <c r="F1039" s="3">
        <v>2</v>
      </c>
      <c r="G1039" s="9" t="s">
        <v>2026</v>
      </c>
      <c r="H1039" s="13">
        <v>28.579702999999999</v>
      </c>
      <c r="I1039" s="14">
        <v>14.121508</v>
      </c>
      <c r="J1039" s="12">
        <v>0</v>
      </c>
      <c r="K1039" s="12">
        <v>0</v>
      </c>
      <c r="L1039" s="12">
        <v>0</v>
      </c>
      <c r="M1039" s="1">
        <v>0</v>
      </c>
      <c r="N1039" s="1">
        <v>0</v>
      </c>
      <c r="O1039" s="12">
        <v>0.29430400000000001</v>
      </c>
      <c r="P1039" s="1">
        <v>0</v>
      </c>
      <c r="Q1039" s="1">
        <v>0</v>
      </c>
      <c r="R1039" s="1">
        <v>0</v>
      </c>
      <c r="S1039" s="1">
        <f t="shared" si="447"/>
        <v>0</v>
      </c>
      <c r="T1039" s="1">
        <f t="shared" si="448"/>
        <v>0</v>
      </c>
      <c r="U1039" s="1">
        <f t="shared" si="449"/>
        <v>0</v>
      </c>
      <c r="V1039" s="1">
        <f t="shared" si="450"/>
        <v>0</v>
      </c>
      <c r="W1039" s="1">
        <f t="shared" si="451"/>
        <v>0</v>
      </c>
      <c r="X1039" s="1">
        <f t="shared" si="452"/>
        <v>0</v>
      </c>
      <c r="Y1039" s="1">
        <f t="shared" si="453"/>
        <v>0</v>
      </c>
      <c r="Z1039" s="1">
        <f t="shared" si="454"/>
        <v>0</v>
      </c>
      <c r="AA1039" s="1">
        <f t="shared" si="455"/>
        <v>0</v>
      </c>
      <c r="AB1039" s="1">
        <f t="shared" si="456"/>
        <v>0</v>
      </c>
      <c r="AC1039" s="1"/>
    </row>
    <row r="1040" spans="1:29" ht="12.95" customHeight="1">
      <c r="A1040" s="2" t="s">
        <v>1669</v>
      </c>
      <c r="B1040" s="1" t="s">
        <v>1123</v>
      </c>
      <c r="C1040" s="1" t="s">
        <v>1510</v>
      </c>
      <c r="D1040" s="1">
        <v>39.285299999999999</v>
      </c>
      <c r="E1040" s="1">
        <v>-106.449</v>
      </c>
      <c r="F1040" s="3">
        <v>2</v>
      </c>
      <c r="G1040" s="9" t="s">
        <v>2026</v>
      </c>
      <c r="H1040" s="13">
        <v>14.466882</v>
      </c>
      <c r="I1040" s="14">
        <v>14.462994999999999</v>
      </c>
      <c r="J1040" s="12">
        <v>0</v>
      </c>
      <c r="K1040" s="12">
        <v>0</v>
      </c>
      <c r="L1040" s="12">
        <v>0</v>
      </c>
      <c r="M1040" s="1">
        <v>0</v>
      </c>
      <c r="N1040" s="1">
        <v>0</v>
      </c>
      <c r="O1040" s="12">
        <v>0</v>
      </c>
      <c r="P1040" s="1">
        <v>0</v>
      </c>
      <c r="Q1040" s="1">
        <v>0</v>
      </c>
      <c r="R1040" s="1">
        <v>0</v>
      </c>
      <c r="S1040" s="1">
        <f t="shared" si="447"/>
        <v>0</v>
      </c>
      <c r="T1040" s="1">
        <f t="shared" si="448"/>
        <v>0</v>
      </c>
      <c r="U1040" s="1">
        <f t="shared" si="449"/>
        <v>0</v>
      </c>
      <c r="V1040" s="1">
        <f t="shared" si="450"/>
        <v>0</v>
      </c>
      <c r="W1040" s="1">
        <f t="shared" si="451"/>
        <v>0</v>
      </c>
      <c r="X1040" s="1">
        <f t="shared" si="452"/>
        <v>0</v>
      </c>
      <c r="Y1040" s="1">
        <f t="shared" si="453"/>
        <v>0</v>
      </c>
      <c r="Z1040" s="1">
        <f t="shared" si="454"/>
        <v>0</v>
      </c>
      <c r="AA1040" s="1">
        <f t="shared" si="455"/>
        <v>0</v>
      </c>
      <c r="AB1040" s="1">
        <f t="shared" si="456"/>
        <v>0</v>
      </c>
      <c r="AC1040" s="1"/>
    </row>
    <row r="1041" spans="1:29" ht="12.95" customHeight="1">
      <c r="A1041" s="2" t="s">
        <v>1670</v>
      </c>
      <c r="B1041" s="1" t="s">
        <v>1671</v>
      </c>
      <c r="C1041" s="1" t="s">
        <v>1510</v>
      </c>
      <c r="D1041" s="1">
        <v>39.462600000000002</v>
      </c>
      <c r="E1041" s="1">
        <v>-105.858</v>
      </c>
      <c r="F1041" s="3">
        <v>2</v>
      </c>
      <c r="G1041" s="9" t="s">
        <v>2026</v>
      </c>
      <c r="H1041" s="13">
        <v>6.1998519999999999</v>
      </c>
      <c r="I1041" s="14">
        <v>6.1993010000000002</v>
      </c>
      <c r="J1041" s="12">
        <v>0</v>
      </c>
      <c r="K1041" s="12">
        <v>0</v>
      </c>
      <c r="L1041" s="12">
        <v>0</v>
      </c>
      <c r="M1041" s="1">
        <v>0</v>
      </c>
      <c r="N1041" s="1">
        <v>0</v>
      </c>
      <c r="O1041" s="12">
        <v>0</v>
      </c>
      <c r="P1041" s="1">
        <v>0</v>
      </c>
      <c r="Q1041" s="1">
        <v>0</v>
      </c>
      <c r="R1041" s="1">
        <v>0</v>
      </c>
      <c r="S1041" s="1">
        <f t="shared" si="447"/>
        <v>0</v>
      </c>
      <c r="T1041" s="1">
        <f t="shared" si="448"/>
        <v>0</v>
      </c>
      <c r="U1041" s="1">
        <f t="shared" si="449"/>
        <v>0</v>
      </c>
      <c r="V1041" s="1">
        <f t="shared" si="450"/>
        <v>0</v>
      </c>
      <c r="W1041" s="1">
        <f t="shared" si="451"/>
        <v>0</v>
      </c>
      <c r="X1041" s="1">
        <f t="shared" si="452"/>
        <v>0</v>
      </c>
      <c r="Y1041" s="1">
        <f t="shared" si="453"/>
        <v>0</v>
      </c>
      <c r="Z1041" s="1">
        <f t="shared" si="454"/>
        <v>0</v>
      </c>
      <c r="AA1041" s="1">
        <f t="shared" si="455"/>
        <v>0</v>
      </c>
      <c r="AB1041" s="1">
        <f t="shared" si="456"/>
        <v>0</v>
      </c>
      <c r="AC1041" s="1"/>
    </row>
    <row r="1042" spans="1:29" ht="12.95" customHeight="1">
      <c r="A1042" s="2" t="s">
        <v>1672</v>
      </c>
      <c r="B1042" s="1" t="s">
        <v>801</v>
      </c>
      <c r="C1042" s="1" t="s">
        <v>1673</v>
      </c>
      <c r="D1042" s="1">
        <v>39.359000000000002</v>
      </c>
      <c r="E1042" s="1">
        <v>-104.765</v>
      </c>
      <c r="F1042" s="3">
        <v>1</v>
      </c>
      <c r="G1042" s="9" t="s">
        <v>2025</v>
      </c>
      <c r="H1042" s="13">
        <v>436.74811999999997</v>
      </c>
      <c r="I1042" s="14">
        <v>16.884931000000002</v>
      </c>
      <c r="J1042" s="12">
        <v>0.29239999999999999</v>
      </c>
      <c r="K1042" s="12">
        <v>6.6000000000000008E-3</v>
      </c>
      <c r="L1042" s="12">
        <v>0.14630000000000001</v>
      </c>
      <c r="M1042" s="1">
        <v>0</v>
      </c>
      <c r="N1042" s="1">
        <v>0</v>
      </c>
      <c r="O1042" s="12">
        <v>1.7464839999999999</v>
      </c>
      <c r="P1042" s="1">
        <v>0</v>
      </c>
      <c r="Q1042" s="1">
        <v>0</v>
      </c>
      <c r="R1042" s="1">
        <v>0</v>
      </c>
      <c r="S1042" s="1">
        <f>IF(J1042&gt;6,1,0)</f>
        <v>0</v>
      </c>
      <c r="T1042" s="1">
        <f>IF(K1042&gt;50,1,0)</f>
        <v>0</v>
      </c>
      <c r="U1042" s="1">
        <f>IF(L1042&gt;1,1,0)</f>
        <v>0</v>
      </c>
      <c r="V1042" s="1">
        <f>IF(M1042&gt;2,1,0)</f>
        <v>0</v>
      </c>
      <c r="W1042" s="1">
        <f>IF(N1042&gt;30,1,0)</f>
        <v>0</v>
      </c>
      <c r="X1042" s="1">
        <f>IF(O1042&gt;3,1,0)</f>
        <v>0</v>
      </c>
      <c r="Y1042" s="1">
        <f>IF(P1042&gt;0.002,1,0)</f>
        <v>0</v>
      </c>
      <c r="Z1042" s="1">
        <f>IF(Q1042&gt;3,1,0)</f>
        <v>0</v>
      </c>
      <c r="AA1042" s="1">
        <f>IF(R1042&gt;2,1,0)</f>
        <v>0</v>
      </c>
      <c r="AB1042" s="1">
        <f t="shared" si="456"/>
        <v>0</v>
      </c>
      <c r="AC1042" s="1"/>
    </row>
    <row r="1043" spans="1:29" ht="12.95" customHeight="1">
      <c r="A1043" s="2" t="s">
        <v>1674</v>
      </c>
      <c r="B1043" s="1" t="s">
        <v>1060</v>
      </c>
      <c r="C1043" s="1" t="s">
        <v>1510</v>
      </c>
      <c r="D1043" s="1">
        <v>40.063499999999998</v>
      </c>
      <c r="E1043" s="1">
        <v>-102.32</v>
      </c>
      <c r="F1043" s="3">
        <v>3</v>
      </c>
      <c r="G1043" s="9" t="s">
        <v>2025</v>
      </c>
      <c r="H1043" s="13">
        <v>618.01473699999997</v>
      </c>
      <c r="I1043" s="14">
        <v>29.113440000000001</v>
      </c>
      <c r="J1043" s="12">
        <v>31.490800000000004</v>
      </c>
      <c r="K1043" s="12">
        <v>0.41900000000000004</v>
      </c>
      <c r="L1043" s="12">
        <v>2.2100000000000002E-2</v>
      </c>
      <c r="M1043" s="1">
        <v>0</v>
      </c>
      <c r="N1043" s="1">
        <v>3</v>
      </c>
      <c r="O1043" s="12">
        <v>1.1138680000000001</v>
      </c>
      <c r="P1043" s="1">
        <v>0</v>
      </c>
      <c r="Q1043" s="1">
        <v>112</v>
      </c>
      <c r="R1043" s="1">
        <v>0</v>
      </c>
      <c r="S1043" s="1">
        <f>IF(J1043&gt;6,1,0)</f>
        <v>1</v>
      </c>
      <c r="T1043" s="1">
        <f>IF(K1043&gt;50,1,0)</f>
        <v>0</v>
      </c>
      <c r="U1043" s="1">
        <f>IF(L1043&gt;1,1,0)</f>
        <v>0</v>
      </c>
      <c r="V1043" s="1">
        <f>IF(M1043&gt;2,1,0)</f>
        <v>0</v>
      </c>
      <c r="W1043" s="1">
        <f>IF(N1043&gt;30,1,0)</f>
        <v>0</v>
      </c>
      <c r="X1043" s="1">
        <f>IF(O1043&gt;3,1,0)</f>
        <v>0</v>
      </c>
      <c r="Y1043" s="1">
        <f>IF(P1043&gt;0.002,1,0)</f>
        <v>0</v>
      </c>
      <c r="Z1043" s="1">
        <f>IF(Q1043&gt;3,1,0)</f>
        <v>1</v>
      </c>
      <c r="AA1043" s="1">
        <f>IF(R1043&gt;2,1,0)</f>
        <v>0</v>
      </c>
      <c r="AB1043" s="1">
        <f t="shared" si="456"/>
        <v>2</v>
      </c>
      <c r="AC1043" s="1"/>
    </row>
    <row r="1044" spans="1:29" ht="12.95" customHeight="1">
      <c r="A1044" s="2" t="s">
        <v>1675</v>
      </c>
      <c r="B1044" s="1" t="s">
        <v>731</v>
      </c>
      <c r="C1044" s="1" t="s">
        <v>1510</v>
      </c>
      <c r="D1044" s="1">
        <v>40.421599999999998</v>
      </c>
      <c r="E1044" s="1">
        <v>-103.41970000000001</v>
      </c>
      <c r="F1044" s="3">
        <v>3</v>
      </c>
      <c r="G1044" s="9" t="s">
        <v>2025</v>
      </c>
      <c r="H1044" s="13">
        <v>43392.315600000002</v>
      </c>
      <c r="I1044" s="14">
        <v>15.321384999999999</v>
      </c>
      <c r="J1044" s="12">
        <v>18.693299999999997</v>
      </c>
      <c r="K1044" s="12">
        <v>1.3598000000000001</v>
      </c>
      <c r="L1044" s="12">
        <v>4.2107999999999999</v>
      </c>
      <c r="M1044" s="1">
        <v>0</v>
      </c>
      <c r="N1044" s="1">
        <v>10</v>
      </c>
      <c r="O1044" s="12">
        <v>1.426409</v>
      </c>
      <c r="P1044" s="1">
        <v>1.0692999999999999E-2</v>
      </c>
      <c r="Q1044" s="1">
        <v>5</v>
      </c>
      <c r="R1044" s="1">
        <v>0</v>
      </c>
      <c r="S1044" s="1">
        <f>IF(J1044&gt;6,1,0)</f>
        <v>1</v>
      </c>
      <c r="T1044" s="1">
        <f>IF(K1044&gt;50,1,0)</f>
        <v>0</v>
      </c>
      <c r="U1044" s="1">
        <f>IF(L1044&gt;1,1,0)</f>
        <v>1</v>
      </c>
      <c r="V1044" s="1">
        <f>IF(M1044&gt;2,1,0)</f>
        <v>0</v>
      </c>
      <c r="W1044" s="1">
        <f>IF(N1044&gt;30,1,0)</f>
        <v>0</v>
      </c>
      <c r="X1044" s="1">
        <f>IF(O1044&gt;3,1,0)</f>
        <v>0</v>
      </c>
      <c r="Y1044" s="1">
        <f>IF(P1044&gt;0.002,1,0)</f>
        <v>1</v>
      </c>
      <c r="Z1044" s="1">
        <f>IF(Q1044&gt;3,1,0)</f>
        <v>1</v>
      </c>
      <c r="AA1044" s="1">
        <f>IF(R1044&gt;2,1,0)</f>
        <v>0</v>
      </c>
      <c r="AB1044" s="1">
        <f t="shared" si="456"/>
        <v>4</v>
      </c>
      <c r="AC1044" s="1"/>
    </row>
    <row r="1045" spans="1:29" ht="12.95" customHeight="1">
      <c r="A1045" s="2" t="s">
        <v>1676</v>
      </c>
      <c r="B1045" s="1" t="s">
        <v>1362</v>
      </c>
      <c r="C1045" s="1" t="s">
        <v>1677</v>
      </c>
      <c r="D1045" s="1">
        <v>39.484667000000002</v>
      </c>
      <c r="E1045" s="1">
        <v>-106.02766699999999</v>
      </c>
      <c r="F1045" s="3">
        <v>2</v>
      </c>
      <c r="G1045" s="9" t="s">
        <v>2026</v>
      </c>
      <c r="H1045" s="13">
        <v>25.636561</v>
      </c>
      <c r="I1045" s="14">
        <v>12.579502</v>
      </c>
      <c r="J1045" s="12">
        <v>0</v>
      </c>
      <c r="K1045" s="12">
        <v>0</v>
      </c>
      <c r="L1045" s="12">
        <v>0.48789999999999994</v>
      </c>
      <c r="M1045" s="1">
        <v>0</v>
      </c>
      <c r="N1045" s="1">
        <v>0</v>
      </c>
      <c r="O1045" s="12">
        <v>3.2123819999999998</v>
      </c>
      <c r="P1045" s="1">
        <v>0.156027</v>
      </c>
      <c r="Q1045" s="1">
        <v>0</v>
      </c>
      <c r="R1045" s="1">
        <v>0</v>
      </c>
      <c r="S1045" s="1">
        <f t="shared" ref="S1045:V1046" si="457">IF(J1045&gt;0,1,0)</f>
        <v>0</v>
      </c>
      <c r="T1045" s="1">
        <f t="shared" si="457"/>
        <v>0</v>
      </c>
      <c r="U1045" s="1">
        <f t="shared" si="457"/>
        <v>1</v>
      </c>
      <c r="V1045" s="1">
        <f t="shared" si="457"/>
        <v>0</v>
      </c>
      <c r="W1045" s="1">
        <f>IF(N1045&gt;1,1,0)</f>
        <v>0</v>
      </c>
      <c r="X1045" s="1">
        <f>IF(O1045&gt;0.6,1,0)</f>
        <v>1</v>
      </c>
      <c r="Y1045" s="1">
        <f>IF(P1045&gt;0.03,1,0)</f>
        <v>1</v>
      </c>
      <c r="Z1045" s="1">
        <f>IF(Q1045&gt;0,1,0)</f>
        <v>0</v>
      </c>
      <c r="AA1045" s="1">
        <f>IF(R1045&gt;0,1,0)</f>
        <v>0</v>
      </c>
      <c r="AB1045" s="1">
        <f t="shared" si="456"/>
        <v>3</v>
      </c>
      <c r="AC1045" s="1"/>
    </row>
    <row r="1046" spans="1:29" ht="12.95" customHeight="1">
      <c r="A1046" s="2" t="s">
        <v>1678</v>
      </c>
      <c r="B1046" s="1" t="s">
        <v>1362</v>
      </c>
      <c r="C1046" s="1" t="s">
        <v>114</v>
      </c>
      <c r="D1046" s="1">
        <v>39.493333</v>
      </c>
      <c r="E1046" s="1">
        <v>-106.04433299999999</v>
      </c>
      <c r="F1046" s="3">
        <v>2</v>
      </c>
      <c r="G1046" s="9" t="s">
        <v>2026</v>
      </c>
      <c r="H1046" s="13">
        <v>28.349108000000001</v>
      </c>
      <c r="I1046" s="14">
        <v>10.54133</v>
      </c>
      <c r="J1046" s="12">
        <v>0</v>
      </c>
      <c r="K1046" s="12">
        <v>0</v>
      </c>
      <c r="L1046" s="12">
        <v>2.3904999999999998</v>
      </c>
      <c r="M1046" s="1">
        <v>0</v>
      </c>
      <c r="N1046" s="1">
        <v>0</v>
      </c>
      <c r="O1046" s="12">
        <v>4.8907920000000003</v>
      </c>
      <c r="P1046" s="1">
        <v>0.176372</v>
      </c>
      <c r="Q1046" s="1">
        <v>0</v>
      </c>
      <c r="R1046" s="1">
        <v>0</v>
      </c>
      <c r="S1046" s="1">
        <f t="shared" si="457"/>
        <v>0</v>
      </c>
      <c r="T1046" s="1">
        <f t="shared" si="457"/>
        <v>0</v>
      </c>
      <c r="U1046" s="1">
        <f t="shared" si="457"/>
        <v>1</v>
      </c>
      <c r="V1046" s="1">
        <f t="shared" si="457"/>
        <v>0</v>
      </c>
      <c r="W1046" s="1">
        <f>IF(N1046&gt;1,1,0)</f>
        <v>0</v>
      </c>
      <c r="X1046" s="1">
        <f>IF(O1046&gt;0.6,1,0)</f>
        <v>1</v>
      </c>
      <c r="Y1046" s="1">
        <f>IF(P1046&gt;0.03,1,0)</f>
        <v>1</v>
      </c>
      <c r="Z1046" s="1">
        <f>IF(Q1046&gt;0,1,0)</f>
        <v>0</v>
      </c>
      <c r="AA1046" s="1">
        <f>IF(R1046&gt;0,1,0)</f>
        <v>0</v>
      </c>
      <c r="AB1046" s="1">
        <f t="shared" si="456"/>
        <v>3</v>
      </c>
      <c r="AC1046" s="1"/>
    </row>
    <row r="1047" spans="1:29" ht="12.95" customHeight="1">
      <c r="A1047" s="2" t="s">
        <v>1968</v>
      </c>
      <c r="B1047" s="1" t="s">
        <v>1943</v>
      </c>
      <c r="C1047" s="1" t="s">
        <v>1510</v>
      </c>
      <c r="D1047" s="1">
        <v>37.365884000000001</v>
      </c>
      <c r="E1047" s="1">
        <v>-108.593279</v>
      </c>
      <c r="F1047" s="11">
        <v>1</v>
      </c>
      <c r="G1047" s="10" t="s">
        <v>2024</v>
      </c>
      <c r="H1047" s="13">
        <v>60.678739</v>
      </c>
      <c r="I1047" s="14">
        <v>15.377022</v>
      </c>
      <c r="J1047" s="12">
        <v>0.65549999999999997</v>
      </c>
      <c r="K1047" s="12">
        <v>38.295999999999999</v>
      </c>
      <c r="L1047" s="12">
        <v>2.2629999999999999</v>
      </c>
      <c r="M1047" s="1">
        <v>0</v>
      </c>
      <c r="N1047" s="1">
        <v>15</v>
      </c>
      <c r="O1047" s="12">
        <v>2.628253</v>
      </c>
      <c r="P1047" s="1">
        <v>0</v>
      </c>
      <c r="Q1047" s="1">
        <v>0</v>
      </c>
      <c r="R1047" s="1">
        <v>0</v>
      </c>
      <c r="S1047" s="1">
        <f>IF(J1047&gt;5,1,0)</f>
        <v>0</v>
      </c>
      <c r="T1047" s="1">
        <f>IF(K1047&gt;2,1,0)</f>
        <v>1</v>
      </c>
      <c r="U1047" s="1">
        <f>IF(L1047&gt;0.05,1,0)</f>
        <v>1</v>
      </c>
      <c r="V1047" s="1">
        <f>IF(M1047&gt;0,1,0)</f>
        <v>0</v>
      </c>
      <c r="W1047" s="1">
        <f>IF(N1047&gt;10,1,0)</f>
        <v>1</v>
      </c>
      <c r="X1047" s="1">
        <f>IF(O1047&gt;2,1,0)</f>
        <v>1</v>
      </c>
      <c r="Y1047" s="1">
        <f>IF(P1047&gt;0.05,1,0)</f>
        <v>0</v>
      </c>
      <c r="Z1047" s="1">
        <f>IF(Q1047&gt;0,1,0)</f>
        <v>0</v>
      </c>
      <c r="AA1047" s="1">
        <f t="shared" ref="AA1047:AA1055" si="458">IF(R1047&gt;2,1,0)</f>
        <v>0</v>
      </c>
      <c r="AB1047" s="1">
        <f t="shared" si="456"/>
        <v>4</v>
      </c>
      <c r="AC1047" s="1"/>
    </row>
    <row r="1048" spans="1:29" ht="12.95" customHeight="1">
      <c r="A1048" s="2" t="s">
        <v>1969</v>
      </c>
      <c r="B1048" s="1" t="s">
        <v>327</v>
      </c>
      <c r="C1048" s="1" t="s">
        <v>1510</v>
      </c>
      <c r="D1048" s="1">
        <v>39.730876000000002</v>
      </c>
      <c r="E1048" s="1">
        <v>-108.674725</v>
      </c>
      <c r="F1048" s="11">
        <v>1</v>
      </c>
      <c r="G1048" s="10" t="s">
        <v>2024</v>
      </c>
      <c r="H1048" s="13">
        <v>115.474693</v>
      </c>
      <c r="I1048" s="14">
        <v>27.069420999999998</v>
      </c>
      <c r="J1048" s="12">
        <v>0</v>
      </c>
      <c r="K1048" s="12">
        <v>0.49730000000000002</v>
      </c>
      <c r="L1048" s="12">
        <v>0</v>
      </c>
      <c r="M1048" s="1">
        <v>0</v>
      </c>
      <c r="N1048" s="1">
        <v>1</v>
      </c>
      <c r="O1048" s="12">
        <v>0.89718100000000001</v>
      </c>
      <c r="P1048" s="1">
        <v>0</v>
      </c>
      <c r="Q1048" s="1">
        <v>32</v>
      </c>
      <c r="R1048" s="1">
        <v>0</v>
      </c>
      <c r="S1048" s="1">
        <f>IF(J1048&gt;5,1,0)</f>
        <v>0</v>
      </c>
      <c r="T1048" s="1">
        <f>IF(K1048&gt;2,1,0)</f>
        <v>0</v>
      </c>
      <c r="U1048" s="1">
        <f>IF(L1048&gt;0.05,1,0)</f>
        <v>0</v>
      </c>
      <c r="V1048" s="1">
        <f>IF(M1048&gt;0,1,0)</f>
        <v>0</v>
      </c>
      <c r="W1048" s="1">
        <f>IF(N1048&gt;10,1,0)</f>
        <v>0</v>
      </c>
      <c r="X1048" s="1">
        <f>IF(O1048&gt;2,1,0)</f>
        <v>0</v>
      </c>
      <c r="Y1048" s="1">
        <f>IF(P1048&gt;0.05,1,0)</f>
        <v>0</v>
      </c>
      <c r="Z1048" s="1">
        <f>IF(Q1048&gt;0,1,0)</f>
        <v>1</v>
      </c>
      <c r="AA1048" s="1">
        <f t="shared" si="458"/>
        <v>0</v>
      </c>
      <c r="AB1048" s="1">
        <f t="shared" si="456"/>
        <v>1</v>
      </c>
      <c r="AC1048" s="1"/>
    </row>
    <row r="1049" spans="1:29" ht="12.95" customHeight="1">
      <c r="A1049" s="2" t="s">
        <v>1970</v>
      </c>
      <c r="B1049" s="1" t="s">
        <v>14</v>
      </c>
      <c r="C1049" s="1" t="s">
        <v>1510</v>
      </c>
      <c r="D1049" s="1">
        <v>39.951996000000001</v>
      </c>
      <c r="E1049" s="1">
        <v>-105.168442</v>
      </c>
      <c r="F1049" s="11">
        <v>1</v>
      </c>
      <c r="G1049" s="10" t="s">
        <v>2025</v>
      </c>
      <c r="H1049" s="13">
        <v>69.919071000000002</v>
      </c>
      <c r="I1049" s="14">
        <v>8.8980890000000006</v>
      </c>
      <c r="J1049" s="12">
        <v>0</v>
      </c>
      <c r="K1049" s="12">
        <v>0.35920000000000002</v>
      </c>
      <c r="L1049" s="12">
        <v>1.8099999999999998</v>
      </c>
      <c r="M1049" s="1">
        <v>1</v>
      </c>
      <c r="N1049" s="1">
        <v>4</v>
      </c>
      <c r="O1049" s="12">
        <v>2.2981310000000001</v>
      </c>
      <c r="P1049" s="1">
        <v>0</v>
      </c>
      <c r="Q1049" s="1">
        <v>6</v>
      </c>
      <c r="R1049" s="1">
        <v>0</v>
      </c>
      <c r="S1049" s="1">
        <f>IF(J1049&gt;6,1,0)</f>
        <v>0</v>
      </c>
      <c r="T1049" s="1">
        <f>IF(K1049&gt;50,1,0)</f>
        <v>0</v>
      </c>
      <c r="U1049" s="1">
        <f>IF(L1049&gt;1,1,0)</f>
        <v>1</v>
      </c>
      <c r="V1049" s="1">
        <f>IF(M1049&gt;2,1,0)</f>
        <v>0</v>
      </c>
      <c r="W1049" s="1">
        <f>IF(N1049&gt;30,1,0)</f>
        <v>0</v>
      </c>
      <c r="X1049" s="1">
        <f>IF(O1049&gt;3,1,0)</f>
        <v>0</v>
      </c>
      <c r="Y1049" s="1">
        <f>IF(P1049&gt;0.002,1,0)</f>
        <v>0</v>
      </c>
      <c r="Z1049" s="1">
        <f>IF(Q1049&gt;3,1,0)</f>
        <v>1</v>
      </c>
      <c r="AA1049" s="1">
        <f t="shared" si="458"/>
        <v>0</v>
      </c>
      <c r="AB1049" s="1">
        <f t="shared" si="456"/>
        <v>2</v>
      </c>
      <c r="AC1049" s="1"/>
    </row>
    <row r="1050" spans="1:29" ht="12.95" customHeight="1">
      <c r="A1050" s="2" t="s">
        <v>1971</v>
      </c>
      <c r="B1050" s="1" t="s">
        <v>1933</v>
      </c>
      <c r="C1050" s="1" t="s">
        <v>1510</v>
      </c>
      <c r="D1050" s="1">
        <v>39.643030000000003</v>
      </c>
      <c r="E1050" s="1">
        <v>-107.711018</v>
      </c>
      <c r="F1050" s="11">
        <v>1</v>
      </c>
      <c r="G1050" s="10" t="s">
        <v>2024</v>
      </c>
      <c r="H1050" s="13">
        <v>112.027761</v>
      </c>
      <c r="I1050" s="14">
        <v>18.021977</v>
      </c>
      <c r="J1050" s="12">
        <v>0</v>
      </c>
      <c r="K1050" s="12">
        <v>0.5615</v>
      </c>
      <c r="L1050" s="12">
        <v>0.20559999999999998</v>
      </c>
      <c r="M1050" s="1">
        <v>2</v>
      </c>
      <c r="N1050" s="1">
        <v>8</v>
      </c>
      <c r="O1050" s="12">
        <v>1.2760009999999999</v>
      </c>
      <c r="P1050" s="1">
        <v>0</v>
      </c>
      <c r="Q1050" s="1">
        <v>8</v>
      </c>
      <c r="R1050" s="1">
        <v>0</v>
      </c>
      <c r="S1050" s="1">
        <f>IF(J1050&gt;5,1,0)</f>
        <v>0</v>
      </c>
      <c r="T1050" s="1">
        <f>IF(K1050&gt;2,1,0)</f>
        <v>0</v>
      </c>
      <c r="U1050" s="1">
        <f>IF(L1050&gt;0.05,1,0)</f>
        <v>1</v>
      </c>
      <c r="V1050" s="1">
        <f>IF(M1050&gt;0,1,0)</f>
        <v>1</v>
      </c>
      <c r="W1050" s="1">
        <f>IF(N1050&gt;10,1,0)</f>
        <v>0</v>
      </c>
      <c r="X1050" s="1">
        <f>IF(O1050&gt;2,1,0)</f>
        <v>0</v>
      </c>
      <c r="Y1050" s="1">
        <f>IF(P1050&gt;0.05,1,0)</f>
        <v>0</v>
      </c>
      <c r="Z1050" s="1">
        <f>IF(Q1050&gt;0,1,0)</f>
        <v>1</v>
      </c>
      <c r="AA1050" s="1">
        <f t="shared" si="458"/>
        <v>0</v>
      </c>
      <c r="AB1050" s="1">
        <f t="shared" si="456"/>
        <v>3</v>
      </c>
      <c r="AC1050" s="1"/>
    </row>
    <row r="1051" spans="1:29" ht="12.95" customHeight="1">
      <c r="A1051" s="2" t="s">
        <v>1972</v>
      </c>
      <c r="B1051" s="1" t="s">
        <v>983</v>
      </c>
      <c r="C1051" s="1" t="s">
        <v>1510</v>
      </c>
      <c r="D1051" s="1">
        <v>39.344279999999998</v>
      </c>
      <c r="E1051" s="1">
        <v>-104.97283899999999</v>
      </c>
      <c r="F1051" s="11">
        <v>1</v>
      </c>
      <c r="G1051" s="10" t="s">
        <v>2025</v>
      </c>
      <c r="H1051" s="13">
        <v>185.87663699999999</v>
      </c>
      <c r="I1051" s="14">
        <v>18.589326</v>
      </c>
      <c r="J1051" s="12">
        <v>0.50080000000000002</v>
      </c>
      <c r="K1051" s="12">
        <v>0</v>
      </c>
      <c r="L1051" s="12">
        <v>0.12940000000000002</v>
      </c>
      <c r="M1051" s="1">
        <v>0</v>
      </c>
      <c r="N1051" s="1">
        <v>6</v>
      </c>
      <c r="O1051" s="12">
        <v>2.4738829999999998</v>
      </c>
      <c r="P1051" s="1">
        <v>0</v>
      </c>
      <c r="Q1051" s="1">
        <v>0</v>
      </c>
      <c r="R1051" s="1">
        <v>0</v>
      </c>
      <c r="S1051" s="1">
        <f>IF(J1051&gt;6,1,0)</f>
        <v>0</v>
      </c>
      <c r="T1051" s="1">
        <f>IF(K1051&gt;50,1,0)</f>
        <v>0</v>
      </c>
      <c r="U1051" s="1">
        <f>IF(L1051&gt;1,1,0)</f>
        <v>0</v>
      </c>
      <c r="V1051" s="1">
        <f>IF(M1051&gt;2,1,0)</f>
        <v>0</v>
      </c>
      <c r="W1051" s="1">
        <f>IF(N1051&gt;30,1,0)</f>
        <v>0</v>
      </c>
      <c r="X1051" s="1">
        <f>IF(O1051&gt;3,1,0)</f>
        <v>0</v>
      </c>
      <c r="Y1051" s="1">
        <f>IF(P1051&gt;0.002,1,0)</f>
        <v>0</v>
      </c>
      <c r="Z1051" s="1">
        <f>IF(Q1051&gt;3,1,0)</f>
        <v>0</v>
      </c>
      <c r="AA1051" s="1">
        <f t="shared" si="458"/>
        <v>0</v>
      </c>
      <c r="AB1051" s="1">
        <f t="shared" si="456"/>
        <v>0</v>
      </c>
      <c r="AC1051" s="1"/>
    </row>
    <row r="1052" spans="1:29" ht="12.95" customHeight="1">
      <c r="A1052" s="2" t="s">
        <v>1973</v>
      </c>
      <c r="B1052" s="1" t="s">
        <v>961</v>
      </c>
      <c r="C1052" s="1" t="s">
        <v>1510</v>
      </c>
      <c r="D1052" s="1">
        <v>39.241380999999997</v>
      </c>
      <c r="E1052" s="1">
        <v>-104.958049</v>
      </c>
      <c r="F1052" s="11">
        <v>1</v>
      </c>
      <c r="G1052" s="10" t="s">
        <v>2025</v>
      </c>
      <c r="H1052" s="13">
        <v>54.438099000000001</v>
      </c>
      <c r="I1052" s="14">
        <v>27.832498999999999</v>
      </c>
      <c r="J1052" s="12">
        <v>0</v>
      </c>
      <c r="K1052" s="12">
        <v>0</v>
      </c>
      <c r="L1052" s="12">
        <v>4.6300000000000001E-2</v>
      </c>
      <c r="M1052" s="1">
        <v>0</v>
      </c>
      <c r="N1052" s="1">
        <v>3</v>
      </c>
      <c r="O1052" s="12">
        <v>2.004156</v>
      </c>
      <c r="P1052" s="1">
        <v>0</v>
      </c>
      <c r="Q1052" s="1">
        <v>5</v>
      </c>
      <c r="R1052" s="1">
        <v>0</v>
      </c>
      <c r="S1052" s="1">
        <f>IF(J1052&gt;6,1,0)</f>
        <v>0</v>
      </c>
      <c r="T1052" s="1">
        <f>IF(K1052&gt;50,1,0)</f>
        <v>0</v>
      </c>
      <c r="U1052" s="1">
        <f>IF(L1052&gt;1,1,0)</f>
        <v>0</v>
      </c>
      <c r="V1052" s="1">
        <f>IF(M1052&gt;2,1,0)</f>
        <v>0</v>
      </c>
      <c r="W1052" s="1">
        <f>IF(N1052&gt;30,1,0)</f>
        <v>0</v>
      </c>
      <c r="X1052" s="1">
        <f>IF(O1052&gt;3,1,0)</f>
        <v>0</v>
      </c>
      <c r="Y1052" s="1">
        <f>IF(P1052&gt;0.002,1,0)</f>
        <v>0</v>
      </c>
      <c r="Z1052" s="1">
        <f>IF(Q1052&gt;3,1,0)</f>
        <v>1</v>
      </c>
      <c r="AA1052" s="1">
        <f t="shared" si="458"/>
        <v>0</v>
      </c>
      <c r="AB1052" s="1">
        <f t="shared" si="456"/>
        <v>1</v>
      </c>
      <c r="AC1052" s="1"/>
    </row>
    <row r="1053" spans="1:29" ht="12.95" customHeight="1">
      <c r="A1053" s="2" t="s">
        <v>1974</v>
      </c>
      <c r="B1053" s="1" t="s">
        <v>1224</v>
      </c>
      <c r="C1053" s="1" t="s">
        <v>1510</v>
      </c>
      <c r="D1053" s="1">
        <v>37.797199999999997</v>
      </c>
      <c r="E1053" s="1">
        <v>-103.377493</v>
      </c>
      <c r="F1053" s="11">
        <v>3</v>
      </c>
      <c r="G1053" s="10" t="s">
        <v>2025</v>
      </c>
      <c r="H1053" s="13">
        <v>8403.9594020000004</v>
      </c>
      <c r="I1053" s="14">
        <v>28.311685000000001</v>
      </c>
      <c r="J1053" s="12">
        <v>0.86359999999999992</v>
      </c>
      <c r="K1053" s="12">
        <v>0.27529999999999999</v>
      </c>
      <c r="L1053" s="12">
        <v>0.14930000000000002</v>
      </c>
      <c r="M1053" s="1">
        <v>0</v>
      </c>
      <c r="N1053" s="1">
        <v>0</v>
      </c>
      <c r="O1053" s="12">
        <v>0.61619199999999996</v>
      </c>
      <c r="P1053" s="1">
        <v>0</v>
      </c>
      <c r="Q1053" s="1">
        <v>0</v>
      </c>
      <c r="R1053" s="1">
        <v>0</v>
      </c>
      <c r="S1053" s="1">
        <f>IF(J1053&gt;6,1,0)</f>
        <v>0</v>
      </c>
      <c r="T1053" s="1">
        <f>IF(K1053&gt;50,1,0)</f>
        <v>0</v>
      </c>
      <c r="U1053" s="1">
        <f>IF(L1053&gt;1,1,0)</f>
        <v>0</v>
      </c>
      <c r="V1053" s="1">
        <f>IF(M1053&gt;2,1,0)</f>
        <v>0</v>
      </c>
      <c r="W1053" s="1">
        <f>IF(N1053&gt;30,1,0)</f>
        <v>0</v>
      </c>
      <c r="X1053" s="1">
        <f>IF(O1053&gt;3,1,0)</f>
        <v>0</v>
      </c>
      <c r="Y1053" s="1">
        <f>IF(P1053&gt;0.002,1,0)</f>
        <v>0</v>
      </c>
      <c r="Z1053" s="1">
        <f>IF(Q1053&gt;3,1,0)</f>
        <v>0</v>
      </c>
      <c r="AA1053" s="1">
        <f t="shared" si="458"/>
        <v>0</v>
      </c>
      <c r="AB1053" s="1">
        <f t="shared" si="456"/>
        <v>0</v>
      </c>
      <c r="AC1053" s="1"/>
    </row>
    <row r="1054" spans="1:29" ht="12.95" customHeight="1">
      <c r="A1054" s="2" t="s">
        <v>1975</v>
      </c>
      <c r="B1054" s="1" t="s">
        <v>794</v>
      </c>
      <c r="C1054" s="1" t="s">
        <v>1510</v>
      </c>
      <c r="D1054" s="1">
        <v>39.892465999999999</v>
      </c>
      <c r="E1054" s="1">
        <v>-105.056538</v>
      </c>
      <c r="F1054" s="11">
        <v>3</v>
      </c>
      <c r="G1054" s="10" t="s">
        <v>2025</v>
      </c>
      <c r="H1054" s="13">
        <v>92.827224999999999</v>
      </c>
      <c r="I1054" s="14">
        <v>27.832729</v>
      </c>
      <c r="J1054" s="12">
        <v>1.2963</v>
      </c>
      <c r="K1054" s="12">
        <v>3.2188000000000003</v>
      </c>
      <c r="L1054" s="12">
        <v>24.778200000000002</v>
      </c>
      <c r="M1054" s="1">
        <v>37</v>
      </c>
      <c r="N1054" s="1">
        <v>4</v>
      </c>
      <c r="O1054" s="12">
        <v>12.696066999999999</v>
      </c>
      <c r="P1054" s="1">
        <v>0</v>
      </c>
      <c r="Q1054" s="1">
        <v>0</v>
      </c>
      <c r="R1054" s="1">
        <v>0</v>
      </c>
      <c r="S1054" s="1">
        <f>IF(J1054&gt;6,1,0)</f>
        <v>0</v>
      </c>
      <c r="T1054" s="1">
        <f>IF(K1054&gt;50,1,0)</f>
        <v>0</v>
      </c>
      <c r="U1054" s="1">
        <f>IF(L1054&gt;1,1,0)</f>
        <v>1</v>
      </c>
      <c r="V1054" s="1">
        <f>IF(M1054&gt;2,1,0)</f>
        <v>1</v>
      </c>
      <c r="W1054" s="1">
        <f>IF(N1054&gt;30,1,0)</f>
        <v>0</v>
      </c>
      <c r="X1054" s="1">
        <f>IF(O1054&gt;3,1,0)</f>
        <v>1</v>
      </c>
      <c r="Y1054" s="1">
        <f>IF(P1054&gt;0.002,1,0)</f>
        <v>0</v>
      </c>
      <c r="Z1054" s="1">
        <f>IF(Q1054&gt;3,1,0)</f>
        <v>0</v>
      </c>
      <c r="AA1054" s="1">
        <f t="shared" si="458"/>
        <v>0</v>
      </c>
      <c r="AB1054" s="1">
        <f t="shared" si="456"/>
        <v>3</v>
      </c>
      <c r="AC1054" s="1"/>
    </row>
    <row r="1055" spans="1:29" ht="12.95" customHeight="1">
      <c r="A1055" s="2" t="s">
        <v>1976</v>
      </c>
      <c r="B1055" s="1" t="s">
        <v>756</v>
      </c>
      <c r="C1055" s="1" t="s">
        <v>1510</v>
      </c>
      <c r="D1055" s="1">
        <v>40.191715000000002</v>
      </c>
      <c r="E1055" s="1">
        <v>-105.200542</v>
      </c>
      <c r="F1055" s="11">
        <v>1</v>
      </c>
      <c r="G1055" s="10" t="s">
        <v>2025</v>
      </c>
      <c r="H1055" s="13">
        <v>589.15642800000001</v>
      </c>
      <c r="I1055" s="14">
        <v>12.708463</v>
      </c>
      <c r="J1055" s="12">
        <v>0.8145</v>
      </c>
      <c r="K1055" s="12">
        <v>0.5484</v>
      </c>
      <c r="L1055" s="12">
        <v>0.68540000000000012</v>
      </c>
      <c r="M1055" s="1">
        <v>1</v>
      </c>
      <c r="N1055" s="1">
        <v>172</v>
      </c>
      <c r="O1055" s="12">
        <v>2.1790509999999998</v>
      </c>
      <c r="P1055" s="1">
        <v>5.0920000000000002E-3</v>
      </c>
      <c r="Q1055" s="1">
        <v>3</v>
      </c>
      <c r="R1055" s="1">
        <v>0</v>
      </c>
      <c r="S1055" s="1">
        <f>IF(J1055&gt;6,1,0)</f>
        <v>0</v>
      </c>
      <c r="T1055" s="1">
        <f>IF(K1055&gt;50,1,0)</f>
        <v>0</v>
      </c>
      <c r="U1055" s="1">
        <f>IF(L1055&gt;1,1,0)</f>
        <v>0</v>
      </c>
      <c r="V1055" s="1">
        <f>IF(M1055&gt;2,1,0)</f>
        <v>0</v>
      </c>
      <c r="W1055" s="1">
        <f>IF(N1055&gt;30,1,0)</f>
        <v>1</v>
      </c>
      <c r="X1055" s="1">
        <f>IF(O1055&gt;3,1,0)</f>
        <v>0</v>
      </c>
      <c r="Y1055" s="1">
        <f>IF(P1055&gt;0.002,1,0)</f>
        <v>1</v>
      </c>
      <c r="Z1055" s="1">
        <f>IF(Q1055&gt;3,1,0)</f>
        <v>0</v>
      </c>
      <c r="AA1055" s="1">
        <f t="shared" si="458"/>
        <v>0</v>
      </c>
      <c r="AB1055" s="1">
        <f t="shared" si="456"/>
        <v>2</v>
      </c>
      <c r="AC1055" s="1"/>
    </row>
    <row r="1056" spans="1:29" ht="12.95" customHeight="1">
      <c r="A1056" s="2" t="s">
        <v>1977</v>
      </c>
      <c r="B1056" s="1" t="s">
        <v>289</v>
      </c>
      <c r="C1056" s="1" t="s">
        <v>1510</v>
      </c>
      <c r="D1056" s="1">
        <v>40.971466999999997</v>
      </c>
      <c r="E1056" s="1">
        <v>-107.01960699999999</v>
      </c>
      <c r="F1056" s="11">
        <v>1</v>
      </c>
      <c r="G1056" s="10" t="s">
        <v>2026</v>
      </c>
      <c r="H1056" s="13">
        <v>268.30378400000001</v>
      </c>
      <c r="I1056" s="14">
        <v>26.549531000000002</v>
      </c>
      <c r="J1056" s="12">
        <v>0</v>
      </c>
      <c r="K1056" s="12">
        <v>0.82819999999999994</v>
      </c>
      <c r="L1056" s="12">
        <v>0</v>
      </c>
      <c r="M1056" s="1">
        <v>0</v>
      </c>
      <c r="N1056" s="1">
        <v>0</v>
      </c>
      <c r="O1056" s="12">
        <v>0.168321</v>
      </c>
      <c r="P1056" s="1">
        <v>2.2363000000000001E-2</v>
      </c>
      <c r="Q1056" s="1">
        <v>0</v>
      </c>
      <c r="R1056" s="1">
        <v>0</v>
      </c>
      <c r="S1056" s="1">
        <f>IF(J1056&gt;0,1,0)</f>
        <v>0</v>
      </c>
      <c r="T1056" s="1">
        <f>IF(K1056&gt;0,1,0)</f>
        <v>1</v>
      </c>
      <c r="U1056" s="1">
        <f>IF(L1056&gt;0,1,0)</f>
        <v>0</v>
      </c>
      <c r="V1056" s="1">
        <f>IF(M1056&gt;0,1,0)</f>
        <v>0</v>
      </c>
      <c r="W1056" s="1">
        <f>IF(N1056&gt;1,1,0)</f>
        <v>0</v>
      </c>
      <c r="X1056" s="1">
        <f>IF(O1056&gt;0.6,1,0)</f>
        <v>0</v>
      </c>
      <c r="Y1056" s="1">
        <f>IF(P1056&gt;0.03,1,0)</f>
        <v>0</v>
      </c>
      <c r="Z1056" s="1">
        <f>IF(Q1056&gt;0,1,0)</f>
        <v>0</v>
      </c>
      <c r="AA1056" s="1">
        <f>IF(R1056&gt;0,1,0)</f>
        <v>0</v>
      </c>
      <c r="AB1056" s="1">
        <f t="shared" si="456"/>
        <v>1</v>
      </c>
      <c r="AC1056" s="1"/>
    </row>
    <row r="1057" spans="1:29" ht="12.95" customHeight="1">
      <c r="A1057" s="2" t="s">
        <v>1978</v>
      </c>
      <c r="B1057" s="1" t="s">
        <v>967</v>
      </c>
      <c r="C1057" s="1" t="s">
        <v>1510</v>
      </c>
      <c r="D1057" s="1">
        <v>39.388959999999997</v>
      </c>
      <c r="E1057" s="1">
        <v>-104.867215</v>
      </c>
      <c r="F1057" s="11">
        <v>1</v>
      </c>
      <c r="G1057" s="10" t="s">
        <v>2025</v>
      </c>
      <c r="H1057" s="13">
        <v>270.803607</v>
      </c>
      <c r="I1057" s="14">
        <v>24.423065000000001</v>
      </c>
      <c r="J1057" s="12">
        <v>0.11030000000000001</v>
      </c>
      <c r="K1057" s="12">
        <v>0</v>
      </c>
      <c r="L1057" s="12">
        <v>4.0131000000000006</v>
      </c>
      <c r="M1057" s="1">
        <v>4</v>
      </c>
      <c r="N1057" s="1">
        <v>5</v>
      </c>
      <c r="O1057" s="12">
        <v>7.0584569999999998</v>
      </c>
      <c r="P1057" s="1">
        <v>0</v>
      </c>
      <c r="Q1057" s="1">
        <v>0</v>
      </c>
      <c r="R1057" s="1">
        <v>0</v>
      </c>
      <c r="S1057" s="1">
        <f>IF(J1057&gt;6,1,0)</f>
        <v>0</v>
      </c>
      <c r="T1057" s="1">
        <f>IF(K1057&gt;50,1,0)</f>
        <v>0</v>
      </c>
      <c r="U1057" s="1">
        <f>IF(L1057&gt;1,1,0)</f>
        <v>1</v>
      </c>
      <c r="V1057" s="1">
        <f>IF(M1057&gt;2,1,0)</f>
        <v>1</v>
      </c>
      <c r="W1057" s="1">
        <f>IF(N1057&gt;30,1,0)</f>
        <v>0</v>
      </c>
      <c r="X1057" s="1">
        <f>IF(O1057&gt;3,1,0)</f>
        <v>1</v>
      </c>
      <c r="Y1057" s="1">
        <f>IF(P1057&gt;0.002,1,0)</f>
        <v>0</v>
      </c>
      <c r="Z1057" s="1">
        <f>IF(Q1057&gt;3,1,0)</f>
        <v>0</v>
      </c>
      <c r="AA1057" s="1">
        <f>IF(R1057&gt;2,1,0)</f>
        <v>0</v>
      </c>
      <c r="AB1057" s="1">
        <f t="shared" si="456"/>
        <v>3</v>
      </c>
      <c r="AC1057" s="1"/>
    </row>
    <row r="1058" spans="1:29" ht="12.95" customHeight="1">
      <c r="A1058" s="2" t="s">
        <v>1979</v>
      </c>
      <c r="B1058" s="1" t="s">
        <v>696</v>
      </c>
      <c r="C1058" s="1" t="s">
        <v>1510</v>
      </c>
      <c r="D1058" s="1">
        <v>38.065058999999998</v>
      </c>
      <c r="E1058" s="1">
        <v>-102.336378</v>
      </c>
      <c r="F1058" s="11">
        <v>3</v>
      </c>
      <c r="G1058" s="10" t="s">
        <v>2025</v>
      </c>
      <c r="H1058" s="13">
        <v>298.41378700000001</v>
      </c>
      <c r="I1058" s="14">
        <v>13.119965000000001</v>
      </c>
      <c r="J1058" s="12">
        <v>27.428399999999996</v>
      </c>
      <c r="K1058" s="12">
        <v>0.66470000000000007</v>
      </c>
      <c r="L1058" s="12">
        <v>2.2599999999999999E-2</v>
      </c>
      <c r="M1058" s="1">
        <v>0</v>
      </c>
      <c r="N1058" s="1">
        <v>0</v>
      </c>
      <c r="O1058" s="12">
        <v>2.2856459999999998</v>
      </c>
      <c r="P1058" s="1">
        <v>0</v>
      </c>
      <c r="Q1058" s="1">
        <v>4</v>
      </c>
      <c r="R1058" s="1">
        <v>1</v>
      </c>
      <c r="S1058" s="1">
        <f>IF(J1058&gt;6,1,0)</f>
        <v>1</v>
      </c>
      <c r="T1058" s="1">
        <f>IF(K1058&gt;50,1,0)</f>
        <v>0</v>
      </c>
      <c r="U1058" s="1">
        <f>IF(L1058&gt;1,1,0)</f>
        <v>0</v>
      </c>
      <c r="V1058" s="1">
        <f>IF(M1058&gt;2,1,0)</f>
        <v>0</v>
      </c>
      <c r="W1058" s="1">
        <f>IF(N1058&gt;30,1,0)</f>
        <v>0</v>
      </c>
      <c r="X1058" s="1">
        <f>IF(O1058&gt;3,1,0)</f>
        <v>0</v>
      </c>
      <c r="Y1058" s="1">
        <f>IF(P1058&gt;0.002,1,0)</f>
        <v>0</v>
      </c>
      <c r="Z1058" s="1">
        <f>IF(Q1058&gt;3,1,0)</f>
        <v>1</v>
      </c>
      <c r="AA1058" s="1">
        <f>IF(R1058&gt;2,1,0)</f>
        <v>0</v>
      </c>
      <c r="AB1058" s="1">
        <f t="shared" si="456"/>
        <v>2</v>
      </c>
      <c r="AC1058" s="1"/>
    </row>
    <row r="1059" spans="1:29" ht="12.95" customHeight="1">
      <c r="A1059" s="2" t="s">
        <v>1980</v>
      </c>
      <c r="B1059" s="1" t="s">
        <v>1981</v>
      </c>
      <c r="C1059" s="1" t="s">
        <v>1510</v>
      </c>
      <c r="D1059" s="1">
        <v>39.988123999999999</v>
      </c>
      <c r="E1059" s="1">
        <v>-108.777957</v>
      </c>
      <c r="F1059" s="11">
        <v>1</v>
      </c>
      <c r="G1059" s="10" t="s">
        <v>2024</v>
      </c>
      <c r="H1059" s="13">
        <v>912.72711000000004</v>
      </c>
      <c r="I1059" s="14">
        <v>28.223434000000001</v>
      </c>
      <c r="J1059" s="12">
        <v>0</v>
      </c>
      <c r="K1059" s="12">
        <v>0.46959999999999996</v>
      </c>
      <c r="L1059" s="12">
        <v>8.48E-2</v>
      </c>
      <c r="M1059" s="1">
        <v>0</v>
      </c>
      <c r="N1059" s="1">
        <v>0</v>
      </c>
      <c r="O1059" s="12">
        <v>1.948771</v>
      </c>
      <c r="P1059" s="1">
        <v>0</v>
      </c>
      <c r="Q1059" s="1">
        <v>41</v>
      </c>
      <c r="R1059" s="1">
        <v>0</v>
      </c>
      <c r="S1059" s="1">
        <f>IF(J1059&gt;5,1,0)</f>
        <v>0</v>
      </c>
      <c r="T1059" s="1">
        <f>IF(K1059&gt;2,1,0)</f>
        <v>0</v>
      </c>
      <c r="U1059" s="1">
        <f>IF(L1059&gt;0.05,1,0)</f>
        <v>1</v>
      </c>
      <c r="V1059" s="1">
        <f>IF(M1059&gt;0,1,0)</f>
        <v>0</v>
      </c>
      <c r="W1059" s="1">
        <f>IF(N1059&gt;10,1,0)</f>
        <v>0</v>
      </c>
      <c r="X1059" s="1">
        <f>IF(O1059&gt;2,1,0)</f>
        <v>0</v>
      </c>
      <c r="Y1059" s="1">
        <f>IF(P1059&gt;0.05,1,0)</f>
        <v>0</v>
      </c>
      <c r="Z1059" s="1">
        <f>IF(Q1059&gt;0,1,0)</f>
        <v>1</v>
      </c>
      <c r="AA1059" s="1">
        <f>IF(R1059&gt;2,1,0)</f>
        <v>0</v>
      </c>
      <c r="AB1059" s="1">
        <f t="shared" si="456"/>
        <v>2</v>
      </c>
      <c r="AC1059" s="1"/>
    </row>
    <row r="1060" spans="1:29" ht="12.95" customHeight="1">
      <c r="A1060" s="2" t="s">
        <v>1982</v>
      </c>
      <c r="B1060" s="1" t="s">
        <v>1983</v>
      </c>
      <c r="C1060" s="1" t="s">
        <v>1510</v>
      </c>
      <c r="D1060" s="1">
        <v>38.553209000000003</v>
      </c>
      <c r="E1060" s="1">
        <v>-107.518958</v>
      </c>
      <c r="F1060" s="11">
        <v>1</v>
      </c>
      <c r="G1060" s="10" t="s">
        <v>2024</v>
      </c>
      <c r="H1060" s="13">
        <v>111.435213</v>
      </c>
      <c r="I1060" s="14">
        <v>28.6342</v>
      </c>
      <c r="J1060" s="12">
        <v>0</v>
      </c>
      <c r="K1060" s="12">
        <v>0.1203</v>
      </c>
      <c r="L1060" s="12">
        <v>0</v>
      </c>
      <c r="M1060" s="1">
        <v>0</v>
      </c>
      <c r="N1060" s="1">
        <v>5</v>
      </c>
      <c r="O1060" s="12">
        <v>0.95194500000000004</v>
      </c>
      <c r="P1060" s="1">
        <v>0</v>
      </c>
      <c r="Q1060" s="1">
        <v>0</v>
      </c>
      <c r="R1060" s="1">
        <v>0</v>
      </c>
      <c r="S1060" s="1">
        <f>IF(J1060&gt;5,1,0)</f>
        <v>0</v>
      </c>
      <c r="T1060" s="1">
        <f>IF(K1060&gt;2,1,0)</f>
        <v>0</v>
      </c>
      <c r="U1060" s="1">
        <f>IF(L1060&gt;0.05,1,0)</f>
        <v>0</v>
      </c>
      <c r="V1060" s="1">
        <f>IF(M1060&gt;0,1,0)</f>
        <v>0</v>
      </c>
      <c r="W1060" s="1">
        <f>IF(N1060&gt;10,1,0)</f>
        <v>0</v>
      </c>
      <c r="X1060" s="1">
        <f>IF(O1060&gt;2,1,0)</f>
        <v>0</v>
      </c>
      <c r="Y1060" s="1">
        <f>IF(P1060&gt;0.05,1,0)</f>
        <v>0</v>
      </c>
      <c r="Z1060" s="1">
        <f>IF(Q1060&gt;0,1,0)</f>
        <v>0</v>
      </c>
      <c r="AA1060" s="1">
        <f>IF(R1060&gt;2,1,0)</f>
        <v>0</v>
      </c>
      <c r="AB1060" s="1">
        <f t="shared" si="456"/>
        <v>0</v>
      </c>
      <c r="AC1060" s="1"/>
    </row>
    <row r="1061" spans="1:29" ht="12.95" customHeight="1">
      <c r="A1061" s="2" t="s">
        <v>1984</v>
      </c>
      <c r="B1061" s="1" t="s">
        <v>765</v>
      </c>
      <c r="C1061" s="1" t="s">
        <v>1510</v>
      </c>
      <c r="D1061" s="1">
        <v>38.865313</v>
      </c>
      <c r="E1061" s="1">
        <v>-108.398139</v>
      </c>
      <c r="F1061" s="11">
        <v>3</v>
      </c>
      <c r="G1061" s="10" t="s">
        <v>2024</v>
      </c>
      <c r="H1061" s="13">
        <v>19689.04134</v>
      </c>
      <c r="I1061" s="14">
        <v>32.741855000000001</v>
      </c>
      <c r="J1061" s="12">
        <v>1.1653</v>
      </c>
      <c r="K1061" s="12">
        <v>4.0846</v>
      </c>
      <c r="L1061" s="12">
        <v>0.55010000000000003</v>
      </c>
      <c r="M1061" s="1">
        <v>0</v>
      </c>
      <c r="N1061" s="1">
        <v>1</v>
      </c>
      <c r="O1061" s="12">
        <v>0.283223</v>
      </c>
      <c r="P1061" s="1">
        <v>3.5196999999999999E-2</v>
      </c>
      <c r="Q1061" s="1">
        <v>0</v>
      </c>
      <c r="R1061" s="1">
        <v>0</v>
      </c>
      <c r="S1061" s="1">
        <f>IF(J1061&gt;5,1,0)</f>
        <v>0</v>
      </c>
      <c r="T1061" s="1">
        <f>IF(K1061&gt;2,1,0)</f>
        <v>1</v>
      </c>
      <c r="U1061" s="1">
        <f>IF(L1061&gt;0.05,1,0)</f>
        <v>1</v>
      </c>
      <c r="V1061" s="1">
        <f>IF(M1061&gt;0,1,0)</f>
        <v>0</v>
      </c>
      <c r="W1061" s="1">
        <f>IF(N1061&gt;10,1,0)</f>
        <v>0</v>
      </c>
      <c r="X1061" s="1">
        <f>IF(O1061&gt;2,1,0)</f>
        <v>0</v>
      </c>
      <c r="Y1061" s="1">
        <f>IF(P1061&gt;0.05,1,0)</f>
        <v>0</v>
      </c>
      <c r="Z1061" s="1">
        <f>IF(Q1061&gt;0,1,0)</f>
        <v>0</v>
      </c>
      <c r="AA1061" s="1">
        <f>IF(R1061&gt;2,1,0)</f>
        <v>0</v>
      </c>
      <c r="AB1061" s="1">
        <f t="shared" si="456"/>
        <v>2</v>
      </c>
      <c r="AC1061" s="1"/>
    </row>
    <row r="1062" spans="1:29" ht="12.95" customHeight="1">
      <c r="A1062" s="2" t="s">
        <v>1985</v>
      </c>
      <c r="B1062" s="1" t="s">
        <v>1986</v>
      </c>
      <c r="C1062" s="1" t="s">
        <v>1510</v>
      </c>
      <c r="D1062" s="1">
        <v>39.369363999999997</v>
      </c>
      <c r="E1062" s="1">
        <v>-106.452434</v>
      </c>
      <c r="F1062" s="11">
        <v>2</v>
      </c>
      <c r="G1062" s="10" t="s">
        <v>2026</v>
      </c>
      <c r="H1062" s="13">
        <v>17.517074999999998</v>
      </c>
      <c r="I1062" s="14">
        <v>12.147660999999999</v>
      </c>
      <c r="J1062" s="12">
        <v>0</v>
      </c>
      <c r="K1062" s="12">
        <v>0</v>
      </c>
      <c r="L1062" s="12">
        <v>0</v>
      </c>
      <c r="M1062" s="1">
        <v>0</v>
      </c>
      <c r="N1062" s="1">
        <v>0</v>
      </c>
      <c r="O1062" s="12">
        <v>0</v>
      </c>
      <c r="P1062" s="1">
        <v>0</v>
      </c>
      <c r="Q1062" s="1">
        <v>0</v>
      </c>
      <c r="R1062" s="1">
        <v>0</v>
      </c>
      <c r="S1062" s="1">
        <f t="shared" ref="S1062:U1063" si="459">IF(J1062&gt;0,1,0)</f>
        <v>0</v>
      </c>
      <c r="T1062" s="1">
        <f t="shared" si="459"/>
        <v>0</v>
      </c>
      <c r="U1062" s="1">
        <f t="shared" si="459"/>
        <v>0</v>
      </c>
      <c r="V1062" s="1">
        <f>IF(M1062&gt;0,1,0)</f>
        <v>0</v>
      </c>
      <c r="W1062" s="1">
        <f>IF(N1062&gt;1,1,0)</f>
        <v>0</v>
      </c>
      <c r="X1062" s="1">
        <f>IF(O1062&gt;0.6,1,0)</f>
        <v>0</v>
      </c>
      <c r="Y1062" s="1">
        <f>IF(P1062&gt;0.03,1,0)</f>
        <v>0</v>
      </c>
      <c r="Z1062" s="1">
        <f>IF(Q1062&gt;0,1,0)</f>
        <v>0</v>
      </c>
      <c r="AA1062" s="1">
        <f>IF(R1062&gt;0,1,0)</f>
        <v>0</v>
      </c>
      <c r="AB1062" s="1">
        <f t="shared" si="456"/>
        <v>0</v>
      </c>
      <c r="AC1062" s="1"/>
    </row>
    <row r="1063" spans="1:29" ht="12.95" customHeight="1">
      <c r="A1063" s="2" t="s">
        <v>1987</v>
      </c>
      <c r="B1063" s="1" t="s">
        <v>1517</v>
      </c>
      <c r="C1063" s="1" t="s">
        <v>1510</v>
      </c>
      <c r="D1063" s="1">
        <v>37.714069000000002</v>
      </c>
      <c r="E1063" s="1">
        <v>-106.83816899999999</v>
      </c>
      <c r="F1063" s="11">
        <v>2</v>
      </c>
      <c r="G1063" s="10" t="s">
        <v>2026</v>
      </c>
      <c r="H1063" s="13">
        <v>145.59552400000001</v>
      </c>
      <c r="I1063" s="14">
        <v>19.334527000000001</v>
      </c>
      <c r="J1063" s="12">
        <v>0</v>
      </c>
      <c r="K1063" s="12">
        <v>0</v>
      </c>
      <c r="L1063" s="12">
        <v>0</v>
      </c>
      <c r="M1063" s="1">
        <v>0</v>
      </c>
      <c r="N1063" s="1">
        <v>1</v>
      </c>
      <c r="O1063" s="12">
        <v>0.800041</v>
      </c>
      <c r="P1063" s="1">
        <v>0</v>
      </c>
      <c r="Q1063" s="1">
        <v>0</v>
      </c>
      <c r="R1063" s="1">
        <v>0</v>
      </c>
      <c r="S1063" s="1">
        <f t="shared" si="459"/>
        <v>0</v>
      </c>
      <c r="T1063" s="1">
        <f t="shared" si="459"/>
        <v>0</v>
      </c>
      <c r="U1063" s="1">
        <f t="shared" si="459"/>
        <v>0</v>
      </c>
      <c r="V1063" s="1">
        <f>IF(M1063&gt;0,1,0)</f>
        <v>0</v>
      </c>
      <c r="W1063" s="1">
        <f>IF(N1063&gt;1,1,0)</f>
        <v>0</v>
      </c>
      <c r="X1063" s="1">
        <f>IF(O1063&gt;0.6,1,0)</f>
        <v>1</v>
      </c>
      <c r="Y1063" s="1">
        <f>IF(P1063&gt;0.03,1,0)</f>
        <v>0</v>
      </c>
      <c r="Z1063" s="1">
        <f>IF(Q1063&gt;0,1,0)</f>
        <v>0</v>
      </c>
      <c r="AA1063" s="1">
        <f>IF(R1063&gt;0,1,0)</f>
        <v>0</v>
      </c>
      <c r="AB1063" s="1">
        <f t="shared" si="456"/>
        <v>1</v>
      </c>
      <c r="AC1063" s="1"/>
    </row>
    <row r="1064" spans="1:29" ht="12.95" customHeight="1">
      <c r="A1064" s="2" t="s">
        <v>1988</v>
      </c>
      <c r="B1064" s="1" t="s">
        <v>756</v>
      </c>
      <c r="C1064" s="1" t="s">
        <v>1510</v>
      </c>
      <c r="D1064" s="1">
        <v>40.159703</v>
      </c>
      <c r="E1064" s="1">
        <v>-105.118427</v>
      </c>
      <c r="F1064" s="11">
        <v>1</v>
      </c>
      <c r="G1064" s="10" t="s">
        <v>2025</v>
      </c>
      <c r="H1064" s="13">
        <v>625.42950900000005</v>
      </c>
      <c r="I1064" s="14">
        <v>12.181552</v>
      </c>
      <c r="J1064" s="12">
        <v>2.6482999999999999</v>
      </c>
      <c r="K1064" s="12">
        <v>1.0760000000000001</v>
      </c>
      <c r="L1064" s="12">
        <v>1.4374</v>
      </c>
      <c r="M1064" s="1">
        <v>0</v>
      </c>
      <c r="N1064" s="1">
        <v>40</v>
      </c>
      <c r="O1064" s="12">
        <v>7.0047319999999997</v>
      </c>
      <c r="P1064" s="1">
        <v>4.797E-3</v>
      </c>
      <c r="Q1064" s="1">
        <v>0</v>
      </c>
      <c r="R1064" s="1">
        <v>0</v>
      </c>
      <c r="S1064" s="1">
        <f>IF(J1064&gt;6,1,0)</f>
        <v>0</v>
      </c>
      <c r="T1064" s="1">
        <f>IF(K1064&gt;50,1,0)</f>
        <v>0</v>
      </c>
      <c r="U1064" s="1">
        <f>IF(L1064&gt;1,1,0)</f>
        <v>1</v>
      </c>
      <c r="V1064" s="1">
        <f>IF(M1064&gt;2,1,0)</f>
        <v>0</v>
      </c>
      <c r="W1064" s="1">
        <f>IF(N1064&gt;30,1,0)</f>
        <v>1</v>
      </c>
      <c r="X1064" s="1">
        <f>IF(O1064&gt;3,1,0)</f>
        <v>1</v>
      </c>
      <c r="Y1064" s="1">
        <f>IF(P1064&gt;0.002,1,0)</f>
        <v>1</v>
      </c>
      <c r="Z1064" s="1">
        <f>IF(Q1064&gt;3,1,0)</f>
        <v>0</v>
      </c>
      <c r="AA1064" s="1">
        <f>IF(R1064&gt;2,1,0)</f>
        <v>0</v>
      </c>
      <c r="AB1064" s="1">
        <f t="shared" si="456"/>
        <v>4</v>
      </c>
      <c r="AC1064" s="1"/>
    </row>
    <row r="1065" spans="1:29" ht="12.95" customHeight="1">
      <c r="A1065" s="2" t="s">
        <v>1989</v>
      </c>
      <c r="B1065" s="1" t="s">
        <v>624</v>
      </c>
      <c r="C1065" s="1" t="s">
        <v>1510</v>
      </c>
      <c r="D1065" s="1">
        <v>40.477969000000002</v>
      </c>
      <c r="E1065" s="1">
        <v>-108.908221</v>
      </c>
      <c r="F1065" s="11">
        <v>1</v>
      </c>
      <c r="G1065" s="10" t="s">
        <v>2024</v>
      </c>
      <c r="H1065" s="13">
        <v>21094.589685999999</v>
      </c>
      <c r="I1065" s="14">
        <v>37.683636</v>
      </c>
      <c r="J1065" s="12">
        <v>0.25530000000000003</v>
      </c>
      <c r="K1065" s="12">
        <v>3.1006</v>
      </c>
      <c r="L1065" s="12">
        <v>0.1784</v>
      </c>
      <c r="M1065" s="1">
        <v>0</v>
      </c>
      <c r="N1065" s="1">
        <v>1</v>
      </c>
      <c r="O1065" s="12">
        <v>0.56779599999999997</v>
      </c>
      <c r="P1065" s="1">
        <v>8.5300000000000003E-4</v>
      </c>
      <c r="Q1065" s="1">
        <v>0</v>
      </c>
      <c r="R1065" s="1">
        <v>0</v>
      </c>
      <c r="S1065" s="1">
        <f>IF(J1065&gt;5,1,0)</f>
        <v>0</v>
      </c>
      <c r="T1065" s="1">
        <f>IF(K1065&gt;2,1,0)</f>
        <v>1</v>
      </c>
      <c r="U1065" s="1">
        <f>IF(L1065&gt;0.05,1,0)</f>
        <v>1</v>
      </c>
      <c r="V1065" s="1">
        <f>IF(M1065&gt;0,1,0)</f>
        <v>0</v>
      </c>
      <c r="W1065" s="1">
        <f>IF(N1065&gt;10,1,0)</f>
        <v>0</v>
      </c>
      <c r="X1065" s="1">
        <f>IF(O1065&gt;2,1,0)</f>
        <v>0</v>
      </c>
      <c r="Y1065" s="1">
        <f>IF(P1065&gt;0.05,1,0)</f>
        <v>0</v>
      </c>
      <c r="Z1065" s="1">
        <f>IF(Q1065&gt;0,1,0)</f>
        <v>0</v>
      </c>
      <c r="AA1065" s="1">
        <f>IF(R1065&gt;2,1,0)</f>
        <v>0</v>
      </c>
      <c r="AB1065" s="1">
        <f t="shared" si="456"/>
        <v>2</v>
      </c>
      <c r="AC1065" s="1"/>
    </row>
    <row r="1066" spans="1:29" ht="12.95" customHeight="1">
      <c r="A1066" s="2" t="s">
        <v>1990</v>
      </c>
      <c r="B1066" s="1" t="s">
        <v>1009</v>
      </c>
      <c r="C1066" s="1" t="s">
        <v>1510</v>
      </c>
      <c r="D1066" s="1">
        <v>39.076597999999997</v>
      </c>
      <c r="E1066" s="1">
        <v>-106.006398</v>
      </c>
      <c r="F1066" s="11">
        <v>2</v>
      </c>
      <c r="G1066" s="10" t="s">
        <v>2026</v>
      </c>
      <c r="H1066" s="13">
        <v>222.22089500000001</v>
      </c>
      <c r="I1066" s="14">
        <v>17.743846000000001</v>
      </c>
      <c r="J1066" s="12">
        <v>0</v>
      </c>
      <c r="K1066" s="12">
        <v>5.0600000000000006E-2</v>
      </c>
      <c r="L1066" s="12">
        <v>0</v>
      </c>
      <c r="M1066" s="1">
        <v>0</v>
      </c>
      <c r="N1066" s="1">
        <v>5</v>
      </c>
      <c r="O1066" s="12">
        <v>1.5713440000000001</v>
      </c>
      <c r="P1066" s="1">
        <v>0</v>
      </c>
      <c r="Q1066" s="1">
        <v>0</v>
      </c>
      <c r="R1066" s="1">
        <v>0</v>
      </c>
      <c r="S1066" s="1">
        <f t="shared" ref="S1066:U1067" si="460">IF(J1066&gt;0,1,0)</f>
        <v>0</v>
      </c>
      <c r="T1066" s="1">
        <f t="shared" si="460"/>
        <v>1</v>
      </c>
      <c r="U1066" s="1">
        <f t="shared" si="460"/>
        <v>0</v>
      </c>
      <c r="V1066" s="1">
        <f>IF(M1066&gt;0,1,0)</f>
        <v>0</v>
      </c>
      <c r="W1066" s="1">
        <f>IF(N1066&gt;1,1,0)</f>
        <v>1</v>
      </c>
      <c r="X1066" s="1">
        <f>IF(O1066&gt;0.6,1,0)</f>
        <v>1</v>
      </c>
      <c r="Y1066" s="1">
        <f>IF(P1066&gt;0.03,1,0)</f>
        <v>0</v>
      </c>
      <c r="Z1066" s="1">
        <f>IF(Q1066&gt;0,1,0)</f>
        <v>0</v>
      </c>
      <c r="AA1066" s="1">
        <f>IF(R1066&gt;0,1,0)</f>
        <v>0</v>
      </c>
      <c r="AB1066" s="1">
        <f t="shared" si="456"/>
        <v>3</v>
      </c>
      <c r="AC1066" s="1"/>
    </row>
    <row r="1067" spans="1:29" ht="12.95" customHeight="1">
      <c r="A1067" s="2" t="s">
        <v>1991</v>
      </c>
      <c r="B1067" s="1" t="s">
        <v>345</v>
      </c>
      <c r="C1067" s="1" t="s">
        <v>1510</v>
      </c>
      <c r="D1067" s="1">
        <v>39.655127999999998</v>
      </c>
      <c r="E1067" s="1">
        <v>-107.067151</v>
      </c>
      <c r="F1067" s="11">
        <v>1</v>
      </c>
      <c r="G1067" s="10" t="s">
        <v>2026</v>
      </c>
      <c r="H1067" s="13">
        <v>8801.4695609999999</v>
      </c>
      <c r="I1067" s="14">
        <v>32.076284000000001</v>
      </c>
      <c r="J1067" s="12">
        <v>1.1000000000000001E-2</v>
      </c>
      <c r="K1067" s="12">
        <v>1.7194999999999998</v>
      </c>
      <c r="L1067" s="12">
        <v>0.48180000000000001</v>
      </c>
      <c r="M1067" s="1">
        <v>0</v>
      </c>
      <c r="N1067" s="1">
        <v>10</v>
      </c>
      <c r="O1067" s="12">
        <v>1.6443620000000001</v>
      </c>
      <c r="P1067" s="1">
        <v>1.6587999999999999E-2</v>
      </c>
      <c r="Q1067" s="1">
        <v>0</v>
      </c>
      <c r="R1067" s="1">
        <v>0</v>
      </c>
      <c r="S1067" s="1">
        <f t="shared" si="460"/>
        <v>1</v>
      </c>
      <c r="T1067" s="1">
        <f t="shared" si="460"/>
        <v>1</v>
      </c>
      <c r="U1067" s="1">
        <f t="shared" si="460"/>
        <v>1</v>
      </c>
      <c r="V1067" s="1">
        <f>IF(M1067&gt;0,1,0)</f>
        <v>0</v>
      </c>
      <c r="W1067" s="1">
        <f>IF(N1067&gt;1,1,0)</f>
        <v>1</v>
      </c>
      <c r="X1067" s="1">
        <f>IF(O1067&gt;0.6,1,0)</f>
        <v>1</v>
      </c>
      <c r="Y1067" s="1">
        <f>IF(P1067&gt;0.03,1,0)</f>
        <v>0</v>
      </c>
      <c r="Z1067" s="1">
        <f>IF(Q1067&gt;0,1,0)</f>
        <v>0</v>
      </c>
      <c r="AA1067" s="1">
        <f>IF(R1067&gt;0,1,0)</f>
        <v>0</v>
      </c>
      <c r="AB1067" s="1">
        <f t="shared" si="456"/>
        <v>5</v>
      </c>
      <c r="AC1067" s="1"/>
    </row>
    <row r="1068" spans="1:29" ht="12.95" customHeight="1">
      <c r="A1068" s="2" t="s">
        <v>1992</v>
      </c>
      <c r="B1068" s="1" t="s">
        <v>321</v>
      </c>
      <c r="C1068" s="1" t="s">
        <v>1510</v>
      </c>
      <c r="D1068" s="1">
        <v>39.950944999999997</v>
      </c>
      <c r="E1068" s="1">
        <v>-107.678269</v>
      </c>
      <c r="F1068" s="11">
        <v>1</v>
      </c>
      <c r="G1068" s="10" t="s">
        <v>2024</v>
      </c>
      <c r="H1068" s="13">
        <v>1246.599712</v>
      </c>
      <c r="I1068" s="14">
        <v>24.449380999999999</v>
      </c>
      <c r="J1068" s="12">
        <v>0</v>
      </c>
      <c r="K1068" s="12">
        <v>1.2285999999999999</v>
      </c>
      <c r="L1068" s="12">
        <v>6.88E-2</v>
      </c>
      <c r="M1068" s="1">
        <v>0</v>
      </c>
      <c r="N1068" s="1">
        <v>19</v>
      </c>
      <c r="O1068" s="12">
        <v>2.0811519999999999</v>
      </c>
      <c r="P1068" s="1">
        <v>0</v>
      </c>
      <c r="Q1068" s="1">
        <v>0</v>
      </c>
      <c r="R1068" s="1">
        <v>0</v>
      </c>
      <c r="S1068" s="1">
        <f>IF(J1068&gt;5,1,0)</f>
        <v>0</v>
      </c>
      <c r="T1068" s="1">
        <f>IF(K1068&gt;2,1,0)</f>
        <v>0</v>
      </c>
      <c r="U1068" s="1">
        <f>IF(L1068&gt;0.05,1,0)</f>
        <v>1</v>
      </c>
      <c r="V1068" s="1">
        <f>IF(M1068&gt;0,1,0)</f>
        <v>0</v>
      </c>
      <c r="W1068" s="1">
        <f>IF(N1068&gt;10,1,0)</f>
        <v>1</v>
      </c>
      <c r="X1068" s="1">
        <f>IF(O1068&gt;2,1,0)</f>
        <v>1</v>
      </c>
      <c r="Y1068" s="1">
        <f>IF(P1068&gt;0.05,1,0)</f>
        <v>0</v>
      </c>
      <c r="Z1068" s="1">
        <f>IF(Q1068&gt;0,1,0)</f>
        <v>0</v>
      </c>
      <c r="AA1068" s="1">
        <f>IF(R1068&gt;2,1,0)</f>
        <v>0</v>
      </c>
      <c r="AB1068" s="1">
        <f t="shared" si="456"/>
        <v>3</v>
      </c>
      <c r="AC1068" s="1"/>
    </row>
    <row r="1069" spans="1:29" ht="12.95" customHeight="1">
      <c r="A1069" s="2" t="s">
        <v>1993</v>
      </c>
      <c r="B1069" s="1" t="s">
        <v>115</v>
      </c>
      <c r="C1069" s="1" t="s">
        <v>1510</v>
      </c>
      <c r="D1069" s="1">
        <v>38.932862</v>
      </c>
      <c r="E1069" s="1">
        <v>-107.400013</v>
      </c>
      <c r="F1069" s="11">
        <v>1</v>
      </c>
      <c r="G1069" s="10" t="s">
        <v>2026</v>
      </c>
      <c r="H1069" s="13">
        <v>1299.7110130000001</v>
      </c>
      <c r="I1069" s="14">
        <v>31.991726</v>
      </c>
      <c r="J1069" s="12">
        <v>0</v>
      </c>
      <c r="K1069" s="12">
        <v>1.2004999999999999</v>
      </c>
      <c r="L1069" s="12">
        <v>7.9699999999999993E-2</v>
      </c>
      <c r="M1069" s="1">
        <v>0</v>
      </c>
      <c r="N1069" s="1">
        <v>4</v>
      </c>
      <c r="O1069" s="12">
        <v>0.40257300000000001</v>
      </c>
      <c r="P1069" s="1">
        <v>4.0778000000000002E-2</v>
      </c>
      <c r="Q1069" s="1">
        <v>2</v>
      </c>
      <c r="R1069" s="1">
        <v>0</v>
      </c>
      <c r="S1069" s="1">
        <f>IF(J1069&gt;0,1,0)</f>
        <v>0</v>
      </c>
      <c r="T1069" s="1">
        <f>IF(K1069&gt;0,1,0)</f>
        <v>1</v>
      </c>
      <c r="U1069" s="1">
        <f>IF(L1069&gt;0,1,0)</f>
        <v>1</v>
      </c>
      <c r="V1069" s="1">
        <f>IF(M1069&gt;0,1,0)</f>
        <v>0</v>
      </c>
      <c r="W1069" s="1">
        <f>IF(N1069&gt;1,1,0)</f>
        <v>1</v>
      </c>
      <c r="X1069" s="1">
        <f>IF(O1069&gt;0.6,1,0)</f>
        <v>0</v>
      </c>
      <c r="Y1069" s="1">
        <f>IF(P1069&gt;0.03,1,0)</f>
        <v>1</v>
      </c>
      <c r="Z1069" s="1">
        <f>IF(Q1069&gt;0,1,0)</f>
        <v>1</v>
      </c>
      <c r="AA1069" s="1">
        <f>IF(R1069&gt;0,1,0)</f>
        <v>0</v>
      </c>
      <c r="AB1069" s="1">
        <f t="shared" si="456"/>
        <v>5</v>
      </c>
      <c r="AC1069" s="1"/>
    </row>
    <row r="1070" spans="1:29" ht="12.95" customHeight="1">
      <c r="A1070" s="2" t="s">
        <v>1994</v>
      </c>
      <c r="B1070" s="1" t="s">
        <v>1224</v>
      </c>
      <c r="C1070" s="1" t="s">
        <v>1510</v>
      </c>
      <c r="D1070" s="1">
        <v>37.817352</v>
      </c>
      <c r="E1070" s="1">
        <v>-103.36875000000001</v>
      </c>
      <c r="F1070" s="11">
        <v>3</v>
      </c>
      <c r="G1070" s="10" t="s">
        <v>2025</v>
      </c>
      <c r="H1070" s="13">
        <v>8488.8705740000005</v>
      </c>
      <c r="I1070" s="14">
        <v>42.997284000000001</v>
      </c>
      <c r="J1070" s="12">
        <v>0.85489999999999988</v>
      </c>
      <c r="K1070" s="12">
        <v>0.27260000000000001</v>
      </c>
      <c r="L1070" s="12">
        <v>0.1479</v>
      </c>
      <c r="M1070" s="1">
        <v>0</v>
      </c>
      <c r="N1070" s="1">
        <v>0</v>
      </c>
      <c r="O1070" s="12">
        <v>0.213057</v>
      </c>
      <c r="P1070" s="1">
        <v>0</v>
      </c>
      <c r="Q1070" s="1">
        <v>1</v>
      </c>
      <c r="R1070" s="1">
        <v>0</v>
      </c>
      <c r="S1070" s="1">
        <f>IF(J1070&gt;6,1,0)</f>
        <v>0</v>
      </c>
      <c r="T1070" s="1">
        <f>IF(K1070&gt;50,1,0)</f>
        <v>0</v>
      </c>
      <c r="U1070" s="1">
        <f>IF(L1070&gt;1,1,0)</f>
        <v>0</v>
      </c>
      <c r="V1070" s="1">
        <f>IF(M1070&gt;2,1,0)</f>
        <v>0</v>
      </c>
      <c r="W1070" s="1">
        <f>IF(N1070&gt;30,1,0)</f>
        <v>0</v>
      </c>
      <c r="X1070" s="1">
        <f>IF(O1070&gt;3,1,0)</f>
        <v>0</v>
      </c>
      <c r="Y1070" s="1">
        <f>IF(P1070&gt;0.002,1,0)</f>
        <v>0</v>
      </c>
      <c r="Z1070" s="1">
        <f>IF(Q1070&gt;3,1,0)</f>
        <v>0</v>
      </c>
      <c r="AA1070" s="1">
        <f>IF(R1070&gt;2,1,0)</f>
        <v>0</v>
      </c>
      <c r="AB1070" s="1">
        <f t="shared" si="456"/>
        <v>0</v>
      </c>
      <c r="AC1070" s="1"/>
    </row>
    <row r="1071" spans="1:29" ht="12.95" customHeight="1">
      <c r="A1071" s="2" t="s">
        <v>1995</v>
      </c>
      <c r="B1071" s="1" t="s">
        <v>345</v>
      </c>
      <c r="C1071" s="1" t="s">
        <v>1510</v>
      </c>
      <c r="D1071" s="1">
        <v>39.957639</v>
      </c>
      <c r="E1071" s="1">
        <v>-106.54976000000001</v>
      </c>
      <c r="F1071" s="11">
        <v>1</v>
      </c>
      <c r="G1071" s="10" t="s">
        <v>2026</v>
      </c>
      <c r="H1071" s="13">
        <v>6268.3090380000003</v>
      </c>
      <c r="I1071" s="14">
        <v>34.191648999999998</v>
      </c>
      <c r="J1071" s="12">
        <v>1.2E-2</v>
      </c>
      <c r="K1071" s="12">
        <v>1.7151000000000001</v>
      </c>
      <c r="L1071" s="12">
        <v>0.65780000000000005</v>
      </c>
      <c r="M1071" s="1">
        <v>2</v>
      </c>
      <c r="N1071" s="1">
        <v>19</v>
      </c>
      <c r="O1071" s="12">
        <v>1.86432</v>
      </c>
      <c r="P1071" s="1">
        <v>2.3292E-2</v>
      </c>
      <c r="Q1071" s="1">
        <v>0</v>
      </c>
      <c r="R1071" s="1">
        <v>0</v>
      </c>
      <c r="S1071" s="1">
        <f>IF(J1071&gt;0,1,0)</f>
        <v>1</v>
      </c>
      <c r="T1071" s="1">
        <f>IF(K1071&gt;0,1,0)</f>
        <v>1</v>
      </c>
      <c r="U1071" s="1">
        <f>IF(L1071&gt;0,1,0)</f>
        <v>1</v>
      </c>
      <c r="V1071" s="1">
        <f>IF(M1071&gt;0,1,0)</f>
        <v>1</v>
      </c>
      <c r="W1071" s="1">
        <f>IF(N1071&gt;1,1,0)</f>
        <v>1</v>
      </c>
      <c r="X1071" s="1">
        <f>IF(O1071&gt;0.6,1,0)</f>
        <v>1</v>
      </c>
      <c r="Y1071" s="1">
        <f>IF(P1071&gt;0.03,1,0)</f>
        <v>0</v>
      </c>
      <c r="Z1071" s="1">
        <f>IF(Q1071&gt;0,1,0)</f>
        <v>0</v>
      </c>
      <c r="AA1071" s="1">
        <f>IF(R1071&gt;0,1,0)</f>
        <v>0</v>
      </c>
      <c r="AB1071" s="1">
        <f t="shared" si="456"/>
        <v>6</v>
      </c>
      <c r="AC1071" s="1"/>
    </row>
    <row r="1072" spans="1:29" ht="12.95" customHeight="1">
      <c r="A1072" s="2" t="s">
        <v>1996</v>
      </c>
      <c r="B1072" s="1" t="s">
        <v>624</v>
      </c>
      <c r="C1072" s="1" t="s">
        <v>1510</v>
      </c>
      <c r="D1072" s="1">
        <v>40.521906000000001</v>
      </c>
      <c r="E1072" s="1">
        <v>-108.28470299999999</v>
      </c>
      <c r="F1072" s="11">
        <v>1</v>
      </c>
      <c r="G1072" s="10" t="s">
        <v>2024</v>
      </c>
      <c r="H1072" s="13">
        <v>9677.1997420000007</v>
      </c>
      <c r="I1072" s="14">
        <v>34.566509000000003</v>
      </c>
      <c r="J1072" s="12">
        <v>0.55010000000000003</v>
      </c>
      <c r="K1072" s="12">
        <v>5.1490999999999998</v>
      </c>
      <c r="L1072" s="12">
        <v>0.35069999999999996</v>
      </c>
      <c r="M1072" s="1">
        <v>0</v>
      </c>
      <c r="N1072" s="1">
        <v>4</v>
      </c>
      <c r="O1072" s="12">
        <v>1.503037</v>
      </c>
      <c r="P1072" s="1">
        <v>1.24E-3</v>
      </c>
      <c r="Q1072" s="1">
        <v>2</v>
      </c>
      <c r="R1072" s="1">
        <v>0</v>
      </c>
      <c r="S1072" s="1">
        <f>IF(J1072&gt;5,1,0)</f>
        <v>0</v>
      </c>
      <c r="T1072" s="1">
        <f>IF(K1072&gt;2,1,0)</f>
        <v>1</v>
      </c>
      <c r="U1072" s="1">
        <f>IF(L1072&gt;0.05,1,0)</f>
        <v>1</v>
      </c>
      <c r="V1072" s="1">
        <f>IF(M1072&gt;0,1,0)</f>
        <v>0</v>
      </c>
      <c r="W1072" s="1">
        <f>IF(N1072&gt;10,1,0)</f>
        <v>0</v>
      </c>
      <c r="X1072" s="1">
        <f>IF(O1072&gt;2,1,0)</f>
        <v>0</v>
      </c>
      <c r="Y1072" s="1">
        <f>IF(P1072&gt;0.05,1,0)</f>
        <v>0</v>
      </c>
      <c r="Z1072" s="1">
        <f>IF(Q1072&gt;0,1,0)</f>
        <v>1</v>
      </c>
      <c r="AA1072" s="1">
        <f>IF(R1072&gt;2,1,0)</f>
        <v>0</v>
      </c>
      <c r="AB1072" s="1">
        <f t="shared" si="456"/>
        <v>3</v>
      </c>
      <c r="AC1072" s="1"/>
    </row>
    <row r="1073" spans="1:29" ht="12.95" customHeight="1">
      <c r="A1073" s="2" t="s">
        <v>1997</v>
      </c>
      <c r="B1073" s="1" t="s">
        <v>1998</v>
      </c>
      <c r="C1073" s="1" t="s">
        <v>1510</v>
      </c>
      <c r="D1073" s="1">
        <v>37.061351000000002</v>
      </c>
      <c r="E1073" s="1">
        <v>-105.982904</v>
      </c>
      <c r="F1073" s="11">
        <v>1</v>
      </c>
      <c r="G1073" s="10" t="s">
        <v>2024</v>
      </c>
      <c r="H1073" s="13">
        <v>835.80524000000003</v>
      </c>
      <c r="I1073" s="14">
        <v>15.01437</v>
      </c>
      <c r="J1073" s="12">
        <v>2.9500000000000002E-2</v>
      </c>
      <c r="K1073" s="12">
        <v>1.3734</v>
      </c>
      <c r="L1073" s="12">
        <v>0.12479999999999999</v>
      </c>
      <c r="M1073" s="1">
        <v>4</v>
      </c>
      <c r="N1073" s="1">
        <v>7</v>
      </c>
      <c r="O1073" s="12">
        <v>2.6135920000000001</v>
      </c>
      <c r="P1073" s="1">
        <v>0</v>
      </c>
      <c r="Q1073" s="1">
        <v>0</v>
      </c>
      <c r="R1073" s="1">
        <v>0</v>
      </c>
      <c r="S1073" s="1">
        <f>IF(J1073&gt;5,1,0)</f>
        <v>0</v>
      </c>
      <c r="T1073" s="1">
        <f>IF(K1073&gt;2,1,0)</f>
        <v>0</v>
      </c>
      <c r="U1073" s="1">
        <f>IF(L1073&gt;0.05,1,0)</f>
        <v>1</v>
      </c>
      <c r="V1073" s="1">
        <f>IF(M1073&gt;0,1,0)</f>
        <v>1</v>
      </c>
      <c r="W1073" s="1">
        <f>IF(N1073&gt;10,1,0)</f>
        <v>0</v>
      </c>
      <c r="X1073" s="1">
        <f>IF(O1073&gt;2,1,0)</f>
        <v>1</v>
      </c>
      <c r="Y1073" s="1">
        <f>IF(P1073&gt;0.05,1,0)</f>
        <v>0</v>
      </c>
      <c r="Z1073" s="1">
        <f>IF(Q1073&gt;0,1,0)</f>
        <v>0</v>
      </c>
      <c r="AA1073" s="1">
        <f>IF(R1073&gt;2,1,0)</f>
        <v>0</v>
      </c>
      <c r="AB1073" s="1">
        <f t="shared" si="456"/>
        <v>3</v>
      </c>
      <c r="AC1073" s="1"/>
    </row>
    <row r="1074" spans="1:29" ht="12.95" customHeight="1">
      <c r="A1074" s="2" t="s">
        <v>1999</v>
      </c>
      <c r="B1074" s="1" t="s">
        <v>2000</v>
      </c>
      <c r="C1074" s="1" t="s">
        <v>1510</v>
      </c>
      <c r="D1074" s="1">
        <v>39.638655999999997</v>
      </c>
      <c r="E1074" s="1">
        <v>-102.113654</v>
      </c>
      <c r="F1074" s="11">
        <v>3</v>
      </c>
      <c r="G1074" s="10" t="s">
        <v>2025</v>
      </c>
      <c r="H1074" s="13">
        <v>4592.6860059999999</v>
      </c>
      <c r="I1074" s="14">
        <v>31.477373</v>
      </c>
      <c r="J1074" s="12">
        <v>52.191800000000001</v>
      </c>
      <c r="K1074" s="12">
        <v>1.4040000000000001</v>
      </c>
      <c r="L1074" s="12">
        <v>0.16899999999999998</v>
      </c>
      <c r="M1074" s="1">
        <v>0</v>
      </c>
      <c r="N1074" s="1">
        <v>6</v>
      </c>
      <c r="O1074" s="12">
        <v>1.0057640000000001</v>
      </c>
      <c r="P1074" s="1">
        <v>0</v>
      </c>
      <c r="Q1074" s="1">
        <v>6</v>
      </c>
      <c r="R1074" s="1">
        <v>0</v>
      </c>
      <c r="S1074" s="1">
        <f>IF(J1074&gt;6,1,0)</f>
        <v>1</v>
      </c>
      <c r="T1074" s="1">
        <f>IF(K1074&gt;50,1,0)</f>
        <v>0</v>
      </c>
      <c r="U1074" s="1">
        <f>IF(L1074&gt;1,1,0)</f>
        <v>0</v>
      </c>
      <c r="V1074" s="1">
        <f>IF(M1074&gt;2,1,0)</f>
        <v>0</v>
      </c>
      <c r="W1074" s="1">
        <f>IF(N1074&gt;30,1,0)</f>
        <v>0</v>
      </c>
      <c r="X1074" s="1">
        <f>IF(O1074&gt;3,1,0)</f>
        <v>0</v>
      </c>
      <c r="Y1074" s="1">
        <f>IF(P1074&gt;0.002,1,0)</f>
        <v>0</v>
      </c>
      <c r="Z1074" s="1">
        <f>IF(Q1074&gt;3,1,0)</f>
        <v>1</v>
      </c>
      <c r="AA1074" s="1">
        <f>IF(R1074&gt;2,1,0)</f>
        <v>0</v>
      </c>
      <c r="AB1074" s="1">
        <f t="shared" si="456"/>
        <v>2</v>
      </c>
      <c r="AC1074" s="1"/>
    </row>
    <row r="1075" spans="1:29" ht="12.95" customHeight="1">
      <c r="A1075" s="2" t="s">
        <v>2001</v>
      </c>
      <c r="B1075" s="1" t="s">
        <v>180</v>
      </c>
      <c r="C1075" s="1" t="s">
        <v>1510</v>
      </c>
      <c r="D1075" s="1">
        <v>37.722624000000003</v>
      </c>
      <c r="E1075" s="1">
        <v>-108.235254</v>
      </c>
      <c r="F1075" s="11">
        <v>2</v>
      </c>
      <c r="G1075" s="10" t="s">
        <v>2026</v>
      </c>
      <c r="H1075" s="13">
        <v>164.63053099999999</v>
      </c>
      <c r="I1075" s="14">
        <v>17.539766</v>
      </c>
      <c r="J1075" s="12">
        <v>0</v>
      </c>
      <c r="K1075" s="12">
        <v>0.41820000000000002</v>
      </c>
      <c r="L1075" s="12">
        <v>0</v>
      </c>
      <c r="M1075" s="1">
        <v>0</v>
      </c>
      <c r="N1075" s="1">
        <v>2</v>
      </c>
      <c r="O1075" s="12">
        <v>0.93728</v>
      </c>
      <c r="P1075" s="1">
        <v>0.12148399999999999</v>
      </c>
      <c r="Q1075" s="1">
        <v>1</v>
      </c>
      <c r="R1075" s="1">
        <v>0</v>
      </c>
      <c r="S1075" s="1">
        <f>IF(J1075&gt;0,1,0)</f>
        <v>0</v>
      </c>
      <c r="T1075" s="1">
        <f>IF(K1075&gt;0,1,0)</f>
        <v>1</v>
      </c>
      <c r="U1075" s="1">
        <f>IF(L1075&gt;0,1,0)</f>
        <v>0</v>
      </c>
      <c r="V1075" s="1">
        <f>IF(M1075&gt;0,1,0)</f>
        <v>0</v>
      </c>
      <c r="W1075" s="1">
        <f>IF(N1075&gt;1,1,0)</f>
        <v>1</v>
      </c>
      <c r="X1075" s="1">
        <f>IF(O1075&gt;0.6,1,0)</f>
        <v>1</v>
      </c>
      <c r="Y1075" s="1">
        <f>IF(P1075&gt;0.03,1,0)</f>
        <v>1</v>
      </c>
      <c r="Z1075" s="1">
        <f>IF(Q1075&gt;0,1,0)</f>
        <v>1</v>
      </c>
      <c r="AA1075" s="1">
        <f>IF(R1075&gt;0,1,0)</f>
        <v>0</v>
      </c>
      <c r="AB1075" s="1">
        <f t="shared" si="456"/>
        <v>5</v>
      </c>
      <c r="AC1075" s="1"/>
    </row>
    <row r="1076" spans="1:29" ht="12.95" customHeight="1">
      <c r="A1076" s="2" t="s">
        <v>2002</v>
      </c>
      <c r="B1076" s="1" t="s">
        <v>327</v>
      </c>
      <c r="C1076" s="1" t="s">
        <v>1510</v>
      </c>
      <c r="D1076" s="1">
        <v>39.805511000000003</v>
      </c>
      <c r="E1076" s="1">
        <v>-108.653763</v>
      </c>
      <c r="F1076" s="11">
        <v>1</v>
      </c>
      <c r="G1076" s="10" t="s">
        <v>2024</v>
      </c>
      <c r="H1076" s="13">
        <v>303.24751500000002</v>
      </c>
      <c r="I1076" s="14">
        <v>36.278936999999999</v>
      </c>
      <c r="J1076" s="12">
        <v>0</v>
      </c>
      <c r="K1076" s="12">
        <v>0.54079999999999995</v>
      </c>
      <c r="L1076" s="12">
        <v>0</v>
      </c>
      <c r="M1076" s="1">
        <v>0</v>
      </c>
      <c r="N1076" s="1">
        <v>3</v>
      </c>
      <c r="O1076" s="12">
        <v>1.51983</v>
      </c>
      <c r="P1076" s="1">
        <v>0</v>
      </c>
      <c r="Q1076" s="1">
        <v>48</v>
      </c>
      <c r="R1076" s="1">
        <v>0</v>
      </c>
      <c r="S1076" s="1">
        <f>IF(J1076&gt;5,1,0)</f>
        <v>0</v>
      </c>
      <c r="T1076" s="1">
        <f>IF(K1076&gt;2,1,0)</f>
        <v>0</v>
      </c>
      <c r="U1076" s="1">
        <f>IF(L1076&gt;0.05,1,0)</f>
        <v>0</v>
      </c>
      <c r="V1076" s="1">
        <f>IF(M1076&gt;0,1,0)</f>
        <v>0</v>
      </c>
      <c r="W1076" s="1">
        <f>IF(N1076&gt;10,1,0)</f>
        <v>0</v>
      </c>
      <c r="X1076" s="1">
        <f>IF(O1076&gt;2,1,0)</f>
        <v>0</v>
      </c>
      <c r="Y1076" s="1">
        <f>IF(P1076&gt;0.05,1,0)</f>
        <v>0</v>
      </c>
      <c r="Z1076" s="1">
        <f>IF(Q1076&gt;0,1,0)</f>
        <v>1</v>
      </c>
      <c r="AA1076" s="1">
        <f>IF(R1076&gt;2,1,0)</f>
        <v>0</v>
      </c>
      <c r="AB1076" s="1">
        <f t="shared" si="456"/>
        <v>1</v>
      </c>
      <c r="AC1076" s="1"/>
    </row>
    <row r="1077" spans="1:29" ht="12.95" customHeight="1">
      <c r="A1077" s="2" t="s">
        <v>2003</v>
      </c>
      <c r="B1077" s="1" t="s">
        <v>164</v>
      </c>
      <c r="C1077" s="1" t="s">
        <v>1510</v>
      </c>
      <c r="D1077" s="1">
        <v>39.549230999999999</v>
      </c>
      <c r="E1077" s="1">
        <v>-105.131743</v>
      </c>
      <c r="F1077" s="11">
        <v>1</v>
      </c>
      <c r="G1077" s="10" t="s">
        <v>2025</v>
      </c>
      <c r="H1077" s="13">
        <v>69.335954000000001</v>
      </c>
      <c r="I1077" s="14">
        <v>17.32386</v>
      </c>
      <c r="J1077" s="12">
        <v>0</v>
      </c>
      <c r="K1077" s="12">
        <v>0.27010000000000001</v>
      </c>
      <c r="L1077" s="12">
        <v>0.54420000000000002</v>
      </c>
      <c r="M1077" s="1">
        <v>0</v>
      </c>
      <c r="N1077" s="1">
        <v>0</v>
      </c>
      <c r="O1077" s="12">
        <v>2.1657479999999998</v>
      </c>
      <c r="P1077" s="1">
        <v>0</v>
      </c>
      <c r="Q1077" s="1">
        <v>0</v>
      </c>
      <c r="R1077" s="1">
        <v>0</v>
      </c>
      <c r="S1077" s="1">
        <f>IF(J1077&gt;6,1,0)</f>
        <v>0</v>
      </c>
      <c r="T1077" s="1">
        <f>IF(K1077&gt;50,1,0)</f>
        <v>0</v>
      </c>
      <c r="U1077" s="1">
        <f>IF(L1077&gt;1,1,0)</f>
        <v>0</v>
      </c>
      <c r="V1077" s="1">
        <f>IF(M1077&gt;2,1,0)</f>
        <v>0</v>
      </c>
      <c r="W1077" s="1">
        <f>IF(N1077&gt;30,1,0)</f>
        <v>0</v>
      </c>
      <c r="X1077" s="1">
        <f>IF(O1077&gt;3,1,0)</f>
        <v>0</v>
      </c>
      <c r="Y1077" s="1">
        <f>IF(P1077&gt;0.002,1,0)</f>
        <v>0</v>
      </c>
      <c r="Z1077" s="1">
        <f>IF(Q1077&gt;3,1,0)</f>
        <v>0</v>
      </c>
      <c r="AA1077" s="1">
        <f>IF(R1077&gt;2,1,0)</f>
        <v>0</v>
      </c>
      <c r="AB1077" s="1">
        <f t="shared" si="456"/>
        <v>0</v>
      </c>
      <c r="AC1077" s="1"/>
    </row>
    <row r="1078" spans="1:29" ht="12.95" customHeight="1">
      <c r="A1078" s="2" t="s">
        <v>2004</v>
      </c>
      <c r="B1078" s="1" t="s">
        <v>2005</v>
      </c>
      <c r="C1078" s="1" t="s">
        <v>1510</v>
      </c>
      <c r="D1078" s="1">
        <v>38.185772999999998</v>
      </c>
      <c r="E1078" s="1">
        <v>-106.489527</v>
      </c>
      <c r="F1078" s="11">
        <v>1</v>
      </c>
      <c r="G1078" s="10" t="s">
        <v>2026</v>
      </c>
      <c r="H1078" s="13">
        <v>32.594205000000002</v>
      </c>
      <c r="I1078" s="14">
        <v>20.493738</v>
      </c>
      <c r="J1078" s="12">
        <v>0</v>
      </c>
      <c r="K1078" s="12">
        <v>6.0700000000000004E-2</v>
      </c>
      <c r="L1078" s="12">
        <v>1.0878000000000001</v>
      </c>
      <c r="M1078" s="1">
        <v>0</v>
      </c>
      <c r="N1078" s="1">
        <v>0</v>
      </c>
      <c r="O1078" s="12">
        <v>1.326344</v>
      </c>
      <c r="P1078" s="1">
        <v>0</v>
      </c>
      <c r="Q1078" s="1">
        <v>0</v>
      </c>
      <c r="R1078" s="1">
        <v>0</v>
      </c>
      <c r="S1078" s="1">
        <f t="shared" ref="S1078:V1079" si="461">IF(J1078&gt;0,1,0)</f>
        <v>0</v>
      </c>
      <c r="T1078" s="1">
        <f t="shared" si="461"/>
        <v>1</v>
      </c>
      <c r="U1078" s="1">
        <f t="shared" si="461"/>
        <v>1</v>
      </c>
      <c r="V1078" s="1">
        <f t="shared" si="461"/>
        <v>0</v>
      </c>
      <c r="W1078" s="1">
        <f>IF(N1078&gt;1,1,0)</f>
        <v>0</v>
      </c>
      <c r="X1078" s="1">
        <f>IF(O1078&gt;0.6,1,0)</f>
        <v>1</v>
      </c>
      <c r="Y1078" s="1">
        <f>IF(P1078&gt;0.03,1,0)</f>
        <v>0</v>
      </c>
      <c r="Z1078" s="1">
        <f>IF(Q1078&gt;0,1,0)</f>
        <v>0</v>
      </c>
      <c r="AA1078" s="1">
        <f>IF(R1078&gt;0,1,0)</f>
        <v>0</v>
      </c>
      <c r="AB1078" s="1">
        <f t="shared" si="456"/>
        <v>3</v>
      </c>
      <c r="AC1078" s="1"/>
    </row>
    <row r="1079" spans="1:29" ht="12.95" customHeight="1">
      <c r="A1079" s="2" t="s">
        <v>2006</v>
      </c>
      <c r="B1079" s="1" t="s">
        <v>832</v>
      </c>
      <c r="C1079" s="1" t="s">
        <v>1510</v>
      </c>
      <c r="D1079" s="1">
        <v>40.898383000000003</v>
      </c>
      <c r="E1079" s="1">
        <v>-105.380151</v>
      </c>
      <c r="F1079" s="11">
        <v>1</v>
      </c>
      <c r="G1079" s="10" t="s">
        <v>2026</v>
      </c>
      <c r="H1079" s="13">
        <v>498.85102499999999</v>
      </c>
      <c r="I1079" s="14">
        <v>20.522027999999999</v>
      </c>
      <c r="J1079" s="12">
        <v>0</v>
      </c>
      <c r="K1079" s="12">
        <v>0.1101</v>
      </c>
      <c r="L1079" s="12">
        <v>8.0999999999999989E-2</v>
      </c>
      <c r="M1079" s="1">
        <v>0</v>
      </c>
      <c r="N1079" s="1">
        <v>0</v>
      </c>
      <c r="O1079" s="12">
        <v>0.37313499999999999</v>
      </c>
      <c r="P1079" s="1">
        <v>0</v>
      </c>
      <c r="Q1079" s="1">
        <v>0</v>
      </c>
      <c r="R1079" s="1">
        <v>0</v>
      </c>
      <c r="S1079" s="1">
        <f t="shared" si="461"/>
        <v>0</v>
      </c>
      <c r="T1079" s="1">
        <f t="shared" si="461"/>
        <v>1</v>
      </c>
      <c r="U1079" s="1">
        <f t="shared" si="461"/>
        <v>1</v>
      </c>
      <c r="V1079" s="1">
        <f t="shared" si="461"/>
        <v>0</v>
      </c>
      <c r="W1079" s="1">
        <f>IF(N1079&gt;1,1,0)</f>
        <v>0</v>
      </c>
      <c r="X1079" s="1">
        <f>IF(O1079&gt;0.6,1,0)</f>
        <v>0</v>
      </c>
      <c r="Y1079" s="1">
        <f>IF(P1079&gt;0.03,1,0)</f>
        <v>0</v>
      </c>
      <c r="Z1079" s="1">
        <f>IF(Q1079&gt;0,1,0)</f>
        <v>0</v>
      </c>
      <c r="AA1079" s="1">
        <f>IF(R1079&gt;0,1,0)</f>
        <v>0</v>
      </c>
      <c r="AB1079" s="1">
        <f t="shared" si="456"/>
        <v>2</v>
      </c>
      <c r="AC1079" s="1"/>
    </row>
    <row r="1080" spans="1:29" ht="12.95" customHeight="1">
      <c r="A1080" s="2" t="s">
        <v>2007</v>
      </c>
      <c r="B1080" s="1" t="s">
        <v>1257</v>
      </c>
      <c r="C1080" s="1" t="s">
        <v>1510</v>
      </c>
      <c r="D1080" s="1">
        <v>37.587001999999998</v>
      </c>
      <c r="E1080" s="1">
        <v>-104.83863100000001</v>
      </c>
      <c r="F1080" s="11">
        <v>3</v>
      </c>
      <c r="G1080" s="10" t="s">
        <v>2025</v>
      </c>
      <c r="H1080" s="13">
        <v>692.76326200000005</v>
      </c>
      <c r="I1080" s="14">
        <v>25.940861000000002</v>
      </c>
      <c r="J1080" s="12">
        <v>0</v>
      </c>
      <c r="K1080" s="12">
        <v>0.755</v>
      </c>
      <c r="L1080" s="12">
        <v>0.25080000000000002</v>
      </c>
      <c r="M1080" s="1">
        <v>0</v>
      </c>
      <c r="N1080" s="1">
        <v>2</v>
      </c>
      <c r="O1080" s="12">
        <v>1.964774</v>
      </c>
      <c r="P1080" s="1">
        <v>1.4430000000000001E-3</v>
      </c>
      <c r="Q1080" s="1">
        <v>34</v>
      </c>
      <c r="R1080" s="1">
        <v>0</v>
      </c>
      <c r="S1080" s="1">
        <f>IF(J1080&gt;6,1,0)</f>
        <v>0</v>
      </c>
      <c r="T1080" s="1">
        <f>IF(K1080&gt;50,1,0)</f>
        <v>0</v>
      </c>
      <c r="U1080" s="1">
        <f>IF(L1080&gt;1,1,0)</f>
        <v>0</v>
      </c>
      <c r="V1080" s="1">
        <f>IF(M1080&gt;2,1,0)</f>
        <v>0</v>
      </c>
      <c r="W1080" s="1">
        <f>IF(N1080&gt;30,1,0)</f>
        <v>0</v>
      </c>
      <c r="X1080" s="1">
        <f>IF(O1080&gt;3,1,0)</f>
        <v>0</v>
      </c>
      <c r="Y1080" s="1">
        <f>IF(P1080&gt;0.002,1,0)</f>
        <v>0</v>
      </c>
      <c r="Z1080" s="1">
        <f>IF(Q1080&gt;3,1,0)</f>
        <v>1</v>
      </c>
      <c r="AA1080" s="1">
        <f>IF(R1080&gt;2,1,0)</f>
        <v>0</v>
      </c>
      <c r="AB1080" s="1">
        <f t="shared" si="456"/>
        <v>1</v>
      </c>
      <c r="AC1080" s="1"/>
    </row>
    <row r="1081" spans="1:29" ht="12.95" customHeight="1">
      <c r="A1081" s="2" t="s">
        <v>2008</v>
      </c>
      <c r="B1081" s="1" t="s">
        <v>2009</v>
      </c>
      <c r="C1081" s="1" t="s">
        <v>1510</v>
      </c>
      <c r="D1081" s="1">
        <v>38.067366</v>
      </c>
      <c r="E1081" s="1">
        <v>-105.08476</v>
      </c>
      <c r="F1081" s="11">
        <v>1</v>
      </c>
      <c r="G1081" s="10" t="s">
        <v>2026</v>
      </c>
      <c r="H1081" s="13">
        <v>54.955345999999999</v>
      </c>
      <c r="I1081" s="14">
        <v>25.203285999999999</v>
      </c>
      <c r="J1081" s="12">
        <v>0</v>
      </c>
      <c r="K1081" s="12">
        <v>6.6000000000000008E-3</v>
      </c>
      <c r="L1081" s="12">
        <v>0.1212</v>
      </c>
      <c r="M1081" s="1">
        <v>0</v>
      </c>
      <c r="N1081" s="1">
        <v>0</v>
      </c>
      <c r="O1081" s="12">
        <v>1.5546850000000001</v>
      </c>
      <c r="P1081" s="1">
        <v>0</v>
      </c>
      <c r="Q1081" s="1">
        <v>0</v>
      </c>
      <c r="R1081" s="1">
        <v>0</v>
      </c>
      <c r="S1081" s="1">
        <f t="shared" ref="S1081:V1086" si="462">IF(J1081&gt;0,1,0)</f>
        <v>0</v>
      </c>
      <c r="T1081" s="1">
        <f t="shared" si="462"/>
        <v>1</v>
      </c>
      <c r="U1081" s="1">
        <f t="shared" si="462"/>
        <v>1</v>
      </c>
      <c r="V1081" s="1">
        <f t="shared" si="462"/>
        <v>0</v>
      </c>
      <c r="W1081" s="1">
        <f t="shared" ref="W1081:W1086" si="463">IF(N1081&gt;1,1,0)</f>
        <v>0</v>
      </c>
      <c r="X1081" s="1">
        <f t="shared" ref="X1081:X1086" si="464">IF(O1081&gt;0.6,1,0)</f>
        <v>1</v>
      </c>
      <c r="Y1081" s="1">
        <f t="shared" ref="Y1081:Y1086" si="465">IF(P1081&gt;0.03,1,0)</f>
        <v>0</v>
      </c>
      <c r="Z1081" s="1">
        <f t="shared" ref="Z1081:AA1086" si="466">IF(Q1081&gt;0,1,0)</f>
        <v>0</v>
      </c>
      <c r="AA1081" s="1">
        <f t="shared" si="466"/>
        <v>0</v>
      </c>
      <c r="AB1081" s="1">
        <f t="shared" si="456"/>
        <v>3</v>
      </c>
      <c r="AC1081" s="1"/>
    </row>
    <row r="1082" spans="1:29" ht="12.95" customHeight="1">
      <c r="A1082" s="2" t="s">
        <v>2010</v>
      </c>
      <c r="B1082" s="1" t="s">
        <v>2011</v>
      </c>
      <c r="C1082" s="1" t="s">
        <v>1510</v>
      </c>
      <c r="D1082" s="1">
        <v>40.356195</v>
      </c>
      <c r="E1082" s="1">
        <v>-106.488225</v>
      </c>
      <c r="F1082" s="11">
        <v>2</v>
      </c>
      <c r="G1082" s="10" t="s">
        <v>2026</v>
      </c>
      <c r="H1082" s="13">
        <v>5.0670000000000002</v>
      </c>
      <c r="I1082" s="14">
        <v>5.0670000000000002</v>
      </c>
      <c r="J1082" s="12">
        <v>0</v>
      </c>
      <c r="K1082" s="12">
        <v>0</v>
      </c>
      <c r="L1082" s="12">
        <v>0</v>
      </c>
      <c r="M1082" s="1">
        <v>0</v>
      </c>
      <c r="N1082" s="1">
        <v>0</v>
      </c>
      <c r="O1082" s="12">
        <v>0.81476099999999996</v>
      </c>
      <c r="P1082" s="1">
        <v>0</v>
      </c>
      <c r="Q1082" s="1">
        <v>0</v>
      </c>
      <c r="R1082" s="1">
        <v>0</v>
      </c>
      <c r="S1082" s="1">
        <f t="shared" si="462"/>
        <v>0</v>
      </c>
      <c r="T1082" s="1">
        <f t="shared" si="462"/>
        <v>0</v>
      </c>
      <c r="U1082" s="1">
        <f t="shared" si="462"/>
        <v>0</v>
      </c>
      <c r="V1082" s="1">
        <f t="shared" si="462"/>
        <v>0</v>
      </c>
      <c r="W1082" s="1">
        <f t="shared" si="463"/>
        <v>0</v>
      </c>
      <c r="X1082" s="1">
        <f t="shared" si="464"/>
        <v>1</v>
      </c>
      <c r="Y1082" s="1">
        <f t="shared" si="465"/>
        <v>0</v>
      </c>
      <c r="Z1082" s="1">
        <f t="shared" si="466"/>
        <v>0</v>
      </c>
      <c r="AA1082" s="1">
        <f t="shared" si="466"/>
        <v>0</v>
      </c>
      <c r="AB1082" s="1">
        <f t="shared" si="456"/>
        <v>1</v>
      </c>
      <c r="AC1082" s="1"/>
    </row>
    <row r="1083" spans="1:29" ht="12.95" customHeight="1">
      <c r="A1083" s="2" t="s">
        <v>1679</v>
      </c>
      <c r="B1083" s="1" t="s">
        <v>1123</v>
      </c>
      <c r="C1083" s="1" t="s">
        <v>1680</v>
      </c>
      <c r="D1083" s="1">
        <v>39.280520000000003</v>
      </c>
      <c r="E1083" s="1">
        <v>-106.44152</v>
      </c>
      <c r="F1083" s="3">
        <v>2</v>
      </c>
      <c r="G1083" s="9" t="s">
        <v>2026</v>
      </c>
      <c r="H1083" s="13">
        <v>26.860699</v>
      </c>
      <c r="I1083" s="14">
        <v>25.511968</v>
      </c>
      <c r="J1083" s="12">
        <v>0</v>
      </c>
      <c r="K1083" s="12">
        <v>0</v>
      </c>
      <c r="L1083" s="12">
        <v>0</v>
      </c>
      <c r="M1083" s="1">
        <v>0</v>
      </c>
      <c r="N1083" s="1">
        <v>0</v>
      </c>
      <c r="O1083" s="12">
        <v>0.21837899999999999</v>
      </c>
      <c r="P1083" s="1">
        <v>0</v>
      </c>
      <c r="Q1083" s="1">
        <v>0</v>
      </c>
      <c r="R1083" s="1">
        <v>0</v>
      </c>
      <c r="S1083" s="1">
        <f t="shared" si="462"/>
        <v>0</v>
      </c>
      <c r="T1083" s="1">
        <f t="shared" si="462"/>
        <v>0</v>
      </c>
      <c r="U1083" s="1">
        <f t="shared" si="462"/>
        <v>0</v>
      </c>
      <c r="V1083" s="1">
        <f t="shared" si="462"/>
        <v>0</v>
      </c>
      <c r="W1083" s="1">
        <f t="shared" si="463"/>
        <v>0</v>
      </c>
      <c r="X1083" s="1">
        <f t="shared" si="464"/>
        <v>0</v>
      </c>
      <c r="Y1083" s="1">
        <f t="shared" si="465"/>
        <v>0</v>
      </c>
      <c r="Z1083" s="1">
        <f t="shared" si="466"/>
        <v>0</v>
      </c>
      <c r="AA1083" s="1">
        <f t="shared" si="466"/>
        <v>0</v>
      </c>
      <c r="AB1083" s="1">
        <f t="shared" si="456"/>
        <v>0</v>
      </c>
      <c r="AC1083" s="1"/>
    </row>
    <row r="1084" spans="1:29" ht="12.95" customHeight="1">
      <c r="A1084" s="54" t="s">
        <v>1681</v>
      </c>
      <c r="B1084" s="1" t="s">
        <v>700</v>
      </c>
      <c r="C1084" s="1" t="s">
        <v>1682</v>
      </c>
      <c r="D1084" s="1">
        <v>40.697279999999999</v>
      </c>
      <c r="E1084" s="1">
        <v>-106.41253</v>
      </c>
      <c r="F1084" s="3">
        <v>1</v>
      </c>
      <c r="G1084" s="9" t="s">
        <v>2026</v>
      </c>
      <c r="H1084" s="13">
        <v>1619.323625</v>
      </c>
      <c r="I1084" s="14">
        <v>24.700085999999999</v>
      </c>
      <c r="J1084" s="12">
        <v>7.7999999999999996E-3</v>
      </c>
      <c r="K1084" s="12">
        <v>7.9317000000000002</v>
      </c>
      <c r="L1084" s="12">
        <v>3.1300000000000001E-2</v>
      </c>
      <c r="M1084" s="1">
        <v>0</v>
      </c>
      <c r="N1084" s="1">
        <v>3</v>
      </c>
      <c r="O1084" s="12">
        <v>1.2610539999999999</v>
      </c>
      <c r="P1084" s="1">
        <v>3.705E-3</v>
      </c>
      <c r="Q1084" s="1">
        <v>1</v>
      </c>
      <c r="R1084" s="1">
        <v>0</v>
      </c>
      <c r="S1084" s="1">
        <f t="shared" si="462"/>
        <v>1</v>
      </c>
      <c r="T1084" s="1">
        <f t="shared" si="462"/>
        <v>1</v>
      </c>
      <c r="U1084" s="1">
        <f t="shared" si="462"/>
        <v>1</v>
      </c>
      <c r="V1084" s="1">
        <f t="shared" si="462"/>
        <v>0</v>
      </c>
      <c r="W1084" s="1">
        <f t="shared" si="463"/>
        <v>1</v>
      </c>
      <c r="X1084" s="1">
        <f t="shared" si="464"/>
        <v>1</v>
      </c>
      <c r="Y1084" s="1">
        <f t="shared" si="465"/>
        <v>0</v>
      </c>
      <c r="Z1084" s="1">
        <f t="shared" si="466"/>
        <v>1</v>
      </c>
      <c r="AA1084" s="1">
        <f t="shared" si="466"/>
        <v>0</v>
      </c>
      <c r="AB1084" s="40">
        <f t="shared" si="456"/>
        <v>6</v>
      </c>
      <c r="AC1084" s="1" t="s">
        <v>2207</v>
      </c>
    </row>
    <row r="1085" spans="1:29" ht="12.95" customHeight="1">
      <c r="A1085" s="2" t="s">
        <v>1683</v>
      </c>
      <c r="B1085" s="1" t="s">
        <v>1684</v>
      </c>
      <c r="C1085" s="1" t="s">
        <v>1685</v>
      </c>
      <c r="D1085" s="1">
        <v>40.437950000000001</v>
      </c>
      <c r="E1085" s="1">
        <v>-106.50024999999999</v>
      </c>
      <c r="F1085" s="3">
        <v>1</v>
      </c>
      <c r="G1085" s="9" t="s">
        <v>2026</v>
      </c>
      <c r="H1085" s="13">
        <v>63.089888000000002</v>
      </c>
      <c r="I1085" s="14">
        <v>16.557538999999998</v>
      </c>
      <c r="J1085" s="12">
        <v>0</v>
      </c>
      <c r="K1085" s="12">
        <v>0.36519999999999997</v>
      </c>
      <c r="L1085" s="12">
        <v>2.8999999999999998E-3</v>
      </c>
      <c r="M1085" s="1">
        <v>0</v>
      </c>
      <c r="N1085" s="1">
        <v>0</v>
      </c>
      <c r="O1085" s="12">
        <v>1.9291970000000001</v>
      </c>
      <c r="P1085" s="1">
        <v>0</v>
      </c>
      <c r="Q1085" s="1">
        <v>0</v>
      </c>
      <c r="R1085" s="1">
        <v>0</v>
      </c>
      <c r="S1085" s="1">
        <f t="shared" si="462"/>
        <v>0</v>
      </c>
      <c r="T1085" s="1">
        <f t="shared" si="462"/>
        <v>1</v>
      </c>
      <c r="U1085" s="1">
        <f t="shared" si="462"/>
        <v>1</v>
      </c>
      <c r="V1085" s="1">
        <f t="shared" si="462"/>
        <v>0</v>
      </c>
      <c r="W1085" s="1">
        <f t="shared" si="463"/>
        <v>0</v>
      </c>
      <c r="X1085" s="1">
        <f t="shared" si="464"/>
        <v>1</v>
      </c>
      <c r="Y1085" s="1">
        <f t="shared" si="465"/>
        <v>0</v>
      </c>
      <c r="Z1085" s="1">
        <f t="shared" si="466"/>
        <v>0</v>
      </c>
      <c r="AA1085" s="1">
        <f t="shared" si="466"/>
        <v>0</v>
      </c>
      <c r="AB1085" s="1">
        <f t="shared" si="456"/>
        <v>3</v>
      </c>
      <c r="AC1085" s="1"/>
    </row>
    <row r="1086" spans="1:29" ht="12.95" customHeight="1">
      <c r="A1086" s="2" t="s">
        <v>1686</v>
      </c>
      <c r="B1086" s="1" t="s">
        <v>720</v>
      </c>
      <c r="C1086" s="1" t="s">
        <v>1687</v>
      </c>
      <c r="D1086" s="1">
        <v>40.388550000000002</v>
      </c>
      <c r="E1086" s="1">
        <v>-106.572</v>
      </c>
      <c r="F1086" s="3">
        <v>2</v>
      </c>
      <c r="G1086" s="9" t="s">
        <v>2026</v>
      </c>
      <c r="H1086" s="13">
        <v>10.317375</v>
      </c>
      <c r="I1086" s="14">
        <v>8.8017339999999997</v>
      </c>
      <c r="J1086" s="12">
        <v>0</v>
      </c>
      <c r="K1086" s="12">
        <v>0.314</v>
      </c>
      <c r="L1086" s="12">
        <v>0.15700000000000003</v>
      </c>
      <c r="M1086" s="1">
        <v>0</v>
      </c>
      <c r="N1086" s="1">
        <v>2</v>
      </c>
      <c r="O1086" s="12">
        <v>1.822792</v>
      </c>
      <c r="P1086" s="1">
        <v>9.6923999999999996E-2</v>
      </c>
      <c r="Q1086" s="1">
        <v>0</v>
      </c>
      <c r="R1086" s="1">
        <v>0</v>
      </c>
      <c r="S1086" s="1">
        <f t="shared" si="462"/>
        <v>0</v>
      </c>
      <c r="T1086" s="1">
        <f t="shared" si="462"/>
        <v>1</v>
      </c>
      <c r="U1086" s="1">
        <f t="shared" si="462"/>
        <v>1</v>
      </c>
      <c r="V1086" s="1">
        <f t="shared" si="462"/>
        <v>0</v>
      </c>
      <c r="W1086" s="1">
        <f t="shared" si="463"/>
        <v>1</v>
      </c>
      <c r="X1086" s="1">
        <f t="shared" si="464"/>
        <v>1</v>
      </c>
      <c r="Y1086" s="1">
        <f t="shared" si="465"/>
        <v>1</v>
      </c>
      <c r="Z1086" s="1">
        <f t="shared" si="466"/>
        <v>0</v>
      </c>
      <c r="AA1086" s="1">
        <f t="shared" si="466"/>
        <v>0</v>
      </c>
      <c r="AB1086" s="1">
        <f t="shared" si="456"/>
        <v>5</v>
      </c>
      <c r="AC1086" s="1"/>
    </row>
    <row r="1087" spans="1:29" ht="12.95" customHeight="1">
      <c r="A1087" s="2" t="s">
        <v>1688</v>
      </c>
      <c r="B1087" s="1" t="s">
        <v>720</v>
      </c>
      <c r="C1087" s="1" t="s">
        <v>1689</v>
      </c>
      <c r="D1087" s="1">
        <v>40.510767000000001</v>
      </c>
      <c r="E1087" s="1">
        <v>-106.425708</v>
      </c>
      <c r="F1087" s="3">
        <v>1</v>
      </c>
      <c r="G1087" s="9" t="s">
        <v>2024</v>
      </c>
      <c r="H1087" s="13">
        <v>337.147313</v>
      </c>
      <c r="I1087" s="14">
        <v>15.565111</v>
      </c>
      <c r="J1087" s="12">
        <v>0</v>
      </c>
      <c r="K1087" s="12">
        <v>1.9193000000000002</v>
      </c>
      <c r="L1087" s="12">
        <v>4.0300000000000002E-2</v>
      </c>
      <c r="M1087" s="1">
        <v>0</v>
      </c>
      <c r="N1087" s="1">
        <v>21</v>
      </c>
      <c r="O1087" s="12">
        <v>2.74186</v>
      </c>
      <c r="P1087" s="1">
        <v>2.9659999999999999E-3</v>
      </c>
      <c r="Q1087" s="1">
        <v>0</v>
      </c>
      <c r="R1087" s="1">
        <v>0</v>
      </c>
      <c r="S1087" s="1">
        <f>IF(J1087&gt;5,1,0)</f>
        <v>0</v>
      </c>
      <c r="T1087" s="1">
        <f>IF(K1087&gt;2,1,0)</f>
        <v>0</v>
      </c>
      <c r="U1087" s="1">
        <f>IF(L1087&gt;0.05,1,0)</f>
        <v>0</v>
      </c>
      <c r="V1087" s="1">
        <f>IF(M1087&gt;0,1,0)</f>
        <v>0</v>
      </c>
      <c r="W1087" s="1">
        <f>IF(N1087&gt;10,1,0)</f>
        <v>1</v>
      </c>
      <c r="X1087" s="1">
        <f>IF(O1087&gt;2,1,0)</f>
        <v>1</v>
      </c>
      <c r="Y1087" s="1">
        <f>IF(P1087&gt;0.05,1,0)</f>
        <v>0</v>
      </c>
      <c r="Z1087" s="1">
        <f>IF(Q1087&gt;0,1,0)</f>
        <v>0</v>
      </c>
      <c r="AA1087" s="1">
        <f>IF(R1087&gt;2,1,0)</f>
        <v>0</v>
      </c>
      <c r="AB1087" s="1">
        <f t="shared" si="456"/>
        <v>2</v>
      </c>
      <c r="AC1087" s="1"/>
    </row>
    <row r="1088" spans="1:29" ht="12.95" customHeight="1">
      <c r="A1088" s="2" t="s">
        <v>1690</v>
      </c>
      <c r="B1088" s="1" t="s">
        <v>720</v>
      </c>
      <c r="C1088" s="1" t="s">
        <v>1691</v>
      </c>
      <c r="D1088" s="1">
        <v>40.434080999999999</v>
      </c>
      <c r="E1088" s="1">
        <v>-106.478011</v>
      </c>
      <c r="F1088" s="3">
        <v>1</v>
      </c>
      <c r="G1088" s="9" t="s">
        <v>2026</v>
      </c>
      <c r="H1088" s="13">
        <v>136.407038</v>
      </c>
      <c r="I1088" s="14">
        <v>28.009264999999999</v>
      </c>
      <c r="J1088" s="12">
        <v>0</v>
      </c>
      <c r="K1088" s="12">
        <v>0.46709999999999996</v>
      </c>
      <c r="L1088" s="12">
        <v>5.2800000000000007E-2</v>
      </c>
      <c r="M1088" s="1">
        <v>0</v>
      </c>
      <c r="N1088" s="1">
        <v>0</v>
      </c>
      <c r="O1088" s="12">
        <v>1.607993</v>
      </c>
      <c r="P1088" s="1">
        <v>7.3309999999999998E-3</v>
      </c>
      <c r="Q1088" s="1">
        <v>0</v>
      </c>
      <c r="R1088" s="1">
        <v>0</v>
      </c>
      <c r="S1088" s="1">
        <f t="shared" ref="S1088:U1089" si="467">IF(J1088&gt;0,1,0)</f>
        <v>0</v>
      </c>
      <c r="T1088" s="1">
        <f t="shared" si="467"/>
        <v>1</v>
      </c>
      <c r="U1088" s="1">
        <f t="shared" si="467"/>
        <v>1</v>
      </c>
      <c r="V1088" s="1">
        <f>IF(M1088&gt;0,1,0)</f>
        <v>0</v>
      </c>
      <c r="W1088" s="1">
        <f>IF(N1088&gt;1,1,0)</f>
        <v>0</v>
      </c>
      <c r="X1088" s="1">
        <f>IF(O1088&gt;0.6,1,0)</f>
        <v>1</v>
      </c>
      <c r="Y1088" s="1">
        <f>IF(P1088&gt;0.03,1,0)</f>
        <v>0</v>
      </c>
      <c r="Z1088" s="1">
        <f>IF(Q1088&gt;0,1,0)</f>
        <v>0</v>
      </c>
      <c r="AA1088" s="1">
        <f>IF(R1088&gt;0,1,0)</f>
        <v>0</v>
      </c>
      <c r="AB1088" s="1">
        <f t="shared" si="456"/>
        <v>3</v>
      </c>
      <c r="AC1088" s="1"/>
    </row>
    <row r="1089" spans="1:29" ht="12.95" customHeight="1">
      <c r="A1089" s="2" t="s">
        <v>1692</v>
      </c>
      <c r="B1089" s="1" t="s">
        <v>720</v>
      </c>
      <c r="C1089" s="1" t="s">
        <v>1693</v>
      </c>
      <c r="D1089" s="1">
        <v>40.394146999999997</v>
      </c>
      <c r="E1089" s="1">
        <v>-106.561381</v>
      </c>
      <c r="F1089" s="3">
        <v>2</v>
      </c>
      <c r="G1089" s="9" t="s">
        <v>2026</v>
      </c>
      <c r="H1089" s="13">
        <v>11.826563</v>
      </c>
      <c r="I1089" s="14">
        <v>9.6166509999999992</v>
      </c>
      <c r="J1089" s="12">
        <v>0</v>
      </c>
      <c r="K1089" s="12">
        <v>1.7631999999999999</v>
      </c>
      <c r="L1089" s="12">
        <v>0.1603</v>
      </c>
      <c r="M1089" s="1">
        <v>0</v>
      </c>
      <c r="N1089" s="1">
        <v>2</v>
      </c>
      <c r="O1089" s="12">
        <v>1.9008339999999999</v>
      </c>
      <c r="P1089" s="1">
        <v>8.4555000000000005E-2</v>
      </c>
      <c r="Q1089" s="1">
        <v>0</v>
      </c>
      <c r="R1089" s="1">
        <v>0</v>
      </c>
      <c r="S1089" s="1">
        <f t="shared" si="467"/>
        <v>0</v>
      </c>
      <c r="T1089" s="1">
        <f t="shared" si="467"/>
        <v>1</v>
      </c>
      <c r="U1089" s="1">
        <f t="shared" si="467"/>
        <v>1</v>
      </c>
      <c r="V1089" s="1">
        <f>IF(M1089&gt;0,1,0)</f>
        <v>0</v>
      </c>
      <c r="W1089" s="1">
        <f>IF(N1089&gt;1,1,0)</f>
        <v>1</v>
      </c>
      <c r="X1089" s="1">
        <f>IF(O1089&gt;0.6,1,0)</f>
        <v>1</v>
      </c>
      <c r="Y1089" s="1">
        <f>IF(P1089&gt;0.03,1,0)</f>
        <v>1</v>
      </c>
      <c r="Z1089" s="1">
        <f>IF(Q1089&gt;0,1,0)</f>
        <v>0</v>
      </c>
      <c r="AA1089" s="1">
        <f>IF(R1089&gt;0,1,0)</f>
        <v>0</v>
      </c>
      <c r="AB1089" s="1">
        <f t="shared" si="456"/>
        <v>5</v>
      </c>
      <c r="AC1089" s="1"/>
    </row>
    <row r="1090" spans="1:29" ht="12.95" customHeight="1">
      <c r="A1090" s="2" t="s">
        <v>1694</v>
      </c>
      <c r="B1090" s="1" t="s">
        <v>1060</v>
      </c>
      <c r="C1090" s="1" t="s">
        <v>1061</v>
      </c>
      <c r="D1090" s="1">
        <v>40.064332999999998</v>
      </c>
      <c r="E1090" s="1">
        <v>-102.317667</v>
      </c>
      <c r="F1090" s="3">
        <v>3</v>
      </c>
      <c r="G1090" s="9" t="s">
        <v>2025</v>
      </c>
      <c r="H1090" s="13">
        <v>593.94849599999998</v>
      </c>
      <c r="I1090" s="14">
        <v>28.055814000000002</v>
      </c>
      <c r="J1090" s="12">
        <v>32.216999999999999</v>
      </c>
      <c r="K1090" s="12">
        <v>0.43559999999999999</v>
      </c>
      <c r="L1090" s="12">
        <v>2.2799999999999997E-2</v>
      </c>
      <c r="M1090" s="1">
        <v>0</v>
      </c>
      <c r="N1090" s="1">
        <v>3</v>
      </c>
      <c r="O1090" s="12">
        <v>1.1612199999999999</v>
      </c>
      <c r="P1090" s="1">
        <v>0</v>
      </c>
      <c r="Q1090" s="1">
        <v>103</v>
      </c>
      <c r="R1090" s="1">
        <v>0</v>
      </c>
      <c r="S1090" s="1">
        <f>IF(J1090&gt;6,1,0)</f>
        <v>1</v>
      </c>
      <c r="T1090" s="1">
        <f>IF(K1090&gt;50,1,0)</f>
        <v>0</v>
      </c>
      <c r="U1090" s="1">
        <f>IF(L1090&gt;1,1,0)</f>
        <v>0</v>
      </c>
      <c r="V1090" s="1">
        <f>IF(M1090&gt;2,1,0)</f>
        <v>0</v>
      </c>
      <c r="W1090" s="1">
        <f>IF(N1090&gt;30,1,0)</f>
        <v>0</v>
      </c>
      <c r="X1090" s="1">
        <f>IF(O1090&gt;3,1,0)</f>
        <v>0</v>
      </c>
      <c r="Y1090" s="1">
        <f>IF(P1090&gt;0.002,1,0)</f>
        <v>0</v>
      </c>
      <c r="Z1090" s="1">
        <f>IF(Q1090&gt;3,1,0)</f>
        <v>1</v>
      </c>
      <c r="AA1090" s="1">
        <f t="shared" ref="AA1090:AA1096" si="468">IF(R1090&gt;2,1,0)</f>
        <v>0</v>
      </c>
      <c r="AB1090" s="1">
        <f t="shared" ref="AB1090:AB1153" si="469">SUM(S1090:AA1090)</f>
        <v>2</v>
      </c>
      <c r="AC1090" s="1"/>
    </row>
    <row r="1091" spans="1:29" ht="12.95" customHeight="1">
      <c r="A1091" s="2" t="s">
        <v>1695</v>
      </c>
      <c r="B1091" s="1" t="s">
        <v>4</v>
      </c>
      <c r="C1091" s="1" t="s">
        <v>1696</v>
      </c>
      <c r="D1091" s="1">
        <v>38.266599999999997</v>
      </c>
      <c r="E1091" s="1">
        <v>-108.40130000000001</v>
      </c>
      <c r="F1091" s="3">
        <v>1</v>
      </c>
      <c r="G1091" s="9" t="s">
        <v>2024</v>
      </c>
      <c r="H1091" s="13">
        <v>1686.3095479999999</v>
      </c>
      <c r="I1091" s="14">
        <v>9.5298569999999998</v>
      </c>
      <c r="J1091" s="12">
        <v>0</v>
      </c>
      <c r="K1091" s="12">
        <v>0.85590000000000011</v>
      </c>
      <c r="L1091" s="12">
        <v>0.17399999999999999</v>
      </c>
      <c r="M1091" s="1">
        <v>0</v>
      </c>
      <c r="N1091" s="1">
        <v>0</v>
      </c>
      <c r="O1091" s="12">
        <v>1.3026819999999999</v>
      </c>
      <c r="P1091" s="1">
        <v>4.8626999999999997E-2</v>
      </c>
      <c r="Q1091" s="1">
        <v>1</v>
      </c>
      <c r="R1091" s="1">
        <v>0</v>
      </c>
      <c r="S1091" s="1">
        <f>IF(J1091&gt;5,1,0)</f>
        <v>0</v>
      </c>
      <c r="T1091" s="1">
        <f>IF(K1091&gt;2,1,0)</f>
        <v>0</v>
      </c>
      <c r="U1091" s="1">
        <f>IF(L1091&gt;0.05,1,0)</f>
        <v>1</v>
      </c>
      <c r="V1091" s="1">
        <f>IF(M1091&gt;0,1,0)</f>
        <v>0</v>
      </c>
      <c r="W1091" s="1">
        <f>IF(N1091&gt;10,1,0)</f>
        <v>0</v>
      </c>
      <c r="X1091" s="1">
        <f>IF(O1091&gt;2,1,0)</f>
        <v>0</v>
      </c>
      <c r="Y1091" s="1">
        <f>IF(P1091&gt;0.05,1,0)</f>
        <v>0</v>
      </c>
      <c r="Z1091" s="1">
        <f>IF(Q1091&gt;0,1,0)</f>
        <v>1</v>
      </c>
      <c r="AA1091" s="1">
        <f t="shared" si="468"/>
        <v>0</v>
      </c>
      <c r="AB1091" s="1">
        <f t="shared" si="469"/>
        <v>2</v>
      </c>
      <c r="AC1091" s="1"/>
    </row>
    <row r="1092" spans="1:29" ht="12.95" customHeight="1">
      <c r="A1092" s="2" t="s">
        <v>1697</v>
      </c>
      <c r="B1092" s="1" t="s">
        <v>4</v>
      </c>
      <c r="C1092" s="1" t="s">
        <v>1698</v>
      </c>
      <c r="D1092" s="1">
        <v>38.248666</v>
      </c>
      <c r="E1092" s="1">
        <v>-108.486333</v>
      </c>
      <c r="F1092" s="3">
        <v>1</v>
      </c>
      <c r="G1092" s="9" t="s">
        <v>2024</v>
      </c>
      <c r="H1092" s="13">
        <v>1903.3736220000001</v>
      </c>
      <c r="I1092" s="14">
        <v>14.983131</v>
      </c>
      <c r="J1092" s="12">
        <v>1.6300000000000002E-2</v>
      </c>
      <c r="K1092" s="12">
        <v>1.1483000000000001</v>
      </c>
      <c r="L1092" s="12">
        <v>0.19319999999999998</v>
      </c>
      <c r="M1092" s="1">
        <v>0</v>
      </c>
      <c r="N1092" s="1">
        <v>4</v>
      </c>
      <c r="O1092" s="12">
        <v>1.421349</v>
      </c>
      <c r="P1092" s="1">
        <v>4.3081000000000001E-2</v>
      </c>
      <c r="Q1092" s="1">
        <v>0</v>
      </c>
      <c r="R1092" s="1">
        <v>0</v>
      </c>
      <c r="S1092" s="1">
        <f>IF(J1092&gt;5,1,0)</f>
        <v>0</v>
      </c>
      <c r="T1092" s="1">
        <f>IF(K1092&gt;2,1,0)</f>
        <v>0</v>
      </c>
      <c r="U1092" s="1">
        <f>IF(L1092&gt;0.05,1,0)</f>
        <v>1</v>
      </c>
      <c r="V1092" s="1">
        <f>IF(M1092&gt;0,1,0)</f>
        <v>0</v>
      </c>
      <c r="W1092" s="1">
        <f>IF(N1092&gt;10,1,0)</f>
        <v>0</v>
      </c>
      <c r="X1092" s="1">
        <f>IF(O1092&gt;2,1,0)</f>
        <v>0</v>
      </c>
      <c r="Y1092" s="1">
        <f>IF(P1092&gt;0.05,1,0)</f>
        <v>0</v>
      </c>
      <c r="Z1092" s="1">
        <f>IF(Q1092&gt;0,1,0)</f>
        <v>0</v>
      </c>
      <c r="AA1092" s="1">
        <f t="shared" si="468"/>
        <v>0</v>
      </c>
      <c r="AB1092" s="1">
        <f t="shared" si="469"/>
        <v>1</v>
      </c>
      <c r="AC1092" s="1"/>
    </row>
    <row r="1093" spans="1:29" ht="12.95" customHeight="1">
      <c r="A1093" s="2" t="s">
        <v>1699</v>
      </c>
      <c r="B1093" s="1" t="s">
        <v>4</v>
      </c>
      <c r="C1093" s="1" t="s">
        <v>1700</v>
      </c>
      <c r="D1093" s="1">
        <v>38.220199999999998</v>
      </c>
      <c r="E1093" s="1">
        <v>-108.5492</v>
      </c>
      <c r="F1093" s="3">
        <v>1</v>
      </c>
      <c r="G1093" s="9" t="s">
        <v>2024</v>
      </c>
      <c r="H1093" s="13">
        <v>1942.7600649999999</v>
      </c>
      <c r="I1093" s="14">
        <v>13.707808</v>
      </c>
      <c r="J1093" s="12">
        <v>1.6E-2</v>
      </c>
      <c r="K1093" s="12">
        <v>1.4693000000000001</v>
      </c>
      <c r="L1093" s="12">
        <v>0.2117</v>
      </c>
      <c r="M1093" s="1">
        <v>6</v>
      </c>
      <c r="N1093" s="1">
        <v>37</v>
      </c>
      <c r="O1093" s="12">
        <v>3.5074010000000002</v>
      </c>
      <c r="P1093" s="1">
        <v>4.2208000000000002E-2</v>
      </c>
      <c r="Q1093" s="1">
        <v>0</v>
      </c>
      <c r="R1093" s="1">
        <v>0</v>
      </c>
      <c r="S1093" s="1">
        <f>IF(J1093&gt;5,1,0)</f>
        <v>0</v>
      </c>
      <c r="T1093" s="1">
        <f>IF(K1093&gt;2,1,0)</f>
        <v>0</v>
      </c>
      <c r="U1093" s="1">
        <f>IF(L1093&gt;0.05,1,0)</f>
        <v>1</v>
      </c>
      <c r="V1093" s="1">
        <f>IF(M1093&gt;0,1,0)</f>
        <v>1</v>
      </c>
      <c r="W1093" s="1">
        <f>IF(N1093&gt;10,1,0)</f>
        <v>1</v>
      </c>
      <c r="X1093" s="1">
        <f>IF(O1093&gt;2,1,0)</f>
        <v>1</v>
      </c>
      <c r="Y1093" s="1">
        <f>IF(P1093&gt;0.05,1,0)</f>
        <v>0</v>
      </c>
      <c r="Z1093" s="1">
        <f>IF(Q1093&gt;0,1,0)</f>
        <v>0</v>
      </c>
      <c r="AA1093" s="1">
        <f t="shared" si="468"/>
        <v>0</v>
      </c>
      <c r="AB1093" s="1">
        <f t="shared" si="469"/>
        <v>4</v>
      </c>
      <c r="AC1093" s="1"/>
    </row>
    <row r="1094" spans="1:29" ht="12.95" customHeight="1">
      <c r="A1094" s="2" t="s">
        <v>1701</v>
      </c>
      <c r="B1094" s="1" t="s">
        <v>4</v>
      </c>
      <c r="C1094" s="1" t="s">
        <v>1702</v>
      </c>
      <c r="D1094" s="1">
        <v>38.256700000000002</v>
      </c>
      <c r="E1094" s="1">
        <v>-108.614</v>
      </c>
      <c r="F1094" s="3">
        <v>1</v>
      </c>
      <c r="G1094" s="9" t="s">
        <v>2024</v>
      </c>
      <c r="H1094" s="13">
        <v>3274.087125</v>
      </c>
      <c r="I1094" s="14">
        <v>38.865824000000003</v>
      </c>
      <c r="J1094" s="12">
        <v>9.4500000000000001E-2</v>
      </c>
      <c r="K1094" s="12">
        <v>4.1869000000000005</v>
      </c>
      <c r="L1094" s="12">
        <v>0.24199999999999999</v>
      </c>
      <c r="M1094" s="1">
        <v>7</v>
      </c>
      <c r="N1094" s="1">
        <v>34</v>
      </c>
      <c r="O1094" s="12">
        <v>2.393268</v>
      </c>
      <c r="P1094" s="1">
        <v>2.5045000000000001E-2</v>
      </c>
      <c r="Q1094" s="1">
        <v>1</v>
      </c>
      <c r="R1094" s="1">
        <v>0</v>
      </c>
      <c r="S1094" s="1">
        <f>IF(J1094&gt;5,1,0)</f>
        <v>0</v>
      </c>
      <c r="T1094" s="1">
        <f>IF(K1094&gt;2,1,0)</f>
        <v>1</v>
      </c>
      <c r="U1094" s="1">
        <f>IF(L1094&gt;0.05,1,0)</f>
        <v>1</v>
      </c>
      <c r="V1094" s="1">
        <f>IF(M1094&gt;0,1,0)</f>
        <v>1</v>
      </c>
      <c r="W1094" s="1">
        <f>IF(N1094&gt;10,1,0)</f>
        <v>1</v>
      </c>
      <c r="X1094" s="1">
        <f>IF(O1094&gt;2,1,0)</f>
        <v>1</v>
      </c>
      <c r="Y1094" s="1">
        <f>IF(P1094&gt;0.05,1,0)</f>
        <v>0</v>
      </c>
      <c r="Z1094" s="1">
        <f>IF(Q1094&gt;0,1,0)</f>
        <v>1</v>
      </c>
      <c r="AA1094" s="1">
        <f t="shared" si="468"/>
        <v>0</v>
      </c>
      <c r="AB1094" s="1">
        <f t="shared" si="469"/>
        <v>6</v>
      </c>
      <c r="AC1094" s="1"/>
    </row>
    <row r="1095" spans="1:29" ht="12.95" customHeight="1">
      <c r="A1095" s="2" t="s">
        <v>1703</v>
      </c>
      <c r="B1095" s="1" t="s">
        <v>756</v>
      </c>
      <c r="C1095" s="1" t="s">
        <v>1704</v>
      </c>
      <c r="D1095" s="1">
        <v>40.172499999999999</v>
      </c>
      <c r="E1095" s="1">
        <v>-105.15430000000001</v>
      </c>
      <c r="F1095" s="3">
        <v>1</v>
      </c>
      <c r="G1095" s="9" t="s">
        <v>2025</v>
      </c>
      <c r="H1095" s="13">
        <v>620.33843899999999</v>
      </c>
      <c r="I1095" s="14">
        <v>10.181179</v>
      </c>
      <c r="J1095" s="12">
        <v>1.8499999999999999</v>
      </c>
      <c r="K1095" s="12">
        <v>1.4724999999999999</v>
      </c>
      <c r="L1095" s="12">
        <v>0.72849999999999993</v>
      </c>
      <c r="M1095" s="1">
        <v>0</v>
      </c>
      <c r="N1095" s="1">
        <v>59</v>
      </c>
      <c r="O1095" s="12">
        <v>1.9669179999999999</v>
      </c>
      <c r="P1095" s="1">
        <v>4.836E-3</v>
      </c>
      <c r="Q1095" s="1">
        <v>4</v>
      </c>
      <c r="R1095" s="1">
        <v>0</v>
      </c>
      <c r="S1095" s="1">
        <f>IF(J1095&gt;6,1,0)</f>
        <v>0</v>
      </c>
      <c r="T1095" s="1">
        <f>IF(K1095&gt;50,1,0)</f>
        <v>0</v>
      </c>
      <c r="U1095" s="1">
        <f>IF(L1095&gt;1,1,0)</f>
        <v>0</v>
      </c>
      <c r="V1095" s="1">
        <f>IF(M1095&gt;2,1,0)</f>
        <v>0</v>
      </c>
      <c r="W1095" s="1">
        <f>IF(N1095&gt;30,1,0)</f>
        <v>1</v>
      </c>
      <c r="X1095" s="1">
        <f>IF(O1095&gt;3,1,0)</f>
        <v>0</v>
      </c>
      <c r="Y1095" s="1">
        <f>IF(P1095&gt;0.002,1,0)</f>
        <v>1</v>
      </c>
      <c r="Z1095" s="1">
        <f>IF(Q1095&gt;3,1,0)</f>
        <v>1</v>
      </c>
      <c r="AA1095" s="1">
        <f t="shared" si="468"/>
        <v>0</v>
      </c>
      <c r="AB1095" s="1">
        <f t="shared" si="469"/>
        <v>3</v>
      </c>
      <c r="AC1095" s="1"/>
    </row>
    <row r="1096" spans="1:29" ht="12.95" customHeight="1">
      <c r="A1096" s="2" t="s">
        <v>1705</v>
      </c>
      <c r="B1096" s="1" t="s">
        <v>765</v>
      </c>
      <c r="C1096" s="1" t="s">
        <v>1706</v>
      </c>
      <c r="D1096" s="1">
        <v>38.541936</v>
      </c>
      <c r="E1096" s="1">
        <v>-106.949766</v>
      </c>
      <c r="F1096" s="3">
        <v>1</v>
      </c>
      <c r="G1096" s="9" t="s">
        <v>2024</v>
      </c>
      <c r="H1096" s="13">
        <v>2596.6898999999999</v>
      </c>
      <c r="I1096" s="14">
        <v>24.182404999999999</v>
      </c>
      <c r="J1096" s="12">
        <v>0</v>
      </c>
      <c r="K1096" s="12">
        <v>2.3409</v>
      </c>
      <c r="L1096" s="12">
        <v>0.16259999999999999</v>
      </c>
      <c r="M1096" s="1">
        <v>1</v>
      </c>
      <c r="N1096" s="1">
        <v>33</v>
      </c>
      <c r="O1096" s="12">
        <v>2.931616</v>
      </c>
      <c r="P1096" s="1">
        <v>9.4736000000000001E-2</v>
      </c>
      <c r="Q1096" s="1">
        <v>0</v>
      </c>
      <c r="R1096" s="1">
        <v>0</v>
      </c>
      <c r="S1096" s="1">
        <f>IF(J1096&gt;5,1,0)</f>
        <v>0</v>
      </c>
      <c r="T1096" s="1">
        <f>IF(K1096&gt;2,1,0)</f>
        <v>1</v>
      </c>
      <c r="U1096" s="1">
        <f>IF(L1096&gt;0.05,1,0)</f>
        <v>1</v>
      </c>
      <c r="V1096" s="1">
        <f t="shared" ref="V1096:V1127" si="470">IF(M1096&gt;0,1,0)</f>
        <v>1</v>
      </c>
      <c r="W1096" s="1">
        <f>IF(N1096&gt;10,1,0)</f>
        <v>1</v>
      </c>
      <c r="X1096" s="1">
        <f>IF(O1096&gt;2,1,0)</f>
        <v>1</v>
      </c>
      <c r="Y1096" s="1">
        <f>IF(P1096&gt;0.05,1,0)</f>
        <v>1</v>
      </c>
      <c r="Z1096" s="1">
        <f t="shared" ref="Z1096:Z1127" si="471">IF(Q1096&gt;0,1,0)</f>
        <v>0</v>
      </c>
      <c r="AA1096" s="1">
        <f t="shared" si="468"/>
        <v>0</v>
      </c>
      <c r="AB1096" s="1">
        <f t="shared" si="469"/>
        <v>6</v>
      </c>
      <c r="AC1096" s="1"/>
    </row>
    <row r="1097" spans="1:29" ht="12.95" customHeight="1">
      <c r="A1097" s="2" t="s">
        <v>1707</v>
      </c>
      <c r="B1097" s="1" t="s">
        <v>53</v>
      </c>
      <c r="C1097" s="1" t="s">
        <v>1708</v>
      </c>
      <c r="D1097" s="1">
        <v>38.326196000000003</v>
      </c>
      <c r="E1097" s="1">
        <v>-107.227119</v>
      </c>
      <c r="F1097" s="3">
        <v>1</v>
      </c>
      <c r="G1097" s="9" t="s">
        <v>2026</v>
      </c>
      <c r="H1097" s="13">
        <v>939.481537</v>
      </c>
      <c r="I1097" s="14">
        <v>24.675692000000002</v>
      </c>
      <c r="J1097" s="12">
        <v>0</v>
      </c>
      <c r="K1097" s="12">
        <v>0.1888</v>
      </c>
      <c r="L1097" s="12">
        <v>0.20710000000000003</v>
      </c>
      <c r="M1097" s="1">
        <v>0</v>
      </c>
      <c r="N1097" s="1">
        <v>17</v>
      </c>
      <c r="O1097" s="12">
        <v>2.0358939999999999</v>
      </c>
      <c r="P1097" s="1">
        <v>1.1709000000000001E-2</v>
      </c>
      <c r="Q1097" s="1">
        <v>0</v>
      </c>
      <c r="R1097" s="1">
        <v>0</v>
      </c>
      <c r="S1097" s="1">
        <f>IF(J1097&gt;0,1,0)</f>
        <v>0</v>
      </c>
      <c r="T1097" s="1">
        <f>IF(K1097&gt;0,1,0)</f>
        <v>1</v>
      </c>
      <c r="U1097" s="1">
        <f>IF(L1097&gt;0,1,0)</f>
        <v>1</v>
      </c>
      <c r="V1097" s="1">
        <f t="shared" si="470"/>
        <v>0</v>
      </c>
      <c r="W1097" s="1">
        <f>IF(N1097&gt;1,1,0)</f>
        <v>1</v>
      </c>
      <c r="X1097" s="1">
        <f>IF(O1097&gt;0.6,1,0)</f>
        <v>1</v>
      </c>
      <c r="Y1097" s="1">
        <f>IF(P1097&gt;0.03,1,0)</f>
        <v>0</v>
      </c>
      <c r="Z1097" s="1">
        <f t="shared" si="471"/>
        <v>0</v>
      </c>
      <c r="AA1097" s="1">
        <f>IF(R1097&gt;0,1,0)</f>
        <v>0</v>
      </c>
      <c r="AB1097" s="1">
        <f t="shared" si="469"/>
        <v>4</v>
      </c>
      <c r="AC1097" s="1"/>
    </row>
    <row r="1098" spans="1:29" ht="12.95" customHeight="1">
      <c r="A1098" s="2" t="s">
        <v>1709</v>
      </c>
      <c r="B1098" s="1" t="s">
        <v>89</v>
      </c>
      <c r="C1098" s="1" t="s">
        <v>1710</v>
      </c>
      <c r="D1098" s="1">
        <v>38.521667000000001</v>
      </c>
      <c r="E1098" s="1">
        <v>-106.94027800000001</v>
      </c>
      <c r="F1098" s="3">
        <v>1</v>
      </c>
      <c r="G1098" s="9" t="s">
        <v>2024</v>
      </c>
      <c r="H1098" s="13">
        <v>2723.9581130000001</v>
      </c>
      <c r="I1098" s="14">
        <v>24.071097999999999</v>
      </c>
      <c r="J1098" s="12">
        <v>0</v>
      </c>
      <c r="K1098" s="12">
        <v>2.7004999999999999</v>
      </c>
      <c r="L1098" s="12">
        <v>0.16</v>
      </c>
      <c r="M1098" s="1">
        <v>2</v>
      </c>
      <c r="N1098" s="1">
        <v>13</v>
      </c>
      <c r="O1098" s="12">
        <v>4.1407550000000004</v>
      </c>
      <c r="P1098" s="1">
        <v>1.2115000000000001E-2</v>
      </c>
      <c r="Q1098" s="1">
        <v>0</v>
      </c>
      <c r="R1098" s="1">
        <v>0</v>
      </c>
      <c r="S1098" s="1">
        <f>IF(J1098&gt;5,1,0)</f>
        <v>0</v>
      </c>
      <c r="T1098" s="1">
        <f>IF(K1098&gt;2,1,0)</f>
        <v>1</v>
      </c>
      <c r="U1098" s="1">
        <f>IF(L1098&gt;0.05,1,0)</f>
        <v>1</v>
      </c>
      <c r="V1098" s="1">
        <f t="shared" si="470"/>
        <v>1</v>
      </c>
      <c r="W1098" s="1">
        <f>IF(N1098&gt;10,1,0)</f>
        <v>1</v>
      </c>
      <c r="X1098" s="1">
        <f>IF(O1098&gt;2,1,0)</f>
        <v>1</v>
      </c>
      <c r="Y1098" s="1">
        <f>IF(P1098&gt;0.05,1,0)</f>
        <v>0</v>
      </c>
      <c r="Z1098" s="1">
        <f t="shared" si="471"/>
        <v>0</v>
      </c>
      <c r="AA1098" s="1">
        <f>IF(R1098&gt;2,1,0)</f>
        <v>0</v>
      </c>
      <c r="AB1098" s="1">
        <f t="shared" si="469"/>
        <v>5</v>
      </c>
      <c r="AC1098" s="1"/>
    </row>
    <row r="1099" spans="1:29" ht="12.95" customHeight="1">
      <c r="A1099" s="2" t="s">
        <v>1711</v>
      </c>
      <c r="B1099" s="1" t="s">
        <v>765</v>
      </c>
      <c r="C1099" s="1" t="s">
        <v>1712</v>
      </c>
      <c r="D1099" s="1">
        <v>38.517539999999997</v>
      </c>
      <c r="E1099" s="1">
        <v>-106.99491999999999</v>
      </c>
      <c r="F1099" s="3">
        <v>1</v>
      </c>
      <c r="G1099" s="9" t="s">
        <v>2024</v>
      </c>
      <c r="H1099" s="13">
        <v>5451.4275749999997</v>
      </c>
      <c r="I1099" s="14">
        <v>28.359238000000001</v>
      </c>
      <c r="J1099" s="12">
        <v>0</v>
      </c>
      <c r="K1099" s="12">
        <v>2.5421</v>
      </c>
      <c r="L1099" s="12">
        <v>0.22320000000000001</v>
      </c>
      <c r="M1099" s="1">
        <v>2</v>
      </c>
      <c r="N1099" s="1">
        <v>57</v>
      </c>
      <c r="O1099" s="12">
        <v>4.2259929999999999</v>
      </c>
      <c r="P1099" s="1">
        <v>5.1179000000000002E-2</v>
      </c>
      <c r="Q1099" s="1">
        <v>0</v>
      </c>
      <c r="R1099" s="1">
        <v>0</v>
      </c>
      <c r="S1099" s="1">
        <f>IF(J1099&gt;5,1,0)</f>
        <v>0</v>
      </c>
      <c r="T1099" s="1">
        <f>IF(K1099&gt;2,1,0)</f>
        <v>1</v>
      </c>
      <c r="U1099" s="1">
        <f>IF(L1099&gt;0.05,1,0)</f>
        <v>1</v>
      </c>
      <c r="V1099" s="1">
        <f t="shared" si="470"/>
        <v>1</v>
      </c>
      <c r="W1099" s="1">
        <f>IF(N1099&gt;10,1,0)</f>
        <v>1</v>
      </c>
      <c r="X1099" s="1">
        <f>IF(O1099&gt;2,1,0)</f>
        <v>1</v>
      </c>
      <c r="Y1099" s="1">
        <f>IF(P1099&gt;0.05,1,0)</f>
        <v>1</v>
      </c>
      <c r="Z1099" s="1">
        <f t="shared" si="471"/>
        <v>0</v>
      </c>
      <c r="AA1099" s="1">
        <f>IF(R1099&gt;2,1,0)</f>
        <v>0</v>
      </c>
      <c r="AB1099" s="1">
        <f t="shared" si="469"/>
        <v>6</v>
      </c>
      <c r="AC1099" s="1"/>
    </row>
    <row r="1100" spans="1:29" ht="12.95" customHeight="1">
      <c r="A1100" s="2" t="s">
        <v>1713</v>
      </c>
      <c r="B1100" s="1" t="s">
        <v>18</v>
      </c>
      <c r="C1100" s="1" t="s">
        <v>1714</v>
      </c>
      <c r="D1100" s="1">
        <v>38.866688000000003</v>
      </c>
      <c r="E1100" s="1">
        <v>-106.801233</v>
      </c>
      <c r="F1100" s="3">
        <v>2</v>
      </c>
      <c r="G1100" s="9" t="s">
        <v>2026</v>
      </c>
      <c r="H1100" s="13">
        <v>46.486913000000001</v>
      </c>
      <c r="I1100" s="14">
        <v>20.948201999999998</v>
      </c>
      <c r="J1100" s="12">
        <v>0</v>
      </c>
      <c r="K1100" s="12">
        <v>0</v>
      </c>
      <c r="L1100" s="12">
        <v>0</v>
      </c>
      <c r="M1100" s="1">
        <v>0</v>
      </c>
      <c r="N1100" s="1">
        <v>0</v>
      </c>
      <c r="O1100" s="12">
        <v>0.80252999999999997</v>
      </c>
      <c r="P1100" s="1">
        <v>6.4533999999999994E-2</v>
      </c>
      <c r="Q1100" s="1">
        <v>0</v>
      </c>
      <c r="R1100" s="1">
        <v>0</v>
      </c>
      <c r="S1100" s="1">
        <f>IF(J1100&gt;0,1,0)</f>
        <v>0</v>
      </c>
      <c r="T1100" s="1">
        <f>IF(K1100&gt;0,1,0)</f>
        <v>0</v>
      </c>
      <c r="U1100" s="1">
        <f>IF(L1100&gt;0,1,0)</f>
        <v>0</v>
      </c>
      <c r="V1100" s="1">
        <f t="shared" si="470"/>
        <v>0</v>
      </c>
      <c r="W1100" s="1">
        <f>IF(N1100&gt;1,1,0)</f>
        <v>0</v>
      </c>
      <c r="X1100" s="1">
        <f>IF(O1100&gt;0.6,1,0)</f>
        <v>1</v>
      </c>
      <c r="Y1100" s="1">
        <f>IF(P1100&gt;0.03,1,0)</f>
        <v>1</v>
      </c>
      <c r="Z1100" s="1">
        <f t="shared" si="471"/>
        <v>0</v>
      </c>
      <c r="AA1100" s="1">
        <f>IF(R1100&gt;0,1,0)</f>
        <v>0</v>
      </c>
      <c r="AB1100" s="1">
        <f t="shared" si="469"/>
        <v>2</v>
      </c>
      <c r="AC1100" s="1"/>
    </row>
    <row r="1101" spans="1:29" ht="12.95" customHeight="1">
      <c r="A1101" s="2" t="s">
        <v>1715</v>
      </c>
      <c r="B1101" s="1" t="s">
        <v>93</v>
      </c>
      <c r="C1101" s="1" t="s">
        <v>1716</v>
      </c>
      <c r="D1101" s="1">
        <v>38.387949999999996</v>
      </c>
      <c r="E1101" s="1">
        <v>-106.76826699999999</v>
      </c>
      <c r="F1101" s="3">
        <v>1</v>
      </c>
      <c r="G1101" s="9" t="s">
        <v>2024</v>
      </c>
      <c r="H1101" s="13">
        <v>919.44416200000001</v>
      </c>
      <c r="I1101" s="14">
        <v>32.725315999999999</v>
      </c>
      <c r="J1101" s="12">
        <v>0</v>
      </c>
      <c r="K1101" s="12">
        <v>0.9708</v>
      </c>
      <c r="L1101" s="12">
        <v>8.0599999999999991E-2</v>
      </c>
      <c r="M1101" s="1">
        <v>0</v>
      </c>
      <c r="N1101" s="1">
        <v>12</v>
      </c>
      <c r="O1101" s="12">
        <v>2.0333760000000001</v>
      </c>
      <c r="P1101" s="1">
        <v>0</v>
      </c>
      <c r="Q1101" s="1">
        <v>0</v>
      </c>
      <c r="R1101" s="1">
        <v>0</v>
      </c>
      <c r="S1101" s="1">
        <f>IF(J1101&gt;5,1,0)</f>
        <v>0</v>
      </c>
      <c r="T1101" s="1">
        <f>IF(K1101&gt;2,1,0)</f>
        <v>0</v>
      </c>
      <c r="U1101" s="1">
        <f>IF(L1101&gt;0.05,1,0)</f>
        <v>1</v>
      </c>
      <c r="V1101" s="1">
        <f t="shared" si="470"/>
        <v>0</v>
      </c>
      <c r="W1101" s="1">
        <f>IF(N1101&gt;10,1,0)</f>
        <v>1</v>
      </c>
      <c r="X1101" s="1">
        <f>IF(O1101&gt;2,1,0)</f>
        <v>1</v>
      </c>
      <c r="Y1101" s="1">
        <f>IF(P1101&gt;0.05,1,0)</f>
        <v>0</v>
      </c>
      <c r="Z1101" s="1">
        <f t="shared" si="471"/>
        <v>0</v>
      </c>
      <c r="AA1101" s="1">
        <f>IF(R1101&gt;2,1,0)</f>
        <v>0</v>
      </c>
      <c r="AB1101" s="1">
        <f t="shared" si="469"/>
        <v>3</v>
      </c>
      <c r="AC1101" s="1"/>
    </row>
    <row r="1102" spans="1:29" ht="12.95" customHeight="1">
      <c r="A1102" s="2" t="s">
        <v>1717</v>
      </c>
      <c r="B1102" s="1" t="s">
        <v>1718</v>
      </c>
      <c r="C1102" s="1" t="s">
        <v>1719</v>
      </c>
      <c r="D1102" s="1">
        <v>39.231099999999998</v>
      </c>
      <c r="E1102" s="1">
        <v>-107.1992</v>
      </c>
      <c r="F1102" s="3">
        <v>2</v>
      </c>
      <c r="G1102" s="9" t="s">
        <v>2026</v>
      </c>
      <c r="H1102" s="13">
        <v>93.536861000000002</v>
      </c>
      <c r="I1102" s="14">
        <v>21.610441999999999</v>
      </c>
      <c r="J1102" s="12">
        <v>0</v>
      </c>
      <c r="K1102" s="12">
        <v>0</v>
      </c>
      <c r="L1102" s="12">
        <v>0</v>
      </c>
      <c r="M1102" s="1">
        <v>0</v>
      </c>
      <c r="N1102" s="1">
        <v>0</v>
      </c>
      <c r="O1102" s="12">
        <v>0</v>
      </c>
      <c r="P1102" s="1">
        <v>0</v>
      </c>
      <c r="Q1102" s="1">
        <v>0</v>
      </c>
      <c r="R1102" s="1">
        <v>0</v>
      </c>
      <c r="S1102" s="1">
        <f t="shared" ref="S1102:S1133" si="472">IF(J1102&gt;0,1,0)</f>
        <v>0</v>
      </c>
      <c r="T1102" s="1">
        <f t="shared" ref="T1102:T1133" si="473">IF(K1102&gt;0,1,0)</f>
        <v>0</v>
      </c>
      <c r="U1102" s="1">
        <f t="shared" ref="U1102:U1133" si="474">IF(L1102&gt;0,1,0)</f>
        <v>0</v>
      </c>
      <c r="V1102" s="1">
        <f t="shared" si="470"/>
        <v>0</v>
      </c>
      <c r="W1102" s="1">
        <f t="shared" ref="W1102:W1133" si="475">IF(N1102&gt;1,1,0)</f>
        <v>0</v>
      </c>
      <c r="X1102" s="1">
        <f t="shared" ref="X1102:X1133" si="476">IF(O1102&gt;0.6,1,0)</f>
        <v>0</v>
      </c>
      <c r="Y1102" s="1">
        <f t="shared" ref="Y1102:Y1133" si="477">IF(P1102&gt;0.03,1,0)</f>
        <v>0</v>
      </c>
      <c r="Z1102" s="1">
        <f t="shared" si="471"/>
        <v>0</v>
      </c>
      <c r="AA1102" s="1">
        <f t="shared" ref="AA1102:AA1133" si="478">IF(R1102&gt;0,1,0)</f>
        <v>0</v>
      </c>
      <c r="AB1102" s="1">
        <f t="shared" si="469"/>
        <v>0</v>
      </c>
      <c r="AC1102" s="1"/>
    </row>
    <row r="1103" spans="1:29" ht="12.95" customHeight="1">
      <c r="A1103" s="2" t="s">
        <v>1720</v>
      </c>
      <c r="B1103" s="1" t="s">
        <v>499</v>
      </c>
      <c r="C1103" s="1" t="s">
        <v>1721</v>
      </c>
      <c r="D1103" s="1">
        <v>39.612200000000001</v>
      </c>
      <c r="E1103" s="1">
        <v>-106.276</v>
      </c>
      <c r="F1103" s="3">
        <v>2</v>
      </c>
      <c r="G1103" s="9" t="s">
        <v>2026</v>
      </c>
      <c r="H1103" s="13">
        <v>48.270035999999998</v>
      </c>
      <c r="I1103" s="14">
        <v>29.024052999999999</v>
      </c>
      <c r="J1103" s="12">
        <v>0</v>
      </c>
      <c r="K1103" s="12">
        <v>0</v>
      </c>
      <c r="L1103" s="12">
        <v>0.95969999999999978</v>
      </c>
      <c r="M1103" s="1">
        <v>0</v>
      </c>
      <c r="N1103" s="1">
        <v>0</v>
      </c>
      <c r="O1103" s="12">
        <v>0.87770599999999999</v>
      </c>
      <c r="P1103" s="1">
        <v>0</v>
      </c>
      <c r="Q1103" s="1">
        <v>0</v>
      </c>
      <c r="R1103" s="1">
        <v>0</v>
      </c>
      <c r="S1103" s="1">
        <f t="shared" si="472"/>
        <v>0</v>
      </c>
      <c r="T1103" s="1">
        <f t="shared" si="473"/>
        <v>0</v>
      </c>
      <c r="U1103" s="1">
        <f t="shared" si="474"/>
        <v>1</v>
      </c>
      <c r="V1103" s="1">
        <f t="shared" si="470"/>
        <v>0</v>
      </c>
      <c r="W1103" s="1">
        <f t="shared" si="475"/>
        <v>0</v>
      </c>
      <c r="X1103" s="1">
        <f t="shared" si="476"/>
        <v>1</v>
      </c>
      <c r="Y1103" s="1">
        <f t="shared" si="477"/>
        <v>0</v>
      </c>
      <c r="Z1103" s="1">
        <f t="shared" si="471"/>
        <v>0</v>
      </c>
      <c r="AA1103" s="1">
        <f t="shared" si="478"/>
        <v>0</v>
      </c>
      <c r="AB1103" s="1">
        <f t="shared" si="469"/>
        <v>2</v>
      </c>
      <c r="AC1103" s="1"/>
    </row>
    <row r="1104" spans="1:29" ht="12.95" customHeight="1">
      <c r="A1104" s="2" t="s">
        <v>1722</v>
      </c>
      <c r="B1104" s="1" t="s">
        <v>499</v>
      </c>
      <c r="C1104" s="1" t="s">
        <v>1721</v>
      </c>
      <c r="D1104" s="1">
        <v>39.596400000000003</v>
      </c>
      <c r="E1104" s="1">
        <v>-106.26519999999999</v>
      </c>
      <c r="F1104" s="3">
        <v>2</v>
      </c>
      <c r="G1104" s="9" t="s">
        <v>2026</v>
      </c>
      <c r="H1104" s="13">
        <v>32.456713000000001</v>
      </c>
      <c r="I1104" s="14">
        <v>23.244052</v>
      </c>
      <c r="J1104" s="12">
        <v>0</v>
      </c>
      <c r="K1104" s="12">
        <v>0</v>
      </c>
      <c r="L1104" s="12">
        <v>1.2191000000000001</v>
      </c>
      <c r="M1104" s="1">
        <v>0</v>
      </c>
      <c r="N1104" s="1">
        <v>0</v>
      </c>
      <c r="O1104" s="12">
        <v>1.0065329999999999</v>
      </c>
      <c r="P1104" s="1">
        <v>0</v>
      </c>
      <c r="Q1104" s="1">
        <v>0</v>
      </c>
      <c r="R1104" s="1">
        <v>0</v>
      </c>
      <c r="S1104" s="1">
        <f t="shared" si="472"/>
        <v>0</v>
      </c>
      <c r="T1104" s="1">
        <f t="shared" si="473"/>
        <v>0</v>
      </c>
      <c r="U1104" s="1">
        <f t="shared" si="474"/>
        <v>1</v>
      </c>
      <c r="V1104" s="1">
        <f t="shared" si="470"/>
        <v>0</v>
      </c>
      <c r="W1104" s="1">
        <f t="shared" si="475"/>
        <v>0</v>
      </c>
      <c r="X1104" s="1">
        <f t="shared" si="476"/>
        <v>1</v>
      </c>
      <c r="Y1104" s="1">
        <f t="shared" si="477"/>
        <v>0</v>
      </c>
      <c r="Z1104" s="1">
        <f t="shared" si="471"/>
        <v>0</v>
      </c>
      <c r="AA1104" s="1">
        <f t="shared" si="478"/>
        <v>0</v>
      </c>
      <c r="AB1104" s="1">
        <f t="shared" si="469"/>
        <v>2</v>
      </c>
      <c r="AC1104" s="1"/>
    </row>
    <row r="1105" spans="1:29" ht="12.95" customHeight="1">
      <c r="A1105" s="2" t="s">
        <v>1723</v>
      </c>
      <c r="B1105" s="1" t="s">
        <v>499</v>
      </c>
      <c r="C1105" s="1" t="s">
        <v>1721</v>
      </c>
      <c r="D1105" s="1">
        <v>39.591700000000003</v>
      </c>
      <c r="E1105" s="1">
        <v>-106.2466</v>
      </c>
      <c r="F1105" s="3">
        <v>2</v>
      </c>
      <c r="G1105" s="9" t="s">
        <v>2026</v>
      </c>
      <c r="H1105" s="13">
        <v>22.404240000000001</v>
      </c>
      <c r="I1105" s="14">
        <v>17.299318</v>
      </c>
      <c r="J1105" s="12">
        <v>0</v>
      </c>
      <c r="K1105" s="12">
        <v>0</v>
      </c>
      <c r="L1105" s="12">
        <v>1.3522000000000001</v>
      </c>
      <c r="M1105" s="1">
        <v>0</v>
      </c>
      <c r="N1105" s="1">
        <v>1</v>
      </c>
      <c r="O1105" s="12">
        <v>1.292988</v>
      </c>
      <c r="P1105" s="1">
        <v>0</v>
      </c>
      <c r="Q1105" s="1">
        <v>0</v>
      </c>
      <c r="R1105" s="1">
        <v>0</v>
      </c>
      <c r="S1105" s="1">
        <f t="shared" si="472"/>
        <v>0</v>
      </c>
      <c r="T1105" s="1">
        <f t="shared" si="473"/>
        <v>0</v>
      </c>
      <c r="U1105" s="1">
        <f t="shared" si="474"/>
        <v>1</v>
      </c>
      <c r="V1105" s="1">
        <f t="shared" si="470"/>
        <v>0</v>
      </c>
      <c r="W1105" s="1">
        <f t="shared" si="475"/>
        <v>0</v>
      </c>
      <c r="X1105" s="1">
        <f t="shared" si="476"/>
        <v>1</v>
      </c>
      <c r="Y1105" s="1">
        <f t="shared" si="477"/>
        <v>0</v>
      </c>
      <c r="Z1105" s="1">
        <f t="shared" si="471"/>
        <v>0</v>
      </c>
      <c r="AA1105" s="1">
        <f t="shared" si="478"/>
        <v>0</v>
      </c>
      <c r="AB1105" s="1">
        <f t="shared" si="469"/>
        <v>2</v>
      </c>
      <c r="AC1105" s="1"/>
    </row>
    <row r="1106" spans="1:29" ht="12.95" customHeight="1">
      <c r="A1106" s="2" t="s">
        <v>1724</v>
      </c>
      <c r="B1106" s="1" t="s">
        <v>499</v>
      </c>
      <c r="C1106" s="1" t="s">
        <v>1721</v>
      </c>
      <c r="D1106" s="1">
        <v>39.556199999999997</v>
      </c>
      <c r="E1106" s="1">
        <v>-106.22929999999999</v>
      </c>
      <c r="F1106" s="3">
        <v>2</v>
      </c>
      <c r="G1106" s="9" t="s">
        <v>2026</v>
      </c>
      <c r="H1106" s="13">
        <v>5.6960930000000003</v>
      </c>
      <c r="I1106" s="14">
        <v>5.6981010000000003</v>
      </c>
      <c r="J1106" s="12">
        <v>0</v>
      </c>
      <c r="K1106" s="12">
        <v>0</v>
      </c>
      <c r="L1106" s="12">
        <v>1.2955999999999999</v>
      </c>
      <c r="M1106" s="1">
        <v>0</v>
      </c>
      <c r="N1106" s="1">
        <v>1</v>
      </c>
      <c r="O1106" s="12">
        <v>2.8647239999999998</v>
      </c>
      <c r="P1106" s="1">
        <v>0</v>
      </c>
      <c r="Q1106" s="1">
        <v>0</v>
      </c>
      <c r="R1106" s="1">
        <v>0</v>
      </c>
      <c r="S1106" s="1">
        <f t="shared" si="472"/>
        <v>0</v>
      </c>
      <c r="T1106" s="1">
        <f t="shared" si="473"/>
        <v>0</v>
      </c>
      <c r="U1106" s="1">
        <f t="shared" si="474"/>
        <v>1</v>
      </c>
      <c r="V1106" s="1">
        <f t="shared" si="470"/>
        <v>0</v>
      </c>
      <c r="W1106" s="1">
        <f t="shared" si="475"/>
        <v>0</v>
      </c>
      <c r="X1106" s="1">
        <f t="shared" si="476"/>
        <v>1</v>
      </c>
      <c r="Y1106" s="1">
        <f t="shared" si="477"/>
        <v>0</v>
      </c>
      <c r="Z1106" s="1">
        <f t="shared" si="471"/>
        <v>0</v>
      </c>
      <c r="AA1106" s="1">
        <f t="shared" si="478"/>
        <v>0</v>
      </c>
      <c r="AB1106" s="1">
        <f t="shared" si="469"/>
        <v>2</v>
      </c>
      <c r="AC1106" s="1"/>
    </row>
    <row r="1107" spans="1:29" ht="12.95" customHeight="1">
      <c r="A1107" s="2" t="s">
        <v>1725</v>
      </c>
      <c r="B1107" s="1" t="s">
        <v>1726</v>
      </c>
      <c r="C1107" s="1" t="s">
        <v>1727</v>
      </c>
      <c r="D1107" s="1">
        <v>40.0276</v>
      </c>
      <c r="E1107" s="1">
        <v>-107.277</v>
      </c>
      <c r="F1107" s="3">
        <v>2</v>
      </c>
      <c r="G1107" s="9" t="s">
        <v>2026</v>
      </c>
      <c r="H1107" s="13">
        <v>35.223602999999997</v>
      </c>
      <c r="I1107" s="14">
        <v>16.687778999999999</v>
      </c>
      <c r="J1107" s="12">
        <v>0</v>
      </c>
      <c r="K1107" s="12">
        <v>0</v>
      </c>
      <c r="L1107" s="12">
        <v>0</v>
      </c>
      <c r="M1107" s="1">
        <v>0</v>
      </c>
      <c r="N1107" s="1">
        <v>2</v>
      </c>
      <c r="O1107" s="12">
        <v>0</v>
      </c>
      <c r="P1107" s="1">
        <v>0</v>
      </c>
      <c r="Q1107" s="1">
        <v>0</v>
      </c>
      <c r="R1107" s="1">
        <v>0</v>
      </c>
      <c r="S1107" s="1">
        <f t="shared" si="472"/>
        <v>0</v>
      </c>
      <c r="T1107" s="1">
        <f t="shared" si="473"/>
        <v>0</v>
      </c>
      <c r="U1107" s="1">
        <f t="shared" si="474"/>
        <v>0</v>
      </c>
      <c r="V1107" s="1">
        <f t="shared" si="470"/>
        <v>0</v>
      </c>
      <c r="W1107" s="1">
        <f t="shared" si="475"/>
        <v>1</v>
      </c>
      <c r="X1107" s="1">
        <f t="shared" si="476"/>
        <v>0</v>
      </c>
      <c r="Y1107" s="1">
        <f t="shared" si="477"/>
        <v>0</v>
      </c>
      <c r="Z1107" s="1">
        <f t="shared" si="471"/>
        <v>0</v>
      </c>
      <c r="AA1107" s="1">
        <f t="shared" si="478"/>
        <v>0</v>
      </c>
      <c r="AB1107" s="1">
        <f t="shared" si="469"/>
        <v>1</v>
      </c>
      <c r="AC1107" s="1"/>
    </row>
    <row r="1108" spans="1:29" ht="12.95" customHeight="1">
      <c r="A1108" s="2" t="s">
        <v>1728</v>
      </c>
      <c r="B1108" s="1" t="s">
        <v>1729</v>
      </c>
      <c r="C1108" s="1" t="s">
        <v>1721</v>
      </c>
      <c r="D1108" s="1">
        <v>39.652999999999999</v>
      </c>
      <c r="E1108" s="1">
        <v>-106.2788</v>
      </c>
      <c r="F1108" s="3">
        <v>2</v>
      </c>
      <c r="G1108" s="9" t="s">
        <v>2026</v>
      </c>
      <c r="H1108" s="13">
        <v>9.6378599999999999</v>
      </c>
      <c r="I1108" s="14">
        <v>9.6382469999999998</v>
      </c>
      <c r="J1108" s="12">
        <v>0</v>
      </c>
      <c r="K1108" s="12">
        <v>0</v>
      </c>
      <c r="L1108" s="12">
        <v>0</v>
      </c>
      <c r="M1108" s="1">
        <v>0</v>
      </c>
      <c r="N1108" s="1">
        <v>0</v>
      </c>
      <c r="O1108" s="12">
        <v>0.44323400000000002</v>
      </c>
      <c r="P1108" s="1">
        <v>0</v>
      </c>
      <c r="Q1108" s="1">
        <v>0</v>
      </c>
      <c r="R1108" s="1">
        <v>0</v>
      </c>
      <c r="S1108" s="1">
        <f t="shared" si="472"/>
        <v>0</v>
      </c>
      <c r="T1108" s="1">
        <f t="shared" si="473"/>
        <v>0</v>
      </c>
      <c r="U1108" s="1">
        <f t="shared" si="474"/>
        <v>0</v>
      </c>
      <c r="V1108" s="1">
        <f t="shared" si="470"/>
        <v>0</v>
      </c>
      <c r="W1108" s="1">
        <f t="shared" si="475"/>
        <v>0</v>
      </c>
      <c r="X1108" s="1">
        <f t="shared" si="476"/>
        <v>0</v>
      </c>
      <c r="Y1108" s="1">
        <f t="shared" si="477"/>
        <v>0</v>
      </c>
      <c r="Z1108" s="1">
        <f t="shared" si="471"/>
        <v>0</v>
      </c>
      <c r="AA1108" s="1">
        <f t="shared" si="478"/>
        <v>0</v>
      </c>
      <c r="AB1108" s="1">
        <f t="shared" si="469"/>
        <v>0</v>
      </c>
      <c r="AC1108" s="1"/>
    </row>
    <row r="1109" spans="1:29" ht="12.95" customHeight="1">
      <c r="A1109" s="2" t="s">
        <v>1730</v>
      </c>
      <c r="B1109" s="1" t="s">
        <v>463</v>
      </c>
      <c r="C1109" s="1" t="s">
        <v>1731</v>
      </c>
      <c r="D1109" s="1">
        <v>39.828499999999998</v>
      </c>
      <c r="E1109" s="1">
        <v>-106.3272</v>
      </c>
      <c r="F1109" s="3">
        <v>2</v>
      </c>
      <c r="G1109" s="9" t="s">
        <v>2026</v>
      </c>
      <c r="H1109" s="13">
        <v>26.492341</v>
      </c>
      <c r="I1109" s="14">
        <v>13.389367999999999</v>
      </c>
      <c r="J1109" s="12">
        <v>0</v>
      </c>
      <c r="K1109" s="12">
        <v>0</v>
      </c>
      <c r="L1109" s="12">
        <v>0</v>
      </c>
      <c r="M1109" s="1">
        <v>0</v>
      </c>
      <c r="N1109" s="1">
        <v>0</v>
      </c>
      <c r="O1109" s="12">
        <v>0</v>
      </c>
      <c r="P1109" s="1">
        <v>0</v>
      </c>
      <c r="Q1109" s="1">
        <v>0</v>
      </c>
      <c r="R1109" s="1">
        <v>0</v>
      </c>
      <c r="S1109" s="1">
        <f t="shared" si="472"/>
        <v>0</v>
      </c>
      <c r="T1109" s="1">
        <f t="shared" si="473"/>
        <v>0</v>
      </c>
      <c r="U1109" s="1">
        <f t="shared" si="474"/>
        <v>0</v>
      </c>
      <c r="V1109" s="1">
        <f t="shared" si="470"/>
        <v>0</v>
      </c>
      <c r="W1109" s="1">
        <f t="shared" si="475"/>
        <v>0</v>
      </c>
      <c r="X1109" s="1">
        <f t="shared" si="476"/>
        <v>0</v>
      </c>
      <c r="Y1109" s="1">
        <f t="shared" si="477"/>
        <v>0</v>
      </c>
      <c r="Z1109" s="1">
        <f t="shared" si="471"/>
        <v>0</v>
      </c>
      <c r="AA1109" s="1">
        <f t="shared" si="478"/>
        <v>0</v>
      </c>
      <c r="AB1109" s="1">
        <f t="shared" si="469"/>
        <v>0</v>
      </c>
      <c r="AC1109" s="1"/>
    </row>
    <row r="1110" spans="1:29" ht="12.95" customHeight="1">
      <c r="A1110" s="2" t="s">
        <v>1732</v>
      </c>
      <c r="B1110" s="1" t="s">
        <v>1305</v>
      </c>
      <c r="C1110" s="1" t="s">
        <v>1721</v>
      </c>
      <c r="D1110" s="1">
        <v>39.5413</v>
      </c>
      <c r="E1110" s="1">
        <v>-106.43340000000001</v>
      </c>
      <c r="F1110" s="3">
        <v>2</v>
      </c>
      <c r="G1110" s="9" t="s">
        <v>2026</v>
      </c>
      <c r="H1110" s="13">
        <v>84.591144</v>
      </c>
      <c r="I1110" s="14">
        <v>15.675212</v>
      </c>
      <c r="J1110" s="12">
        <v>0</v>
      </c>
      <c r="K1110" s="12">
        <v>0</v>
      </c>
      <c r="L1110" s="12">
        <v>0</v>
      </c>
      <c r="M1110" s="1">
        <v>0</v>
      </c>
      <c r="N1110" s="1">
        <v>0</v>
      </c>
      <c r="O1110" s="12">
        <v>9.4118999999999994E-2</v>
      </c>
      <c r="P1110" s="1">
        <v>0</v>
      </c>
      <c r="Q1110" s="1">
        <v>0</v>
      </c>
      <c r="R1110" s="1">
        <v>0</v>
      </c>
      <c r="S1110" s="1">
        <f t="shared" si="472"/>
        <v>0</v>
      </c>
      <c r="T1110" s="1">
        <f t="shared" si="473"/>
        <v>0</v>
      </c>
      <c r="U1110" s="1">
        <f t="shared" si="474"/>
        <v>0</v>
      </c>
      <c r="V1110" s="1">
        <f t="shared" si="470"/>
        <v>0</v>
      </c>
      <c r="W1110" s="1">
        <f t="shared" si="475"/>
        <v>0</v>
      </c>
      <c r="X1110" s="1">
        <f t="shared" si="476"/>
        <v>0</v>
      </c>
      <c r="Y1110" s="1">
        <f t="shared" si="477"/>
        <v>0</v>
      </c>
      <c r="Z1110" s="1">
        <f t="shared" si="471"/>
        <v>0</v>
      </c>
      <c r="AA1110" s="1">
        <f t="shared" si="478"/>
        <v>0</v>
      </c>
      <c r="AB1110" s="1">
        <f t="shared" si="469"/>
        <v>0</v>
      </c>
      <c r="AC1110" s="1"/>
    </row>
    <row r="1111" spans="1:29" ht="12.95" customHeight="1">
      <c r="A1111" s="2" t="s">
        <v>1733</v>
      </c>
      <c r="B1111" s="1" t="s">
        <v>1305</v>
      </c>
      <c r="C1111" s="1" t="s">
        <v>1721</v>
      </c>
      <c r="D1111" s="1">
        <v>39.523000000000003</v>
      </c>
      <c r="E1111" s="1">
        <v>-106.4526</v>
      </c>
      <c r="F1111" s="3">
        <v>2</v>
      </c>
      <c r="G1111" s="9" t="s">
        <v>2026</v>
      </c>
      <c r="H1111" s="13">
        <v>77.274444000000003</v>
      </c>
      <c r="I1111" s="14">
        <v>22.558658999999999</v>
      </c>
      <c r="J1111" s="12">
        <v>0</v>
      </c>
      <c r="K1111" s="12">
        <v>0</v>
      </c>
      <c r="L1111" s="12">
        <v>0</v>
      </c>
      <c r="M1111" s="1">
        <v>0</v>
      </c>
      <c r="N1111" s="1">
        <v>0</v>
      </c>
      <c r="O1111" s="12">
        <v>0</v>
      </c>
      <c r="P1111" s="1">
        <v>0</v>
      </c>
      <c r="Q1111" s="1">
        <v>0</v>
      </c>
      <c r="R1111" s="1">
        <v>0</v>
      </c>
      <c r="S1111" s="1">
        <f t="shared" si="472"/>
        <v>0</v>
      </c>
      <c r="T1111" s="1">
        <f t="shared" si="473"/>
        <v>0</v>
      </c>
      <c r="U1111" s="1">
        <f t="shared" si="474"/>
        <v>0</v>
      </c>
      <c r="V1111" s="1">
        <f t="shared" si="470"/>
        <v>0</v>
      </c>
      <c r="W1111" s="1">
        <f t="shared" si="475"/>
        <v>0</v>
      </c>
      <c r="X1111" s="1">
        <f t="shared" si="476"/>
        <v>0</v>
      </c>
      <c r="Y1111" s="1">
        <f t="shared" si="477"/>
        <v>0</v>
      </c>
      <c r="Z1111" s="1">
        <f t="shared" si="471"/>
        <v>0</v>
      </c>
      <c r="AA1111" s="1">
        <f t="shared" si="478"/>
        <v>0</v>
      </c>
      <c r="AB1111" s="1">
        <f t="shared" si="469"/>
        <v>0</v>
      </c>
      <c r="AC1111" s="1"/>
    </row>
    <row r="1112" spans="1:29" ht="12.95" customHeight="1">
      <c r="A1112" s="2" t="s">
        <v>1734</v>
      </c>
      <c r="B1112" s="1" t="s">
        <v>1305</v>
      </c>
      <c r="C1112" s="1" t="s">
        <v>1721</v>
      </c>
      <c r="D1112" s="1">
        <v>39.484099999999998</v>
      </c>
      <c r="E1112" s="1">
        <v>-106.5039</v>
      </c>
      <c r="F1112" s="3">
        <v>2</v>
      </c>
      <c r="G1112" s="9" t="s">
        <v>2026</v>
      </c>
      <c r="H1112" s="13">
        <v>41.696779999999997</v>
      </c>
      <c r="I1112" s="14">
        <v>21.449691999999999</v>
      </c>
      <c r="J1112" s="12">
        <v>0</v>
      </c>
      <c r="K1112" s="12">
        <v>0</v>
      </c>
      <c r="L1112" s="12">
        <v>0</v>
      </c>
      <c r="M1112" s="1">
        <v>0</v>
      </c>
      <c r="N1112" s="1">
        <v>0</v>
      </c>
      <c r="O1112" s="12">
        <v>0</v>
      </c>
      <c r="P1112" s="1">
        <v>0</v>
      </c>
      <c r="Q1112" s="1">
        <v>0</v>
      </c>
      <c r="R1112" s="1">
        <v>0</v>
      </c>
      <c r="S1112" s="1">
        <f t="shared" si="472"/>
        <v>0</v>
      </c>
      <c r="T1112" s="1">
        <f t="shared" si="473"/>
        <v>0</v>
      </c>
      <c r="U1112" s="1">
        <f t="shared" si="474"/>
        <v>0</v>
      </c>
      <c r="V1112" s="1">
        <f t="shared" si="470"/>
        <v>0</v>
      </c>
      <c r="W1112" s="1">
        <f t="shared" si="475"/>
        <v>0</v>
      </c>
      <c r="X1112" s="1">
        <f t="shared" si="476"/>
        <v>0</v>
      </c>
      <c r="Y1112" s="1">
        <f t="shared" si="477"/>
        <v>0</v>
      </c>
      <c r="Z1112" s="1">
        <f t="shared" si="471"/>
        <v>0</v>
      </c>
      <c r="AA1112" s="1">
        <f t="shared" si="478"/>
        <v>0</v>
      </c>
      <c r="AB1112" s="1">
        <f t="shared" si="469"/>
        <v>0</v>
      </c>
      <c r="AC1112" s="1"/>
    </row>
    <row r="1113" spans="1:29" ht="12.95" customHeight="1">
      <c r="A1113" s="2" t="s">
        <v>1735</v>
      </c>
      <c r="B1113" s="1" t="s">
        <v>1736</v>
      </c>
      <c r="C1113" s="1" t="s">
        <v>1721</v>
      </c>
      <c r="D1113" s="1">
        <v>39.36</v>
      </c>
      <c r="E1113" s="1">
        <v>-106.4526</v>
      </c>
      <c r="F1113" s="3">
        <v>2</v>
      </c>
      <c r="G1113" s="9" t="s">
        <v>2026</v>
      </c>
      <c r="H1113" s="13">
        <v>15.056423000000001</v>
      </c>
      <c r="I1113" s="14">
        <v>13.597063</v>
      </c>
      <c r="J1113" s="12">
        <v>0</v>
      </c>
      <c r="K1113" s="12">
        <v>0</v>
      </c>
      <c r="L1113" s="12">
        <v>0</v>
      </c>
      <c r="M1113" s="1">
        <v>0</v>
      </c>
      <c r="N1113" s="1">
        <v>0</v>
      </c>
      <c r="O1113" s="12">
        <v>0</v>
      </c>
      <c r="P1113" s="1">
        <v>0</v>
      </c>
      <c r="Q1113" s="1">
        <v>0</v>
      </c>
      <c r="R1113" s="1">
        <v>0</v>
      </c>
      <c r="S1113" s="1">
        <f t="shared" si="472"/>
        <v>0</v>
      </c>
      <c r="T1113" s="1">
        <f t="shared" si="473"/>
        <v>0</v>
      </c>
      <c r="U1113" s="1">
        <f t="shared" si="474"/>
        <v>0</v>
      </c>
      <c r="V1113" s="1">
        <f t="shared" si="470"/>
        <v>0</v>
      </c>
      <c r="W1113" s="1">
        <f t="shared" si="475"/>
        <v>0</v>
      </c>
      <c r="X1113" s="1">
        <f t="shared" si="476"/>
        <v>0</v>
      </c>
      <c r="Y1113" s="1">
        <f t="shared" si="477"/>
        <v>0</v>
      </c>
      <c r="Z1113" s="1">
        <f t="shared" si="471"/>
        <v>0</v>
      </c>
      <c r="AA1113" s="1">
        <f t="shared" si="478"/>
        <v>0</v>
      </c>
      <c r="AB1113" s="1">
        <f t="shared" si="469"/>
        <v>0</v>
      </c>
      <c r="AC1113" s="1"/>
    </row>
    <row r="1114" spans="1:29" ht="12.95" customHeight="1">
      <c r="A1114" s="2" t="s">
        <v>1737</v>
      </c>
      <c r="B1114" s="1" t="s">
        <v>1736</v>
      </c>
      <c r="C1114" s="1" t="s">
        <v>1721</v>
      </c>
      <c r="D1114" s="1">
        <v>39.355899999999998</v>
      </c>
      <c r="E1114" s="1">
        <v>-106.45399999999999</v>
      </c>
      <c r="F1114" s="3">
        <v>2</v>
      </c>
      <c r="G1114" s="9" t="s">
        <v>2026</v>
      </c>
      <c r="H1114" s="13">
        <v>14.064883999999999</v>
      </c>
      <c r="I1114" s="14">
        <v>13.57085</v>
      </c>
      <c r="J1114" s="12">
        <v>0</v>
      </c>
      <c r="K1114" s="12">
        <v>0</v>
      </c>
      <c r="L1114" s="12">
        <v>0</v>
      </c>
      <c r="M1114" s="1">
        <v>0</v>
      </c>
      <c r="N1114" s="1">
        <v>0</v>
      </c>
      <c r="O1114" s="12">
        <v>0</v>
      </c>
      <c r="P1114" s="1">
        <v>0</v>
      </c>
      <c r="Q1114" s="1">
        <v>0</v>
      </c>
      <c r="R1114" s="1">
        <v>0</v>
      </c>
      <c r="S1114" s="1">
        <f t="shared" si="472"/>
        <v>0</v>
      </c>
      <c r="T1114" s="1">
        <f t="shared" si="473"/>
        <v>0</v>
      </c>
      <c r="U1114" s="1">
        <f t="shared" si="474"/>
        <v>0</v>
      </c>
      <c r="V1114" s="1">
        <f t="shared" si="470"/>
        <v>0</v>
      </c>
      <c r="W1114" s="1">
        <f t="shared" si="475"/>
        <v>0</v>
      </c>
      <c r="X1114" s="1">
        <f t="shared" si="476"/>
        <v>0</v>
      </c>
      <c r="Y1114" s="1">
        <f t="shared" si="477"/>
        <v>0</v>
      </c>
      <c r="Z1114" s="1">
        <f t="shared" si="471"/>
        <v>0</v>
      </c>
      <c r="AA1114" s="1">
        <f t="shared" si="478"/>
        <v>0</v>
      </c>
      <c r="AB1114" s="1">
        <f t="shared" si="469"/>
        <v>0</v>
      </c>
      <c r="AC1114" s="1"/>
    </row>
    <row r="1115" spans="1:29" ht="12.95" customHeight="1">
      <c r="A1115" s="2" t="s">
        <v>1738</v>
      </c>
      <c r="B1115" s="1" t="s">
        <v>489</v>
      </c>
      <c r="C1115" s="1" t="s">
        <v>1721</v>
      </c>
      <c r="D1115" s="1">
        <v>39.627699999999997</v>
      </c>
      <c r="E1115" s="1">
        <v>-106.271</v>
      </c>
      <c r="F1115" s="3">
        <v>2</v>
      </c>
      <c r="G1115" s="9" t="s">
        <v>2026</v>
      </c>
      <c r="H1115" s="13">
        <v>35.920791999999999</v>
      </c>
      <c r="I1115" s="14">
        <v>17.843247999999999</v>
      </c>
      <c r="J1115" s="12">
        <v>0</v>
      </c>
      <c r="K1115" s="12">
        <v>0</v>
      </c>
      <c r="L1115" s="12">
        <v>0</v>
      </c>
      <c r="M1115" s="1">
        <v>0</v>
      </c>
      <c r="N1115" s="1">
        <v>0</v>
      </c>
      <c r="O1115" s="12">
        <v>0</v>
      </c>
      <c r="P1115" s="1">
        <v>0</v>
      </c>
      <c r="Q1115" s="1">
        <v>0</v>
      </c>
      <c r="R1115" s="1">
        <v>0</v>
      </c>
      <c r="S1115" s="1">
        <f t="shared" si="472"/>
        <v>0</v>
      </c>
      <c r="T1115" s="1">
        <f t="shared" si="473"/>
        <v>0</v>
      </c>
      <c r="U1115" s="1">
        <f t="shared" si="474"/>
        <v>0</v>
      </c>
      <c r="V1115" s="1">
        <f t="shared" si="470"/>
        <v>0</v>
      </c>
      <c r="W1115" s="1">
        <f t="shared" si="475"/>
        <v>0</v>
      </c>
      <c r="X1115" s="1">
        <f t="shared" si="476"/>
        <v>0</v>
      </c>
      <c r="Y1115" s="1">
        <f t="shared" si="477"/>
        <v>0</v>
      </c>
      <c r="Z1115" s="1">
        <f t="shared" si="471"/>
        <v>0</v>
      </c>
      <c r="AA1115" s="1">
        <f t="shared" si="478"/>
        <v>0</v>
      </c>
      <c r="AB1115" s="1">
        <f t="shared" si="469"/>
        <v>0</v>
      </c>
      <c r="AC1115" s="1"/>
    </row>
    <row r="1116" spans="1:29" ht="12.95" customHeight="1">
      <c r="A1116" s="2" t="s">
        <v>1739</v>
      </c>
      <c r="B1116" s="1" t="s">
        <v>489</v>
      </c>
      <c r="C1116" s="1" t="s">
        <v>1721</v>
      </c>
      <c r="D1116" s="1">
        <v>39.625999999999998</v>
      </c>
      <c r="E1116" s="1">
        <v>-106.2313</v>
      </c>
      <c r="F1116" s="3">
        <v>2</v>
      </c>
      <c r="G1116" s="9" t="s">
        <v>2026</v>
      </c>
      <c r="H1116" s="13">
        <v>21.543897000000001</v>
      </c>
      <c r="I1116" s="14">
        <v>21.544513999999999</v>
      </c>
      <c r="J1116" s="12">
        <v>0</v>
      </c>
      <c r="K1116" s="12">
        <v>0</v>
      </c>
      <c r="L1116" s="12">
        <v>0</v>
      </c>
      <c r="M1116" s="1">
        <v>0</v>
      </c>
      <c r="N1116" s="1">
        <v>0</v>
      </c>
      <c r="O1116" s="12">
        <v>0.81103599999999998</v>
      </c>
      <c r="P1116" s="1">
        <v>0</v>
      </c>
      <c r="Q1116" s="1">
        <v>0</v>
      </c>
      <c r="R1116" s="1">
        <v>0</v>
      </c>
      <c r="S1116" s="1">
        <f t="shared" si="472"/>
        <v>0</v>
      </c>
      <c r="T1116" s="1">
        <f t="shared" si="473"/>
        <v>0</v>
      </c>
      <c r="U1116" s="1">
        <f t="shared" si="474"/>
        <v>0</v>
      </c>
      <c r="V1116" s="1">
        <f t="shared" si="470"/>
        <v>0</v>
      </c>
      <c r="W1116" s="1">
        <f t="shared" si="475"/>
        <v>0</v>
      </c>
      <c r="X1116" s="1">
        <f t="shared" si="476"/>
        <v>1</v>
      </c>
      <c r="Y1116" s="1">
        <f t="shared" si="477"/>
        <v>0</v>
      </c>
      <c r="Z1116" s="1">
        <f t="shared" si="471"/>
        <v>0</v>
      </c>
      <c r="AA1116" s="1">
        <f t="shared" si="478"/>
        <v>0</v>
      </c>
      <c r="AB1116" s="1">
        <f t="shared" si="469"/>
        <v>1</v>
      </c>
      <c r="AC1116" s="1"/>
    </row>
    <row r="1117" spans="1:29" ht="12.95" customHeight="1">
      <c r="A1117" s="2" t="s">
        <v>1740</v>
      </c>
      <c r="B1117" s="1" t="s">
        <v>489</v>
      </c>
      <c r="C1117" s="1" t="s">
        <v>1721</v>
      </c>
      <c r="D1117" s="1">
        <v>39.624200000000002</v>
      </c>
      <c r="E1117" s="1">
        <v>-106.206</v>
      </c>
      <c r="F1117" s="3">
        <v>2</v>
      </c>
      <c r="G1117" s="9" t="s">
        <v>2026</v>
      </c>
      <c r="H1117" s="13">
        <v>14.357552</v>
      </c>
      <c r="I1117" s="14">
        <v>14.35962</v>
      </c>
      <c r="J1117" s="12">
        <v>0</v>
      </c>
      <c r="K1117" s="12">
        <v>0</v>
      </c>
      <c r="L1117" s="12">
        <v>0</v>
      </c>
      <c r="M1117" s="1">
        <v>0</v>
      </c>
      <c r="N1117" s="1">
        <v>0</v>
      </c>
      <c r="O1117" s="12">
        <v>1.1425529999999999</v>
      </c>
      <c r="P1117" s="1">
        <v>0</v>
      </c>
      <c r="Q1117" s="1">
        <v>0</v>
      </c>
      <c r="R1117" s="1">
        <v>0</v>
      </c>
      <c r="S1117" s="1">
        <f t="shared" si="472"/>
        <v>0</v>
      </c>
      <c r="T1117" s="1">
        <f t="shared" si="473"/>
        <v>0</v>
      </c>
      <c r="U1117" s="1">
        <f t="shared" si="474"/>
        <v>0</v>
      </c>
      <c r="V1117" s="1">
        <f t="shared" si="470"/>
        <v>0</v>
      </c>
      <c r="W1117" s="1">
        <f t="shared" si="475"/>
        <v>0</v>
      </c>
      <c r="X1117" s="1">
        <f t="shared" si="476"/>
        <v>1</v>
      </c>
      <c r="Y1117" s="1">
        <f t="shared" si="477"/>
        <v>0</v>
      </c>
      <c r="Z1117" s="1">
        <f t="shared" si="471"/>
        <v>0</v>
      </c>
      <c r="AA1117" s="1">
        <f t="shared" si="478"/>
        <v>0</v>
      </c>
      <c r="AB1117" s="1">
        <f t="shared" si="469"/>
        <v>1</v>
      </c>
      <c r="AC1117" s="1"/>
    </row>
    <row r="1118" spans="1:29" ht="12.95" customHeight="1">
      <c r="A1118" s="2" t="s">
        <v>1741</v>
      </c>
      <c r="B1118" s="1" t="s">
        <v>489</v>
      </c>
      <c r="C1118" s="1" t="s">
        <v>1721</v>
      </c>
      <c r="D1118" s="1">
        <v>39.624400000000001</v>
      </c>
      <c r="E1118" s="1">
        <v>-106.18899999999999</v>
      </c>
      <c r="F1118" s="3">
        <v>2</v>
      </c>
      <c r="G1118" s="9" t="s">
        <v>2026</v>
      </c>
      <c r="H1118" s="13">
        <v>4.0965109999999996</v>
      </c>
      <c r="I1118" s="14">
        <v>4.0935370000000004</v>
      </c>
      <c r="J1118" s="12">
        <v>0</v>
      </c>
      <c r="K1118" s="12">
        <v>0</v>
      </c>
      <c r="L1118" s="12">
        <v>0</v>
      </c>
      <c r="M1118" s="1">
        <v>0</v>
      </c>
      <c r="N1118" s="1">
        <v>0</v>
      </c>
      <c r="O1118" s="12">
        <v>2.2901020000000001</v>
      </c>
      <c r="P1118" s="1">
        <v>0</v>
      </c>
      <c r="Q1118" s="1">
        <v>0</v>
      </c>
      <c r="R1118" s="1">
        <v>0</v>
      </c>
      <c r="S1118" s="1">
        <f t="shared" si="472"/>
        <v>0</v>
      </c>
      <c r="T1118" s="1">
        <f t="shared" si="473"/>
        <v>0</v>
      </c>
      <c r="U1118" s="1">
        <f t="shared" si="474"/>
        <v>0</v>
      </c>
      <c r="V1118" s="1">
        <f t="shared" si="470"/>
        <v>0</v>
      </c>
      <c r="W1118" s="1">
        <f t="shared" si="475"/>
        <v>0</v>
      </c>
      <c r="X1118" s="1">
        <f t="shared" si="476"/>
        <v>1</v>
      </c>
      <c r="Y1118" s="1">
        <f t="shared" si="477"/>
        <v>0</v>
      </c>
      <c r="Z1118" s="1">
        <f t="shared" si="471"/>
        <v>0</v>
      </c>
      <c r="AA1118" s="1">
        <f t="shared" si="478"/>
        <v>0</v>
      </c>
      <c r="AB1118" s="1">
        <f t="shared" si="469"/>
        <v>1</v>
      </c>
      <c r="AC1118" s="1"/>
    </row>
    <row r="1119" spans="1:29" ht="12.95" customHeight="1">
      <c r="A1119" s="2" t="s">
        <v>1742</v>
      </c>
      <c r="B1119" s="1" t="s">
        <v>383</v>
      </c>
      <c r="C1119" s="1" t="s">
        <v>1731</v>
      </c>
      <c r="D1119" s="1">
        <v>39.595399999999998</v>
      </c>
      <c r="E1119" s="1">
        <v>-106.1237</v>
      </c>
      <c r="F1119" s="3">
        <v>2</v>
      </c>
      <c r="G1119" s="9" t="s">
        <v>2026</v>
      </c>
      <c r="H1119" s="13">
        <v>6.5185909999999998</v>
      </c>
      <c r="I1119" s="14">
        <v>6.2724190000000002</v>
      </c>
      <c r="J1119" s="12">
        <v>0</v>
      </c>
      <c r="K1119" s="12">
        <v>0</v>
      </c>
      <c r="L1119" s="12">
        <v>0</v>
      </c>
      <c r="M1119" s="1">
        <v>0</v>
      </c>
      <c r="N1119" s="1">
        <v>0</v>
      </c>
      <c r="O1119" s="12">
        <v>0</v>
      </c>
      <c r="P1119" s="1">
        <v>0</v>
      </c>
      <c r="Q1119" s="1">
        <v>0</v>
      </c>
      <c r="R1119" s="1">
        <v>0</v>
      </c>
      <c r="S1119" s="1">
        <f t="shared" si="472"/>
        <v>0</v>
      </c>
      <c r="T1119" s="1">
        <f t="shared" si="473"/>
        <v>0</v>
      </c>
      <c r="U1119" s="1">
        <f t="shared" si="474"/>
        <v>0</v>
      </c>
      <c r="V1119" s="1">
        <f t="shared" si="470"/>
        <v>0</v>
      </c>
      <c r="W1119" s="1">
        <f t="shared" si="475"/>
        <v>0</v>
      </c>
      <c r="X1119" s="1">
        <f t="shared" si="476"/>
        <v>0</v>
      </c>
      <c r="Y1119" s="1">
        <f t="shared" si="477"/>
        <v>0</v>
      </c>
      <c r="Z1119" s="1">
        <f t="shared" si="471"/>
        <v>0</v>
      </c>
      <c r="AA1119" s="1">
        <f t="shared" si="478"/>
        <v>0</v>
      </c>
      <c r="AB1119" s="1">
        <f t="shared" si="469"/>
        <v>0</v>
      </c>
      <c r="AC1119" s="1"/>
    </row>
    <row r="1120" spans="1:29" ht="12.95" customHeight="1">
      <c r="A1120" s="2" t="s">
        <v>1743</v>
      </c>
      <c r="B1120" s="1" t="s">
        <v>1744</v>
      </c>
      <c r="C1120" s="1" t="s">
        <v>1731</v>
      </c>
      <c r="D1120" s="1">
        <v>39.573</v>
      </c>
      <c r="E1120" s="1">
        <v>-106.1722</v>
      </c>
      <c r="F1120" s="3">
        <v>2</v>
      </c>
      <c r="G1120" s="9" t="s">
        <v>2026</v>
      </c>
      <c r="H1120" s="13">
        <v>13.168378000000001</v>
      </c>
      <c r="I1120" s="14">
        <v>13.155329999999999</v>
      </c>
      <c r="J1120" s="12">
        <v>0</v>
      </c>
      <c r="K1120" s="12">
        <v>0</v>
      </c>
      <c r="L1120" s="12">
        <v>0</v>
      </c>
      <c r="M1120" s="1">
        <v>0</v>
      </c>
      <c r="N1120" s="1">
        <v>0</v>
      </c>
      <c r="O1120" s="12">
        <v>0.16579099999999999</v>
      </c>
      <c r="P1120" s="1">
        <v>0</v>
      </c>
      <c r="Q1120" s="1">
        <v>0</v>
      </c>
      <c r="R1120" s="1">
        <v>0</v>
      </c>
      <c r="S1120" s="1">
        <f t="shared" si="472"/>
        <v>0</v>
      </c>
      <c r="T1120" s="1">
        <f t="shared" si="473"/>
        <v>0</v>
      </c>
      <c r="U1120" s="1">
        <f t="shared" si="474"/>
        <v>0</v>
      </c>
      <c r="V1120" s="1">
        <f t="shared" si="470"/>
        <v>0</v>
      </c>
      <c r="W1120" s="1">
        <f t="shared" si="475"/>
        <v>0</v>
      </c>
      <c r="X1120" s="1">
        <f t="shared" si="476"/>
        <v>0</v>
      </c>
      <c r="Y1120" s="1">
        <f t="shared" si="477"/>
        <v>0</v>
      </c>
      <c r="Z1120" s="1">
        <f t="shared" si="471"/>
        <v>0</v>
      </c>
      <c r="AA1120" s="1">
        <f t="shared" si="478"/>
        <v>0</v>
      </c>
      <c r="AB1120" s="1">
        <f t="shared" si="469"/>
        <v>0</v>
      </c>
      <c r="AC1120" s="1"/>
    </row>
    <row r="1121" spans="1:29" ht="12.95" customHeight="1">
      <c r="A1121" s="2" t="s">
        <v>1745</v>
      </c>
      <c r="B1121" s="1" t="s">
        <v>1746</v>
      </c>
      <c r="C1121" s="1" t="s">
        <v>1721</v>
      </c>
      <c r="D1121" s="1">
        <v>39.750399999999999</v>
      </c>
      <c r="E1121" s="1">
        <v>-106.4713</v>
      </c>
      <c r="F1121" s="3">
        <v>1</v>
      </c>
      <c r="G1121" s="9" t="s">
        <v>2026</v>
      </c>
      <c r="H1121" s="13">
        <v>95.199517999999998</v>
      </c>
      <c r="I1121" s="14">
        <v>28.602247999999999</v>
      </c>
      <c r="J1121" s="12">
        <v>0</v>
      </c>
      <c r="K1121" s="12">
        <v>3.1199999999999999E-2</v>
      </c>
      <c r="L1121" s="12">
        <v>0</v>
      </c>
      <c r="M1121" s="1">
        <v>0</v>
      </c>
      <c r="N1121" s="1">
        <v>1</v>
      </c>
      <c r="O1121" s="12">
        <v>0.52063899999999996</v>
      </c>
      <c r="P1121" s="1">
        <v>0</v>
      </c>
      <c r="Q1121" s="1">
        <v>0</v>
      </c>
      <c r="R1121" s="1">
        <v>0</v>
      </c>
      <c r="S1121" s="1">
        <f t="shared" si="472"/>
        <v>0</v>
      </c>
      <c r="T1121" s="1">
        <f t="shared" si="473"/>
        <v>1</v>
      </c>
      <c r="U1121" s="1">
        <f t="shared" si="474"/>
        <v>0</v>
      </c>
      <c r="V1121" s="1">
        <f t="shared" si="470"/>
        <v>0</v>
      </c>
      <c r="W1121" s="1">
        <f t="shared" si="475"/>
        <v>0</v>
      </c>
      <c r="X1121" s="1">
        <f t="shared" si="476"/>
        <v>0</v>
      </c>
      <c r="Y1121" s="1">
        <f t="shared" si="477"/>
        <v>0</v>
      </c>
      <c r="Z1121" s="1">
        <f t="shared" si="471"/>
        <v>0</v>
      </c>
      <c r="AA1121" s="1">
        <f t="shared" si="478"/>
        <v>0</v>
      </c>
      <c r="AB1121" s="1">
        <f t="shared" si="469"/>
        <v>1</v>
      </c>
      <c r="AC1121" s="1" t="s">
        <v>2207</v>
      </c>
    </row>
    <row r="1122" spans="1:29" ht="12.95" customHeight="1">
      <c r="A1122" s="2" t="s">
        <v>1747</v>
      </c>
      <c r="B1122" s="1" t="s">
        <v>1746</v>
      </c>
      <c r="C1122" s="1" t="s">
        <v>1721</v>
      </c>
      <c r="D1122" s="1">
        <v>39.732700000000001</v>
      </c>
      <c r="E1122" s="1">
        <v>-106.4622</v>
      </c>
      <c r="F1122" s="3">
        <v>2</v>
      </c>
      <c r="G1122" s="9" t="s">
        <v>2026</v>
      </c>
      <c r="H1122" s="13">
        <v>90.432730000000006</v>
      </c>
      <c r="I1122" s="14">
        <v>42.796346</v>
      </c>
      <c r="J1122" s="12">
        <v>0</v>
      </c>
      <c r="K1122" s="12">
        <v>3.2800000000000003E-2</v>
      </c>
      <c r="L1122" s="12">
        <v>0</v>
      </c>
      <c r="M1122" s="1">
        <v>0</v>
      </c>
      <c r="N1122" s="1">
        <v>3</v>
      </c>
      <c r="O1122" s="12">
        <v>0.85658199999999995</v>
      </c>
      <c r="P1122" s="1">
        <v>0</v>
      </c>
      <c r="Q1122" s="1">
        <v>0</v>
      </c>
      <c r="R1122" s="1">
        <v>0</v>
      </c>
      <c r="S1122" s="1">
        <f t="shared" si="472"/>
        <v>0</v>
      </c>
      <c r="T1122" s="1">
        <f t="shared" si="473"/>
        <v>1</v>
      </c>
      <c r="U1122" s="1">
        <f t="shared" si="474"/>
        <v>0</v>
      </c>
      <c r="V1122" s="1">
        <f t="shared" si="470"/>
        <v>0</v>
      </c>
      <c r="W1122" s="1">
        <f t="shared" si="475"/>
        <v>1</v>
      </c>
      <c r="X1122" s="1">
        <f t="shared" si="476"/>
        <v>1</v>
      </c>
      <c r="Y1122" s="1">
        <f t="shared" si="477"/>
        <v>0</v>
      </c>
      <c r="Z1122" s="1">
        <f t="shared" si="471"/>
        <v>0</v>
      </c>
      <c r="AA1122" s="1">
        <f t="shared" si="478"/>
        <v>0</v>
      </c>
      <c r="AB1122" s="1">
        <f t="shared" si="469"/>
        <v>3</v>
      </c>
      <c r="AC1122" s="1"/>
    </row>
    <row r="1123" spans="1:29" ht="12.95" customHeight="1">
      <c r="A1123" s="2" t="s">
        <v>1748</v>
      </c>
      <c r="B1123" s="1" t="s">
        <v>1746</v>
      </c>
      <c r="C1123" s="1" t="s">
        <v>1721</v>
      </c>
      <c r="D1123" s="1">
        <v>39.708100000000002</v>
      </c>
      <c r="E1123" s="1">
        <v>-106.4268</v>
      </c>
      <c r="F1123" s="3">
        <v>2</v>
      </c>
      <c r="G1123" s="9" t="s">
        <v>2026</v>
      </c>
      <c r="H1123" s="13">
        <v>33.360787999999999</v>
      </c>
      <c r="I1123" s="14">
        <v>8.7571519999999996</v>
      </c>
      <c r="J1123" s="12">
        <v>0</v>
      </c>
      <c r="K1123" s="12">
        <v>0</v>
      </c>
      <c r="L1123" s="12">
        <v>0</v>
      </c>
      <c r="M1123" s="1">
        <v>0</v>
      </c>
      <c r="N1123" s="1">
        <v>0</v>
      </c>
      <c r="O1123" s="12">
        <v>0.67591199999999996</v>
      </c>
      <c r="P1123" s="1">
        <v>0</v>
      </c>
      <c r="Q1123" s="1">
        <v>0</v>
      </c>
      <c r="R1123" s="1">
        <v>0</v>
      </c>
      <c r="S1123" s="1">
        <f t="shared" si="472"/>
        <v>0</v>
      </c>
      <c r="T1123" s="1">
        <f t="shared" si="473"/>
        <v>0</v>
      </c>
      <c r="U1123" s="1">
        <f t="shared" si="474"/>
        <v>0</v>
      </c>
      <c r="V1123" s="1">
        <f t="shared" si="470"/>
        <v>0</v>
      </c>
      <c r="W1123" s="1">
        <f t="shared" si="475"/>
        <v>0</v>
      </c>
      <c r="X1123" s="1">
        <f t="shared" si="476"/>
        <v>1</v>
      </c>
      <c r="Y1123" s="1">
        <f t="shared" si="477"/>
        <v>0</v>
      </c>
      <c r="Z1123" s="1">
        <f t="shared" si="471"/>
        <v>0</v>
      </c>
      <c r="AA1123" s="1">
        <f t="shared" si="478"/>
        <v>0</v>
      </c>
      <c r="AB1123" s="1">
        <f t="shared" si="469"/>
        <v>1</v>
      </c>
      <c r="AC1123" s="1"/>
    </row>
    <row r="1124" spans="1:29" ht="12.95" customHeight="1">
      <c r="A1124" s="2" t="s">
        <v>1749</v>
      </c>
      <c r="B1124" s="1" t="s">
        <v>1750</v>
      </c>
      <c r="C1124" s="1" t="s">
        <v>1721</v>
      </c>
      <c r="D1124" s="1">
        <v>39.5916</v>
      </c>
      <c r="E1124" s="1">
        <v>-106.24550000000001</v>
      </c>
      <c r="F1124" s="3">
        <v>2</v>
      </c>
      <c r="G1124" s="9" t="s">
        <v>2026</v>
      </c>
      <c r="H1124" s="13">
        <v>10.463722000000001</v>
      </c>
      <c r="I1124" s="14">
        <v>10.190224000000001</v>
      </c>
      <c r="J1124" s="12">
        <v>0</v>
      </c>
      <c r="K1124" s="12">
        <v>0</v>
      </c>
      <c r="L1124" s="12">
        <v>0</v>
      </c>
      <c r="M1124" s="1">
        <v>0</v>
      </c>
      <c r="N1124" s="1">
        <v>0</v>
      </c>
      <c r="O1124" s="12">
        <v>0.94560599999999995</v>
      </c>
      <c r="P1124" s="1">
        <v>0</v>
      </c>
      <c r="Q1124" s="1">
        <v>0</v>
      </c>
      <c r="R1124" s="1">
        <v>0</v>
      </c>
      <c r="S1124" s="1">
        <f t="shared" si="472"/>
        <v>0</v>
      </c>
      <c r="T1124" s="1">
        <f t="shared" si="473"/>
        <v>0</v>
      </c>
      <c r="U1124" s="1">
        <f t="shared" si="474"/>
        <v>0</v>
      </c>
      <c r="V1124" s="1">
        <f t="shared" si="470"/>
        <v>0</v>
      </c>
      <c r="W1124" s="1">
        <f t="shared" si="475"/>
        <v>0</v>
      </c>
      <c r="X1124" s="1">
        <f t="shared" si="476"/>
        <v>1</v>
      </c>
      <c r="Y1124" s="1">
        <f t="shared" si="477"/>
        <v>0</v>
      </c>
      <c r="Z1124" s="1">
        <f t="shared" si="471"/>
        <v>0</v>
      </c>
      <c r="AA1124" s="1">
        <f t="shared" si="478"/>
        <v>0</v>
      </c>
      <c r="AB1124" s="1">
        <f t="shared" si="469"/>
        <v>1</v>
      </c>
      <c r="AC1124" s="1"/>
    </row>
    <row r="1125" spans="1:29" ht="12.95" customHeight="1">
      <c r="A1125" s="2" t="s">
        <v>1751</v>
      </c>
      <c r="B1125" s="1" t="s">
        <v>1750</v>
      </c>
      <c r="C1125" s="1" t="s">
        <v>1721</v>
      </c>
      <c r="D1125" s="1">
        <v>39.589500000000001</v>
      </c>
      <c r="E1125" s="1">
        <v>-106.2379</v>
      </c>
      <c r="F1125" s="3">
        <v>2</v>
      </c>
      <c r="G1125" s="9" t="s">
        <v>2026</v>
      </c>
      <c r="H1125" s="13">
        <v>9.4671369999999992</v>
      </c>
      <c r="I1125" s="14">
        <v>9.4733300000000007</v>
      </c>
      <c r="J1125" s="12">
        <v>0</v>
      </c>
      <c r="K1125" s="12">
        <v>0</v>
      </c>
      <c r="L1125" s="12">
        <v>0</v>
      </c>
      <c r="M1125" s="1">
        <v>0</v>
      </c>
      <c r="N1125" s="1">
        <v>0</v>
      </c>
      <c r="O1125" s="12">
        <v>0.89736300000000002</v>
      </c>
      <c r="P1125" s="1">
        <v>0</v>
      </c>
      <c r="Q1125" s="1">
        <v>0</v>
      </c>
      <c r="R1125" s="1">
        <v>0</v>
      </c>
      <c r="S1125" s="1">
        <f t="shared" si="472"/>
        <v>0</v>
      </c>
      <c r="T1125" s="1">
        <f t="shared" si="473"/>
        <v>0</v>
      </c>
      <c r="U1125" s="1">
        <f t="shared" si="474"/>
        <v>0</v>
      </c>
      <c r="V1125" s="1">
        <f t="shared" si="470"/>
        <v>0</v>
      </c>
      <c r="W1125" s="1">
        <f t="shared" si="475"/>
        <v>0</v>
      </c>
      <c r="X1125" s="1">
        <f t="shared" si="476"/>
        <v>1</v>
      </c>
      <c r="Y1125" s="1">
        <f t="shared" si="477"/>
        <v>0</v>
      </c>
      <c r="Z1125" s="1">
        <f t="shared" si="471"/>
        <v>0</v>
      </c>
      <c r="AA1125" s="1">
        <f t="shared" si="478"/>
        <v>0</v>
      </c>
      <c r="AB1125" s="1">
        <f t="shared" si="469"/>
        <v>1</v>
      </c>
      <c r="AC1125" s="1"/>
    </row>
    <row r="1126" spans="1:29" ht="12.95" customHeight="1">
      <c r="A1126" s="2" t="s">
        <v>1752</v>
      </c>
      <c r="B1126" s="1" t="s">
        <v>1750</v>
      </c>
      <c r="C1126" s="1" t="s">
        <v>1721</v>
      </c>
      <c r="D1126" s="1">
        <v>39.575200000000002</v>
      </c>
      <c r="E1126" s="1">
        <v>-106.22929999999999</v>
      </c>
      <c r="F1126" s="3">
        <v>2</v>
      </c>
      <c r="G1126" s="9" t="s">
        <v>2026</v>
      </c>
      <c r="H1126" s="13">
        <v>4.2319120000000003</v>
      </c>
      <c r="I1126" s="14">
        <v>4.2452969999999999</v>
      </c>
      <c r="J1126" s="12">
        <v>0</v>
      </c>
      <c r="K1126" s="12">
        <v>0</v>
      </c>
      <c r="L1126" s="12">
        <v>0</v>
      </c>
      <c r="M1126" s="1">
        <v>0</v>
      </c>
      <c r="N1126" s="1">
        <v>0</v>
      </c>
      <c r="O1126" s="12">
        <v>1.0024820000000001</v>
      </c>
      <c r="P1126" s="1">
        <v>0</v>
      </c>
      <c r="Q1126" s="1">
        <v>0</v>
      </c>
      <c r="R1126" s="1">
        <v>0</v>
      </c>
      <c r="S1126" s="1">
        <f t="shared" si="472"/>
        <v>0</v>
      </c>
      <c r="T1126" s="1">
        <f t="shared" si="473"/>
        <v>0</v>
      </c>
      <c r="U1126" s="1">
        <f t="shared" si="474"/>
        <v>0</v>
      </c>
      <c r="V1126" s="1">
        <f t="shared" si="470"/>
        <v>0</v>
      </c>
      <c r="W1126" s="1">
        <f t="shared" si="475"/>
        <v>0</v>
      </c>
      <c r="X1126" s="1">
        <f t="shared" si="476"/>
        <v>1</v>
      </c>
      <c r="Y1126" s="1">
        <f t="shared" si="477"/>
        <v>0</v>
      </c>
      <c r="Z1126" s="1">
        <f t="shared" si="471"/>
        <v>0</v>
      </c>
      <c r="AA1126" s="1">
        <f t="shared" si="478"/>
        <v>0</v>
      </c>
      <c r="AB1126" s="1">
        <f t="shared" si="469"/>
        <v>1</v>
      </c>
      <c r="AC1126" s="1"/>
    </row>
    <row r="1127" spans="1:29" ht="12.95" customHeight="1">
      <c r="A1127" s="2" t="s">
        <v>1753</v>
      </c>
      <c r="B1127" s="1" t="s">
        <v>1754</v>
      </c>
      <c r="C1127" s="1" t="s">
        <v>1727</v>
      </c>
      <c r="D1127" s="1">
        <v>40.074599999999997</v>
      </c>
      <c r="E1127" s="1">
        <v>-107.3028</v>
      </c>
      <c r="F1127" s="3">
        <v>2</v>
      </c>
      <c r="G1127" s="9" t="s">
        <v>2026</v>
      </c>
      <c r="H1127" s="13">
        <v>11.863987</v>
      </c>
      <c r="I1127" s="14">
        <v>11.467494</v>
      </c>
      <c r="J1127" s="12">
        <v>0</v>
      </c>
      <c r="K1127" s="12">
        <v>0</v>
      </c>
      <c r="L1127" s="12">
        <v>0</v>
      </c>
      <c r="M1127" s="1">
        <v>0</v>
      </c>
      <c r="N1127" s="1">
        <v>0</v>
      </c>
      <c r="O1127" s="12">
        <v>0</v>
      </c>
      <c r="P1127" s="1">
        <v>0</v>
      </c>
      <c r="Q1127" s="1">
        <v>0</v>
      </c>
      <c r="R1127" s="1">
        <v>0</v>
      </c>
      <c r="S1127" s="1">
        <f t="shared" si="472"/>
        <v>0</v>
      </c>
      <c r="T1127" s="1">
        <f t="shared" si="473"/>
        <v>0</v>
      </c>
      <c r="U1127" s="1">
        <f t="shared" si="474"/>
        <v>0</v>
      </c>
      <c r="V1127" s="1">
        <f t="shared" si="470"/>
        <v>0</v>
      </c>
      <c r="W1127" s="1">
        <f t="shared" si="475"/>
        <v>0</v>
      </c>
      <c r="X1127" s="1">
        <f t="shared" si="476"/>
        <v>0</v>
      </c>
      <c r="Y1127" s="1">
        <f t="shared" si="477"/>
        <v>0</v>
      </c>
      <c r="Z1127" s="1">
        <f t="shared" si="471"/>
        <v>0</v>
      </c>
      <c r="AA1127" s="1">
        <f t="shared" si="478"/>
        <v>0</v>
      </c>
      <c r="AB1127" s="1">
        <f t="shared" si="469"/>
        <v>0</v>
      </c>
      <c r="AC1127" s="1"/>
    </row>
    <row r="1128" spans="1:29" ht="12.95" customHeight="1">
      <c r="A1128" s="2" t="s">
        <v>1755</v>
      </c>
      <c r="B1128" s="1" t="s">
        <v>511</v>
      </c>
      <c r="C1128" s="1" t="s">
        <v>1756</v>
      </c>
      <c r="D1128" s="1">
        <v>39.111899999999999</v>
      </c>
      <c r="E1128" s="1">
        <v>-106.5817</v>
      </c>
      <c r="F1128" s="3">
        <v>2</v>
      </c>
      <c r="G1128" s="9" t="s">
        <v>2026</v>
      </c>
      <c r="H1128" s="13">
        <v>9.5083459999999995</v>
      </c>
      <c r="I1128" s="14">
        <v>9.5072019999999995</v>
      </c>
      <c r="J1128" s="12">
        <v>0</v>
      </c>
      <c r="K1128" s="12">
        <v>0</v>
      </c>
      <c r="L1128" s="12">
        <v>0.11349999999999999</v>
      </c>
      <c r="M1128" s="1">
        <v>0</v>
      </c>
      <c r="N1128" s="1">
        <v>0</v>
      </c>
      <c r="O1128" s="12">
        <v>0.55876400000000004</v>
      </c>
      <c r="P1128" s="1">
        <v>0</v>
      </c>
      <c r="Q1128" s="1">
        <v>0</v>
      </c>
      <c r="R1128" s="1">
        <v>0</v>
      </c>
      <c r="S1128" s="1">
        <f t="shared" si="472"/>
        <v>0</v>
      </c>
      <c r="T1128" s="1">
        <f t="shared" si="473"/>
        <v>0</v>
      </c>
      <c r="U1128" s="1">
        <f t="shared" si="474"/>
        <v>1</v>
      </c>
      <c r="V1128" s="1">
        <f t="shared" ref="V1128:V1155" si="479">IF(M1128&gt;0,1,0)</f>
        <v>0</v>
      </c>
      <c r="W1128" s="1">
        <f t="shared" si="475"/>
        <v>0</v>
      </c>
      <c r="X1128" s="1">
        <f t="shared" si="476"/>
        <v>0</v>
      </c>
      <c r="Y1128" s="1">
        <f t="shared" si="477"/>
        <v>0</v>
      </c>
      <c r="Z1128" s="1">
        <f t="shared" ref="Z1128:Z1155" si="480">IF(Q1128&gt;0,1,0)</f>
        <v>0</v>
      </c>
      <c r="AA1128" s="1">
        <f t="shared" si="478"/>
        <v>0</v>
      </c>
      <c r="AB1128" s="1">
        <f t="shared" si="469"/>
        <v>1</v>
      </c>
      <c r="AC1128" s="1"/>
    </row>
    <row r="1129" spans="1:29" ht="12.95" customHeight="1">
      <c r="A1129" s="2" t="s">
        <v>1757</v>
      </c>
      <c r="B1129" s="1" t="s">
        <v>557</v>
      </c>
      <c r="C1129" s="1" t="s">
        <v>1756</v>
      </c>
      <c r="D1129" s="1">
        <v>39.180100000000003</v>
      </c>
      <c r="E1129" s="1">
        <v>-107.02200000000001</v>
      </c>
      <c r="F1129" s="3">
        <v>2</v>
      </c>
      <c r="G1129" s="9" t="s">
        <v>2026</v>
      </c>
      <c r="H1129" s="13">
        <v>59.054178999999998</v>
      </c>
      <c r="I1129" s="14">
        <v>21.316074</v>
      </c>
      <c r="J1129" s="12">
        <v>0</v>
      </c>
      <c r="K1129" s="12">
        <v>0</v>
      </c>
      <c r="L1129" s="12">
        <v>0</v>
      </c>
      <c r="M1129" s="1">
        <v>0</v>
      </c>
      <c r="N1129" s="1">
        <v>3</v>
      </c>
      <c r="O1129" s="12">
        <v>0</v>
      </c>
      <c r="P1129" s="1">
        <v>0</v>
      </c>
      <c r="Q1129" s="1">
        <v>0</v>
      </c>
      <c r="R1129" s="1">
        <v>0</v>
      </c>
      <c r="S1129" s="1">
        <f t="shared" si="472"/>
        <v>0</v>
      </c>
      <c r="T1129" s="1">
        <f t="shared" si="473"/>
        <v>0</v>
      </c>
      <c r="U1129" s="1">
        <f t="shared" si="474"/>
        <v>0</v>
      </c>
      <c r="V1129" s="1">
        <f t="shared" si="479"/>
        <v>0</v>
      </c>
      <c r="W1129" s="1">
        <f t="shared" si="475"/>
        <v>1</v>
      </c>
      <c r="X1129" s="1">
        <f t="shared" si="476"/>
        <v>0</v>
      </c>
      <c r="Y1129" s="1">
        <f t="shared" si="477"/>
        <v>0</v>
      </c>
      <c r="Z1129" s="1">
        <f t="shared" si="480"/>
        <v>0</v>
      </c>
      <c r="AA1129" s="1">
        <f t="shared" si="478"/>
        <v>0</v>
      </c>
      <c r="AB1129" s="1">
        <f t="shared" si="469"/>
        <v>1</v>
      </c>
      <c r="AC1129" s="1" t="s">
        <v>2207</v>
      </c>
    </row>
    <row r="1130" spans="1:29" ht="12.95" customHeight="1">
      <c r="A1130" s="2" t="s">
        <v>1758</v>
      </c>
      <c r="B1130" s="1" t="s">
        <v>1759</v>
      </c>
      <c r="C1130" s="1" t="s">
        <v>1731</v>
      </c>
      <c r="D1130" s="1">
        <v>39.489100000000001</v>
      </c>
      <c r="E1130" s="1">
        <v>-106.218</v>
      </c>
      <c r="F1130" s="3">
        <v>2</v>
      </c>
      <c r="G1130" s="9" t="s">
        <v>2026</v>
      </c>
      <c r="H1130" s="13">
        <v>7.4478960000000001</v>
      </c>
      <c r="I1130" s="14">
        <v>7.447419</v>
      </c>
      <c r="J1130" s="12">
        <v>0</v>
      </c>
      <c r="K1130" s="12">
        <v>0</v>
      </c>
      <c r="L1130" s="12">
        <v>0</v>
      </c>
      <c r="M1130" s="1">
        <v>0</v>
      </c>
      <c r="N1130" s="1">
        <v>0</v>
      </c>
      <c r="O1130" s="12">
        <v>0</v>
      </c>
      <c r="P1130" s="1">
        <v>0</v>
      </c>
      <c r="Q1130" s="1">
        <v>0</v>
      </c>
      <c r="R1130" s="1">
        <v>0</v>
      </c>
      <c r="S1130" s="1">
        <f t="shared" si="472"/>
        <v>0</v>
      </c>
      <c r="T1130" s="1">
        <f t="shared" si="473"/>
        <v>0</v>
      </c>
      <c r="U1130" s="1">
        <f t="shared" si="474"/>
        <v>0</v>
      </c>
      <c r="V1130" s="1">
        <f t="shared" si="479"/>
        <v>0</v>
      </c>
      <c r="W1130" s="1">
        <f t="shared" si="475"/>
        <v>0</v>
      </c>
      <c r="X1130" s="1">
        <f t="shared" si="476"/>
        <v>0</v>
      </c>
      <c r="Y1130" s="1">
        <f t="shared" si="477"/>
        <v>0</v>
      </c>
      <c r="Z1130" s="1">
        <f t="shared" si="480"/>
        <v>0</v>
      </c>
      <c r="AA1130" s="1">
        <f t="shared" si="478"/>
        <v>0</v>
      </c>
      <c r="AB1130" s="1">
        <f t="shared" si="469"/>
        <v>0</v>
      </c>
      <c r="AC1130" s="1"/>
    </row>
    <row r="1131" spans="1:29" ht="12.95" customHeight="1">
      <c r="A1131" s="2" t="s">
        <v>1760</v>
      </c>
      <c r="B1131" s="1" t="s">
        <v>440</v>
      </c>
      <c r="C1131" s="1" t="s">
        <v>1731</v>
      </c>
      <c r="D1131" s="1">
        <v>39.674900000000001</v>
      </c>
      <c r="E1131" s="1">
        <v>-105.9529</v>
      </c>
      <c r="F1131" s="3">
        <v>2</v>
      </c>
      <c r="G1131" s="9" t="s">
        <v>2026</v>
      </c>
      <c r="H1131" s="13">
        <v>6.5648460000000002</v>
      </c>
      <c r="I1131" s="14">
        <v>6.5641129999999999</v>
      </c>
      <c r="J1131" s="12">
        <v>0</v>
      </c>
      <c r="K1131" s="12">
        <v>0</v>
      </c>
      <c r="L1131" s="12">
        <v>1.7818000000000001</v>
      </c>
      <c r="M1131" s="1">
        <v>0</v>
      </c>
      <c r="N1131" s="1">
        <v>0</v>
      </c>
      <c r="O1131" s="12">
        <v>1.9487840000000001</v>
      </c>
      <c r="P1131" s="1">
        <v>0</v>
      </c>
      <c r="Q1131" s="1">
        <v>0</v>
      </c>
      <c r="R1131" s="1">
        <v>0</v>
      </c>
      <c r="S1131" s="1">
        <f t="shared" si="472"/>
        <v>0</v>
      </c>
      <c r="T1131" s="1">
        <f t="shared" si="473"/>
        <v>0</v>
      </c>
      <c r="U1131" s="1">
        <f t="shared" si="474"/>
        <v>1</v>
      </c>
      <c r="V1131" s="1">
        <f t="shared" si="479"/>
        <v>0</v>
      </c>
      <c r="W1131" s="1">
        <f t="shared" si="475"/>
        <v>0</v>
      </c>
      <c r="X1131" s="1">
        <f t="shared" si="476"/>
        <v>1</v>
      </c>
      <c r="Y1131" s="1">
        <f t="shared" si="477"/>
        <v>0</v>
      </c>
      <c r="Z1131" s="1">
        <f t="shared" si="480"/>
        <v>0</v>
      </c>
      <c r="AA1131" s="1">
        <f t="shared" si="478"/>
        <v>0</v>
      </c>
      <c r="AB1131" s="1">
        <f t="shared" si="469"/>
        <v>2</v>
      </c>
      <c r="AC1131" s="1"/>
    </row>
    <row r="1132" spans="1:29" ht="12.95" customHeight="1">
      <c r="A1132" s="2" t="s">
        <v>1761</v>
      </c>
      <c r="B1132" s="1" t="s">
        <v>440</v>
      </c>
      <c r="C1132" s="1" t="s">
        <v>1731</v>
      </c>
      <c r="D1132" s="1">
        <v>39.675400000000003</v>
      </c>
      <c r="E1132" s="1">
        <v>-105.946</v>
      </c>
      <c r="F1132" s="3">
        <v>2</v>
      </c>
      <c r="G1132" s="9" t="s">
        <v>2026</v>
      </c>
      <c r="H1132" s="13">
        <v>5.4942529999999996</v>
      </c>
      <c r="I1132" s="14">
        <v>5.5000739999999997</v>
      </c>
      <c r="J1132" s="12">
        <v>0</v>
      </c>
      <c r="K1132" s="12">
        <v>0</v>
      </c>
      <c r="L1132" s="12">
        <v>0.81710000000000016</v>
      </c>
      <c r="M1132" s="1">
        <v>0</v>
      </c>
      <c r="N1132" s="1">
        <v>0</v>
      </c>
      <c r="O1132" s="12">
        <v>2.1604899999999998</v>
      </c>
      <c r="P1132" s="1">
        <v>0</v>
      </c>
      <c r="Q1132" s="1">
        <v>0</v>
      </c>
      <c r="R1132" s="1">
        <v>0</v>
      </c>
      <c r="S1132" s="1">
        <f t="shared" si="472"/>
        <v>0</v>
      </c>
      <c r="T1132" s="1">
        <f t="shared" si="473"/>
        <v>0</v>
      </c>
      <c r="U1132" s="1">
        <f t="shared" si="474"/>
        <v>1</v>
      </c>
      <c r="V1132" s="1">
        <f t="shared" si="479"/>
        <v>0</v>
      </c>
      <c r="W1132" s="1">
        <f t="shared" si="475"/>
        <v>0</v>
      </c>
      <c r="X1132" s="1">
        <f t="shared" si="476"/>
        <v>1</v>
      </c>
      <c r="Y1132" s="1">
        <f t="shared" si="477"/>
        <v>0</v>
      </c>
      <c r="Z1132" s="1">
        <f t="shared" si="480"/>
        <v>0</v>
      </c>
      <c r="AA1132" s="1">
        <f t="shared" si="478"/>
        <v>0</v>
      </c>
      <c r="AB1132" s="1">
        <f t="shared" si="469"/>
        <v>2</v>
      </c>
      <c r="AC1132" s="1"/>
    </row>
    <row r="1133" spans="1:29" ht="12.95" customHeight="1">
      <c r="A1133" s="2" t="s">
        <v>1762</v>
      </c>
      <c r="B1133" s="1" t="s">
        <v>440</v>
      </c>
      <c r="C1133" s="1" t="s">
        <v>1731</v>
      </c>
      <c r="D1133" s="1">
        <v>39.675400000000003</v>
      </c>
      <c r="E1133" s="1">
        <v>-105.9419</v>
      </c>
      <c r="F1133" s="3">
        <v>2</v>
      </c>
      <c r="G1133" s="9" t="s">
        <v>2026</v>
      </c>
      <c r="H1133" s="13">
        <v>4.5960650000000003</v>
      </c>
      <c r="I1133" s="14">
        <v>4.5998590000000004</v>
      </c>
      <c r="J1133" s="12">
        <v>0</v>
      </c>
      <c r="K1133" s="12">
        <v>0</v>
      </c>
      <c r="L1133" s="12">
        <v>0.64610000000000001</v>
      </c>
      <c r="M1133" s="1">
        <v>0</v>
      </c>
      <c r="N1133" s="1">
        <v>0</v>
      </c>
      <c r="O1133" s="12">
        <v>2.4587340000000002</v>
      </c>
      <c r="P1133" s="1">
        <v>0</v>
      </c>
      <c r="Q1133" s="1">
        <v>0</v>
      </c>
      <c r="R1133" s="1">
        <v>0</v>
      </c>
      <c r="S1133" s="1">
        <f t="shared" si="472"/>
        <v>0</v>
      </c>
      <c r="T1133" s="1">
        <f t="shared" si="473"/>
        <v>0</v>
      </c>
      <c r="U1133" s="1">
        <f t="shared" si="474"/>
        <v>1</v>
      </c>
      <c r="V1133" s="1">
        <f t="shared" si="479"/>
        <v>0</v>
      </c>
      <c r="W1133" s="1">
        <f t="shared" si="475"/>
        <v>0</v>
      </c>
      <c r="X1133" s="1">
        <f t="shared" si="476"/>
        <v>1</v>
      </c>
      <c r="Y1133" s="1">
        <f t="shared" si="477"/>
        <v>0</v>
      </c>
      <c r="Z1133" s="1">
        <f t="shared" si="480"/>
        <v>0</v>
      </c>
      <c r="AA1133" s="1">
        <f t="shared" si="478"/>
        <v>0</v>
      </c>
      <c r="AB1133" s="1">
        <f t="shared" si="469"/>
        <v>2</v>
      </c>
      <c r="AC1133" s="1"/>
    </row>
    <row r="1134" spans="1:29" ht="12.95" customHeight="1">
      <c r="A1134" s="2" t="s">
        <v>1763</v>
      </c>
      <c r="B1134" s="1" t="s">
        <v>440</v>
      </c>
      <c r="C1134" s="1" t="s">
        <v>1731</v>
      </c>
      <c r="D1134" s="1">
        <v>39.651499999999999</v>
      </c>
      <c r="E1134" s="1">
        <v>-106.0069</v>
      </c>
      <c r="F1134" s="3">
        <v>2</v>
      </c>
      <c r="G1134" s="9" t="s">
        <v>2026</v>
      </c>
      <c r="H1134" s="13">
        <v>31.751114000000001</v>
      </c>
      <c r="I1134" s="14">
        <v>21.923110000000001</v>
      </c>
      <c r="J1134" s="12">
        <v>0</v>
      </c>
      <c r="K1134" s="12">
        <v>0</v>
      </c>
      <c r="L1134" s="12">
        <v>1.7371000000000001</v>
      </c>
      <c r="M1134" s="1">
        <v>0</v>
      </c>
      <c r="N1134" s="1">
        <v>0</v>
      </c>
      <c r="O1134" s="12">
        <v>0.46656199999999998</v>
      </c>
      <c r="P1134" s="1">
        <v>0</v>
      </c>
      <c r="Q1134" s="1">
        <v>0</v>
      </c>
      <c r="R1134" s="1">
        <v>0</v>
      </c>
      <c r="S1134" s="1">
        <f t="shared" ref="S1134:S1155" si="481">IF(J1134&gt;0,1,0)</f>
        <v>0</v>
      </c>
      <c r="T1134" s="1">
        <f t="shared" ref="T1134:T1155" si="482">IF(K1134&gt;0,1,0)</f>
        <v>0</v>
      </c>
      <c r="U1134" s="1">
        <f t="shared" ref="U1134:U1155" si="483">IF(L1134&gt;0,1,0)</f>
        <v>1</v>
      </c>
      <c r="V1134" s="1">
        <f t="shared" si="479"/>
        <v>0</v>
      </c>
      <c r="W1134" s="1">
        <f t="shared" ref="W1134:W1155" si="484">IF(N1134&gt;1,1,0)</f>
        <v>0</v>
      </c>
      <c r="X1134" s="1">
        <f t="shared" ref="X1134:X1155" si="485">IF(O1134&gt;0.6,1,0)</f>
        <v>0</v>
      </c>
      <c r="Y1134" s="1">
        <f t="shared" ref="Y1134:Y1155" si="486">IF(P1134&gt;0.03,1,0)</f>
        <v>0</v>
      </c>
      <c r="Z1134" s="1">
        <f t="shared" si="480"/>
        <v>0</v>
      </c>
      <c r="AA1134" s="1">
        <f t="shared" ref="AA1134:AA1155" si="487">IF(R1134&gt;0,1,0)</f>
        <v>0</v>
      </c>
      <c r="AB1134" s="1">
        <f t="shared" si="469"/>
        <v>1</v>
      </c>
      <c r="AC1134" s="1"/>
    </row>
    <row r="1135" spans="1:29" ht="12.95" customHeight="1">
      <c r="A1135" s="2" t="s">
        <v>1764</v>
      </c>
      <c r="B1135" s="1" t="s">
        <v>440</v>
      </c>
      <c r="C1135" s="1" t="s">
        <v>1731</v>
      </c>
      <c r="D1135" s="1">
        <v>39.655099999999997</v>
      </c>
      <c r="E1135" s="1">
        <v>-105.9923</v>
      </c>
      <c r="F1135" s="3">
        <v>2</v>
      </c>
      <c r="G1135" s="9" t="s">
        <v>2026</v>
      </c>
      <c r="H1135" s="13">
        <v>22.183897999999999</v>
      </c>
      <c r="I1135" s="14">
        <v>16.874181</v>
      </c>
      <c r="J1135" s="12">
        <v>0</v>
      </c>
      <c r="K1135" s="12">
        <v>0</v>
      </c>
      <c r="L1135" s="12">
        <v>1.9835000000000003</v>
      </c>
      <c r="M1135" s="1">
        <v>0</v>
      </c>
      <c r="N1135" s="1">
        <v>0</v>
      </c>
      <c r="O1135" s="12">
        <v>0.536574</v>
      </c>
      <c r="P1135" s="1">
        <v>0</v>
      </c>
      <c r="Q1135" s="1">
        <v>0</v>
      </c>
      <c r="R1135" s="1">
        <v>0</v>
      </c>
      <c r="S1135" s="1">
        <f t="shared" si="481"/>
        <v>0</v>
      </c>
      <c r="T1135" s="1">
        <f t="shared" si="482"/>
        <v>0</v>
      </c>
      <c r="U1135" s="1">
        <f t="shared" si="483"/>
        <v>1</v>
      </c>
      <c r="V1135" s="1">
        <f t="shared" si="479"/>
        <v>0</v>
      </c>
      <c r="W1135" s="1">
        <f t="shared" si="484"/>
        <v>0</v>
      </c>
      <c r="X1135" s="1">
        <f t="shared" si="485"/>
        <v>0</v>
      </c>
      <c r="Y1135" s="1">
        <f t="shared" si="486"/>
        <v>0</v>
      </c>
      <c r="Z1135" s="1">
        <f t="shared" si="480"/>
        <v>0</v>
      </c>
      <c r="AA1135" s="1">
        <f t="shared" si="487"/>
        <v>0</v>
      </c>
      <c r="AB1135" s="1">
        <f t="shared" si="469"/>
        <v>1</v>
      </c>
      <c r="AC1135" s="1"/>
    </row>
    <row r="1136" spans="1:29" ht="12.95" customHeight="1">
      <c r="A1136" s="2" t="s">
        <v>1765</v>
      </c>
      <c r="B1136" s="1" t="s">
        <v>440</v>
      </c>
      <c r="C1136" s="1" t="s">
        <v>1731</v>
      </c>
      <c r="D1136" s="1">
        <v>39.647500000000001</v>
      </c>
      <c r="E1136" s="1">
        <v>-106.02079999999999</v>
      </c>
      <c r="F1136" s="3">
        <v>2</v>
      </c>
      <c r="G1136" s="9" t="s">
        <v>2026</v>
      </c>
      <c r="H1136" s="13">
        <v>34.040315999999997</v>
      </c>
      <c r="I1136" s="14">
        <v>17.712758000000001</v>
      </c>
      <c r="J1136" s="12">
        <v>0</v>
      </c>
      <c r="K1136" s="12">
        <v>0</v>
      </c>
      <c r="L1136" s="12">
        <v>1.9817</v>
      </c>
      <c r="M1136" s="1">
        <v>0</v>
      </c>
      <c r="N1136" s="1">
        <v>0</v>
      </c>
      <c r="O1136" s="12">
        <v>0.69511500000000004</v>
      </c>
      <c r="P1136" s="1">
        <v>0</v>
      </c>
      <c r="Q1136" s="1">
        <v>0</v>
      </c>
      <c r="R1136" s="1">
        <v>0</v>
      </c>
      <c r="S1136" s="1">
        <f t="shared" si="481"/>
        <v>0</v>
      </c>
      <c r="T1136" s="1">
        <f t="shared" si="482"/>
        <v>0</v>
      </c>
      <c r="U1136" s="1">
        <f t="shared" si="483"/>
        <v>1</v>
      </c>
      <c r="V1136" s="1">
        <f t="shared" si="479"/>
        <v>0</v>
      </c>
      <c r="W1136" s="1">
        <f t="shared" si="484"/>
        <v>0</v>
      </c>
      <c r="X1136" s="1">
        <f t="shared" si="485"/>
        <v>1</v>
      </c>
      <c r="Y1136" s="1">
        <f t="shared" si="486"/>
        <v>0</v>
      </c>
      <c r="Z1136" s="1">
        <f t="shared" si="480"/>
        <v>0</v>
      </c>
      <c r="AA1136" s="1">
        <f t="shared" si="487"/>
        <v>0</v>
      </c>
      <c r="AB1136" s="1">
        <f t="shared" si="469"/>
        <v>2</v>
      </c>
      <c r="AC1136" s="1"/>
    </row>
    <row r="1137" spans="1:29" ht="12.95" customHeight="1">
      <c r="A1137" s="2" t="s">
        <v>1766</v>
      </c>
      <c r="B1137" s="1" t="s">
        <v>440</v>
      </c>
      <c r="C1137" s="1" t="s">
        <v>1731</v>
      </c>
      <c r="D1137" s="1">
        <v>39.672499999999999</v>
      </c>
      <c r="E1137" s="1">
        <v>-105.9598</v>
      </c>
      <c r="F1137" s="3">
        <v>2</v>
      </c>
      <c r="G1137" s="9" t="s">
        <v>2026</v>
      </c>
      <c r="H1137" s="13">
        <v>10.383827</v>
      </c>
      <c r="I1137" s="14">
        <v>10.386844</v>
      </c>
      <c r="J1137" s="12">
        <v>0</v>
      </c>
      <c r="K1137" s="12">
        <v>0</v>
      </c>
      <c r="L1137" s="12">
        <v>1.7412999999999998</v>
      </c>
      <c r="M1137" s="1">
        <v>0</v>
      </c>
      <c r="N1137" s="1">
        <v>0</v>
      </c>
      <c r="O1137" s="12">
        <v>1.337321</v>
      </c>
      <c r="P1137" s="1">
        <v>0</v>
      </c>
      <c r="Q1137" s="1">
        <v>0</v>
      </c>
      <c r="R1137" s="1">
        <v>0</v>
      </c>
      <c r="S1137" s="1">
        <f t="shared" si="481"/>
        <v>0</v>
      </c>
      <c r="T1137" s="1">
        <f t="shared" si="482"/>
        <v>0</v>
      </c>
      <c r="U1137" s="1">
        <f t="shared" si="483"/>
        <v>1</v>
      </c>
      <c r="V1137" s="1">
        <f t="shared" si="479"/>
        <v>0</v>
      </c>
      <c r="W1137" s="1">
        <f t="shared" si="484"/>
        <v>0</v>
      </c>
      <c r="X1137" s="1">
        <f t="shared" si="485"/>
        <v>1</v>
      </c>
      <c r="Y1137" s="1">
        <f t="shared" si="486"/>
        <v>0</v>
      </c>
      <c r="Z1137" s="1">
        <f t="shared" si="480"/>
        <v>0</v>
      </c>
      <c r="AA1137" s="1">
        <f t="shared" si="487"/>
        <v>0</v>
      </c>
      <c r="AB1137" s="1">
        <f t="shared" si="469"/>
        <v>2</v>
      </c>
      <c r="AC1137" s="1"/>
    </row>
    <row r="1138" spans="1:29" ht="12.95" customHeight="1">
      <c r="A1138" s="2" t="s">
        <v>1767</v>
      </c>
      <c r="B1138" s="1" t="s">
        <v>440</v>
      </c>
      <c r="C1138" s="1" t="s">
        <v>1731</v>
      </c>
      <c r="D1138" s="1">
        <v>39.674799999999998</v>
      </c>
      <c r="E1138" s="1">
        <v>-105.9529</v>
      </c>
      <c r="F1138" s="3">
        <v>2</v>
      </c>
      <c r="G1138" s="9" t="s">
        <v>2026</v>
      </c>
      <c r="H1138" s="13">
        <v>6.5648460000000002</v>
      </c>
      <c r="I1138" s="14">
        <v>6.5641129999999999</v>
      </c>
      <c r="J1138" s="12">
        <v>0</v>
      </c>
      <c r="K1138" s="12">
        <v>0</v>
      </c>
      <c r="L1138" s="12">
        <v>1.7818000000000001</v>
      </c>
      <c r="M1138" s="1">
        <v>0</v>
      </c>
      <c r="N1138" s="1">
        <v>0</v>
      </c>
      <c r="O1138" s="12">
        <v>1.9487840000000001</v>
      </c>
      <c r="P1138" s="1">
        <v>0</v>
      </c>
      <c r="Q1138" s="1">
        <v>0</v>
      </c>
      <c r="R1138" s="1">
        <v>0</v>
      </c>
      <c r="S1138" s="1">
        <f t="shared" si="481"/>
        <v>0</v>
      </c>
      <c r="T1138" s="1">
        <f t="shared" si="482"/>
        <v>0</v>
      </c>
      <c r="U1138" s="1">
        <f t="shared" si="483"/>
        <v>1</v>
      </c>
      <c r="V1138" s="1">
        <f t="shared" si="479"/>
        <v>0</v>
      </c>
      <c r="W1138" s="1">
        <f t="shared" si="484"/>
        <v>0</v>
      </c>
      <c r="X1138" s="1">
        <f t="shared" si="485"/>
        <v>1</v>
      </c>
      <c r="Y1138" s="1">
        <f t="shared" si="486"/>
        <v>0</v>
      </c>
      <c r="Z1138" s="1">
        <f t="shared" si="480"/>
        <v>0</v>
      </c>
      <c r="AA1138" s="1">
        <f t="shared" si="487"/>
        <v>0</v>
      </c>
      <c r="AB1138" s="1">
        <f t="shared" si="469"/>
        <v>2</v>
      </c>
      <c r="AC1138" s="1"/>
    </row>
    <row r="1139" spans="1:29" ht="12.95" customHeight="1">
      <c r="A1139" s="2" t="s">
        <v>1768</v>
      </c>
      <c r="B1139" s="1" t="s">
        <v>440</v>
      </c>
      <c r="C1139" s="1" t="s">
        <v>1731</v>
      </c>
      <c r="D1139" s="1">
        <v>39.682499999999997</v>
      </c>
      <c r="E1139" s="1">
        <v>-105.934</v>
      </c>
      <c r="F1139" s="3">
        <v>2</v>
      </c>
      <c r="G1139" s="9" t="s">
        <v>2026</v>
      </c>
      <c r="H1139" s="13">
        <v>2.7853919999999999</v>
      </c>
      <c r="I1139" s="14">
        <v>2.7853340000000002</v>
      </c>
      <c r="J1139" s="12">
        <v>0</v>
      </c>
      <c r="K1139" s="12">
        <v>0</v>
      </c>
      <c r="L1139" s="12">
        <v>0</v>
      </c>
      <c r="M1139" s="1">
        <v>0</v>
      </c>
      <c r="N1139" s="1">
        <v>0</v>
      </c>
      <c r="O1139" s="12">
        <v>1.8847959999999999</v>
      </c>
      <c r="P1139" s="1">
        <v>0</v>
      </c>
      <c r="Q1139" s="1">
        <v>0</v>
      </c>
      <c r="R1139" s="1">
        <v>0</v>
      </c>
      <c r="S1139" s="1">
        <f t="shared" si="481"/>
        <v>0</v>
      </c>
      <c r="T1139" s="1">
        <f t="shared" si="482"/>
        <v>0</v>
      </c>
      <c r="U1139" s="1">
        <f t="shared" si="483"/>
        <v>0</v>
      </c>
      <c r="V1139" s="1">
        <f t="shared" si="479"/>
        <v>0</v>
      </c>
      <c r="W1139" s="1">
        <f t="shared" si="484"/>
        <v>0</v>
      </c>
      <c r="X1139" s="1">
        <f t="shared" si="485"/>
        <v>1</v>
      </c>
      <c r="Y1139" s="1">
        <f t="shared" si="486"/>
        <v>0</v>
      </c>
      <c r="Z1139" s="1">
        <f t="shared" si="480"/>
        <v>0</v>
      </c>
      <c r="AA1139" s="1">
        <f t="shared" si="487"/>
        <v>0</v>
      </c>
      <c r="AB1139" s="1">
        <f t="shared" si="469"/>
        <v>1</v>
      </c>
      <c r="AC1139" s="1"/>
    </row>
    <row r="1140" spans="1:29" ht="12.95" customHeight="1">
      <c r="A1140" s="2" t="s">
        <v>1769</v>
      </c>
      <c r="B1140" s="1" t="s">
        <v>1770</v>
      </c>
      <c r="C1140" s="1" t="s">
        <v>1771</v>
      </c>
      <c r="D1140" s="1">
        <v>39.539499999999997</v>
      </c>
      <c r="E1140" s="1">
        <v>-106.616</v>
      </c>
      <c r="F1140" s="3">
        <v>2</v>
      </c>
      <c r="G1140" s="9" t="s">
        <v>2026</v>
      </c>
      <c r="H1140" s="13">
        <v>13.796605</v>
      </c>
      <c r="I1140" s="14">
        <v>11.021533</v>
      </c>
      <c r="J1140" s="12">
        <v>0</v>
      </c>
      <c r="K1140" s="12">
        <v>0</v>
      </c>
      <c r="L1140" s="12">
        <v>0</v>
      </c>
      <c r="M1140" s="1">
        <v>0</v>
      </c>
      <c r="N1140" s="1">
        <v>0</v>
      </c>
      <c r="O1140" s="12">
        <v>0.40642299999999998</v>
      </c>
      <c r="P1140" s="1">
        <v>0</v>
      </c>
      <c r="Q1140" s="1">
        <v>0</v>
      </c>
      <c r="R1140" s="1">
        <v>0</v>
      </c>
      <c r="S1140" s="1">
        <f t="shared" si="481"/>
        <v>0</v>
      </c>
      <c r="T1140" s="1">
        <f t="shared" si="482"/>
        <v>0</v>
      </c>
      <c r="U1140" s="1">
        <f t="shared" si="483"/>
        <v>0</v>
      </c>
      <c r="V1140" s="1">
        <f t="shared" si="479"/>
        <v>0</v>
      </c>
      <c r="W1140" s="1">
        <f t="shared" si="484"/>
        <v>0</v>
      </c>
      <c r="X1140" s="1">
        <f t="shared" si="485"/>
        <v>0</v>
      </c>
      <c r="Y1140" s="1">
        <f t="shared" si="486"/>
        <v>0</v>
      </c>
      <c r="Z1140" s="1">
        <f t="shared" si="480"/>
        <v>0</v>
      </c>
      <c r="AA1140" s="1">
        <f t="shared" si="487"/>
        <v>0</v>
      </c>
      <c r="AB1140" s="1">
        <f t="shared" si="469"/>
        <v>0</v>
      </c>
      <c r="AC1140" s="1"/>
    </row>
    <row r="1141" spans="1:29" ht="12.95" customHeight="1">
      <c r="A1141" s="2" t="s">
        <v>1772</v>
      </c>
      <c r="B1141" s="1" t="s">
        <v>1773</v>
      </c>
      <c r="C1141" s="1" t="s">
        <v>1774</v>
      </c>
      <c r="D1141" s="1">
        <v>40.491810000000001</v>
      </c>
      <c r="E1141" s="1">
        <v>-106.61443</v>
      </c>
      <c r="F1141" s="3">
        <v>2</v>
      </c>
      <c r="G1141" s="9" t="s">
        <v>2026</v>
      </c>
      <c r="H1141" s="13">
        <v>5.1687859999999999</v>
      </c>
      <c r="I1141" s="14">
        <v>5.1685920000000003</v>
      </c>
      <c r="J1141" s="12">
        <v>0</v>
      </c>
      <c r="K1141" s="12">
        <v>0</v>
      </c>
      <c r="L1141" s="12">
        <v>0</v>
      </c>
      <c r="M1141" s="1">
        <v>0</v>
      </c>
      <c r="N1141" s="1">
        <v>0</v>
      </c>
      <c r="O1141" s="12">
        <v>1.2168030000000001</v>
      </c>
      <c r="P1141" s="1">
        <v>0</v>
      </c>
      <c r="Q1141" s="1">
        <v>0</v>
      </c>
      <c r="R1141" s="1">
        <v>0</v>
      </c>
      <c r="S1141" s="1">
        <f t="shared" si="481"/>
        <v>0</v>
      </c>
      <c r="T1141" s="1">
        <f t="shared" si="482"/>
        <v>0</v>
      </c>
      <c r="U1141" s="1">
        <f t="shared" si="483"/>
        <v>0</v>
      </c>
      <c r="V1141" s="1">
        <f t="shared" si="479"/>
        <v>0</v>
      </c>
      <c r="W1141" s="1">
        <f t="shared" si="484"/>
        <v>0</v>
      </c>
      <c r="X1141" s="1">
        <f t="shared" si="485"/>
        <v>1</v>
      </c>
      <c r="Y1141" s="1">
        <f t="shared" si="486"/>
        <v>0</v>
      </c>
      <c r="Z1141" s="1">
        <f t="shared" si="480"/>
        <v>0</v>
      </c>
      <c r="AA1141" s="1">
        <f t="shared" si="487"/>
        <v>0</v>
      </c>
      <c r="AB1141" s="1">
        <f t="shared" si="469"/>
        <v>1</v>
      </c>
      <c r="AC1141" s="1"/>
    </row>
    <row r="1142" spans="1:29" ht="12.95" customHeight="1">
      <c r="A1142" s="2" t="s">
        <v>1775</v>
      </c>
      <c r="B1142" s="1" t="s">
        <v>1684</v>
      </c>
      <c r="C1142" s="1" t="s">
        <v>1776</v>
      </c>
      <c r="D1142" s="1">
        <v>40.467790000000001</v>
      </c>
      <c r="E1142" s="1">
        <v>-106.61121</v>
      </c>
      <c r="F1142" s="3">
        <v>2</v>
      </c>
      <c r="G1142" s="9" t="s">
        <v>2026</v>
      </c>
      <c r="H1142" s="13">
        <v>19.404392999999999</v>
      </c>
      <c r="I1142" s="14">
        <v>19.395111</v>
      </c>
      <c r="J1142" s="12">
        <v>0</v>
      </c>
      <c r="K1142" s="12">
        <v>0</v>
      </c>
      <c r="L1142" s="12">
        <v>0</v>
      </c>
      <c r="M1142" s="1">
        <v>0</v>
      </c>
      <c r="N1142" s="1">
        <v>0</v>
      </c>
      <c r="O1142" s="12">
        <v>1.430539</v>
      </c>
      <c r="P1142" s="1">
        <v>0</v>
      </c>
      <c r="Q1142" s="1">
        <v>0</v>
      </c>
      <c r="R1142" s="1">
        <v>0</v>
      </c>
      <c r="S1142" s="1">
        <f t="shared" si="481"/>
        <v>0</v>
      </c>
      <c r="T1142" s="1">
        <f t="shared" si="482"/>
        <v>0</v>
      </c>
      <c r="U1142" s="1">
        <f t="shared" si="483"/>
        <v>0</v>
      </c>
      <c r="V1142" s="1">
        <f t="shared" si="479"/>
        <v>0</v>
      </c>
      <c r="W1142" s="1">
        <f t="shared" si="484"/>
        <v>0</v>
      </c>
      <c r="X1142" s="1">
        <f t="shared" si="485"/>
        <v>1</v>
      </c>
      <c r="Y1142" s="1">
        <f t="shared" si="486"/>
        <v>0</v>
      </c>
      <c r="Z1142" s="1">
        <f t="shared" si="480"/>
        <v>0</v>
      </c>
      <c r="AA1142" s="1">
        <f t="shared" si="487"/>
        <v>0</v>
      </c>
      <c r="AB1142" s="1">
        <f t="shared" si="469"/>
        <v>1</v>
      </c>
      <c r="AC1142" s="1"/>
    </row>
    <row r="1143" spans="1:29" ht="12.95" customHeight="1">
      <c r="A1143" s="2" t="s">
        <v>1777</v>
      </c>
      <c r="B1143" s="1" t="s">
        <v>1778</v>
      </c>
      <c r="C1143" s="1" t="s">
        <v>1779</v>
      </c>
      <c r="D1143" s="1">
        <v>40.603360000000002</v>
      </c>
      <c r="E1143" s="1">
        <v>-106.61381</v>
      </c>
      <c r="F1143" s="3">
        <v>2</v>
      </c>
      <c r="G1143" s="9" t="s">
        <v>2026</v>
      </c>
      <c r="H1143" s="13">
        <v>6.5169090000000001</v>
      </c>
      <c r="I1143" s="14">
        <v>6.5192430000000003</v>
      </c>
      <c r="J1143" s="12">
        <v>0</v>
      </c>
      <c r="K1143" s="12">
        <v>0</v>
      </c>
      <c r="L1143" s="12">
        <v>0</v>
      </c>
      <c r="M1143" s="1">
        <v>0</v>
      </c>
      <c r="N1143" s="1">
        <v>0</v>
      </c>
      <c r="O1143" s="12">
        <v>0.225434</v>
      </c>
      <c r="P1143" s="1">
        <v>0</v>
      </c>
      <c r="Q1143" s="1">
        <v>0</v>
      </c>
      <c r="R1143" s="1">
        <v>0</v>
      </c>
      <c r="S1143" s="1">
        <f t="shared" si="481"/>
        <v>0</v>
      </c>
      <c r="T1143" s="1">
        <f t="shared" si="482"/>
        <v>0</v>
      </c>
      <c r="U1143" s="1">
        <f t="shared" si="483"/>
        <v>0</v>
      </c>
      <c r="V1143" s="1">
        <f t="shared" si="479"/>
        <v>0</v>
      </c>
      <c r="W1143" s="1">
        <f t="shared" si="484"/>
        <v>0</v>
      </c>
      <c r="X1143" s="1">
        <f t="shared" si="485"/>
        <v>0</v>
      </c>
      <c r="Y1143" s="1">
        <f t="shared" si="486"/>
        <v>0</v>
      </c>
      <c r="Z1143" s="1">
        <f t="shared" si="480"/>
        <v>0</v>
      </c>
      <c r="AA1143" s="1">
        <f t="shared" si="487"/>
        <v>0</v>
      </c>
      <c r="AB1143" s="1">
        <f t="shared" si="469"/>
        <v>0</v>
      </c>
      <c r="AC1143" s="1"/>
    </row>
    <row r="1144" spans="1:29" ht="12.95" customHeight="1">
      <c r="A1144" s="2" t="s">
        <v>1780</v>
      </c>
      <c r="B1144" s="1" t="s">
        <v>729</v>
      </c>
      <c r="C1144" s="1" t="s">
        <v>1781</v>
      </c>
      <c r="D1144" s="1">
        <v>40.555280000000003</v>
      </c>
      <c r="E1144" s="1">
        <v>-106.60634</v>
      </c>
      <c r="F1144" s="3">
        <v>2</v>
      </c>
      <c r="G1144" s="9" t="s">
        <v>2026</v>
      </c>
      <c r="H1144" s="13">
        <v>27.585640999999999</v>
      </c>
      <c r="I1144" s="14">
        <v>17.547131</v>
      </c>
      <c r="J1144" s="12">
        <v>0</v>
      </c>
      <c r="K1144" s="12">
        <v>0</v>
      </c>
      <c r="L1144" s="12">
        <v>6.4999999999999997E-3</v>
      </c>
      <c r="M1144" s="1">
        <v>0</v>
      </c>
      <c r="N1144" s="1">
        <v>3</v>
      </c>
      <c r="O1144" s="12">
        <v>1.9886740000000001</v>
      </c>
      <c r="P1144" s="1">
        <v>0</v>
      </c>
      <c r="Q1144" s="1">
        <v>0</v>
      </c>
      <c r="R1144" s="1">
        <v>0</v>
      </c>
      <c r="S1144" s="1">
        <f t="shared" si="481"/>
        <v>0</v>
      </c>
      <c r="T1144" s="1">
        <f t="shared" si="482"/>
        <v>0</v>
      </c>
      <c r="U1144" s="1">
        <f t="shared" si="483"/>
        <v>1</v>
      </c>
      <c r="V1144" s="1">
        <f t="shared" si="479"/>
        <v>0</v>
      </c>
      <c r="W1144" s="1">
        <f t="shared" si="484"/>
        <v>1</v>
      </c>
      <c r="X1144" s="1">
        <f t="shared" si="485"/>
        <v>1</v>
      </c>
      <c r="Y1144" s="1">
        <f t="shared" si="486"/>
        <v>0</v>
      </c>
      <c r="Z1144" s="1">
        <f t="shared" si="480"/>
        <v>0</v>
      </c>
      <c r="AA1144" s="1">
        <f t="shared" si="487"/>
        <v>0</v>
      </c>
      <c r="AB1144" s="1">
        <f t="shared" si="469"/>
        <v>3</v>
      </c>
      <c r="AC1144" s="1"/>
    </row>
    <row r="1145" spans="1:29" ht="12.95" customHeight="1">
      <c r="A1145" s="2" t="s">
        <v>1782</v>
      </c>
      <c r="B1145" s="1" t="s">
        <v>1783</v>
      </c>
      <c r="C1145" s="1" t="s">
        <v>1784</v>
      </c>
      <c r="D1145" s="1">
        <v>40.573039999999999</v>
      </c>
      <c r="E1145" s="1">
        <v>-106.59747</v>
      </c>
      <c r="F1145" s="3">
        <v>2</v>
      </c>
      <c r="G1145" s="9" t="s">
        <v>2026</v>
      </c>
      <c r="H1145" s="13">
        <v>22.629628</v>
      </c>
      <c r="I1145" s="14">
        <v>9.2285900000000005</v>
      </c>
      <c r="J1145" s="12">
        <v>0</v>
      </c>
      <c r="K1145" s="12">
        <v>0</v>
      </c>
      <c r="L1145" s="12">
        <v>8.0000000000000002E-3</v>
      </c>
      <c r="M1145" s="1">
        <v>0</v>
      </c>
      <c r="N1145" s="1">
        <v>3</v>
      </c>
      <c r="O1145" s="12">
        <v>1.9025209999999999</v>
      </c>
      <c r="P1145" s="1">
        <v>0</v>
      </c>
      <c r="Q1145" s="1">
        <v>0</v>
      </c>
      <c r="R1145" s="1">
        <v>0</v>
      </c>
      <c r="S1145" s="1">
        <f t="shared" si="481"/>
        <v>0</v>
      </c>
      <c r="T1145" s="1">
        <f t="shared" si="482"/>
        <v>0</v>
      </c>
      <c r="U1145" s="1">
        <f t="shared" si="483"/>
        <v>1</v>
      </c>
      <c r="V1145" s="1">
        <f t="shared" si="479"/>
        <v>0</v>
      </c>
      <c r="W1145" s="1">
        <f t="shared" si="484"/>
        <v>1</v>
      </c>
      <c r="X1145" s="1">
        <f t="shared" si="485"/>
        <v>1</v>
      </c>
      <c r="Y1145" s="1">
        <f t="shared" si="486"/>
        <v>0</v>
      </c>
      <c r="Z1145" s="1">
        <f t="shared" si="480"/>
        <v>0</v>
      </c>
      <c r="AA1145" s="1">
        <f t="shared" si="487"/>
        <v>0</v>
      </c>
      <c r="AB1145" s="1">
        <f t="shared" si="469"/>
        <v>3</v>
      </c>
      <c r="AC1145" s="1"/>
    </row>
    <row r="1146" spans="1:29" ht="12.95" customHeight="1">
      <c r="A1146" s="2" t="s">
        <v>1785</v>
      </c>
      <c r="B1146" s="1" t="s">
        <v>1786</v>
      </c>
      <c r="C1146" s="1" t="s">
        <v>1787</v>
      </c>
      <c r="D1146" s="1">
        <v>40.594560000000001</v>
      </c>
      <c r="E1146" s="1">
        <v>-106.5929</v>
      </c>
      <c r="F1146" s="3">
        <v>2</v>
      </c>
      <c r="G1146" s="9" t="s">
        <v>2026</v>
      </c>
      <c r="H1146" s="13">
        <v>39.222557999999999</v>
      </c>
      <c r="I1146" s="14">
        <v>16.081675000000001</v>
      </c>
      <c r="J1146" s="12">
        <v>0</v>
      </c>
      <c r="K1146" s="12">
        <v>0</v>
      </c>
      <c r="L1146" s="12">
        <v>0</v>
      </c>
      <c r="M1146" s="1">
        <v>0</v>
      </c>
      <c r="N1146" s="1">
        <v>0</v>
      </c>
      <c r="O1146" s="12">
        <v>0.54762500000000003</v>
      </c>
      <c r="P1146" s="1">
        <v>0</v>
      </c>
      <c r="Q1146" s="1">
        <v>0</v>
      </c>
      <c r="R1146" s="1">
        <v>0</v>
      </c>
      <c r="S1146" s="1">
        <f t="shared" si="481"/>
        <v>0</v>
      </c>
      <c r="T1146" s="1">
        <f t="shared" si="482"/>
        <v>0</v>
      </c>
      <c r="U1146" s="1">
        <f t="shared" si="483"/>
        <v>0</v>
      </c>
      <c r="V1146" s="1">
        <f t="shared" si="479"/>
        <v>0</v>
      </c>
      <c r="W1146" s="1">
        <f t="shared" si="484"/>
        <v>0</v>
      </c>
      <c r="X1146" s="1">
        <f t="shared" si="485"/>
        <v>0</v>
      </c>
      <c r="Y1146" s="1">
        <f t="shared" si="486"/>
        <v>0</v>
      </c>
      <c r="Z1146" s="1">
        <f t="shared" si="480"/>
        <v>0</v>
      </c>
      <c r="AA1146" s="1">
        <f t="shared" si="487"/>
        <v>0</v>
      </c>
      <c r="AB1146" s="1">
        <f t="shared" si="469"/>
        <v>0</v>
      </c>
      <c r="AC1146" s="1"/>
    </row>
    <row r="1147" spans="1:29" ht="12.95" customHeight="1">
      <c r="A1147" s="2" t="s">
        <v>1788</v>
      </c>
      <c r="B1147" s="1" t="s">
        <v>720</v>
      </c>
      <c r="C1147" s="1" t="s">
        <v>1789</v>
      </c>
      <c r="D1147" s="1">
        <v>40.390169999999998</v>
      </c>
      <c r="E1147" s="1">
        <v>-106.58737000000001</v>
      </c>
      <c r="F1147" s="3">
        <v>2</v>
      </c>
      <c r="G1147" s="9" t="s">
        <v>2026</v>
      </c>
      <c r="H1147" s="13">
        <v>8.7885000000000009</v>
      </c>
      <c r="I1147" s="14">
        <v>8.4945059999999994</v>
      </c>
      <c r="J1147" s="12">
        <v>0</v>
      </c>
      <c r="K1147" s="12">
        <v>0</v>
      </c>
      <c r="L1147" s="12">
        <v>0.19400000000000001</v>
      </c>
      <c r="M1147" s="1">
        <v>0</v>
      </c>
      <c r="N1147" s="1">
        <v>0</v>
      </c>
      <c r="O1147" s="12">
        <v>2.5640420000000002</v>
      </c>
      <c r="P1147" s="1">
        <v>0.113785</v>
      </c>
      <c r="Q1147" s="1">
        <v>0</v>
      </c>
      <c r="R1147" s="1">
        <v>0</v>
      </c>
      <c r="S1147" s="1">
        <f t="shared" si="481"/>
        <v>0</v>
      </c>
      <c r="T1147" s="1">
        <f t="shared" si="482"/>
        <v>0</v>
      </c>
      <c r="U1147" s="1">
        <f t="shared" si="483"/>
        <v>1</v>
      </c>
      <c r="V1147" s="1">
        <f t="shared" si="479"/>
        <v>0</v>
      </c>
      <c r="W1147" s="1">
        <f t="shared" si="484"/>
        <v>0</v>
      </c>
      <c r="X1147" s="1">
        <f t="shared" si="485"/>
        <v>1</v>
      </c>
      <c r="Y1147" s="1">
        <f t="shared" si="486"/>
        <v>1</v>
      </c>
      <c r="Z1147" s="1">
        <f t="shared" si="480"/>
        <v>0</v>
      </c>
      <c r="AA1147" s="1">
        <f t="shared" si="487"/>
        <v>0</v>
      </c>
      <c r="AB1147" s="1">
        <f t="shared" si="469"/>
        <v>3</v>
      </c>
      <c r="AC1147" s="1"/>
    </row>
    <row r="1148" spans="1:29" ht="12.95" customHeight="1">
      <c r="A1148" s="2" t="s">
        <v>1790</v>
      </c>
      <c r="B1148" s="1" t="s">
        <v>111</v>
      </c>
      <c r="C1148" s="1" t="s">
        <v>1784</v>
      </c>
      <c r="D1148" s="1">
        <v>40.384169999999997</v>
      </c>
      <c r="E1148" s="1">
        <v>-106.46071000000001</v>
      </c>
      <c r="F1148" s="3">
        <v>2</v>
      </c>
      <c r="G1148" s="9" t="s">
        <v>2026</v>
      </c>
      <c r="H1148" s="13">
        <v>1.0924590000000001</v>
      </c>
      <c r="I1148" s="14">
        <v>1.0896999999999999</v>
      </c>
      <c r="J1148" s="12">
        <v>0</v>
      </c>
      <c r="K1148" s="12">
        <v>0</v>
      </c>
      <c r="L1148" s="12">
        <v>0</v>
      </c>
      <c r="M1148" s="1">
        <v>0</v>
      </c>
      <c r="N1148" s="1">
        <v>0</v>
      </c>
      <c r="O1148" s="12">
        <v>0</v>
      </c>
      <c r="P1148" s="1">
        <v>0</v>
      </c>
      <c r="Q1148" s="1">
        <v>0</v>
      </c>
      <c r="R1148" s="1">
        <v>0</v>
      </c>
      <c r="S1148" s="1">
        <f t="shared" si="481"/>
        <v>0</v>
      </c>
      <c r="T1148" s="1">
        <f t="shared" si="482"/>
        <v>0</v>
      </c>
      <c r="U1148" s="1">
        <f t="shared" si="483"/>
        <v>0</v>
      </c>
      <c r="V1148" s="1">
        <f t="shared" si="479"/>
        <v>0</v>
      </c>
      <c r="W1148" s="1">
        <f t="shared" si="484"/>
        <v>0</v>
      </c>
      <c r="X1148" s="1">
        <f t="shared" si="485"/>
        <v>0</v>
      </c>
      <c r="Y1148" s="1">
        <f t="shared" si="486"/>
        <v>0</v>
      </c>
      <c r="Z1148" s="1">
        <f t="shared" si="480"/>
        <v>0</v>
      </c>
      <c r="AA1148" s="1">
        <f t="shared" si="487"/>
        <v>0</v>
      </c>
      <c r="AB1148" s="1">
        <f t="shared" si="469"/>
        <v>0</v>
      </c>
      <c r="AC1148" s="1"/>
    </row>
    <row r="1149" spans="1:29" ht="12.95" customHeight="1">
      <c r="A1149" s="2" t="s">
        <v>1791</v>
      </c>
      <c r="B1149" s="1" t="s">
        <v>1792</v>
      </c>
      <c r="C1149" s="1" t="s">
        <v>1793</v>
      </c>
      <c r="D1149" s="1">
        <v>40.407679999999999</v>
      </c>
      <c r="E1149" s="1">
        <v>-106.39241</v>
      </c>
      <c r="F1149" s="3">
        <v>2</v>
      </c>
      <c r="G1149" s="9" t="s">
        <v>2026</v>
      </c>
      <c r="H1149" s="13">
        <v>23.773388000000001</v>
      </c>
      <c r="I1149" s="14">
        <v>17.742495000000002</v>
      </c>
      <c r="J1149" s="12">
        <v>0</v>
      </c>
      <c r="K1149" s="12">
        <v>0</v>
      </c>
      <c r="L1149" s="12">
        <v>0</v>
      </c>
      <c r="M1149" s="1">
        <v>0</v>
      </c>
      <c r="N1149" s="1">
        <v>0</v>
      </c>
      <c r="O1149" s="12">
        <v>0.90097000000000005</v>
      </c>
      <c r="P1149" s="1">
        <v>0</v>
      </c>
      <c r="Q1149" s="1">
        <v>0</v>
      </c>
      <c r="R1149" s="1">
        <v>0</v>
      </c>
      <c r="S1149" s="1">
        <f t="shared" si="481"/>
        <v>0</v>
      </c>
      <c r="T1149" s="1">
        <f t="shared" si="482"/>
        <v>0</v>
      </c>
      <c r="U1149" s="1">
        <f t="shared" si="483"/>
        <v>0</v>
      </c>
      <c r="V1149" s="1">
        <f t="shared" si="479"/>
        <v>0</v>
      </c>
      <c r="W1149" s="1">
        <f t="shared" si="484"/>
        <v>0</v>
      </c>
      <c r="X1149" s="1">
        <f t="shared" si="485"/>
        <v>1</v>
      </c>
      <c r="Y1149" s="1">
        <f t="shared" si="486"/>
        <v>0</v>
      </c>
      <c r="Z1149" s="1">
        <f t="shared" si="480"/>
        <v>0</v>
      </c>
      <c r="AA1149" s="1">
        <f t="shared" si="487"/>
        <v>0</v>
      </c>
      <c r="AB1149" s="1">
        <f t="shared" si="469"/>
        <v>1</v>
      </c>
      <c r="AC1149" s="1"/>
    </row>
    <row r="1150" spans="1:29" ht="12.95" customHeight="1">
      <c r="A1150" s="2" t="s">
        <v>1794</v>
      </c>
      <c r="B1150" s="1" t="s">
        <v>1795</v>
      </c>
      <c r="C1150" s="1" t="s">
        <v>1796</v>
      </c>
      <c r="D1150" s="1">
        <v>40.407940000000004</v>
      </c>
      <c r="E1150" s="1">
        <v>-106.38414</v>
      </c>
      <c r="F1150" s="3">
        <v>2</v>
      </c>
      <c r="G1150" s="9" t="s">
        <v>2026</v>
      </c>
      <c r="H1150" s="13">
        <v>38.117483999999997</v>
      </c>
      <c r="I1150" s="14">
        <v>9.4795259999999999</v>
      </c>
      <c r="J1150" s="12">
        <v>0</v>
      </c>
      <c r="K1150" s="12">
        <v>0</v>
      </c>
      <c r="L1150" s="12">
        <v>0</v>
      </c>
      <c r="M1150" s="1">
        <v>0</v>
      </c>
      <c r="N1150" s="1">
        <v>1</v>
      </c>
      <c r="O1150" s="12">
        <v>1.252562</v>
      </c>
      <c r="P1150" s="1">
        <v>0</v>
      </c>
      <c r="Q1150" s="1">
        <v>0</v>
      </c>
      <c r="R1150" s="1">
        <v>0</v>
      </c>
      <c r="S1150" s="1">
        <f t="shared" si="481"/>
        <v>0</v>
      </c>
      <c r="T1150" s="1">
        <f t="shared" si="482"/>
        <v>0</v>
      </c>
      <c r="U1150" s="1">
        <f t="shared" si="483"/>
        <v>0</v>
      </c>
      <c r="V1150" s="1">
        <f t="shared" si="479"/>
        <v>0</v>
      </c>
      <c r="W1150" s="1">
        <f t="shared" si="484"/>
        <v>0</v>
      </c>
      <c r="X1150" s="1">
        <f t="shared" si="485"/>
        <v>1</v>
      </c>
      <c r="Y1150" s="1">
        <f t="shared" si="486"/>
        <v>0</v>
      </c>
      <c r="Z1150" s="1">
        <f t="shared" si="480"/>
        <v>0</v>
      </c>
      <c r="AA1150" s="1">
        <f t="shared" si="487"/>
        <v>0</v>
      </c>
      <c r="AB1150" s="1">
        <f t="shared" si="469"/>
        <v>1</v>
      </c>
      <c r="AC1150" s="1"/>
    </row>
    <row r="1151" spans="1:29" ht="12.95" customHeight="1">
      <c r="A1151" s="2" t="s">
        <v>1797</v>
      </c>
      <c r="B1151" s="1" t="s">
        <v>41</v>
      </c>
      <c r="C1151" s="1" t="s">
        <v>1798</v>
      </c>
      <c r="D1151" s="1">
        <v>39.240580000000001</v>
      </c>
      <c r="E1151" s="1">
        <v>-105.28255</v>
      </c>
      <c r="F1151" s="3">
        <v>2</v>
      </c>
      <c r="G1151" s="9" t="s">
        <v>2026</v>
      </c>
      <c r="H1151" s="13">
        <v>9.1860800000000005</v>
      </c>
      <c r="I1151" s="14">
        <v>7.0526160000000004</v>
      </c>
      <c r="J1151" s="12">
        <v>0</v>
      </c>
      <c r="K1151" s="12">
        <v>0</v>
      </c>
      <c r="L1151" s="12">
        <v>0</v>
      </c>
      <c r="M1151" s="1">
        <v>0</v>
      </c>
      <c r="N1151" s="1">
        <v>0</v>
      </c>
      <c r="O1151" s="12">
        <v>0</v>
      </c>
      <c r="P1151" s="1">
        <v>0</v>
      </c>
      <c r="Q1151" s="1">
        <v>0</v>
      </c>
      <c r="R1151" s="1">
        <v>0</v>
      </c>
      <c r="S1151" s="1">
        <f t="shared" si="481"/>
        <v>0</v>
      </c>
      <c r="T1151" s="1">
        <f t="shared" si="482"/>
        <v>0</v>
      </c>
      <c r="U1151" s="1">
        <f t="shared" si="483"/>
        <v>0</v>
      </c>
      <c r="V1151" s="1">
        <f t="shared" si="479"/>
        <v>0</v>
      </c>
      <c r="W1151" s="1">
        <f t="shared" si="484"/>
        <v>0</v>
      </c>
      <c r="X1151" s="1">
        <f t="shared" si="485"/>
        <v>0</v>
      </c>
      <c r="Y1151" s="1">
        <f t="shared" si="486"/>
        <v>0</v>
      </c>
      <c r="Z1151" s="1">
        <f t="shared" si="480"/>
        <v>0</v>
      </c>
      <c r="AA1151" s="1">
        <f t="shared" si="487"/>
        <v>0</v>
      </c>
      <c r="AB1151" s="1">
        <f t="shared" si="469"/>
        <v>0</v>
      </c>
      <c r="AC1151" s="1"/>
    </row>
    <row r="1152" spans="1:29" ht="12.95" customHeight="1">
      <c r="A1152" s="2" t="s">
        <v>1799</v>
      </c>
      <c r="B1152" s="1" t="s">
        <v>1800</v>
      </c>
      <c r="C1152" s="1" t="s">
        <v>1801</v>
      </c>
      <c r="D1152" s="1">
        <v>39.036000000000001</v>
      </c>
      <c r="E1152" s="1">
        <v>-106.11586</v>
      </c>
      <c r="F1152" s="3">
        <v>2</v>
      </c>
      <c r="G1152" s="9" t="s">
        <v>2026</v>
      </c>
      <c r="H1152" s="13">
        <v>19.165710000000001</v>
      </c>
      <c r="I1152" s="14">
        <v>12.045448</v>
      </c>
      <c r="J1152" s="12">
        <v>0</v>
      </c>
      <c r="K1152" s="12">
        <v>0</v>
      </c>
      <c r="L1152" s="12">
        <v>0</v>
      </c>
      <c r="M1152" s="1">
        <v>0</v>
      </c>
      <c r="N1152" s="1">
        <v>0</v>
      </c>
      <c r="O1152" s="12">
        <v>0</v>
      </c>
      <c r="P1152" s="1">
        <v>0</v>
      </c>
      <c r="Q1152" s="1">
        <v>0</v>
      </c>
      <c r="R1152" s="1">
        <v>0</v>
      </c>
      <c r="S1152" s="1">
        <f t="shared" si="481"/>
        <v>0</v>
      </c>
      <c r="T1152" s="1">
        <f t="shared" si="482"/>
        <v>0</v>
      </c>
      <c r="U1152" s="1">
        <f t="shared" si="483"/>
        <v>0</v>
      </c>
      <c r="V1152" s="1">
        <f t="shared" si="479"/>
        <v>0</v>
      </c>
      <c r="W1152" s="1">
        <f t="shared" si="484"/>
        <v>0</v>
      </c>
      <c r="X1152" s="1">
        <f t="shared" si="485"/>
        <v>0</v>
      </c>
      <c r="Y1152" s="1">
        <f t="shared" si="486"/>
        <v>0</v>
      </c>
      <c r="Z1152" s="1">
        <f t="shared" si="480"/>
        <v>0</v>
      </c>
      <c r="AA1152" s="1">
        <f t="shared" si="487"/>
        <v>0</v>
      </c>
      <c r="AB1152" s="1">
        <f t="shared" si="469"/>
        <v>0</v>
      </c>
      <c r="AC1152" s="1"/>
    </row>
    <row r="1153" spans="1:29" ht="12.95" customHeight="1">
      <c r="A1153" s="2" t="s">
        <v>1802</v>
      </c>
      <c r="B1153" s="1" t="s">
        <v>1803</v>
      </c>
      <c r="C1153" s="1" t="s">
        <v>1801</v>
      </c>
      <c r="D1153" s="1">
        <v>39.46067</v>
      </c>
      <c r="E1153" s="1">
        <v>-105.85836</v>
      </c>
      <c r="F1153" s="3">
        <v>2</v>
      </c>
      <c r="G1153" s="9" t="s">
        <v>2026</v>
      </c>
      <c r="H1153" s="13">
        <v>6.9155430000000004</v>
      </c>
      <c r="I1153" s="14">
        <v>6.906174</v>
      </c>
      <c r="J1153" s="12">
        <v>0</v>
      </c>
      <c r="K1153" s="12">
        <v>0</v>
      </c>
      <c r="L1153" s="12">
        <v>0</v>
      </c>
      <c r="M1153" s="1">
        <v>0</v>
      </c>
      <c r="N1153" s="1">
        <v>0</v>
      </c>
      <c r="O1153" s="12">
        <v>0</v>
      </c>
      <c r="P1153" s="1">
        <v>0</v>
      </c>
      <c r="Q1153" s="1">
        <v>0</v>
      </c>
      <c r="R1153" s="1">
        <v>0</v>
      </c>
      <c r="S1153" s="1">
        <f t="shared" si="481"/>
        <v>0</v>
      </c>
      <c r="T1153" s="1">
        <f t="shared" si="482"/>
        <v>0</v>
      </c>
      <c r="U1153" s="1">
        <f t="shared" si="483"/>
        <v>0</v>
      </c>
      <c r="V1153" s="1">
        <f t="shared" si="479"/>
        <v>0</v>
      </c>
      <c r="W1153" s="1">
        <f t="shared" si="484"/>
        <v>0</v>
      </c>
      <c r="X1153" s="1">
        <f t="shared" si="485"/>
        <v>0</v>
      </c>
      <c r="Y1153" s="1">
        <f t="shared" si="486"/>
        <v>0</v>
      </c>
      <c r="Z1153" s="1">
        <f t="shared" si="480"/>
        <v>0</v>
      </c>
      <c r="AA1153" s="1">
        <f t="shared" si="487"/>
        <v>0</v>
      </c>
      <c r="AB1153" s="1">
        <f t="shared" si="469"/>
        <v>0</v>
      </c>
      <c r="AC1153" s="1"/>
    </row>
    <row r="1154" spans="1:29" ht="12.95" customHeight="1">
      <c r="A1154" s="2" t="s">
        <v>1804</v>
      </c>
      <c r="B1154" s="1" t="s">
        <v>65</v>
      </c>
      <c r="C1154" s="1" t="s">
        <v>1801</v>
      </c>
      <c r="D1154" s="1">
        <v>39.028694000000002</v>
      </c>
      <c r="E1154" s="1">
        <v>-104.944805</v>
      </c>
      <c r="F1154" s="3">
        <v>2</v>
      </c>
      <c r="G1154" s="9" t="s">
        <v>2026</v>
      </c>
      <c r="H1154" s="13">
        <v>4.2962100000000003</v>
      </c>
      <c r="I1154" s="14">
        <v>4.2962100000000003</v>
      </c>
      <c r="J1154" s="12">
        <v>0</v>
      </c>
      <c r="K1154" s="12">
        <v>0</v>
      </c>
      <c r="L1154" s="12">
        <v>0</v>
      </c>
      <c r="M1154" s="1">
        <v>0</v>
      </c>
      <c r="N1154" s="1">
        <v>0</v>
      </c>
      <c r="O1154" s="12">
        <v>0.15657099999999999</v>
      </c>
      <c r="P1154" s="1">
        <v>0</v>
      </c>
      <c r="Q1154" s="1">
        <v>0</v>
      </c>
      <c r="R1154" s="1">
        <v>0</v>
      </c>
      <c r="S1154" s="1">
        <f t="shared" si="481"/>
        <v>0</v>
      </c>
      <c r="T1154" s="1">
        <f t="shared" si="482"/>
        <v>0</v>
      </c>
      <c r="U1154" s="1">
        <f t="shared" si="483"/>
        <v>0</v>
      </c>
      <c r="V1154" s="1">
        <f t="shared" si="479"/>
        <v>0</v>
      </c>
      <c r="W1154" s="1">
        <f t="shared" si="484"/>
        <v>0</v>
      </c>
      <c r="X1154" s="1">
        <f t="shared" si="485"/>
        <v>0</v>
      </c>
      <c r="Y1154" s="1">
        <f t="shared" si="486"/>
        <v>0</v>
      </c>
      <c r="Z1154" s="1">
        <f t="shared" si="480"/>
        <v>0</v>
      </c>
      <c r="AA1154" s="1">
        <f t="shared" si="487"/>
        <v>0</v>
      </c>
      <c r="AB1154" s="1">
        <f t="shared" ref="AB1154:AB1217" si="488">SUM(S1154:AA1154)</f>
        <v>0</v>
      </c>
      <c r="AC1154" s="1"/>
    </row>
    <row r="1155" spans="1:29" ht="12.95" customHeight="1">
      <c r="A1155" s="2" t="s">
        <v>1805</v>
      </c>
      <c r="B1155" s="1" t="s">
        <v>1033</v>
      </c>
      <c r="C1155" s="1" t="s">
        <v>1806</v>
      </c>
      <c r="D1155" s="1">
        <v>39.276277</v>
      </c>
      <c r="E1155" s="1">
        <v>-105.13975000000001</v>
      </c>
      <c r="F1155" s="3">
        <v>2</v>
      </c>
      <c r="G1155" s="9" t="s">
        <v>2026</v>
      </c>
      <c r="H1155" s="13">
        <v>6.8008360000000003</v>
      </c>
      <c r="I1155" s="14">
        <v>6.8008360000000003</v>
      </c>
      <c r="J1155" s="12">
        <v>0</v>
      </c>
      <c r="K1155" s="12">
        <v>0</v>
      </c>
      <c r="L1155" s="12">
        <v>0.48929999999999996</v>
      </c>
      <c r="M1155" s="1">
        <v>0</v>
      </c>
      <c r="N1155" s="1">
        <v>0</v>
      </c>
      <c r="O1155" s="12">
        <v>0.97948800000000003</v>
      </c>
      <c r="P1155" s="1">
        <v>0</v>
      </c>
      <c r="Q1155" s="1">
        <v>0</v>
      </c>
      <c r="R1155" s="1">
        <v>0</v>
      </c>
      <c r="S1155" s="1">
        <f t="shared" si="481"/>
        <v>0</v>
      </c>
      <c r="T1155" s="1">
        <f t="shared" si="482"/>
        <v>0</v>
      </c>
      <c r="U1155" s="1">
        <f t="shared" si="483"/>
        <v>1</v>
      </c>
      <c r="V1155" s="1">
        <f t="shared" si="479"/>
        <v>0</v>
      </c>
      <c r="W1155" s="1">
        <f t="shared" si="484"/>
        <v>0</v>
      </c>
      <c r="X1155" s="1">
        <f t="shared" si="485"/>
        <v>1</v>
      </c>
      <c r="Y1155" s="1">
        <f t="shared" si="486"/>
        <v>0</v>
      </c>
      <c r="Z1155" s="1">
        <f t="shared" si="480"/>
        <v>0</v>
      </c>
      <c r="AA1155" s="1">
        <f t="shared" si="487"/>
        <v>0</v>
      </c>
      <c r="AB1155" s="1">
        <f t="shared" si="488"/>
        <v>2</v>
      </c>
      <c r="AC1155" s="1"/>
    </row>
    <row r="1156" spans="1:29" ht="12.95" customHeight="1">
      <c r="A1156" s="2" t="s">
        <v>1807</v>
      </c>
      <c r="B1156" s="1" t="s">
        <v>842</v>
      </c>
      <c r="C1156" s="1" t="s">
        <v>1808</v>
      </c>
      <c r="D1156" s="1">
        <v>40.422333000000002</v>
      </c>
      <c r="E1156" s="1">
        <v>-105.175833</v>
      </c>
      <c r="F1156" s="3">
        <v>1</v>
      </c>
      <c r="G1156" s="9" t="s">
        <v>2025</v>
      </c>
      <c r="H1156" s="13">
        <v>377.532962</v>
      </c>
      <c r="I1156" s="14">
        <v>22.103971999999999</v>
      </c>
      <c r="J1156" s="12">
        <v>0.3669</v>
      </c>
      <c r="K1156" s="12">
        <v>1.0980999999999999</v>
      </c>
      <c r="L1156" s="12">
        <v>0.12179999999999999</v>
      </c>
      <c r="M1156" s="1">
        <v>1</v>
      </c>
      <c r="N1156" s="1">
        <v>1</v>
      </c>
      <c r="O1156" s="12">
        <v>3.7372359999999998</v>
      </c>
      <c r="P1156" s="1">
        <v>1.0595E-2</v>
      </c>
      <c r="Q1156" s="1">
        <v>1</v>
      </c>
      <c r="R1156" s="1">
        <v>1</v>
      </c>
      <c r="S1156" s="1">
        <f t="shared" ref="S1156:S1164" si="489">IF(J1156&gt;6,1,0)</f>
        <v>0</v>
      </c>
      <c r="T1156" s="1">
        <f t="shared" ref="T1156:T1164" si="490">IF(K1156&gt;50,1,0)</f>
        <v>0</v>
      </c>
      <c r="U1156" s="1">
        <f t="shared" ref="U1156:U1164" si="491">IF(L1156&gt;1,1,0)</f>
        <v>0</v>
      </c>
      <c r="V1156" s="1">
        <f t="shared" ref="V1156:V1164" si="492">IF(M1156&gt;2,1,0)</f>
        <v>0</v>
      </c>
      <c r="W1156" s="1">
        <f t="shared" ref="W1156:W1164" si="493">IF(N1156&gt;30,1,0)</f>
        <v>0</v>
      </c>
      <c r="X1156" s="1">
        <f t="shared" ref="X1156:X1164" si="494">IF(O1156&gt;3,1,0)</f>
        <v>1</v>
      </c>
      <c r="Y1156" s="1">
        <f t="shared" ref="Y1156:Y1164" si="495">IF(P1156&gt;0.002,1,0)</f>
        <v>1</v>
      </c>
      <c r="Z1156" s="1">
        <f t="shared" ref="Z1156:Z1164" si="496">IF(Q1156&gt;3,1,0)</f>
        <v>0</v>
      </c>
      <c r="AA1156" s="1">
        <f t="shared" ref="AA1156:AA1164" si="497">IF(R1156&gt;2,1,0)</f>
        <v>0</v>
      </c>
      <c r="AB1156" s="1">
        <f t="shared" si="488"/>
        <v>2</v>
      </c>
      <c r="AC1156" s="1"/>
    </row>
    <row r="1157" spans="1:29" ht="12.95" customHeight="1">
      <c r="A1157" s="2" t="s">
        <v>1809</v>
      </c>
      <c r="B1157" s="1" t="s">
        <v>753</v>
      </c>
      <c r="C1157" s="1" t="s">
        <v>1810</v>
      </c>
      <c r="D1157" s="1">
        <v>40.344099999999997</v>
      </c>
      <c r="E1157" s="1">
        <v>-104.86750000000001</v>
      </c>
      <c r="F1157" s="3">
        <v>3</v>
      </c>
      <c r="G1157" s="9" t="s">
        <v>2025</v>
      </c>
      <c r="H1157" s="13">
        <v>1592.567108</v>
      </c>
      <c r="I1157" s="14">
        <v>22.751639999999998</v>
      </c>
      <c r="J1157" s="12">
        <v>8.6448999999999998</v>
      </c>
      <c r="K1157" s="12">
        <v>1.4200000000000002</v>
      </c>
      <c r="L1157" s="12">
        <v>4.1020999999999992</v>
      </c>
      <c r="M1157" s="1">
        <v>1</v>
      </c>
      <c r="N1157" s="1">
        <v>5</v>
      </c>
      <c r="O1157" s="12">
        <v>3.105083</v>
      </c>
      <c r="P1157" s="1">
        <v>2.5119999999999999E-3</v>
      </c>
      <c r="Q1157" s="1">
        <v>175</v>
      </c>
      <c r="R1157" s="1">
        <v>1</v>
      </c>
      <c r="S1157" s="1">
        <f t="shared" si="489"/>
        <v>1</v>
      </c>
      <c r="T1157" s="1">
        <f t="shared" si="490"/>
        <v>0</v>
      </c>
      <c r="U1157" s="1">
        <f t="shared" si="491"/>
        <v>1</v>
      </c>
      <c r="V1157" s="1">
        <f t="shared" si="492"/>
        <v>0</v>
      </c>
      <c r="W1157" s="1">
        <f t="shared" si="493"/>
        <v>0</v>
      </c>
      <c r="X1157" s="1">
        <f t="shared" si="494"/>
        <v>1</v>
      </c>
      <c r="Y1157" s="1">
        <f t="shared" si="495"/>
        <v>1</v>
      </c>
      <c r="Z1157" s="1">
        <f t="shared" si="496"/>
        <v>1</v>
      </c>
      <c r="AA1157" s="1">
        <f t="shared" si="497"/>
        <v>0</v>
      </c>
      <c r="AB1157" s="1">
        <f t="shared" si="488"/>
        <v>5</v>
      </c>
      <c r="AC1157" s="1"/>
    </row>
    <row r="1158" spans="1:29" ht="12.95" customHeight="1">
      <c r="A1158" s="2" t="s">
        <v>1811</v>
      </c>
      <c r="B1158" s="1" t="s">
        <v>753</v>
      </c>
      <c r="C1158" s="1" t="s">
        <v>1812</v>
      </c>
      <c r="D1158" s="1">
        <v>40.394283000000001</v>
      </c>
      <c r="E1158" s="1">
        <v>-104.96429999999999</v>
      </c>
      <c r="F1158" s="3">
        <v>3</v>
      </c>
      <c r="G1158" s="9" t="s">
        <v>2025</v>
      </c>
      <c r="H1158" s="13">
        <v>1379.097483</v>
      </c>
      <c r="I1158" s="14">
        <v>15.437207000000001</v>
      </c>
      <c r="J1158" s="12">
        <v>1.9941</v>
      </c>
      <c r="K1158" s="12">
        <v>0.94450000000000001</v>
      </c>
      <c r="L1158" s="12">
        <v>2.56</v>
      </c>
      <c r="M1158" s="1">
        <v>2</v>
      </c>
      <c r="N1158" s="1">
        <v>8</v>
      </c>
      <c r="O1158" s="12">
        <v>3.5043329999999999</v>
      </c>
      <c r="P1158" s="1">
        <v>2.8999999999999998E-3</v>
      </c>
      <c r="Q1158" s="1">
        <v>16</v>
      </c>
      <c r="R1158" s="1">
        <v>0</v>
      </c>
      <c r="S1158" s="1">
        <f t="shared" si="489"/>
        <v>0</v>
      </c>
      <c r="T1158" s="1">
        <f t="shared" si="490"/>
        <v>0</v>
      </c>
      <c r="U1158" s="1">
        <f t="shared" si="491"/>
        <v>1</v>
      </c>
      <c r="V1158" s="1">
        <f t="shared" si="492"/>
        <v>0</v>
      </c>
      <c r="W1158" s="1">
        <f t="shared" si="493"/>
        <v>0</v>
      </c>
      <c r="X1158" s="1">
        <f t="shared" si="494"/>
        <v>1</v>
      </c>
      <c r="Y1158" s="1">
        <f t="shared" si="495"/>
        <v>1</v>
      </c>
      <c r="Z1158" s="1">
        <f t="shared" si="496"/>
        <v>1</v>
      </c>
      <c r="AA1158" s="1">
        <f t="shared" si="497"/>
        <v>0</v>
      </c>
      <c r="AB1158" s="1">
        <f t="shared" si="488"/>
        <v>4</v>
      </c>
      <c r="AC1158" s="1"/>
    </row>
    <row r="1159" spans="1:29" ht="12.95" customHeight="1">
      <c r="A1159" s="2" t="s">
        <v>1813</v>
      </c>
      <c r="B1159" s="1" t="s">
        <v>753</v>
      </c>
      <c r="C1159" s="1" t="s">
        <v>1814</v>
      </c>
      <c r="D1159" s="1">
        <v>40.395400000000002</v>
      </c>
      <c r="E1159" s="1">
        <v>-105.0963</v>
      </c>
      <c r="F1159" s="3">
        <v>1</v>
      </c>
      <c r="G1159" s="9" t="s">
        <v>2025</v>
      </c>
      <c r="H1159" s="13">
        <v>1329.581261</v>
      </c>
      <c r="I1159" s="14">
        <v>28.575800000000001</v>
      </c>
      <c r="J1159" s="12">
        <v>0.65189999999999992</v>
      </c>
      <c r="K1159" s="12">
        <v>0.70080000000000009</v>
      </c>
      <c r="L1159" s="12">
        <v>1.6132</v>
      </c>
      <c r="M1159" s="1">
        <v>3</v>
      </c>
      <c r="N1159" s="1">
        <v>71</v>
      </c>
      <c r="O1159" s="12">
        <v>9.6116340000000005</v>
      </c>
      <c r="P1159" s="1">
        <v>3.0079999999999998E-3</v>
      </c>
      <c r="Q1159" s="1">
        <v>3</v>
      </c>
      <c r="R1159" s="1">
        <v>0</v>
      </c>
      <c r="S1159" s="1">
        <f t="shared" si="489"/>
        <v>0</v>
      </c>
      <c r="T1159" s="1">
        <f t="shared" si="490"/>
        <v>0</v>
      </c>
      <c r="U1159" s="1">
        <f t="shared" si="491"/>
        <v>1</v>
      </c>
      <c r="V1159" s="1">
        <f t="shared" si="492"/>
        <v>1</v>
      </c>
      <c r="W1159" s="1">
        <f t="shared" si="493"/>
        <v>1</v>
      </c>
      <c r="X1159" s="1">
        <f t="shared" si="494"/>
        <v>1</v>
      </c>
      <c r="Y1159" s="1">
        <f t="shared" si="495"/>
        <v>1</v>
      </c>
      <c r="Z1159" s="1">
        <f t="shared" si="496"/>
        <v>0</v>
      </c>
      <c r="AA1159" s="1">
        <f t="shared" si="497"/>
        <v>0</v>
      </c>
      <c r="AB1159" s="1">
        <f t="shared" si="488"/>
        <v>5</v>
      </c>
      <c r="AC1159" s="1"/>
    </row>
    <row r="1160" spans="1:29" ht="12.95" customHeight="1">
      <c r="A1160" s="2" t="s">
        <v>1815</v>
      </c>
      <c r="B1160" s="1" t="s">
        <v>753</v>
      </c>
      <c r="C1160" s="1" t="s">
        <v>1816</v>
      </c>
      <c r="D1160" s="1">
        <v>40.397776999999998</v>
      </c>
      <c r="E1160" s="1">
        <v>-105.113055</v>
      </c>
      <c r="F1160" s="3">
        <v>1</v>
      </c>
      <c r="G1160" s="9" t="s">
        <v>2025</v>
      </c>
      <c r="H1160" s="13">
        <v>1311.2847079999999</v>
      </c>
      <c r="I1160" s="14">
        <v>19.926031999999999</v>
      </c>
      <c r="J1160" s="12">
        <v>0.45279999999999998</v>
      </c>
      <c r="K1160" s="12">
        <v>0.67849999999999999</v>
      </c>
      <c r="L1160" s="12">
        <v>1.0071999999999999</v>
      </c>
      <c r="M1160" s="1">
        <v>2</v>
      </c>
      <c r="N1160" s="1">
        <v>30</v>
      </c>
      <c r="O1160" s="12">
        <v>5.4894270000000001</v>
      </c>
      <c r="P1160" s="1">
        <v>3.0500000000000002E-3</v>
      </c>
      <c r="Q1160" s="1">
        <v>1</v>
      </c>
      <c r="R1160" s="1">
        <v>0</v>
      </c>
      <c r="S1160" s="1">
        <f t="shared" si="489"/>
        <v>0</v>
      </c>
      <c r="T1160" s="1">
        <f t="shared" si="490"/>
        <v>0</v>
      </c>
      <c r="U1160" s="1">
        <f t="shared" si="491"/>
        <v>1</v>
      </c>
      <c r="V1160" s="1">
        <f t="shared" si="492"/>
        <v>0</v>
      </c>
      <c r="W1160" s="1">
        <f t="shared" si="493"/>
        <v>0</v>
      </c>
      <c r="X1160" s="1">
        <f t="shared" si="494"/>
        <v>1</v>
      </c>
      <c r="Y1160" s="1">
        <f t="shared" si="495"/>
        <v>1</v>
      </c>
      <c r="Z1160" s="1">
        <f t="shared" si="496"/>
        <v>0</v>
      </c>
      <c r="AA1160" s="1">
        <f t="shared" si="497"/>
        <v>0</v>
      </c>
      <c r="AB1160" s="1">
        <f t="shared" si="488"/>
        <v>3</v>
      </c>
      <c r="AC1160" s="1"/>
    </row>
    <row r="1161" spans="1:29" ht="12.95" customHeight="1">
      <c r="A1161" s="2" t="s">
        <v>1817</v>
      </c>
      <c r="B1161" s="1" t="s">
        <v>753</v>
      </c>
      <c r="C1161" s="1" t="s">
        <v>1818</v>
      </c>
      <c r="D1161" s="1">
        <v>40.382167000000003</v>
      </c>
      <c r="E1161" s="1">
        <v>-105.08499999999999</v>
      </c>
      <c r="F1161" s="3">
        <v>1</v>
      </c>
      <c r="G1161" s="9" t="s">
        <v>2025</v>
      </c>
      <c r="H1161" s="13">
        <v>1359.518423</v>
      </c>
      <c r="I1161" s="14">
        <v>43.953977999999999</v>
      </c>
      <c r="J1161" s="12">
        <v>1.3805000000000001</v>
      </c>
      <c r="K1161" s="12">
        <v>0.80280000000000007</v>
      </c>
      <c r="L1161" s="12">
        <v>2.3679999999999999</v>
      </c>
      <c r="M1161" s="1">
        <v>6</v>
      </c>
      <c r="N1161" s="1">
        <v>65</v>
      </c>
      <c r="O1161" s="12">
        <v>9.1506880000000006</v>
      </c>
      <c r="P1161" s="1">
        <v>2.9420000000000002E-3</v>
      </c>
      <c r="Q1161" s="1">
        <v>49</v>
      </c>
      <c r="R1161" s="1">
        <v>1</v>
      </c>
      <c r="S1161" s="1">
        <f t="shared" si="489"/>
        <v>0</v>
      </c>
      <c r="T1161" s="1">
        <f t="shared" si="490"/>
        <v>0</v>
      </c>
      <c r="U1161" s="1">
        <f t="shared" si="491"/>
        <v>1</v>
      </c>
      <c r="V1161" s="1">
        <f t="shared" si="492"/>
        <v>1</v>
      </c>
      <c r="W1161" s="1">
        <f t="shared" si="493"/>
        <v>1</v>
      </c>
      <c r="X1161" s="1">
        <f t="shared" si="494"/>
        <v>1</v>
      </c>
      <c r="Y1161" s="1">
        <f t="shared" si="495"/>
        <v>1</v>
      </c>
      <c r="Z1161" s="1">
        <f t="shared" si="496"/>
        <v>1</v>
      </c>
      <c r="AA1161" s="1">
        <f t="shared" si="497"/>
        <v>0</v>
      </c>
      <c r="AB1161" s="1">
        <f t="shared" si="488"/>
        <v>6</v>
      </c>
      <c r="AC1161" s="1"/>
    </row>
    <row r="1162" spans="1:29" ht="12.95" customHeight="1">
      <c r="A1162" s="2" t="s">
        <v>1819</v>
      </c>
      <c r="B1162" s="1" t="s">
        <v>850</v>
      </c>
      <c r="C1162" s="1" t="s">
        <v>851</v>
      </c>
      <c r="D1162" s="1">
        <v>40.329099999999997</v>
      </c>
      <c r="E1162" s="1">
        <v>-104.8862</v>
      </c>
      <c r="F1162" s="3">
        <v>3</v>
      </c>
      <c r="G1162" s="9" t="s">
        <v>2025</v>
      </c>
      <c r="H1162" s="13">
        <v>565.69656999999995</v>
      </c>
      <c r="I1162" s="14">
        <v>36.683295000000001</v>
      </c>
      <c r="J1162" s="12">
        <v>30.933599999999998</v>
      </c>
      <c r="K1162" s="12">
        <v>2.8340000000000001</v>
      </c>
      <c r="L1162" s="12">
        <v>2.4754999999999998</v>
      </c>
      <c r="M1162" s="1">
        <v>1</v>
      </c>
      <c r="N1162" s="1">
        <v>3</v>
      </c>
      <c r="O1162" s="12">
        <v>3.3477399999999999</v>
      </c>
      <c r="P1162" s="1">
        <v>0</v>
      </c>
      <c r="Q1162" s="1">
        <v>389</v>
      </c>
      <c r="R1162" s="1">
        <v>0</v>
      </c>
      <c r="S1162" s="1">
        <f t="shared" si="489"/>
        <v>1</v>
      </c>
      <c r="T1162" s="1">
        <f t="shared" si="490"/>
        <v>0</v>
      </c>
      <c r="U1162" s="1">
        <f t="shared" si="491"/>
        <v>1</v>
      </c>
      <c r="V1162" s="1">
        <f t="shared" si="492"/>
        <v>0</v>
      </c>
      <c r="W1162" s="1">
        <f t="shared" si="493"/>
        <v>0</v>
      </c>
      <c r="X1162" s="1">
        <f t="shared" si="494"/>
        <v>1</v>
      </c>
      <c r="Y1162" s="1">
        <f t="shared" si="495"/>
        <v>0</v>
      </c>
      <c r="Z1162" s="1">
        <f t="shared" si="496"/>
        <v>1</v>
      </c>
      <c r="AA1162" s="1">
        <f t="shared" si="497"/>
        <v>0</v>
      </c>
      <c r="AB1162" s="1">
        <f t="shared" si="488"/>
        <v>4</v>
      </c>
      <c r="AC1162" s="1"/>
    </row>
    <row r="1163" spans="1:29" ht="12.95" customHeight="1">
      <c r="A1163" s="2" t="s">
        <v>1820</v>
      </c>
      <c r="B1163" s="1" t="s">
        <v>850</v>
      </c>
      <c r="C1163" s="1" t="s">
        <v>853</v>
      </c>
      <c r="D1163" s="1">
        <v>40.296799999999998</v>
      </c>
      <c r="E1163" s="1">
        <v>-105.0548</v>
      </c>
      <c r="F1163" s="3">
        <v>3</v>
      </c>
      <c r="G1163" s="9" t="s">
        <v>2025</v>
      </c>
      <c r="H1163" s="13">
        <v>375.31482099999999</v>
      </c>
      <c r="I1163" s="14">
        <v>19.545059999999999</v>
      </c>
      <c r="J1163" s="12">
        <v>9.6270999999999987</v>
      </c>
      <c r="K1163" s="12">
        <v>2.5118999999999998</v>
      </c>
      <c r="L1163" s="12">
        <v>1.1097000000000001</v>
      </c>
      <c r="M1163" s="1">
        <v>2</v>
      </c>
      <c r="N1163" s="1">
        <v>5</v>
      </c>
      <c r="O1163" s="12">
        <v>4.5183629999999999</v>
      </c>
      <c r="P1163" s="1">
        <v>0</v>
      </c>
      <c r="Q1163" s="1">
        <v>6</v>
      </c>
      <c r="R1163" s="1">
        <v>0</v>
      </c>
      <c r="S1163" s="1">
        <f t="shared" si="489"/>
        <v>1</v>
      </c>
      <c r="T1163" s="1">
        <f t="shared" si="490"/>
        <v>0</v>
      </c>
      <c r="U1163" s="1">
        <f t="shared" si="491"/>
        <v>1</v>
      </c>
      <c r="V1163" s="1">
        <f t="shared" si="492"/>
        <v>0</v>
      </c>
      <c r="W1163" s="1">
        <f t="shared" si="493"/>
        <v>0</v>
      </c>
      <c r="X1163" s="1">
        <f t="shared" si="494"/>
        <v>1</v>
      </c>
      <c r="Y1163" s="1">
        <f t="shared" si="495"/>
        <v>0</v>
      </c>
      <c r="Z1163" s="1">
        <f t="shared" si="496"/>
        <v>1</v>
      </c>
      <c r="AA1163" s="1">
        <f t="shared" si="497"/>
        <v>0</v>
      </c>
      <c r="AB1163" s="1">
        <f t="shared" si="488"/>
        <v>4</v>
      </c>
      <c r="AC1163" s="1"/>
    </row>
    <row r="1164" spans="1:29" ht="12.95" customHeight="1">
      <c r="A1164" s="2" t="s">
        <v>1821</v>
      </c>
      <c r="B1164" s="1" t="s">
        <v>842</v>
      </c>
      <c r="C1164" s="1" t="s">
        <v>1822</v>
      </c>
      <c r="D1164" s="1">
        <v>40.422286999999997</v>
      </c>
      <c r="E1164" s="1">
        <v>-105.17604799999999</v>
      </c>
      <c r="F1164" s="3">
        <v>1</v>
      </c>
      <c r="G1164" s="9" t="s">
        <v>2025</v>
      </c>
      <c r="H1164" s="13">
        <v>375.17094100000003</v>
      </c>
      <c r="I1164" s="14">
        <v>20.088518000000001</v>
      </c>
      <c r="J1164" s="12">
        <v>0.26440000000000002</v>
      </c>
      <c r="K1164" s="12">
        <v>1.1025</v>
      </c>
      <c r="L1164" s="12">
        <v>9.1600000000000001E-2</v>
      </c>
      <c r="M1164" s="1">
        <v>1</v>
      </c>
      <c r="N1164" s="1">
        <v>1</v>
      </c>
      <c r="O1164" s="12">
        <v>3.686496</v>
      </c>
      <c r="P1164" s="1">
        <v>1.0662E-2</v>
      </c>
      <c r="Q1164" s="1">
        <v>0</v>
      </c>
      <c r="R1164" s="1">
        <v>1</v>
      </c>
      <c r="S1164" s="1">
        <f t="shared" si="489"/>
        <v>0</v>
      </c>
      <c r="T1164" s="1">
        <f t="shared" si="490"/>
        <v>0</v>
      </c>
      <c r="U1164" s="1">
        <f t="shared" si="491"/>
        <v>0</v>
      </c>
      <c r="V1164" s="1">
        <f t="shared" si="492"/>
        <v>0</v>
      </c>
      <c r="W1164" s="1">
        <f t="shared" si="493"/>
        <v>0</v>
      </c>
      <c r="X1164" s="1">
        <f t="shared" si="494"/>
        <v>1</v>
      </c>
      <c r="Y1164" s="1">
        <f t="shared" si="495"/>
        <v>1</v>
      </c>
      <c r="Z1164" s="1">
        <f t="shared" si="496"/>
        <v>0</v>
      </c>
      <c r="AA1164" s="1">
        <f t="shared" si="497"/>
        <v>0</v>
      </c>
      <c r="AB1164" s="1">
        <f t="shared" si="488"/>
        <v>2</v>
      </c>
      <c r="AC1164" s="1"/>
    </row>
    <row r="1165" spans="1:29" ht="12.95" customHeight="1">
      <c r="A1165" s="2" t="s">
        <v>1823</v>
      </c>
      <c r="B1165" s="1" t="s">
        <v>446</v>
      </c>
      <c r="C1165" s="1" t="s">
        <v>1824</v>
      </c>
      <c r="D1165" s="1">
        <v>39.525832999999999</v>
      </c>
      <c r="E1165" s="1">
        <v>-106.2175</v>
      </c>
      <c r="F1165" s="3">
        <v>2</v>
      </c>
      <c r="G1165" s="9" t="s">
        <v>2026</v>
      </c>
      <c r="H1165" s="13">
        <v>7.3878709999999996</v>
      </c>
      <c r="I1165" s="14">
        <v>7.3878709999999996</v>
      </c>
      <c r="J1165" s="12">
        <v>0</v>
      </c>
      <c r="K1165" s="12">
        <v>0</v>
      </c>
      <c r="L1165" s="12">
        <v>0.48710000000000003</v>
      </c>
      <c r="M1165" s="1">
        <v>0</v>
      </c>
      <c r="N1165" s="1">
        <v>0</v>
      </c>
      <c r="O1165" s="12">
        <v>1.873205</v>
      </c>
      <c r="P1165" s="1">
        <v>0</v>
      </c>
      <c r="Q1165" s="1">
        <v>0</v>
      </c>
      <c r="R1165" s="1">
        <v>0</v>
      </c>
      <c r="S1165" s="1">
        <f>IF(J1165&gt;0,1,0)</f>
        <v>0</v>
      </c>
      <c r="T1165" s="1">
        <f>IF(K1165&gt;0,1,0)</f>
        <v>0</v>
      </c>
      <c r="U1165" s="1">
        <f>IF(L1165&gt;0,1,0)</f>
        <v>1</v>
      </c>
      <c r="V1165" s="1">
        <f>IF(M1165&gt;0,1,0)</f>
        <v>0</v>
      </c>
      <c r="W1165" s="1">
        <f>IF(N1165&gt;1,1,0)</f>
        <v>0</v>
      </c>
      <c r="X1165" s="1">
        <f>IF(O1165&gt;0.6,1,0)</f>
        <v>1</v>
      </c>
      <c r="Y1165" s="1">
        <f>IF(P1165&gt;0.03,1,0)</f>
        <v>0</v>
      </c>
      <c r="Z1165" s="1">
        <f>IF(Q1165&gt;0,1,0)</f>
        <v>0</v>
      </c>
      <c r="AA1165" s="1">
        <f>IF(R1165&gt;0,1,0)</f>
        <v>0</v>
      </c>
      <c r="AB1165" s="1">
        <f t="shared" si="488"/>
        <v>2</v>
      </c>
      <c r="AC1165" s="1"/>
    </row>
    <row r="1166" spans="1:29" ht="12.95" customHeight="1">
      <c r="A1166" s="2" t="s">
        <v>1825</v>
      </c>
      <c r="B1166" s="1" t="s">
        <v>731</v>
      </c>
      <c r="C1166" s="1" t="s">
        <v>1510</v>
      </c>
      <c r="D1166" s="1">
        <v>39.898119999999999</v>
      </c>
      <c r="E1166" s="1">
        <v>-104.89879999999999</v>
      </c>
      <c r="F1166" s="3">
        <v>3</v>
      </c>
      <c r="G1166" s="9" t="s">
        <v>2025</v>
      </c>
      <c r="H1166" s="13">
        <v>12323.923199999999</v>
      </c>
      <c r="I1166" s="14">
        <v>38.013551</v>
      </c>
      <c r="J1166" s="12">
        <v>0.97520000000000007</v>
      </c>
      <c r="K1166" s="12">
        <v>0.28360000000000002</v>
      </c>
      <c r="L1166" s="12">
        <v>8.4013000000000009</v>
      </c>
      <c r="M1166" s="1">
        <v>35</v>
      </c>
      <c r="N1166" s="1">
        <v>27</v>
      </c>
      <c r="O1166" s="12">
        <v>7.6128099999999996</v>
      </c>
      <c r="P1166" s="1">
        <v>3.1078000000000001E-2</v>
      </c>
      <c r="Q1166" s="1">
        <v>10</v>
      </c>
      <c r="R1166" s="1">
        <v>0</v>
      </c>
      <c r="S1166" s="1">
        <f t="shared" ref="S1166:S1173" si="498">IF(J1166&gt;6,1,0)</f>
        <v>0</v>
      </c>
      <c r="T1166" s="1">
        <f t="shared" ref="T1166:T1173" si="499">IF(K1166&gt;50,1,0)</f>
        <v>0</v>
      </c>
      <c r="U1166" s="1">
        <f t="shared" ref="U1166:U1173" si="500">IF(L1166&gt;1,1,0)</f>
        <v>1</v>
      </c>
      <c r="V1166" s="1">
        <f t="shared" ref="V1166:V1173" si="501">IF(M1166&gt;2,1,0)</f>
        <v>1</v>
      </c>
      <c r="W1166" s="1">
        <f t="shared" ref="W1166:W1173" si="502">IF(N1166&gt;30,1,0)</f>
        <v>0</v>
      </c>
      <c r="X1166" s="1">
        <f t="shared" ref="X1166:X1173" si="503">IF(O1166&gt;3,1,0)</f>
        <v>1</v>
      </c>
      <c r="Y1166" s="1">
        <f t="shared" ref="Y1166:Y1173" si="504">IF(P1166&gt;0.002,1,0)</f>
        <v>1</v>
      </c>
      <c r="Z1166" s="1">
        <f t="shared" ref="Z1166:Z1173" si="505">IF(Q1166&gt;3,1,0)</f>
        <v>1</v>
      </c>
      <c r="AA1166" s="1">
        <f t="shared" ref="AA1166:AA1173" si="506">IF(R1166&gt;2,1,0)</f>
        <v>0</v>
      </c>
      <c r="AB1166" s="1">
        <f t="shared" si="488"/>
        <v>5</v>
      </c>
      <c r="AC1166" s="1"/>
    </row>
    <row r="1167" spans="1:29" ht="12.95" customHeight="1">
      <c r="A1167" s="2" t="s">
        <v>1826</v>
      </c>
      <c r="B1167" s="1" t="s">
        <v>731</v>
      </c>
      <c r="C1167" s="1" t="s">
        <v>1510</v>
      </c>
      <c r="D1167" s="1">
        <v>39.844520000000003</v>
      </c>
      <c r="E1167" s="1">
        <v>-104.9413</v>
      </c>
      <c r="F1167" s="3">
        <v>3</v>
      </c>
      <c r="G1167" s="9" t="s">
        <v>2025</v>
      </c>
      <c r="H1167" s="13">
        <v>12083.8716</v>
      </c>
      <c r="I1167" s="14">
        <v>37.855355000000003</v>
      </c>
      <c r="J1167" s="12">
        <v>0.33189999999999997</v>
      </c>
      <c r="K1167" s="12">
        <v>0.20240000000000002</v>
      </c>
      <c r="L1167" s="12">
        <v>7.9880000000000004</v>
      </c>
      <c r="M1167" s="1">
        <v>53</v>
      </c>
      <c r="N1167" s="1">
        <v>5</v>
      </c>
      <c r="O1167" s="12">
        <v>12.113549000000001</v>
      </c>
      <c r="P1167" s="1">
        <v>3.1695000000000001E-2</v>
      </c>
      <c r="Q1167" s="1">
        <v>0</v>
      </c>
      <c r="R1167" s="1">
        <v>0</v>
      </c>
      <c r="S1167" s="1">
        <f t="shared" si="498"/>
        <v>0</v>
      </c>
      <c r="T1167" s="1">
        <f t="shared" si="499"/>
        <v>0</v>
      </c>
      <c r="U1167" s="1">
        <f t="shared" si="500"/>
        <v>1</v>
      </c>
      <c r="V1167" s="1">
        <f t="shared" si="501"/>
        <v>1</v>
      </c>
      <c r="W1167" s="1">
        <f t="shared" si="502"/>
        <v>0</v>
      </c>
      <c r="X1167" s="1">
        <f t="shared" si="503"/>
        <v>1</v>
      </c>
      <c r="Y1167" s="1">
        <f t="shared" si="504"/>
        <v>1</v>
      </c>
      <c r="Z1167" s="1">
        <f t="shared" si="505"/>
        <v>0</v>
      </c>
      <c r="AA1167" s="1">
        <f t="shared" si="506"/>
        <v>0</v>
      </c>
      <c r="AB1167" s="1">
        <f t="shared" si="488"/>
        <v>4</v>
      </c>
      <c r="AC1167" s="1"/>
    </row>
    <row r="1168" spans="1:29" ht="12.95" customHeight="1">
      <c r="A1168" s="2" t="s">
        <v>1827</v>
      </c>
      <c r="B1168" s="1" t="s">
        <v>1828</v>
      </c>
      <c r="C1168" s="1" t="s">
        <v>1510</v>
      </c>
      <c r="D1168" s="1">
        <v>39.890779999999999</v>
      </c>
      <c r="E1168" s="1">
        <v>-102.2032</v>
      </c>
      <c r="F1168" s="3">
        <v>3</v>
      </c>
      <c r="G1168" s="9" t="s">
        <v>2025</v>
      </c>
      <c r="H1168" s="13">
        <v>218.34882999999999</v>
      </c>
      <c r="I1168" s="14">
        <v>18.127787000000001</v>
      </c>
      <c r="J1168" s="12">
        <v>44.978000000000002</v>
      </c>
      <c r="K1168" s="12">
        <v>0.25390000000000001</v>
      </c>
      <c r="L1168" s="12">
        <v>5.8500000000000003E-2</v>
      </c>
      <c r="M1168" s="1">
        <v>0</v>
      </c>
      <c r="N1168" s="1">
        <v>0</v>
      </c>
      <c r="O1168" s="12">
        <v>0.59782100000000005</v>
      </c>
      <c r="P1168" s="1">
        <v>0</v>
      </c>
      <c r="Q1168" s="1">
        <v>85</v>
      </c>
      <c r="R1168" s="1">
        <v>0</v>
      </c>
      <c r="S1168" s="1">
        <f t="shared" si="498"/>
        <v>1</v>
      </c>
      <c r="T1168" s="1">
        <f t="shared" si="499"/>
        <v>0</v>
      </c>
      <c r="U1168" s="1">
        <f t="shared" si="500"/>
        <v>0</v>
      </c>
      <c r="V1168" s="1">
        <f t="shared" si="501"/>
        <v>0</v>
      </c>
      <c r="W1168" s="1">
        <f t="shared" si="502"/>
        <v>0</v>
      </c>
      <c r="X1168" s="1">
        <f t="shared" si="503"/>
        <v>0</v>
      </c>
      <c r="Y1168" s="1">
        <f t="shared" si="504"/>
        <v>0</v>
      </c>
      <c r="Z1168" s="1">
        <f t="shared" si="505"/>
        <v>1</v>
      </c>
      <c r="AA1168" s="1">
        <f t="shared" si="506"/>
        <v>0</v>
      </c>
      <c r="AB1168" s="1">
        <f t="shared" si="488"/>
        <v>2</v>
      </c>
      <c r="AC1168" s="1"/>
    </row>
    <row r="1169" spans="1:29" ht="12.95" customHeight="1">
      <c r="A1169" s="2" t="s">
        <v>1829</v>
      </c>
      <c r="B1169" s="1" t="s">
        <v>1175</v>
      </c>
      <c r="C1169" s="1" t="s">
        <v>1830</v>
      </c>
      <c r="D1169" s="1">
        <v>38.160800000000002</v>
      </c>
      <c r="E1169" s="1">
        <v>-104.6781</v>
      </c>
      <c r="F1169" s="3">
        <v>3</v>
      </c>
      <c r="G1169" s="9" t="s">
        <v>2025</v>
      </c>
      <c r="H1169" s="13">
        <v>40.493309000000004</v>
      </c>
      <c r="I1169" s="14">
        <v>16.941402</v>
      </c>
      <c r="J1169" s="12">
        <v>0</v>
      </c>
      <c r="K1169" s="12">
        <v>0</v>
      </c>
      <c r="L1169" s="12">
        <v>5.1099999999999993E-2</v>
      </c>
      <c r="M1169" s="1">
        <v>0</v>
      </c>
      <c r="N1169" s="1">
        <v>0</v>
      </c>
      <c r="O1169" s="12">
        <v>0.89598199999999995</v>
      </c>
      <c r="P1169" s="1">
        <v>0</v>
      </c>
      <c r="Q1169" s="1">
        <v>0</v>
      </c>
      <c r="R1169" s="1">
        <v>0</v>
      </c>
      <c r="S1169" s="1">
        <f t="shared" si="498"/>
        <v>0</v>
      </c>
      <c r="T1169" s="1">
        <f t="shared" si="499"/>
        <v>0</v>
      </c>
      <c r="U1169" s="1">
        <f t="shared" si="500"/>
        <v>0</v>
      </c>
      <c r="V1169" s="1">
        <f t="shared" si="501"/>
        <v>0</v>
      </c>
      <c r="W1169" s="1">
        <f t="shared" si="502"/>
        <v>0</v>
      </c>
      <c r="X1169" s="1">
        <f t="shared" si="503"/>
        <v>0</v>
      </c>
      <c r="Y1169" s="1">
        <f t="shared" si="504"/>
        <v>0</v>
      </c>
      <c r="Z1169" s="1">
        <f t="shared" si="505"/>
        <v>0</v>
      </c>
      <c r="AA1169" s="1">
        <f t="shared" si="506"/>
        <v>0</v>
      </c>
      <c r="AB1169" s="1">
        <f t="shared" si="488"/>
        <v>0</v>
      </c>
      <c r="AC1169" s="1"/>
    </row>
    <row r="1170" spans="1:29" ht="12.95" customHeight="1">
      <c r="A1170" s="2" t="s">
        <v>1831</v>
      </c>
      <c r="B1170" s="1" t="s">
        <v>794</v>
      </c>
      <c r="C1170" s="1" t="s">
        <v>1510</v>
      </c>
      <c r="D1170" s="1">
        <v>39.893500000000003</v>
      </c>
      <c r="E1170" s="1">
        <v>-105.056</v>
      </c>
      <c r="F1170" s="3">
        <v>3</v>
      </c>
      <c r="G1170" s="9" t="s">
        <v>2025</v>
      </c>
      <c r="H1170" s="13">
        <v>92.726136999999994</v>
      </c>
      <c r="I1170" s="14">
        <v>27.590873999999999</v>
      </c>
      <c r="J1170" s="12">
        <v>1.2927999999999999</v>
      </c>
      <c r="K1170" s="12">
        <v>3.2224000000000004</v>
      </c>
      <c r="L1170" s="12">
        <v>25.032399999999999</v>
      </c>
      <c r="M1170" s="1">
        <v>37</v>
      </c>
      <c r="N1170" s="1">
        <v>4</v>
      </c>
      <c r="O1170" s="12">
        <v>12.651619999999999</v>
      </c>
      <c r="P1170" s="1">
        <v>0</v>
      </c>
      <c r="Q1170" s="1">
        <v>0</v>
      </c>
      <c r="R1170" s="1">
        <v>0</v>
      </c>
      <c r="S1170" s="1">
        <f t="shared" si="498"/>
        <v>0</v>
      </c>
      <c r="T1170" s="1">
        <f t="shared" si="499"/>
        <v>0</v>
      </c>
      <c r="U1170" s="1">
        <f t="shared" si="500"/>
        <v>1</v>
      </c>
      <c r="V1170" s="1">
        <f t="shared" si="501"/>
        <v>1</v>
      </c>
      <c r="W1170" s="1">
        <f t="shared" si="502"/>
        <v>0</v>
      </c>
      <c r="X1170" s="1">
        <f t="shared" si="503"/>
        <v>1</v>
      </c>
      <c r="Y1170" s="1">
        <f t="shared" si="504"/>
        <v>0</v>
      </c>
      <c r="Z1170" s="1">
        <f t="shared" si="505"/>
        <v>0</v>
      </c>
      <c r="AA1170" s="1">
        <f t="shared" si="506"/>
        <v>0</v>
      </c>
      <c r="AB1170" s="1">
        <f t="shared" si="488"/>
        <v>3</v>
      </c>
      <c r="AC1170" s="1"/>
    </row>
    <row r="1171" spans="1:29" ht="12.95" customHeight="1">
      <c r="A1171" s="2" t="s">
        <v>1832</v>
      </c>
      <c r="B1171" s="1" t="s">
        <v>794</v>
      </c>
      <c r="C1171" s="1" t="s">
        <v>1510</v>
      </c>
      <c r="D1171" s="1">
        <v>40.032110000000003</v>
      </c>
      <c r="E1171" s="1">
        <v>-104.8729</v>
      </c>
      <c r="F1171" s="3">
        <v>3</v>
      </c>
      <c r="G1171" s="9" t="s">
        <v>2025</v>
      </c>
      <c r="H1171" s="13">
        <v>258.19036399999999</v>
      </c>
      <c r="I1171" s="14">
        <v>21.483191000000001</v>
      </c>
      <c r="J1171" s="12">
        <v>24.572700000000001</v>
      </c>
      <c r="K1171" s="12">
        <v>4.1497999999999999</v>
      </c>
      <c r="L1171" s="12">
        <v>30.907</v>
      </c>
      <c r="M1171" s="1">
        <v>1</v>
      </c>
      <c r="N1171" s="1">
        <v>1</v>
      </c>
      <c r="O1171" s="12">
        <v>2.1166909999999999</v>
      </c>
      <c r="P1171" s="1">
        <v>0</v>
      </c>
      <c r="Q1171" s="1">
        <v>276</v>
      </c>
      <c r="R1171" s="1">
        <v>0</v>
      </c>
      <c r="S1171" s="1">
        <f t="shared" si="498"/>
        <v>1</v>
      </c>
      <c r="T1171" s="1">
        <f t="shared" si="499"/>
        <v>0</v>
      </c>
      <c r="U1171" s="1">
        <f t="shared" si="500"/>
        <v>1</v>
      </c>
      <c r="V1171" s="1">
        <f t="shared" si="501"/>
        <v>0</v>
      </c>
      <c r="W1171" s="1">
        <f t="shared" si="502"/>
        <v>0</v>
      </c>
      <c r="X1171" s="1">
        <f t="shared" si="503"/>
        <v>0</v>
      </c>
      <c r="Y1171" s="1">
        <f t="shared" si="504"/>
        <v>0</v>
      </c>
      <c r="Z1171" s="1">
        <f t="shared" si="505"/>
        <v>1</v>
      </c>
      <c r="AA1171" s="1">
        <f t="shared" si="506"/>
        <v>0</v>
      </c>
      <c r="AB1171" s="1">
        <f t="shared" si="488"/>
        <v>3</v>
      </c>
      <c r="AC1171" s="1"/>
    </row>
    <row r="1172" spans="1:29" ht="12.95" customHeight="1">
      <c r="A1172" s="2" t="s">
        <v>1833</v>
      </c>
      <c r="B1172" s="1" t="s">
        <v>1172</v>
      </c>
      <c r="C1172" s="1" t="s">
        <v>1510</v>
      </c>
      <c r="D1172" s="1">
        <v>38.128320000000002</v>
      </c>
      <c r="E1172" s="1">
        <v>-102.1344</v>
      </c>
      <c r="F1172" s="3">
        <v>3</v>
      </c>
      <c r="G1172" s="9" t="s">
        <v>2025</v>
      </c>
      <c r="H1172" s="13">
        <v>358.911</v>
      </c>
      <c r="I1172" s="14">
        <v>16.527405999999999</v>
      </c>
      <c r="J1172" s="12">
        <v>54.66</v>
      </c>
      <c r="K1172" s="12">
        <v>0.59020000000000006</v>
      </c>
      <c r="L1172" s="12">
        <v>0.10440000000000001</v>
      </c>
      <c r="M1172" s="1">
        <v>0</v>
      </c>
      <c r="N1172" s="1">
        <v>0</v>
      </c>
      <c r="O1172" s="12">
        <v>1.906563</v>
      </c>
      <c r="P1172" s="1">
        <v>0</v>
      </c>
      <c r="Q1172" s="1">
        <v>0</v>
      </c>
      <c r="R1172" s="1">
        <v>0</v>
      </c>
      <c r="S1172" s="1">
        <f t="shared" si="498"/>
        <v>1</v>
      </c>
      <c r="T1172" s="1">
        <f t="shared" si="499"/>
        <v>0</v>
      </c>
      <c r="U1172" s="1">
        <f t="shared" si="500"/>
        <v>0</v>
      </c>
      <c r="V1172" s="1">
        <f t="shared" si="501"/>
        <v>0</v>
      </c>
      <c r="W1172" s="1">
        <f t="shared" si="502"/>
        <v>0</v>
      </c>
      <c r="X1172" s="1">
        <f t="shared" si="503"/>
        <v>0</v>
      </c>
      <c r="Y1172" s="1">
        <f t="shared" si="504"/>
        <v>0</v>
      </c>
      <c r="Z1172" s="1">
        <f t="shared" si="505"/>
        <v>0</v>
      </c>
      <c r="AA1172" s="1">
        <f t="shared" si="506"/>
        <v>0</v>
      </c>
      <c r="AB1172" s="1">
        <f t="shared" si="488"/>
        <v>1</v>
      </c>
      <c r="AC1172" s="1"/>
    </row>
    <row r="1173" spans="1:29" ht="12.95" customHeight="1">
      <c r="A1173" s="2" t="s">
        <v>1834</v>
      </c>
      <c r="B1173" s="1" t="s">
        <v>731</v>
      </c>
      <c r="C1173" s="1" t="s">
        <v>1510</v>
      </c>
      <c r="D1173" s="1">
        <v>40.104730000000004</v>
      </c>
      <c r="E1173" s="1">
        <v>-104.8244</v>
      </c>
      <c r="F1173" s="3">
        <v>3</v>
      </c>
      <c r="G1173" s="9" t="s">
        <v>2025</v>
      </c>
      <c r="H1173" s="13">
        <v>13043.8917</v>
      </c>
      <c r="I1173" s="14">
        <v>41.461727000000003</v>
      </c>
      <c r="J1173" s="12">
        <v>3.3439000000000005</v>
      </c>
      <c r="K1173" s="12">
        <v>0.50949999999999995</v>
      </c>
      <c r="L1173" s="12">
        <v>9.1733000000000011</v>
      </c>
      <c r="M1173" s="1">
        <v>6</v>
      </c>
      <c r="N1173" s="1">
        <v>12</v>
      </c>
      <c r="O1173" s="12">
        <v>4.5575799999999997</v>
      </c>
      <c r="P1173" s="1">
        <v>2.9361999999999999E-2</v>
      </c>
      <c r="Q1173" s="1">
        <v>455</v>
      </c>
      <c r="R1173" s="1">
        <v>4</v>
      </c>
      <c r="S1173" s="1">
        <f t="shared" si="498"/>
        <v>0</v>
      </c>
      <c r="T1173" s="1">
        <f t="shared" si="499"/>
        <v>0</v>
      </c>
      <c r="U1173" s="1">
        <f t="shared" si="500"/>
        <v>1</v>
      </c>
      <c r="V1173" s="1">
        <f t="shared" si="501"/>
        <v>1</v>
      </c>
      <c r="W1173" s="1">
        <f t="shared" si="502"/>
        <v>0</v>
      </c>
      <c r="X1173" s="1">
        <f t="shared" si="503"/>
        <v>1</v>
      </c>
      <c r="Y1173" s="1">
        <f t="shared" si="504"/>
        <v>1</v>
      </c>
      <c r="Z1173" s="1">
        <f t="shared" si="505"/>
        <v>1</v>
      </c>
      <c r="AA1173" s="1">
        <f t="shared" si="506"/>
        <v>1</v>
      </c>
      <c r="AB1173" s="1">
        <f t="shared" si="488"/>
        <v>6</v>
      </c>
      <c r="AC1173" s="1"/>
    </row>
    <row r="1174" spans="1:29" ht="12.95" customHeight="1">
      <c r="A1174" s="2" t="s">
        <v>1835</v>
      </c>
      <c r="B1174" s="1" t="s">
        <v>1189</v>
      </c>
      <c r="C1174" s="1" t="s">
        <v>1510</v>
      </c>
      <c r="D1174" s="1">
        <v>39.111319999999999</v>
      </c>
      <c r="E1174" s="1">
        <v>-104.90479999999999</v>
      </c>
      <c r="F1174" s="3">
        <v>1</v>
      </c>
      <c r="G1174" s="9" t="s">
        <v>2026</v>
      </c>
      <c r="H1174" s="13">
        <v>61.903486999999998</v>
      </c>
      <c r="I1174" s="14">
        <v>20.435517000000001</v>
      </c>
      <c r="J1174" s="12">
        <v>0</v>
      </c>
      <c r="K1174" s="12">
        <v>0</v>
      </c>
      <c r="L1174" s="12">
        <v>0.31980000000000003</v>
      </c>
      <c r="M1174" s="1">
        <v>0</v>
      </c>
      <c r="N1174" s="1">
        <v>6</v>
      </c>
      <c r="O1174" s="12">
        <v>2.7870889999999999</v>
      </c>
      <c r="P1174" s="1">
        <v>1.6154000000000002E-2</v>
      </c>
      <c r="Q1174" s="1">
        <v>0</v>
      </c>
      <c r="R1174" s="1">
        <v>0</v>
      </c>
      <c r="S1174" s="1">
        <f t="shared" ref="S1174:V1175" si="507">IF(J1174&gt;0,1,0)</f>
        <v>0</v>
      </c>
      <c r="T1174" s="1">
        <f t="shared" si="507"/>
        <v>0</v>
      </c>
      <c r="U1174" s="1">
        <f t="shared" si="507"/>
        <v>1</v>
      </c>
      <c r="V1174" s="1">
        <f t="shared" si="507"/>
        <v>0</v>
      </c>
      <c r="W1174" s="1">
        <f>IF(N1174&gt;1,1,0)</f>
        <v>1</v>
      </c>
      <c r="X1174" s="1">
        <f>IF(O1174&gt;0.6,1,0)</f>
        <v>1</v>
      </c>
      <c r="Y1174" s="1">
        <f>IF(P1174&gt;0.03,1,0)</f>
        <v>0</v>
      </c>
      <c r="Z1174" s="1">
        <f>IF(Q1174&gt;0,1,0)</f>
        <v>0</v>
      </c>
      <c r="AA1174" s="1">
        <f>IF(R1174&gt;0,1,0)</f>
        <v>0</v>
      </c>
      <c r="AB1174" s="1">
        <f t="shared" si="488"/>
        <v>3</v>
      </c>
      <c r="AC1174" s="1"/>
    </row>
    <row r="1175" spans="1:29" ht="12.95" customHeight="1">
      <c r="A1175" s="2" t="s">
        <v>1836</v>
      </c>
      <c r="B1175" s="1" t="s">
        <v>1837</v>
      </c>
      <c r="C1175" s="1" t="s">
        <v>1838</v>
      </c>
      <c r="D1175" s="1">
        <v>38.963999999999999</v>
      </c>
      <c r="E1175" s="1">
        <v>-104.845</v>
      </c>
      <c r="F1175" s="3">
        <v>1</v>
      </c>
      <c r="G1175" s="9" t="s">
        <v>2026</v>
      </c>
      <c r="H1175" s="13">
        <v>57.925556999999998</v>
      </c>
      <c r="I1175" s="14">
        <v>9.7005630000000007</v>
      </c>
      <c r="J1175" s="12">
        <v>0</v>
      </c>
      <c r="K1175" s="12">
        <v>0</v>
      </c>
      <c r="L1175" s="12">
        <v>0.64170000000000005</v>
      </c>
      <c r="M1175" s="1">
        <v>1</v>
      </c>
      <c r="N1175" s="1">
        <v>0</v>
      </c>
      <c r="O1175" s="12">
        <v>1.992497</v>
      </c>
      <c r="P1175" s="1">
        <v>0</v>
      </c>
      <c r="Q1175" s="1">
        <v>0</v>
      </c>
      <c r="R1175" s="1">
        <v>0</v>
      </c>
      <c r="S1175" s="1">
        <f t="shared" si="507"/>
        <v>0</v>
      </c>
      <c r="T1175" s="1">
        <f t="shared" si="507"/>
        <v>0</v>
      </c>
      <c r="U1175" s="1">
        <f t="shared" si="507"/>
        <v>1</v>
      </c>
      <c r="V1175" s="1">
        <f t="shared" si="507"/>
        <v>1</v>
      </c>
      <c r="W1175" s="1">
        <f>IF(N1175&gt;1,1,0)</f>
        <v>0</v>
      </c>
      <c r="X1175" s="1">
        <f>IF(O1175&gt;0.6,1,0)</f>
        <v>1</v>
      </c>
      <c r="Y1175" s="1">
        <f>IF(P1175&gt;0.03,1,0)</f>
        <v>0</v>
      </c>
      <c r="Z1175" s="1">
        <f>IF(Q1175&gt;0,1,0)</f>
        <v>0</v>
      </c>
      <c r="AA1175" s="1">
        <f>IF(R1175&gt;0,1,0)</f>
        <v>0</v>
      </c>
      <c r="AB1175" s="1">
        <f t="shared" si="488"/>
        <v>3</v>
      </c>
      <c r="AC1175" s="1"/>
    </row>
    <row r="1176" spans="1:29" ht="12.95" customHeight="1">
      <c r="A1176" s="2" t="s">
        <v>1839</v>
      </c>
      <c r="B1176" s="1" t="s">
        <v>1840</v>
      </c>
      <c r="C1176" s="1" t="s">
        <v>1841</v>
      </c>
      <c r="D1176" s="1">
        <v>37.494239999999998</v>
      </c>
      <c r="E1176" s="1">
        <v>-103.6313</v>
      </c>
      <c r="F1176" s="3">
        <v>3</v>
      </c>
      <c r="G1176" s="9" t="s">
        <v>2025</v>
      </c>
      <c r="H1176" s="13">
        <v>859.30688799999996</v>
      </c>
      <c r="I1176" s="14">
        <v>21.583386999999998</v>
      </c>
      <c r="J1176" s="12">
        <v>0</v>
      </c>
      <c r="K1176" s="12">
        <v>0</v>
      </c>
      <c r="L1176" s="12">
        <v>1.04E-2</v>
      </c>
      <c r="M1176" s="1">
        <v>0</v>
      </c>
      <c r="N1176" s="1">
        <v>0</v>
      </c>
      <c r="O1176" s="12">
        <v>0.131661</v>
      </c>
      <c r="P1176" s="1">
        <v>0</v>
      </c>
      <c r="Q1176" s="1">
        <v>0</v>
      </c>
      <c r="R1176" s="1">
        <v>0</v>
      </c>
      <c r="S1176" s="1">
        <f>IF(J1176&gt;6,1,0)</f>
        <v>0</v>
      </c>
      <c r="T1176" s="1">
        <f>IF(K1176&gt;50,1,0)</f>
        <v>0</v>
      </c>
      <c r="U1176" s="1">
        <f>IF(L1176&gt;1,1,0)</f>
        <v>0</v>
      </c>
      <c r="V1176" s="1">
        <f>IF(M1176&gt;2,1,0)</f>
        <v>0</v>
      </c>
      <c r="W1176" s="1">
        <f>IF(N1176&gt;30,1,0)</f>
        <v>0</v>
      </c>
      <c r="X1176" s="1">
        <f>IF(O1176&gt;3,1,0)</f>
        <v>0</v>
      </c>
      <c r="Y1176" s="1">
        <f>IF(P1176&gt;0.002,1,0)</f>
        <v>0</v>
      </c>
      <c r="Z1176" s="1">
        <f>IF(Q1176&gt;3,1,0)</f>
        <v>0</v>
      </c>
      <c r="AA1176" s="1">
        <f>IF(R1176&gt;2,1,0)</f>
        <v>0</v>
      </c>
      <c r="AB1176" s="1">
        <f t="shared" si="488"/>
        <v>0</v>
      </c>
      <c r="AC1176" s="1"/>
    </row>
    <row r="1177" spans="1:29" ht="12.95" customHeight="1">
      <c r="A1177" s="2" t="s">
        <v>1842</v>
      </c>
      <c r="B1177" s="1" t="s">
        <v>14</v>
      </c>
      <c r="C1177" s="1" t="s">
        <v>1510</v>
      </c>
      <c r="D1177" s="1">
        <v>39.952010000000001</v>
      </c>
      <c r="E1177" s="1">
        <v>-105.1679</v>
      </c>
      <c r="F1177" s="3">
        <v>1</v>
      </c>
      <c r="G1177" s="9" t="s">
        <v>2025</v>
      </c>
      <c r="H1177" s="13">
        <v>70.316100000000006</v>
      </c>
      <c r="I1177" s="14">
        <v>9.1251639999999998</v>
      </c>
      <c r="J1177" s="12">
        <v>0</v>
      </c>
      <c r="K1177" s="12">
        <v>0.31490000000000001</v>
      </c>
      <c r="L1177" s="12">
        <v>1.7961999999999998</v>
      </c>
      <c r="M1177" s="1">
        <v>1</v>
      </c>
      <c r="N1177" s="1">
        <v>4</v>
      </c>
      <c r="O1177" s="12">
        <v>2.3979979999999999</v>
      </c>
      <c r="P1177" s="1">
        <v>0</v>
      </c>
      <c r="Q1177" s="1">
        <v>6</v>
      </c>
      <c r="R1177" s="1">
        <v>0</v>
      </c>
      <c r="S1177" s="1">
        <f>IF(J1177&gt;6,1,0)</f>
        <v>0</v>
      </c>
      <c r="T1177" s="1">
        <f>IF(K1177&gt;50,1,0)</f>
        <v>0</v>
      </c>
      <c r="U1177" s="1">
        <f>IF(L1177&gt;1,1,0)</f>
        <v>1</v>
      </c>
      <c r="V1177" s="1">
        <f>IF(M1177&gt;2,1,0)</f>
        <v>0</v>
      </c>
      <c r="W1177" s="1">
        <f>IF(N1177&gt;30,1,0)</f>
        <v>0</v>
      </c>
      <c r="X1177" s="1">
        <f>IF(O1177&gt;3,1,0)</f>
        <v>0</v>
      </c>
      <c r="Y1177" s="1">
        <f>IF(P1177&gt;0.002,1,0)</f>
        <v>0</v>
      </c>
      <c r="Z1177" s="1">
        <f>IF(Q1177&gt;3,1,0)</f>
        <v>1</v>
      </c>
      <c r="AA1177" s="1">
        <f>IF(R1177&gt;2,1,0)</f>
        <v>0</v>
      </c>
      <c r="AB1177" s="1">
        <f t="shared" si="488"/>
        <v>2</v>
      </c>
      <c r="AC1177" s="1"/>
    </row>
    <row r="1178" spans="1:29" ht="12.95" customHeight="1">
      <c r="A1178" s="2" t="s">
        <v>1843</v>
      </c>
      <c r="B1178" s="1" t="s">
        <v>961</v>
      </c>
      <c r="C1178" s="1" t="s">
        <v>1510</v>
      </c>
      <c r="D1178" s="1">
        <v>39.347299999999997</v>
      </c>
      <c r="E1178" s="1">
        <v>-104.9709</v>
      </c>
      <c r="F1178" s="3">
        <v>1</v>
      </c>
      <c r="G1178" s="9" t="s">
        <v>2025</v>
      </c>
      <c r="H1178" s="13">
        <v>187.90883500000001</v>
      </c>
      <c r="I1178" s="14">
        <v>19.01557</v>
      </c>
      <c r="J1178" s="12">
        <v>0.54449999999999998</v>
      </c>
      <c r="K1178" s="12">
        <v>0</v>
      </c>
      <c r="L1178" s="12">
        <v>0.12789999999999999</v>
      </c>
      <c r="M1178" s="1">
        <v>0</v>
      </c>
      <c r="N1178" s="1">
        <v>3</v>
      </c>
      <c r="O1178" s="12">
        <v>2.5621049999999999</v>
      </c>
      <c r="P1178" s="1">
        <v>0</v>
      </c>
      <c r="Q1178" s="1">
        <v>0</v>
      </c>
      <c r="R1178" s="1">
        <v>0</v>
      </c>
      <c r="S1178" s="1">
        <f>IF(J1178&gt;6,1,0)</f>
        <v>0</v>
      </c>
      <c r="T1178" s="1">
        <f>IF(K1178&gt;50,1,0)</f>
        <v>0</v>
      </c>
      <c r="U1178" s="1">
        <f>IF(L1178&gt;1,1,0)</f>
        <v>0</v>
      </c>
      <c r="V1178" s="1">
        <f>IF(M1178&gt;2,1,0)</f>
        <v>0</v>
      </c>
      <c r="W1178" s="1">
        <f>IF(N1178&gt;30,1,0)</f>
        <v>0</v>
      </c>
      <c r="X1178" s="1">
        <f>IF(O1178&gt;3,1,0)</f>
        <v>0</v>
      </c>
      <c r="Y1178" s="1">
        <f>IF(P1178&gt;0.002,1,0)</f>
        <v>0</v>
      </c>
      <c r="Z1178" s="1">
        <f>IF(Q1178&gt;3,1,0)</f>
        <v>0</v>
      </c>
      <c r="AA1178" s="1">
        <f>IF(R1178&gt;2,1,0)</f>
        <v>0</v>
      </c>
      <c r="AB1178" s="1">
        <f t="shared" si="488"/>
        <v>0</v>
      </c>
      <c r="AC1178" s="1"/>
    </row>
    <row r="1179" spans="1:29" ht="12.95" customHeight="1">
      <c r="A1179" s="2" t="s">
        <v>1844</v>
      </c>
      <c r="B1179" s="1" t="s">
        <v>1845</v>
      </c>
      <c r="C1179" s="1" t="s">
        <v>1510</v>
      </c>
      <c r="D1179" s="1">
        <v>38.126730000000002</v>
      </c>
      <c r="E1179" s="1">
        <v>-102.6092</v>
      </c>
      <c r="F1179" s="3">
        <v>3</v>
      </c>
      <c r="G1179" s="9" t="s">
        <v>2025</v>
      </c>
      <c r="H1179" s="13">
        <v>219.24533600000001</v>
      </c>
      <c r="I1179" s="14">
        <v>20.286691999999999</v>
      </c>
      <c r="J1179" s="12">
        <v>40.083999999999996</v>
      </c>
      <c r="K1179" s="12">
        <v>1.11E-2</v>
      </c>
      <c r="L1179" s="12">
        <v>0.32550000000000001</v>
      </c>
      <c r="M1179" s="1">
        <v>1</v>
      </c>
      <c r="N1179" s="1">
        <v>3</v>
      </c>
      <c r="O1179" s="12">
        <v>2.4203070000000002</v>
      </c>
      <c r="P1179" s="1">
        <v>0</v>
      </c>
      <c r="Q1179" s="1">
        <v>4</v>
      </c>
      <c r="R1179" s="1">
        <v>0</v>
      </c>
      <c r="S1179" s="1">
        <f>IF(J1179&gt;6,1,0)</f>
        <v>1</v>
      </c>
      <c r="T1179" s="1">
        <f>IF(K1179&gt;50,1,0)</f>
        <v>0</v>
      </c>
      <c r="U1179" s="1">
        <f>IF(L1179&gt;1,1,0)</f>
        <v>0</v>
      </c>
      <c r="V1179" s="1">
        <f>IF(M1179&gt;2,1,0)</f>
        <v>0</v>
      </c>
      <c r="W1179" s="1">
        <f>IF(N1179&gt;30,1,0)</f>
        <v>0</v>
      </c>
      <c r="X1179" s="1">
        <f>IF(O1179&gt;3,1,0)</f>
        <v>0</v>
      </c>
      <c r="Y1179" s="1">
        <f>IF(P1179&gt;0.002,1,0)</f>
        <v>0</v>
      </c>
      <c r="Z1179" s="1">
        <f>IF(Q1179&gt;3,1,0)</f>
        <v>1</v>
      </c>
      <c r="AA1179" s="1">
        <f>IF(R1179&gt;2,1,0)</f>
        <v>0</v>
      </c>
      <c r="AB1179" s="1">
        <f t="shared" si="488"/>
        <v>2</v>
      </c>
      <c r="AC1179" s="1"/>
    </row>
    <row r="1180" spans="1:29" ht="12.95" customHeight="1">
      <c r="A1180" s="2" t="s">
        <v>1846</v>
      </c>
      <c r="B1180" s="1" t="s">
        <v>1217</v>
      </c>
      <c r="C1180" s="1" t="s">
        <v>1510</v>
      </c>
      <c r="D1180" s="1">
        <v>37.790278000000001</v>
      </c>
      <c r="E1180" s="1">
        <v>-103.82083299999999</v>
      </c>
      <c r="F1180" s="3">
        <v>3</v>
      </c>
      <c r="G1180" s="9" t="s">
        <v>2025</v>
      </c>
      <c r="H1180" s="13">
        <v>666.595102</v>
      </c>
      <c r="I1180" s="14">
        <v>22.781648000000001</v>
      </c>
      <c r="J1180" s="12">
        <v>0</v>
      </c>
      <c r="K1180" s="12">
        <v>0</v>
      </c>
      <c r="L1180" s="12">
        <v>2.8400000000000002E-2</v>
      </c>
      <c r="M1180" s="1">
        <v>0</v>
      </c>
      <c r="N1180" s="1">
        <v>0</v>
      </c>
      <c r="O1180" s="12">
        <v>0.98958999999999997</v>
      </c>
      <c r="P1180" s="1">
        <v>0</v>
      </c>
      <c r="Q1180" s="1">
        <v>1</v>
      </c>
      <c r="R1180" s="1">
        <v>0</v>
      </c>
      <c r="S1180" s="1">
        <f>IF(J1180&gt;6,1,0)</f>
        <v>0</v>
      </c>
      <c r="T1180" s="1">
        <f>IF(K1180&gt;50,1,0)</f>
        <v>0</v>
      </c>
      <c r="U1180" s="1">
        <f>IF(L1180&gt;1,1,0)</f>
        <v>0</v>
      </c>
      <c r="V1180" s="1">
        <f>IF(M1180&gt;2,1,0)</f>
        <v>0</v>
      </c>
      <c r="W1180" s="1">
        <f>IF(N1180&gt;30,1,0)</f>
        <v>0</v>
      </c>
      <c r="X1180" s="1">
        <f>IF(O1180&gt;3,1,0)</f>
        <v>0</v>
      </c>
      <c r="Y1180" s="1">
        <f>IF(P1180&gt;0.002,1,0)</f>
        <v>0</v>
      </c>
      <c r="Z1180" s="1">
        <f>IF(Q1180&gt;3,1,0)</f>
        <v>0</v>
      </c>
      <c r="AA1180" s="1">
        <f>IF(R1180&gt;2,1,0)</f>
        <v>0</v>
      </c>
      <c r="AB1180" s="1">
        <f t="shared" si="488"/>
        <v>0</v>
      </c>
      <c r="AC1180" s="1"/>
    </row>
    <row r="1181" spans="1:29" ht="12.95" customHeight="1">
      <c r="A1181" s="2" t="s">
        <v>1847</v>
      </c>
      <c r="B1181" s="1" t="s">
        <v>1848</v>
      </c>
      <c r="C1181" s="1" t="s">
        <v>1849</v>
      </c>
      <c r="D1181" s="1">
        <v>38.068010000000001</v>
      </c>
      <c r="E1181" s="1">
        <v>-104.94540000000001</v>
      </c>
      <c r="F1181" s="3">
        <v>1</v>
      </c>
      <c r="G1181" s="9" t="s">
        <v>2026</v>
      </c>
      <c r="H1181" s="13">
        <v>186.69190800000001</v>
      </c>
      <c r="I1181" s="14">
        <v>17.799413000000001</v>
      </c>
      <c r="J1181" s="12">
        <v>0</v>
      </c>
      <c r="K1181" s="12">
        <v>0.70289999999999997</v>
      </c>
      <c r="L1181" s="12">
        <v>0.15959999999999999</v>
      </c>
      <c r="M1181" s="1">
        <v>0</v>
      </c>
      <c r="N1181" s="1">
        <v>12</v>
      </c>
      <c r="O1181" s="12">
        <v>4.0280610000000001</v>
      </c>
      <c r="P1181" s="1">
        <v>0</v>
      </c>
      <c r="Q1181" s="1">
        <v>0</v>
      </c>
      <c r="R1181" s="1">
        <v>0</v>
      </c>
      <c r="S1181" s="1">
        <f>IF(J1181&gt;0,1,0)</f>
        <v>0</v>
      </c>
      <c r="T1181" s="1">
        <f>IF(K1181&gt;0,1,0)</f>
        <v>1</v>
      </c>
      <c r="U1181" s="1">
        <f>IF(L1181&gt;0,1,0)</f>
        <v>1</v>
      </c>
      <c r="V1181" s="1">
        <f>IF(M1181&gt;0,1,0)</f>
        <v>0</v>
      </c>
      <c r="W1181" s="1">
        <f>IF(N1181&gt;1,1,0)</f>
        <v>1</v>
      </c>
      <c r="X1181" s="1">
        <f>IF(O1181&gt;0.6,1,0)</f>
        <v>1</v>
      </c>
      <c r="Y1181" s="1">
        <f>IF(P1181&gt;0.03,1,0)</f>
        <v>0</v>
      </c>
      <c r="Z1181" s="1">
        <f>IF(Q1181&gt;0,1,0)</f>
        <v>0</v>
      </c>
      <c r="AA1181" s="1">
        <f>IF(R1181&gt;0,1,0)</f>
        <v>0</v>
      </c>
      <c r="AB1181" s="1">
        <f t="shared" si="488"/>
        <v>4</v>
      </c>
      <c r="AC1181" s="1"/>
    </row>
    <row r="1182" spans="1:29" ht="12.95" customHeight="1">
      <c r="A1182" s="2" t="s">
        <v>1850</v>
      </c>
      <c r="B1182" s="1" t="s">
        <v>1014</v>
      </c>
      <c r="C1182" s="1" t="s">
        <v>1510</v>
      </c>
      <c r="D1182" s="1">
        <v>38.107500000000002</v>
      </c>
      <c r="E1182" s="1">
        <v>-103.3661</v>
      </c>
      <c r="F1182" s="3">
        <v>3</v>
      </c>
      <c r="G1182" s="9" t="s">
        <v>2025</v>
      </c>
      <c r="H1182" s="13">
        <v>3639.0936230000002</v>
      </c>
      <c r="I1182" s="14">
        <v>32.913818999999997</v>
      </c>
      <c r="J1182" s="12">
        <v>3.9228000000000001</v>
      </c>
      <c r="K1182" s="12">
        <v>2.5999999999999999E-3</v>
      </c>
      <c r="L1182" s="12">
        <v>6.5900000000000014E-2</v>
      </c>
      <c r="M1182" s="1">
        <v>0</v>
      </c>
      <c r="N1182" s="1">
        <v>0</v>
      </c>
      <c r="O1182" s="12">
        <v>0.93344300000000002</v>
      </c>
      <c r="P1182" s="1">
        <v>0</v>
      </c>
      <c r="Q1182" s="1">
        <v>1</v>
      </c>
      <c r="R1182" s="1">
        <v>0</v>
      </c>
      <c r="S1182" s="1">
        <f>IF(J1182&gt;6,1,0)</f>
        <v>0</v>
      </c>
      <c r="T1182" s="1">
        <f>IF(K1182&gt;50,1,0)</f>
        <v>0</v>
      </c>
      <c r="U1182" s="1">
        <f>IF(L1182&gt;1,1,0)</f>
        <v>0</v>
      </c>
      <c r="V1182" s="1">
        <f>IF(M1182&gt;2,1,0)</f>
        <v>0</v>
      </c>
      <c r="W1182" s="1">
        <f>IF(N1182&gt;30,1,0)</f>
        <v>0</v>
      </c>
      <c r="X1182" s="1">
        <f>IF(O1182&gt;3,1,0)</f>
        <v>0</v>
      </c>
      <c r="Y1182" s="1">
        <f>IF(P1182&gt;0.002,1,0)</f>
        <v>0</v>
      </c>
      <c r="Z1182" s="1">
        <f>IF(Q1182&gt;3,1,0)</f>
        <v>0</v>
      </c>
      <c r="AA1182" s="1">
        <f>IF(R1182&gt;2,1,0)</f>
        <v>0</v>
      </c>
      <c r="AB1182" s="1">
        <f t="shared" si="488"/>
        <v>0</v>
      </c>
      <c r="AC1182" s="1"/>
    </row>
    <row r="1183" spans="1:29" ht="12.95" customHeight="1">
      <c r="A1183" s="2" t="s">
        <v>1851</v>
      </c>
      <c r="B1183" s="1" t="s">
        <v>756</v>
      </c>
      <c r="C1183" s="1" t="s">
        <v>1852</v>
      </c>
      <c r="D1183" s="1">
        <v>40.19173</v>
      </c>
      <c r="E1183" s="1">
        <v>-105.2</v>
      </c>
      <c r="F1183" s="3">
        <v>1</v>
      </c>
      <c r="G1183" s="9" t="s">
        <v>2025</v>
      </c>
      <c r="H1183" s="13">
        <v>607.556061</v>
      </c>
      <c r="I1183" s="14">
        <v>27.172191999999999</v>
      </c>
      <c r="J1183" s="12">
        <v>1.1143999999999998</v>
      </c>
      <c r="K1183" s="12">
        <v>1.1259999999999999</v>
      </c>
      <c r="L1183" s="12">
        <v>0.69069999999999998</v>
      </c>
      <c r="M1183" s="1">
        <v>9</v>
      </c>
      <c r="N1183" s="1">
        <v>129</v>
      </c>
      <c r="O1183" s="12">
        <v>2.1109230000000001</v>
      </c>
      <c r="P1183" s="1">
        <v>4.9379999999999997E-3</v>
      </c>
      <c r="Q1183" s="1">
        <v>8</v>
      </c>
      <c r="R1183" s="1">
        <v>0</v>
      </c>
      <c r="S1183" s="1">
        <f>IF(J1183&gt;6,1,0)</f>
        <v>0</v>
      </c>
      <c r="T1183" s="1">
        <f>IF(K1183&gt;50,1,0)</f>
        <v>0</v>
      </c>
      <c r="U1183" s="1">
        <f>IF(L1183&gt;1,1,0)</f>
        <v>0</v>
      </c>
      <c r="V1183" s="1">
        <f>IF(M1183&gt;2,1,0)</f>
        <v>1</v>
      </c>
      <c r="W1183" s="1">
        <f>IF(N1183&gt;30,1,0)</f>
        <v>1</v>
      </c>
      <c r="X1183" s="1">
        <f>IF(O1183&gt;3,1,0)</f>
        <v>0</v>
      </c>
      <c r="Y1183" s="1">
        <f>IF(P1183&gt;0.002,1,0)</f>
        <v>1</v>
      </c>
      <c r="Z1183" s="1">
        <f>IF(Q1183&gt;3,1,0)</f>
        <v>1</v>
      </c>
      <c r="AA1183" s="1">
        <f>IF(R1183&gt;2,1,0)</f>
        <v>0</v>
      </c>
      <c r="AB1183" s="1">
        <f t="shared" si="488"/>
        <v>4</v>
      </c>
      <c r="AC1183" s="1"/>
    </row>
    <row r="1184" spans="1:29" ht="12.95" customHeight="1">
      <c r="A1184" s="2" t="s">
        <v>1853</v>
      </c>
      <c r="B1184" s="1" t="s">
        <v>1277</v>
      </c>
      <c r="C1184" s="1" t="s">
        <v>1854</v>
      </c>
      <c r="D1184" s="1">
        <v>38.923056000000003</v>
      </c>
      <c r="E1184" s="1">
        <v>-103.745278</v>
      </c>
      <c r="F1184" s="3">
        <v>3</v>
      </c>
      <c r="G1184" s="9" t="s">
        <v>2025</v>
      </c>
      <c r="H1184" s="13">
        <v>148.25484399999999</v>
      </c>
      <c r="I1184" s="14">
        <v>13.089285</v>
      </c>
      <c r="J1184" s="12">
        <v>25.9664</v>
      </c>
      <c r="K1184" s="12">
        <v>0.10200000000000001</v>
      </c>
      <c r="L1184" s="12">
        <v>2.4000000000000002E-3</v>
      </c>
      <c r="M1184" s="1">
        <v>0</v>
      </c>
      <c r="N1184" s="1">
        <v>2</v>
      </c>
      <c r="O1184" s="12">
        <v>1.313299</v>
      </c>
      <c r="P1184" s="1">
        <v>0</v>
      </c>
      <c r="Q1184" s="1">
        <v>0</v>
      </c>
      <c r="R1184" s="1">
        <v>0</v>
      </c>
      <c r="S1184" s="1">
        <f>IF(J1184&gt;6,1,0)</f>
        <v>1</v>
      </c>
      <c r="T1184" s="1">
        <f>IF(K1184&gt;50,1,0)</f>
        <v>0</v>
      </c>
      <c r="U1184" s="1">
        <f>IF(L1184&gt;1,1,0)</f>
        <v>0</v>
      </c>
      <c r="V1184" s="1">
        <f>IF(M1184&gt;2,1,0)</f>
        <v>0</v>
      </c>
      <c r="W1184" s="1">
        <f>IF(N1184&gt;30,1,0)</f>
        <v>0</v>
      </c>
      <c r="X1184" s="1">
        <f>IF(O1184&gt;3,1,0)</f>
        <v>0</v>
      </c>
      <c r="Y1184" s="1">
        <f>IF(P1184&gt;0.002,1,0)</f>
        <v>0</v>
      </c>
      <c r="Z1184" s="1">
        <f>IF(Q1184&gt;3,1,0)</f>
        <v>0</v>
      </c>
      <c r="AA1184" s="1">
        <f>IF(R1184&gt;2,1,0)</f>
        <v>0</v>
      </c>
      <c r="AB1184" s="1">
        <f t="shared" si="488"/>
        <v>1</v>
      </c>
      <c r="AC1184" s="1"/>
    </row>
    <row r="1185" spans="1:29" ht="12.95" customHeight="1">
      <c r="A1185" s="2" t="s">
        <v>1855</v>
      </c>
      <c r="B1185" s="1" t="s">
        <v>1191</v>
      </c>
      <c r="C1185" s="1" t="s">
        <v>1856</v>
      </c>
      <c r="D1185" s="1">
        <v>39.085000000000001</v>
      </c>
      <c r="E1185" s="1">
        <v>-104.99139</v>
      </c>
      <c r="F1185" s="3">
        <v>1</v>
      </c>
      <c r="G1185" s="9" t="s">
        <v>2026</v>
      </c>
      <c r="H1185" s="13">
        <v>8.345243</v>
      </c>
      <c r="I1185" s="14">
        <v>8.3506640000000001</v>
      </c>
      <c r="J1185" s="12">
        <v>0</v>
      </c>
      <c r="K1185" s="12">
        <v>0</v>
      </c>
      <c r="L1185" s="12">
        <v>1.0799999999999999E-2</v>
      </c>
      <c r="M1185" s="1">
        <v>0</v>
      </c>
      <c r="N1185" s="1">
        <v>0</v>
      </c>
      <c r="O1185" s="12">
        <v>0.94695099999999999</v>
      </c>
      <c r="P1185" s="1">
        <v>0</v>
      </c>
      <c r="Q1185" s="1">
        <v>0</v>
      </c>
      <c r="R1185" s="1">
        <v>0</v>
      </c>
      <c r="S1185" s="1">
        <f>IF(J1185&gt;0,1,0)</f>
        <v>0</v>
      </c>
      <c r="T1185" s="1">
        <f>IF(K1185&gt;0,1,0)</f>
        <v>0</v>
      </c>
      <c r="U1185" s="1">
        <f>IF(L1185&gt;0,1,0)</f>
        <v>1</v>
      </c>
      <c r="V1185" s="1">
        <f>IF(M1185&gt;0,1,0)</f>
        <v>0</v>
      </c>
      <c r="W1185" s="1">
        <f>IF(N1185&gt;1,1,0)</f>
        <v>0</v>
      </c>
      <c r="X1185" s="1">
        <f>IF(O1185&gt;0.6,1,0)</f>
        <v>1</v>
      </c>
      <c r="Y1185" s="1">
        <f>IF(P1185&gt;0.03,1,0)</f>
        <v>0</v>
      </c>
      <c r="Z1185" s="1">
        <f>IF(Q1185&gt;0,1,0)</f>
        <v>0</v>
      </c>
      <c r="AA1185" s="1">
        <f>IF(R1185&gt;0,1,0)</f>
        <v>0</v>
      </c>
      <c r="AB1185" s="1">
        <f t="shared" si="488"/>
        <v>2</v>
      </c>
      <c r="AC1185" s="1"/>
    </row>
    <row r="1186" spans="1:29" ht="12.95" customHeight="1">
      <c r="A1186" s="2" t="s">
        <v>1857</v>
      </c>
      <c r="B1186" s="1" t="s">
        <v>1056</v>
      </c>
      <c r="C1186" s="1" t="s">
        <v>1858</v>
      </c>
      <c r="D1186" s="1">
        <v>40.103332999999999</v>
      </c>
      <c r="E1186" s="1">
        <v>-102.32250000000001</v>
      </c>
      <c r="F1186" s="3">
        <v>3</v>
      </c>
      <c r="G1186" s="9" t="s">
        <v>2025</v>
      </c>
      <c r="H1186" s="13">
        <v>1327.2838609999999</v>
      </c>
      <c r="I1186" s="14">
        <v>27.934000000000001</v>
      </c>
      <c r="J1186" s="12">
        <v>56.971499999999999</v>
      </c>
      <c r="K1186" s="12">
        <v>0.75249999999999995</v>
      </c>
      <c r="L1186" s="12">
        <v>0.39760000000000006</v>
      </c>
      <c r="M1186" s="1">
        <v>0</v>
      </c>
      <c r="N1186" s="1">
        <v>1</v>
      </c>
      <c r="O1186" s="12">
        <v>1.038492</v>
      </c>
      <c r="P1186" s="1">
        <v>0</v>
      </c>
      <c r="Q1186" s="1">
        <v>3</v>
      </c>
      <c r="R1186" s="1">
        <v>0</v>
      </c>
      <c r="S1186" s="1">
        <f>IF(J1186&gt;6,1,0)</f>
        <v>1</v>
      </c>
      <c r="T1186" s="1">
        <f>IF(K1186&gt;50,1,0)</f>
        <v>0</v>
      </c>
      <c r="U1186" s="1">
        <f>IF(L1186&gt;1,1,0)</f>
        <v>0</v>
      </c>
      <c r="V1186" s="1">
        <f>IF(M1186&gt;2,1,0)</f>
        <v>0</v>
      </c>
      <c r="W1186" s="1">
        <f>IF(N1186&gt;30,1,0)</f>
        <v>0</v>
      </c>
      <c r="X1186" s="1">
        <f>IF(O1186&gt;3,1,0)</f>
        <v>0</v>
      </c>
      <c r="Y1186" s="1">
        <f>IF(P1186&gt;0.002,1,0)</f>
        <v>0</v>
      </c>
      <c r="Z1186" s="1">
        <f>IF(Q1186&gt;3,1,0)</f>
        <v>0</v>
      </c>
      <c r="AA1186" s="1">
        <f>IF(R1186&gt;2,1,0)</f>
        <v>0</v>
      </c>
      <c r="AB1186" s="1">
        <f t="shared" si="488"/>
        <v>1</v>
      </c>
      <c r="AC1186" s="1" t="s">
        <v>2207</v>
      </c>
    </row>
    <row r="1187" spans="1:29" ht="12.95" customHeight="1">
      <c r="A1187" s="2" t="s">
        <v>1859</v>
      </c>
      <c r="B1187" s="1" t="s">
        <v>1062</v>
      </c>
      <c r="C1187" s="1" t="s">
        <v>1860</v>
      </c>
      <c r="D1187" s="1">
        <v>39.832777</v>
      </c>
      <c r="E1187" s="1">
        <v>-102.28194000000001</v>
      </c>
      <c r="F1187" s="3">
        <v>3</v>
      </c>
      <c r="G1187" s="9" t="s">
        <v>2025</v>
      </c>
      <c r="H1187" s="13">
        <v>4845.4929000000002</v>
      </c>
      <c r="I1187" s="14">
        <v>26.257114999999999</v>
      </c>
      <c r="J1187" s="12">
        <v>52.243899999999996</v>
      </c>
      <c r="K1187" s="12">
        <v>0.43810000000000004</v>
      </c>
      <c r="L1187" s="12">
        <v>4.2900000000000001E-2</v>
      </c>
      <c r="M1187" s="1">
        <v>0</v>
      </c>
      <c r="N1187" s="1">
        <v>1</v>
      </c>
      <c r="O1187" s="12">
        <v>0.63491500000000001</v>
      </c>
      <c r="P1187" s="1">
        <v>0</v>
      </c>
      <c r="Q1187" s="1">
        <v>11</v>
      </c>
      <c r="R1187" s="1">
        <v>0</v>
      </c>
      <c r="S1187" s="1">
        <f>IF(J1187&gt;6,1,0)</f>
        <v>1</v>
      </c>
      <c r="T1187" s="1">
        <f>IF(K1187&gt;50,1,0)</f>
        <v>0</v>
      </c>
      <c r="U1187" s="1">
        <f>IF(L1187&gt;1,1,0)</f>
        <v>0</v>
      </c>
      <c r="V1187" s="1">
        <f>IF(M1187&gt;2,1,0)</f>
        <v>0</v>
      </c>
      <c r="W1187" s="1">
        <f>IF(N1187&gt;30,1,0)</f>
        <v>0</v>
      </c>
      <c r="X1187" s="1">
        <f>IF(O1187&gt;3,1,0)</f>
        <v>0</v>
      </c>
      <c r="Y1187" s="1">
        <f>IF(P1187&gt;0.002,1,0)</f>
        <v>0</v>
      </c>
      <c r="Z1187" s="1">
        <f>IF(Q1187&gt;3,1,0)</f>
        <v>1</v>
      </c>
      <c r="AA1187" s="1">
        <f>IF(R1187&gt;2,1,0)</f>
        <v>0</v>
      </c>
      <c r="AB1187" s="1">
        <f t="shared" si="488"/>
        <v>2</v>
      </c>
      <c r="AC1187" s="1"/>
    </row>
    <row r="1188" spans="1:29" ht="12.95" customHeight="1">
      <c r="A1188" s="2" t="s">
        <v>1861</v>
      </c>
      <c r="B1188" s="1" t="s">
        <v>1651</v>
      </c>
      <c r="C1188" s="1" t="s">
        <v>1862</v>
      </c>
      <c r="D1188" s="1">
        <v>38.44</v>
      </c>
      <c r="E1188" s="1">
        <v>-106.363</v>
      </c>
      <c r="F1188" s="3">
        <v>2</v>
      </c>
      <c r="G1188" s="9" t="s">
        <v>2026</v>
      </c>
      <c r="H1188" s="13">
        <v>48.559339999999999</v>
      </c>
      <c r="I1188" s="14">
        <v>23.126593</v>
      </c>
      <c r="J1188" s="12">
        <v>0</v>
      </c>
      <c r="K1188" s="12">
        <v>0</v>
      </c>
      <c r="L1188" s="12">
        <v>0.89900000000000002</v>
      </c>
      <c r="M1188" s="1">
        <v>0</v>
      </c>
      <c r="N1188" s="1">
        <v>4</v>
      </c>
      <c r="O1188" s="12">
        <v>0.44420300000000001</v>
      </c>
      <c r="P1188" s="1">
        <v>0</v>
      </c>
      <c r="Q1188" s="1">
        <v>0</v>
      </c>
      <c r="R1188" s="1">
        <v>0</v>
      </c>
      <c r="S1188" s="1">
        <f t="shared" ref="S1188:V1193" si="508">IF(J1188&gt;0,1,0)</f>
        <v>0</v>
      </c>
      <c r="T1188" s="1">
        <f t="shared" si="508"/>
        <v>0</v>
      </c>
      <c r="U1188" s="1">
        <f t="shared" si="508"/>
        <v>1</v>
      </c>
      <c r="V1188" s="1">
        <f t="shared" si="508"/>
        <v>0</v>
      </c>
      <c r="W1188" s="1">
        <f t="shared" ref="W1188:W1193" si="509">IF(N1188&gt;1,1,0)</f>
        <v>1</v>
      </c>
      <c r="X1188" s="1">
        <f t="shared" ref="X1188:X1193" si="510">IF(O1188&gt;0.6,1,0)</f>
        <v>0</v>
      </c>
      <c r="Y1188" s="1">
        <f t="shared" ref="Y1188:Y1193" si="511">IF(P1188&gt;0.03,1,0)</f>
        <v>0</v>
      </c>
      <c r="Z1188" s="1">
        <f t="shared" ref="Z1188:AA1193" si="512">IF(Q1188&gt;0,1,0)</f>
        <v>0</v>
      </c>
      <c r="AA1188" s="1">
        <f t="shared" si="512"/>
        <v>0</v>
      </c>
      <c r="AB1188" s="1">
        <f t="shared" si="488"/>
        <v>2</v>
      </c>
      <c r="AC1188" s="1"/>
    </row>
    <row r="1189" spans="1:29" ht="12.95" customHeight="1">
      <c r="A1189" s="2" t="s">
        <v>1863</v>
      </c>
      <c r="B1189" s="1" t="s">
        <v>929</v>
      </c>
      <c r="C1189" s="1" t="s">
        <v>1864</v>
      </c>
      <c r="D1189" s="1">
        <v>39.666111000000001</v>
      </c>
      <c r="E1189" s="1">
        <v>-105.19417</v>
      </c>
      <c r="F1189" s="3">
        <v>1</v>
      </c>
      <c r="G1189" s="9" t="s">
        <v>2026</v>
      </c>
      <c r="H1189" s="13">
        <v>22.426106000000001</v>
      </c>
      <c r="I1189" s="14">
        <v>10.410012</v>
      </c>
      <c r="J1189" s="12">
        <v>0</v>
      </c>
      <c r="K1189" s="12">
        <v>0</v>
      </c>
      <c r="L1189" s="12">
        <v>8.1167999999999996</v>
      </c>
      <c r="M1189" s="1">
        <v>0</v>
      </c>
      <c r="N1189" s="1">
        <v>0</v>
      </c>
      <c r="O1189" s="12">
        <v>2.1524049999999999</v>
      </c>
      <c r="P1189" s="1">
        <v>0</v>
      </c>
      <c r="Q1189" s="1">
        <v>0</v>
      </c>
      <c r="R1189" s="1">
        <v>0</v>
      </c>
      <c r="S1189" s="1">
        <f t="shared" si="508"/>
        <v>0</v>
      </c>
      <c r="T1189" s="1">
        <f t="shared" si="508"/>
        <v>0</v>
      </c>
      <c r="U1189" s="1">
        <f t="shared" si="508"/>
        <v>1</v>
      </c>
      <c r="V1189" s="1">
        <f t="shared" si="508"/>
        <v>0</v>
      </c>
      <c r="W1189" s="1">
        <f t="shared" si="509"/>
        <v>0</v>
      </c>
      <c r="X1189" s="1">
        <f t="shared" si="510"/>
        <v>1</v>
      </c>
      <c r="Y1189" s="1">
        <f t="shared" si="511"/>
        <v>0</v>
      </c>
      <c r="Z1189" s="1">
        <f t="shared" si="512"/>
        <v>0</v>
      </c>
      <c r="AA1189" s="1">
        <f t="shared" si="512"/>
        <v>0</v>
      </c>
      <c r="AB1189" s="1">
        <f t="shared" si="488"/>
        <v>2</v>
      </c>
      <c r="AC1189" s="1"/>
    </row>
    <row r="1190" spans="1:29" ht="12.95" customHeight="1">
      <c r="A1190" s="2" t="s">
        <v>1865</v>
      </c>
      <c r="B1190" s="1" t="s">
        <v>1592</v>
      </c>
      <c r="C1190" s="1" t="s">
        <v>1866</v>
      </c>
      <c r="D1190" s="1">
        <v>37.631943999999997</v>
      </c>
      <c r="E1190" s="1">
        <v>-107.87806</v>
      </c>
      <c r="F1190" s="3">
        <v>2</v>
      </c>
      <c r="G1190" s="9" t="s">
        <v>2026</v>
      </c>
      <c r="H1190" s="13">
        <v>18.622263</v>
      </c>
      <c r="I1190" s="14">
        <v>18.006959999999999</v>
      </c>
      <c r="J1190" s="12">
        <v>0</v>
      </c>
      <c r="K1190" s="12">
        <v>0</v>
      </c>
      <c r="L1190" s="12">
        <v>0</v>
      </c>
      <c r="M1190" s="1">
        <v>0</v>
      </c>
      <c r="N1190" s="1">
        <v>0</v>
      </c>
      <c r="O1190" s="12">
        <v>1.6272040000000001</v>
      </c>
      <c r="P1190" s="1">
        <v>0</v>
      </c>
      <c r="Q1190" s="1">
        <v>0</v>
      </c>
      <c r="R1190" s="1">
        <v>0</v>
      </c>
      <c r="S1190" s="1">
        <f t="shared" si="508"/>
        <v>0</v>
      </c>
      <c r="T1190" s="1">
        <f t="shared" si="508"/>
        <v>0</v>
      </c>
      <c r="U1190" s="1">
        <f t="shared" si="508"/>
        <v>0</v>
      </c>
      <c r="V1190" s="1">
        <f t="shared" si="508"/>
        <v>0</v>
      </c>
      <c r="W1190" s="1">
        <f t="shared" si="509"/>
        <v>0</v>
      </c>
      <c r="X1190" s="1">
        <f t="shared" si="510"/>
        <v>1</v>
      </c>
      <c r="Y1190" s="1">
        <f t="shared" si="511"/>
        <v>0</v>
      </c>
      <c r="Z1190" s="1">
        <f t="shared" si="512"/>
        <v>0</v>
      </c>
      <c r="AA1190" s="1">
        <f t="shared" si="512"/>
        <v>0</v>
      </c>
      <c r="AB1190" s="1">
        <f t="shared" si="488"/>
        <v>1</v>
      </c>
      <c r="AC1190" s="1"/>
    </row>
    <row r="1191" spans="1:29" ht="12.95" customHeight="1">
      <c r="A1191" s="2" t="s">
        <v>1867</v>
      </c>
      <c r="B1191" s="1" t="s">
        <v>412</v>
      </c>
      <c r="C1191" s="1" t="s">
        <v>1868</v>
      </c>
      <c r="D1191" s="1">
        <v>37.520833000000003</v>
      </c>
      <c r="E1191" s="1">
        <v>-108.11056000000001</v>
      </c>
      <c r="F1191" s="3">
        <v>2</v>
      </c>
      <c r="G1191" s="9" t="s">
        <v>2026</v>
      </c>
      <c r="H1191" s="13">
        <v>51.562550999999999</v>
      </c>
      <c r="I1191" s="14">
        <v>25.620042000000002</v>
      </c>
      <c r="J1191" s="12">
        <v>0</v>
      </c>
      <c r="K1191" s="12">
        <v>0.1082</v>
      </c>
      <c r="L1191" s="12">
        <v>0</v>
      </c>
      <c r="M1191" s="1">
        <v>0</v>
      </c>
      <c r="N1191" s="1">
        <v>0</v>
      </c>
      <c r="O1191" s="12">
        <v>0.71288700000000005</v>
      </c>
      <c r="P1191" s="1">
        <v>0</v>
      </c>
      <c r="Q1191" s="1">
        <v>0</v>
      </c>
      <c r="R1191" s="1">
        <v>0</v>
      </c>
      <c r="S1191" s="1">
        <f t="shared" si="508"/>
        <v>0</v>
      </c>
      <c r="T1191" s="1">
        <f t="shared" si="508"/>
        <v>1</v>
      </c>
      <c r="U1191" s="1">
        <f t="shared" si="508"/>
        <v>0</v>
      </c>
      <c r="V1191" s="1">
        <f t="shared" si="508"/>
        <v>0</v>
      </c>
      <c r="W1191" s="1">
        <f t="shared" si="509"/>
        <v>0</v>
      </c>
      <c r="X1191" s="1">
        <f t="shared" si="510"/>
        <v>1</v>
      </c>
      <c r="Y1191" s="1">
        <f t="shared" si="511"/>
        <v>0</v>
      </c>
      <c r="Z1191" s="1">
        <f t="shared" si="512"/>
        <v>0</v>
      </c>
      <c r="AA1191" s="1">
        <f t="shared" si="512"/>
        <v>0</v>
      </c>
      <c r="AB1191" s="1">
        <f t="shared" si="488"/>
        <v>2</v>
      </c>
      <c r="AC1191" s="1"/>
    </row>
    <row r="1192" spans="1:29" ht="12.95" customHeight="1">
      <c r="A1192" s="2" t="s">
        <v>1869</v>
      </c>
      <c r="B1192" s="1" t="s">
        <v>1870</v>
      </c>
      <c r="C1192" s="1" t="s">
        <v>1871</v>
      </c>
      <c r="D1192" s="1">
        <v>37.481699999999996</v>
      </c>
      <c r="E1192" s="1">
        <v>-107.0971</v>
      </c>
      <c r="F1192" s="3">
        <v>2</v>
      </c>
      <c r="G1192" s="9" t="s">
        <v>2026</v>
      </c>
      <c r="H1192" s="13">
        <v>59.415809000000003</v>
      </c>
      <c r="I1192" s="14">
        <v>22.783142999999999</v>
      </c>
      <c r="J1192" s="12">
        <v>0</v>
      </c>
      <c r="K1192" s="12">
        <v>0</v>
      </c>
      <c r="L1192" s="12">
        <v>0</v>
      </c>
      <c r="M1192" s="1">
        <v>0</v>
      </c>
      <c r="N1192" s="1">
        <v>0</v>
      </c>
      <c r="O1192" s="12">
        <v>0</v>
      </c>
      <c r="P1192" s="1">
        <v>0</v>
      </c>
      <c r="Q1192" s="1">
        <v>0</v>
      </c>
      <c r="R1192" s="1">
        <v>0</v>
      </c>
      <c r="S1192" s="1">
        <f t="shared" si="508"/>
        <v>0</v>
      </c>
      <c r="T1192" s="1">
        <f t="shared" si="508"/>
        <v>0</v>
      </c>
      <c r="U1192" s="1">
        <f t="shared" si="508"/>
        <v>0</v>
      </c>
      <c r="V1192" s="1">
        <f t="shared" si="508"/>
        <v>0</v>
      </c>
      <c r="W1192" s="1">
        <f t="shared" si="509"/>
        <v>0</v>
      </c>
      <c r="X1192" s="1">
        <f t="shared" si="510"/>
        <v>0</v>
      </c>
      <c r="Y1192" s="1">
        <f t="shared" si="511"/>
        <v>0</v>
      </c>
      <c r="Z1192" s="1">
        <f t="shared" si="512"/>
        <v>0</v>
      </c>
      <c r="AA1192" s="1">
        <f t="shared" si="512"/>
        <v>0</v>
      </c>
      <c r="AB1192" s="1">
        <f t="shared" si="488"/>
        <v>0</v>
      </c>
      <c r="AC1192" s="1"/>
    </row>
    <row r="1193" spans="1:29" ht="12.95" customHeight="1">
      <c r="A1193" s="2" t="s">
        <v>1872</v>
      </c>
      <c r="B1193" s="1" t="s">
        <v>1123</v>
      </c>
      <c r="C1193" s="1" t="s">
        <v>1873</v>
      </c>
      <c r="D1193" s="1">
        <v>39.285555000000002</v>
      </c>
      <c r="E1193" s="1">
        <v>-106.44861</v>
      </c>
      <c r="F1193" s="3">
        <v>2</v>
      </c>
      <c r="G1193" s="9" t="s">
        <v>2026</v>
      </c>
      <c r="H1193" s="13">
        <v>14.468564000000001</v>
      </c>
      <c r="I1193" s="14">
        <v>14.464949000000001</v>
      </c>
      <c r="J1193" s="12">
        <v>0</v>
      </c>
      <c r="K1193" s="12">
        <v>0</v>
      </c>
      <c r="L1193" s="12">
        <v>0</v>
      </c>
      <c r="M1193" s="1">
        <v>0</v>
      </c>
      <c r="N1193" s="1">
        <v>0</v>
      </c>
      <c r="O1193" s="12">
        <v>0</v>
      </c>
      <c r="P1193" s="1">
        <v>0</v>
      </c>
      <c r="Q1193" s="1">
        <v>0</v>
      </c>
      <c r="R1193" s="1">
        <v>0</v>
      </c>
      <c r="S1193" s="1">
        <f t="shared" si="508"/>
        <v>0</v>
      </c>
      <c r="T1193" s="1">
        <f t="shared" si="508"/>
        <v>0</v>
      </c>
      <c r="U1193" s="1">
        <f t="shared" si="508"/>
        <v>0</v>
      </c>
      <c r="V1193" s="1">
        <f t="shared" si="508"/>
        <v>0</v>
      </c>
      <c r="W1193" s="1">
        <f t="shared" si="509"/>
        <v>0</v>
      </c>
      <c r="X1193" s="1">
        <f t="shared" si="510"/>
        <v>0</v>
      </c>
      <c r="Y1193" s="1">
        <f t="shared" si="511"/>
        <v>0</v>
      </c>
      <c r="Z1193" s="1">
        <f t="shared" si="512"/>
        <v>0</v>
      </c>
      <c r="AA1193" s="1">
        <f t="shared" si="512"/>
        <v>0</v>
      </c>
      <c r="AB1193" s="1">
        <f t="shared" si="488"/>
        <v>0</v>
      </c>
      <c r="AC1193" s="1"/>
    </row>
    <row r="1194" spans="1:29" ht="12.95" customHeight="1">
      <c r="A1194" s="2" t="s">
        <v>1874</v>
      </c>
      <c r="B1194" s="1" t="s">
        <v>43</v>
      </c>
      <c r="C1194" s="1" t="s">
        <v>1875</v>
      </c>
      <c r="D1194" s="1">
        <v>40.800249999999998</v>
      </c>
      <c r="E1194" s="1">
        <v>-104.45925</v>
      </c>
      <c r="F1194" s="3">
        <v>3</v>
      </c>
      <c r="G1194" s="9" t="s">
        <v>2025</v>
      </c>
      <c r="H1194" s="13">
        <v>142.39559700000001</v>
      </c>
      <c r="I1194" s="14">
        <v>13.732972</v>
      </c>
      <c r="J1194" s="12">
        <v>0.43680000000000002</v>
      </c>
      <c r="K1194" s="12">
        <v>0</v>
      </c>
      <c r="L1194" s="12">
        <v>2.47E-2</v>
      </c>
      <c r="M1194" s="1">
        <v>0</v>
      </c>
      <c r="N1194" s="1">
        <v>0</v>
      </c>
      <c r="O1194" s="12">
        <v>1.222353</v>
      </c>
      <c r="P1194" s="1">
        <v>0</v>
      </c>
      <c r="Q1194" s="1">
        <v>1</v>
      </c>
      <c r="R1194" s="1">
        <v>0</v>
      </c>
      <c r="S1194" s="1">
        <f>IF(J1194&gt;6,1,0)</f>
        <v>0</v>
      </c>
      <c r="T1194" s="1">
        <f>IF(K1194&gt;50,1,0)</f>
        <v>0</v>
      </c>
      <c r="U1194" s="1">
        <f>IF(L1194&gt;1,1,0)</f>
        <v>0</v>
      </c>
      <c r="V1194" s="1">
        <f>IF(M1194&gt;2,1,0)</f>
        <v>0</v>
      </c>
      <c r="W1194" s="1">
        <f>IF(N1194&gt;30,1,0)</f>
        <v>0</v>
      </c>
      <c r="X1194" s="1">
        <f>IF(O1194&gt;3,1,0)</f>
        <v>0</v>
      </c>
      <c r="Y1194" s="1">
        <f>IF(P1194&gt;0.002,1,0)</f>
        <v>0</v>
      </c>
      <c r="Z1194" s="1">
        <f>IF(Q1194&gt;3,1,0)</f>
        <v>0</v>
      </c>
      <c r="AA1194" s="1">
        <f t="shared" ref="AA1194:AA1204" si="513">IF(R1194&gt;2,1,0)</f>
        <v>0</v>
      </c>
      <c r="AB1194" s="1">
        <f t="shared" si="488"/>
        <v>0</v>
      </c>
      <c r="AC1194" s="1"/>
    </row>
    <row r="1195" spans="1:29" ht="12.95" customHeight="1">
      <c r="A1195" s="2" t="s">
        <v>1876</v>
      </c>
      <c r="B1195" s="1" t="s">
        <v>1268</v>
      </c>
      <c r="C1195" s="1" t="s">
        <v>1877</v>
      </c>
      <c r="D1195" s="1">
        <v>37.513370000000002</v>
      </c>
      <c r="E1195" s="1">
        <v>-103.02667</v>
      </c>
      <c r="F1195" s="3">
        <v>3</v>
      </c>
      <c r="G1195" s="9" t="s">
        <v>2025</v>
      </c>
      <c r="H1195" s="13">
        <v>613.89089999999999</v>
      </c>
      <c r="I1195" s="14">
        <v>24.355392999999999</v>
      </c>
      <c r="J1195" s="12">
        <v>1.6625000000000001</v>
      </c>
      <c r="K1195" s="12">
        <v>0.17149999999999999</v>
      </c>
      <c r="L1195" s="12">
        <v>8.5000000000000006E-3</v>
      </c>
      <c r="M1195" s="1">
        <v>0</v>
      </c>
      <c r="N1195" s="1">
        <v>0</v>
      </c>
      <c r="O1195" s="12">
        <v>0.653165</v>
      </c>
      <c r="P1195" s="1">
        <v>0</v>
      </c>
      <c r="Q1195" s="1">
        <v>0</v>
      </c>
      <c r="R1195" s="1">
        <v>0</v>
      </c>
      <c r="S1195" s="1">
        <f>IF(J1195&gt;6,1,0)</f>
        <v>0</v>
      </c>
      <c r="T1195" s="1">
        <f>IF(K1195&gt;50,1,0)</f>
        <v>0</v>
      </c>
      <c r="U1195" s="1">
        <f>IF(L1195&gt;1,1,0)</f>
        <v>0</v>
      </c>
      <c r="V1195" s="1">
        <f>IF(M1195&gt;2,1,0)</f>
        <v>0</v>
      </c>
      <c r="W1195" s="1">
        <f>IF(N1195&gt;30,1,0)</f>
        <v>0</v>
      </c>
      <c r="X1195" s="1">
        <f>IF(O1195&gt;3,1,0)</f>
        <v>0</v>
      </c>
      <c r="Y1195" s="1">
        <f>IF(P1195&gt;0.002,1,0)</f>
        <v>0</v>
      </c>
      <c r="Z1195" s="1">
        <f>IF(Q1195&gt;3,1,0)</f>
        <v>0</v>
      </c>
      <c r="AA1195" s="1">
        <f t="shared" si="513"/>
        <v>0</v>
      </c>
      <c r="AB1195" s="1">
        <f t="shared" si="488"/>
        <v>0</v>
      </c>
      <c r="AC1195" s="1"/>
    </row>
    <row r="1196" spans="1:29" ht="12.95" customHeight="1">
      <c r="A1196" s="2" t="s">
        <v>1878</v>
      </c>
      <c r="B1196" s="1" t="s">
        <v>1060</v>
      </c>
      <c r="C1196" s="1" t="s">
        <v>1879</v>
      </c>
      <c r="D1196" s="1">
        <v>40.047750000000001</v>
      </c>
      <c r="E1196" s="1">
        <v>-102.33694</v>
      </c>
      <c r="F1196" s="3">
        <v>3</v>
      </c>
      <c r="G1196" s="9" t="s">
        <v>2025</v>
      </c>
      <c r="H1196" s="13">
        <v>598.47830699999997</v>
      </c>
      <c r="I1196" s="14">
        <v>29.128837000000001</v>
      </c>
      <c r="J1196" s="12">
        <v>31.308299999999999</v>
      </c>
      <c r="K1196" s="12">
        <v>0.36380000000000001</v>
      </c>
      <c r="L1196" s="12">
        <v>2.1399999999999999E-2</v>
      </c>
      <c r="M1196" s="1">
        <v>0</v>
      </c>
      <c r="N1196" s="1">
        <v>1</v>
      </c>
      <c r="O1196" s="12">
        <v>0.74448400000000003</v>
      </c>
      <c r="P1196" s="1">
        <v>0</v>
      </c>
      <c r="Q1196" s="1">
        <v>120</v>
      </c>
      <c r="R1196" s="1">
        <v>0</v>
      </c>
      <c r="S1196" s="1">
        <f>IF(J1196&gt;6,1,0)</f>
        <v>1</v>
      </c>
      <c r="T1196" s="1">
        <f>IF(K1196&gt;50,1,0)</f>
        <v>0</v>
      </c>
      <c r="U1196" s="1">
        <f>IF(L1196&gt;1,1,0)</f>
        <v>0</v>
      </c>
      <c r="V1196" s="1">
        <f>IF(M1196&gt;2,1,0)</f>
        <v>0</v>
      </c>
      <c r="W1196" s="1">
        <f>IF(N1196&gt;30,1,0)</f>
        <v>0</v>
      </c>
      <c r="X1196" s="1">
        <f>IF(O1196&gt;3,1,0)</f>
        <v>0</v>
      </c>
      <c r="Y1196" s="1">
        <f>IF(P1196&gt;0.002,1,0)</f>
        <v>0</v>
      </c>
      <c r="Z1196" s="1">
        <f>IF(Q1196&gt;3,1,0)</f>
        <v>1</v>
      </c>
      <c r="AA1196" s="1">
        <f t="shared" si="513"/>
        <v>0</v>
      </c>
      <c r="AB1196" s="1">
        <f t="shared" si="488"/>
        <v>2</v>
      </c>
      <c r="AC1196" s="1"/>
    </row>
    <row r="1197" spans="1:29" ht="12.95" customHeight="1">
      <c r="A1197" s="2" t="s">
        <v>1880</v>
      </c>
      <c r="B1197" s="1" t="s">
        <v>1062</v>
      </c>
      <c r="C1197" s="1" t="s">
        <v>1881</v>
      </c>
      <c r="D1197" s="1">
        <v>39.804209999999998</v>
      </c>
      <c r="E1197" s="1">
        <v>-102.31399999999999</v>
      </c>
      <c r="F1197" s="3">
        <v>3</v>
      </c>
      <c r="G1197" s="9" t="s">
        <v>2025</v>
      </c>
      <c r="H1197" s="13">
        <v>4771.3212000000003</v>
      </c>
      <c r="I1197" s="14">
        <v>24.536629000000001</v>
      </c>
      <c r="J1197" s="12">
        <v>52.9589</v>
      </c>
      <c r="K1197" s="12">
        <v>0.44070000000000004</v>
      </c>
      <c r="L1197" s="12">
        <v>4.3499999999999997E-2</v>
      </c>
      <c r="M1197" s="1">
        <v>0</v>
      </c>
      <c r="N1197" s="1">
        <v>0</v>
      </c>
      <c r="O1197" s="12">
        <v>0.41325299999999998</v>
      </c>
      <c r="P1197" s="1">
        <v>0</v>
      </c>
      <c r="Q1197" s="1">
        <v>4</v>
      </c>
      <c r="R1197" s="1">
        <v>0</v>
      </c>
      <c r="S1197" s="1">
        <f>IF(J1197&gt;6,1,0)</f>
        <v>1</v>
      </c>
      <c r="T1197" s="1">
        <f>IF(K1197&gt;50,1,0)</f>
        <v>0</v>
      </c>
      <c r="U1197" s="1">
        <f>IF(L1197&gt;1,1,0)</f>
        <v>0</v>
      </c>
      <c r="V1197" s="1">
        <f>IF(M1197&gt;2,1,0)</f>
        <v>0</v>
      </c>
      <c r="W1197" s="1">
        <f>IF(N1197&gt;30,1,0)</f>
        <v>0</v>
      </c>
      <c r="X1197" s="1">
        <f>IF(O1197&gt;3,1,0)</f>
        <v>0</v>
      </c>
      <c r="Y1197" s="1">
        <f>IF(P1197&gt;0.002,1,0)</f>
        <v>0</v>
      </c>
      <c r="Z1197" s="1">
        <f>IF(Q1197&gt;3,1,0)</f>
        <v>1</v>
      </c>
      <c r="AA1197" s="1">
        <f t="shared" si="513"/>
        <v>0</v>
      </c>
      <c r="AB1197" s="1">
        <f t="shared" si="488"/>
        <v>2</v>
      </c>
      <c r="AC1197" s="1"/>
    </row>
    <row r="1198" spans="1:29" ht="12.95" customHeight="1">
      <c r="A1198" s="2" t="s">
        <v>1882</v>
      </c>
      <c r="B1198" s="1" t="s">
        <v>197</v>
      </c>
      <c r="C1198" s="1" t="s">
        <v>1883</v>
      </c>
      <c r="D1198" s="1">
        <v>38.159990000000001</v>
      </c>
      <c r="E1198" s="1">
        <v>-108.40834</v>
      </c>
      <c r="F1198" s="3">
        <v>1</v>
      </c>
      <c r="G1198" s="9" t="s">
        <v>2024</v>
      </c>
      <c r="H1198" s="13">
        <v>379.74429900000001</v>
      </c>
      <c r="I1198" s="14">
        <v>19.360001</v>
      </c>
      <c r="J1198" s="12">
        <v>7.8899999999999998E-2</v>
      </c>
      <c r="K1198" s="12">
        <v>5.7167999999999992</v>
      </c>
      <c r="L1198" s="12">
        <v>0.13620000000000002</v>
      </c>
      <c r="M1198" s="1">
        <v>0</v>
      </c>
      <c r="N1198" s="1">
        <v>1</v>
      </c>
      <c r="O1198" s="12">
        <v>0.26816899999999999</v>
      </c>
      <c r="P1198" s="1">
        <v>0</v>
      </c>
      <c r="Q1198" s="1">
        <v>0</v>
      </c>
      <c r="R1198" s="1">
        <v>0</v>
      </c>
      <c r="S1198" s="1">
        <f>IF(J1198&gt;5,1,0)</f>
        <v>0</v>
      </c>
      <c r="T1198" s="1">
        <f>IF(K1198&gt;2,1,0)</f>
        <v>1</v>
      </c>
      <c r="U1198" s="1">
        <f>IF(L1198&gt;0.05,1,0)</f>
        <v>1</v>
      </c>
      <c r="V1198" s="1">
        <f>IF(M1198&gt;0,1,0)</f>
        <v>0</v>
      </c>
      <c r="W1198" s="1">
        <f>IF(N1198&gt;10,1,0)</f>
        <v>0</v>
      </c>
      <c r="X1198" s="1">
        <f>IF(O1198&gt;2,1,0)</f>
        <v>0</v>
      </c>
      <c r="Y1198" s="1">
        <f>IF(P1198&gt;0.05,1,0)</f>
        <v>0</v>
      </c>
      <c r="Z1198" s="1">
        <f>IF(Q1198&gt;0,1,0)</f>
        <v>0</v>
      </c>
      <c r="AA1198" s="1">
        <f t="shared" si="513"/>
        <v>0</v>
      </c>
      <c r="AB1198" s="1">
        <f t="shared" si="488"/>
        <v>2</v>
      </c>
      <c r="AC1198" s="1"/>
    </row>
    <row r="1199" spans="1:29" ht="12.95" customHeight="1">
      <c r="A1199" s="2" t="s">
        <v>1884</v>
      </c>
      <c r="B1199" s="1" t="s">
        <v>1456</v>
      </c>
      <c r="C1199" s="1" t="s">
        <v>1885</v>
      </c>
      <c r="D1199" s="1">
        <v>37.364199999999997</v>
      </c>
      <c r="E1199" s="1">
        <v>-108.9511</v>
      </c>
      <c r="F1199" s="3">
        <v>3</v>
      </c>
      <c r="G1199" s="9" t="s">
        <v>2024</v>
      </c>
      <c r="H1199" s="13">
        <v>424.83451400000001</v>
      </c>
      <c r="I1199" s="14">
        <v>17.364796999999999</v>
      </c>
      <c r="J1199" s="12">
        <v>23.828399999999998</v>
      </c>
      <c r="K1199" s="12">
        <v>8.0371000000000006</v>
      </c>
      <c r="L1199" s="12">
        <v>0.23900000000000002</v>
      </c>
      <c r="M1199" s="1">
        <v>0</v>
      </c>
      <c r="N1199" s="1">
        <v>3</v>
      </c>
      <c r="O1199" s="12">
        <v>0.40049499999999999</v>
      </c>
      <c r="P1199" s="1">
        <v>0</v>
      </c>
      <c r="Q1199" s="1">
        <v>6</v>
      </c>
      <c r="R1199" s="1">
        <v>0</v>
      </c>
      <c r="S1199" s="1">
        <f>IF(J1199&gt;5,1,0)</f>
        <v>1</v>
      </c>
      <c r="T1199" s="1">
        <f>IF(K1199&gt;2,1,0)</f>
        <v>1</v>
      </c>
      <c r="U1199" s="1">
        <f>IF(L1199&gt;0.05,1,0)</f>
        <v>1</v>
      </c>
      <c r="V1199" s="1">
        <f>IF(M1199&gt;0,1,0)</f>
        <v>0</v>
      </c>
      <c r="W1199" s="1">
        <f>IF(N1199&gt;10,1,0)</f>
        <v>0</v>
      </c>
      <c r="X1199" s="1">
        <f>IF(O1199&gt;2,1,0)</f>
        <v>0</v>
      </c>
      <c r="Y1199" s="1">
        <f>IF(P1199&gt;0.05,1,0)</f>
        <v>0</v>
      </c>
      <c r="Z1199" s="1">
        <f>IF(Q1199&gt;0,1,0)</f>
        <v>1</v>
      </c>
      <c r="AA1199" s="1">
        <f t="shared" si="513"/>
        <v>0</v>
      </c>
      <c r="AB1199" s="40">
        <f t="shared" si="488"/>
        <v>4</v>
      </c>
      <c r="AC1199" s="1" t="s">
        <v>2207</v>
      </c>
    </row>
    <row r="1200" spans="1:29" ht="12.95" customHeight="1">
      <c r="A1200" s="2" t="s">
        <v>1886</v>
      </c>
      <c r="B1200" s="1" t="s">
        <v>1887</v>
      </c>
      <c r="C1200" s="1" t="s">
        <v>1888</v>
      </c>
      <c r="D1200" s="1">
        <v>40.099400000000003</v>
      </c>
      <c r="E1200" s="1">
        <v>-102.09738</v>
      </c>
      <c r="F1200" s="3">
        <v>3</v>
      </c>
      <c r="G1200" s="9" t="s">
        <v>2025</v>
      </c>
      <c r="H1200" s="13">
        <v>43.341776000000003</v>
      </c>
      <c r="I1200" s="14">
        <v>15.756243</v>
      </c>
      <c r="J1200" s="12">
        <v>33.731999999999999</v>
      </c>
      <c r="K1200" s="12">
        <v>0.66649999999999998</v>
      </c>
      <c r="L1200" s="12">
        <v>1.2500000000000001E-2</v>
      </c>
      <c r="M1200" s="1">
        <v>0</v>
      </c>
      <c r="N1200" s="1">
        <v>0</v>
      </c>
      <c r="O1200" s="12">
        <v>0.99792800000000004</v>
      </c>
      <c r="P1200" s="1">
        <v>0</v>
      </c>
      <c r="Q1200" s="1">
        <v>7</v>
      </c>
      <c r="R1200" s="1">
        <v>0</v>
      </c>
      <c r="S1200" s="1">
        <f>IF(J1200&gt;6,1,0)</f>
        <v>1</v>
      </c>
      <c r="T1200" s="1">
        <f>IF(K1200&gt;50,1,0)</f>
        <v>0</v>
      </c>
      <c r="U1200" s="1">
        <f>IF(L1200&gt;1,1,0)</f>
        <v>0</v>
      </c>
      <c r="V1200" s="1">
        <f>IF(M1200&gt;2,1,0)</f>
        <v>0</v>
      </c>
      <c r="W1200" s="1">
        <f>IF(N1200&gt;30,1,0)</f>
        <v>0</v>
      </c>
      <c r="X1200" s="1">
        <f>IF(O1200&gt;3,1,0)</f>
        <v>0</v>
      </c>
      <c r="Y1200" s="1">
        <f>IF(P1200&gt;0.002,1,0)</f>
        <v>0</v>
      </c>
      <c r="Z1200" s="1">
        <f>IF(Q1200&gt;3,1,0)</f>
        <v>1</v>
      </c>
      <c r="AA1200" s="1">
        <f t="shared" si="513"/>
        <v>0</v>
      </c>
      <c r="AB1200" s="1">
        <f t="shared" si="488"/>
        <v>2</v>
      </c>
      <c r="AC1200" s="1" t="s">
        <v>2207</v>
      </c>
    </row>
    <row r="1201" spans="1:29" ht="12.95" customHeight="1">
      <c r="A1201" s="2" t="s">
        <v>1889</v>
      </c>
      <c r="B1201" s="1" t="s">
        <v>1217</v>
      </c>
      <c r="C1201" s="1" t="s">
        <v>1890</v>
      </c>
      <c r="D1201" s="1">
        <v>37.827060000000003</v>
      </c>
      <c r="E1201" s="1">
        <v>-103.77298</v>
      </c>
      <c r="F1201" s="3">
        <v>3</v>
      </c>
      <c r="G1201" s="9" t="s">
        <v>2025</v>
      </c>
      <c r="H1201" s="13">
        <v>692.98484099999996</v>
      </c>
      <c r="I1201" s="14">
        <v>16.569686000000001</v>
      </c>
      <c r="J1201" s="12">
        <v>0</v>
      </c>
      <c r="K1201" s="12">
        <v>0</v>
      </c>
      <c r="L1201" s="12">
        <v>3.0600000000000002E-2</v>
      </c>
      <c r="M1201" s="1">
        <v>0</v>
      </c>
      <c r="N1201" s="1">
        <v>0</v>
      </c>
      <c r="O1201" s="12">
        <v>1.095607</v>
      </c>
      <c r="P1201" s="1">
        <v>0</v>
      </c>
      <c r="Q1201" s="1">
        <v>0</v>
      </c>
      <c r="R1201" s="1">
        <v>0</v>
      </c>
      <c r="S1201" s="1">
        <f>IF(J1201&gt;6,1,0)</f>
        <v>0</v>
      </c>
      <c r="T1201" s="1">
        <f>IF(K1201&gt;50,1,0)</f>
        <v>0</v>
      </c>
      <c r="U1201" s="1">
        <f>IF(L1201&gt;1,1,0)</f>
        <v>0</v>
      </c>
      <c r="V1201" s="1">
        <f>IF(M1201&gt;2,1,0)</f>
        <v>0</v>
      </c>
      <c r="W1201" s="1">
        <f>IF(N1201&gt;30,1,0)</f>
        <v>0</v>
      </c>
      <c r="X1201" s="1">
        <f>IF(O1201&gt;3,1,0)</f>
        <v>0</v>
      </c>
      <c r="Y1201" s="1">
        <f>IF(P1201&gt;0.002,1,0)</f>
        <v>0</v>
      </c>
      <c r="Z1201" s="1">
        <f>IF(Q1201&gt;3,1,0)</f>
        <v>0</v>
      </c>
      <c r="AA1201" s="1">
        <f t="shared" si="513"/>
        <v>0</v>
      </c>
      <c r="AB1201" s="1">
        <f t="shared" si="488"/>
        <v>0</v>
      </c>
      <c r="AC1201" s="1"/>
    </row>
    <row r="1202" spans="1:29" ht="12.95" customHeight="1">
      <c r="A1202" s="2" t="s">
        <v>1891</v>
      </c>
      <c r="B1202" s="1" t="s">
        <v>316</v>
      </c>
      <c r="C1202" s="1" t="s">
        <v>1892</v>
      </c>
      <c r="D1202" s="1">
        <v>39.96367</v>
      </c>
      <c r="E1202" s="1">
        <v>-108.26765</v>
      </c>
      <c r="F1202" s="3">
        <v>1</v>
      </c>
      <c r="G1202" s="9" t="s">
        <v>2024</v>
      </c>
      <c r="H1202" s="13">
        <v>1361.3956619999999</v>
      </c>
      <c r="I1202" s="14">
        <v>25.084481</v>
      </c>
      <c r="J1202" s="12">
        <v>1.1000000000000001E-3</v>
      </c>
      <c r="K1202" s="12">
        <v>2.7530999999999999</v>
      </c>
      <c r="L1202" s="12">
        <v>0.10120000000000001</v>
      </c>
      <c r="M1202" s="1">
        <v>0</v>
      </c>
      <c r="N1202" s="1">
        <v>9</v>
      </c>
      <c r="O1202" s="12">
        <v>0.67310300000000001</v>
      </c>
      <c r="P1202" s="1">
        <v>0</v>
      </c>
      <c r="Q1202" s="1">
        <v>45</v>
      </c>
      <c r="R1202" s="1">
        <v>0</v>
      </c>
      <c r="S1202" s="1">
        <f>IF(J1202&gt;5,1,0)</f>
        <v>0</v>
      </c>
      <c r="T1202" s="1">
        <f>IF(K1202&gt;2,1,0)</f>
        <v>1</v>
      </c>
      <c r="U1202" s="1">
        <f>IF(L1202&gt;0.05,1,0)</f>
        <v>1</v>
      </c>
      <c r="V1202" s="1">
        <f t="shared" ref="V1202:V1210" si="514">IF(M1202&gt;0,1,0)</f>
        <v>0</v>
      </c>
      <c r="W1202" s="1">
        <f>IF(N1202&gt;10,1,0)</f>
        <v>0</v>
      </c>
      <c r="X1202" s="1">
        <f>IF(O1202&gt;2,1,0)</f>
        <v>0</v>
      </c>
      <c r="Y1202" s="1">
        <f>IF(P1202&gt;0.05,1,0)</f>
        <v>0</v>
      </c>
      <c r="Z1202" s="1">
        <f t="shared" ref="Z1202:Z1210" si="515">IF(Q1202&gt;0,1,0)</f>
        <v>1</v>
      </c>
      <c r="AA1202" s="1">
        <f t="shared" si="513"/>
        <v>0</v>
      </c>
      <c r="AB1202" s="1">
        <f t="shared" si="488"/>
        <v>3</v>
      </c>
      <c r="AC1202" s="1"/>
    </row>
    <row r="1203" spans="1:29" ht="12.95" customHeight="1">
      <c r="A1203" s="2" t="s">
        <v>1893</v>
      </c>
      <c r="B1203" s="1" t="s">
        <v>260</v>
      </c>
      <c r="C1203" s="1" t="s">
        <v>1894</v>
      </c>
      <c r="D1203" s="1">
        <v>39.508360000000003</v>
      </c>
      <c r="E1203" s="1">
        <v>-108.54940999999999</v>
      </c>
      <c r="F1203" s="3">
        <v>1</v>
      </c>
      <c r="G1203" s="9" t="s">
        <v>2024</v>
      </c>
      <c r="H1203" s="13">
        <v>78.602383000000003</v>
      </c>
      <c r="I1203" s="14">
        <v>30.544357000000002</v>
      </c>
      <c r="J1203" s="12">
        <v>0</v>
      </c>
      <c r="K1203" s="12">
        <v>1.9144999999999999</v>
      </c>
      <c r="L1203" s="12">
        <v>0</v>
      </c>
      <c r="M1203" s="1">
        <v>0</v>
      </c>
      <c r="N1203" s="1">
        <v>5</v>
      </c>
      <c r="O1203" s="12">
        <v>0.499724</v>
      </c>
      <c r="P1203" s="1">
        <v>0</v>
      </c>
      <c r="Q1203" s="1">
        <v>17</v>
      </c>
      <c r="R1203" s="1">
        <v>0</v>
      </c>
      <c r="S1203" s="1">
        <f>IF(J1203&gt;5,1,0)</f>
        <v>0</v>
      </c>
      <c r="T1203" s="1">
        <f>IF(K1203&gt;2,1,0)</f>
        <v>0</v>
      </c>
      <c r="U1203" s="1">
        <f>IF(L1203&gt;0.05,1,0)</f>
        <v>0</v>
      </c>
      <c r="V1203" s="1">
        <f t="shared" si="514"/>
        <v>0</v>
      </c>
      <c r="W1203" s="1">
        <f>IF(N1203&gt;10,1,0)</f>
        <v>0</v>
      </c>
      <c r="X1203" s="1">
        <f>IF(O1203&gt;2,1,0)</f>
        <v>0</v>
      </c>
      <c r="Y1203" s="1">
        <f>IF(P1203&gt;0.05,1,0)</f>
        <v>0</v>
      </c>
      <c r="Z1203" s="1">
        <f t="shared" si="515"/>
        <v>1</v>
      </c>
      <c r="AA1203" s="1">
        <f t="shared" si="513"/>
        <v>0</v>
      </c>
      <c r="AB1203" s="1">
        <f t="shared" si="488"/>
        <v>1</v>
      </c>
      <c r="AC1203" s="1"/>
    </row>
    <row r="1204" spans="1:29" ht="12.95" customHeight="1">
      <c r="A1204" s="2" t="s">
        <v>1895</v>
      </c>
      <c r="B1204" s="1" t="s">
        <v>115</v>
      </c>
      <c r="C1204" s="1" t="s">
        <v>1510</v>
      </c>
      <c r="D1204" s="1">
        <v>38.780200000000001</v>
      </c>
      <c r="E1204" s="1">
        <v>-107.8172</v>
      </c>
      <c r="F1204" s="3">
        <v>1</v>
      </c>
      <c r="G1204" s="9" t="s">
        <v>2024</v>
      </c>
      <c r="H1204" s="13">
        <v>2475.768599</v>
      </c>
      <c r="I1204" s="14">
        <v>26.418272000000002</v>
      </c>
      <c r="J1204" s="12">
        <v>9.8900000000000002E-2</v>
      </c>
      <c r="K1204" s="12">
        <v>5.4450000000000003</v>
      </c>
      <c r="L1204" s="12">
        <v>0.31679999999999997</v>
      </c>
      <c r="M1204" s="1">
        <v>0</v>
      </c>
      <c r="N1204" s="1">
        <v>36</v>
      </c>
      <c r="O1204" s="12">
        <v>1.745911</v>
      </c>
      <c r="P1204" s="1">
        <v>2.3427E-2</v>
      </c>
      <c r="Q1204" s="1">
        <v>0</v>
      </c>
      <c r="R1204" s="1">
        <v>0</v>
      </c>
      <c r="S1204" s="1">
        <f>IF(J1204&gt;5,1,0)</f>
        <v>0</v>
      </c>
      <c r="T1204" s="1">
        <f>IF(K1204&gt;2,1,0)</f>
        <v>1</v>
      </c>
      <c r="U1204" s="1">
        <f>IF(L1204&gt;0.05,1,0)</f>
        <v>1</v>
      </c>
      <c r="V1204" s="1">
        <f t="shared" si="514"/>
        <v>0</v>
      </c>
      <c r="W1204" s="1">
        <f>IF(N1204&gt;10,1,0)</f>
        <v>1</v>
      </c>
      <c r="X1204" s="1">
        <f>IF(O1204&gt;2,1,0)</f>
        <v>0</v>
      </c>
      <c r="Y1204" s="1">
        <f>IF(P1204&gt;0.05,1,0)</f>
        <v>0</v>
      </c>
      <c r="Z1204" s="1">
        <f t="shared" si="515"/>
        <v>0</v>
      </c>
      <c r="AA1204" s="1">
        <f t="shared" si="513"/>
        <v>0</v>
      </c>
      <c r="AB1204" s="1">
        <f t="shared" si="488"/>
        <v>3</v>
      </c>
      <c r="AC1204" s="1"/>
    </row>
    <row r="1205" spans="1:29" ht="12.95" customHeight="1">
      <c r="A1205" s="2" t="s">
        <v>1896</v>
      </c>
      <c r="B1205" s="1" t="s">
        <v>1897</v>
      </c>
      <c r="C1205" s="1" t="s">
        <v>1510</v>
      </c>
      <c r="D1205" s="1">
        <v>37.329590000000003</v>
      </c>
      <c r="E1205" s="1">
        <v>-106.68959</v>
      </c>
      <c r="F1205" s="3">
        <v>2</v>
      </c>
      <c r="G1205" s="9" t="s">
        <v>2026</v>
      </c>
      <c r="H1205" s="13">
        <v>2.3800300000000001</v>
      </c>
      <c r="I1205" s="14">
        <v>2.3801100000000002</v>
      </c>
      <c r="J1205" s="12">
        <v>0</v>
      </c>
      <c r="K1205" s="12">
        <v>0</v>
      </c>
      <c r="L1205" s="12">
        <v>0</v>
      </c>
      <c r="M1205" s="1">
        <v>0</v>
      </c>
      <c r="N1205" s="1">
        <v>0</v>
      </c>
      <c r="O1205" s="12">
        <v>0</v>
      </c>
      <c r="P1205" s="1">
        <v>0</v>
      </c>
      <c r="Q1205" s="1">
        <v>0</v>
      </c>
      <c r="R1205" s="1">
        <v>0</v>
      </c>
      <c r="S1205" s="1">
        <f t="shared" ref="S1205:U1207" si="516">IF(J1205&gt;0,1,0)</f>
        <v>0</v>
      </c>
      <c r="T1205" s="1">
        <f t="shared" si="516"/>
        <v>0</v>
      </c>
      <c r="U1205" s="1">
        <f t="shared" si="516"/>
        <v>0</v>
      </c>
      <c r="V1205" s="1">
        <f t="shared" si="514"/>
        <v>0</v>
      </c>
      <c r="W1205" s="1">
        <f>IF(N1205&gt;1,1,0)</f>
        <v>0</v>
      </c>
      <c r="X1205" s="1">
        <f>IF(O1205&gt;0.6,1,0)</f>
        <v>0</v>
      </c>
      <c r="Y1205" s="1">
        <f>IF(P1205&gt;0.03,1,0)</f>
        <v>0</v>
      </c>
      <c r="Z1205" s="1">
        <f t="shared" si="515"/>
        <v>0</v>
      </c>
      <c r="AA1205" s="1">
        <f>IF(R1205&gt;0,1,0)</f>
        <v>0</v>
      </c>
      <c r="AB1205" s="1">
        <f t="shared" si="488"/>
        <v>0</v>
      </c>
      <c r="AC1205" s="1"/>
    </row>
    <row r="1206" spans="1:29" ht="12.95" customHeight="1">
      <c r="A1206" s="2" t="s">
        <v>1898</v>
      </c>
      <c r="B1206" s="1" t="s">
        <v>602</v>
      </c>
      <c r="C1206" s="1" t="s">
        <v>1510</v>
      </c>
      <c r="D1206" s="1">
        <v>39.159489999999998</v>
      </c>
      <c r="E1206" s="1">
        <v>-106.57176</v>
      </c>
      <c r="F1206" s="3">
        <v>2</v>
      </c>
      <c r="G1206" s="9" t="s">
        <v>2026</v>
      </c>
      <c r="H1206" s="13">
        <v>2.4397410000000002</v>
      </c>
      <c r="I1206" s="14">
        <v>2.4411800000000001</v>
      </c>
      <c r="J1206" s="12">
        <v>0</v>
      </c>
      <c r="K1206" s="12">
        <v>0</v>
      </c>
      <c r="L1206" s="12">
        <v>0</v>
      </c>
      <c r="M1206" s="1">
        <v>0</v>
      </c>
      <c r="N1206" s="1">
        <v>0</v>
      </c>
      <c r="O1206" s="12">
        <v>0</v>
      </c>
      <c r="P1206" s="1">
        <v>0</v>
      </c>
      <c r="Q1206" s="1">
        <v>0</v>
      </c>
      <c r="R1206" s="1">
        <v>0</v>
      </c>
      <c r="S1206" s="1">
        <f t="shared" si="516"/>
        <v>0</v>
      </c>
      <c r="T1206" s="1">
        <f t="shared" si="516"/>
        <v>0</v>
      </c>
      <c r="U1206" s="1">
        <f t="shared" si="516"/>
        <v>0</v>
      </c>
      <c r="V1206" s="1">
        <f t="shared" si="514"/>
        <v>0</v>
      </c>
      <c r="W1206" s="1">
        <f>IF(N1206&gt;1,1,0)</f>
        <v>0</v>
      </c>
      <c r="X1206" s="1">
        <f>IF(O1206&gt;0.6,1,0)</f>
        <v>0</v>
      </c>
      <c r="Y1206" s="1">
        <f>IF(P1206&gt;0.03,1,0)</f>
        <v>0</v>
      </c>
      <c r="Z1206" s="1">
        <f t="shared" si="515"/>
        <v>0</v>
      </c>
      <c r="AA1206" s="1">
        <f>IF(R1206&gt;0,1,0)</f>
        <v>0</v>
      </c>
      <c r="AB1206" s="1">
        <f t="shared" si="488"/>
        <v>0</v>
      </c>
      <c r="AC1206" s="1"/>
    </row>
    <row r="1207" spans="1:29" ht="12.95" customHeight="1">
      <c r="A1207" s="2" t="s">
        <v>1899</v>
      </c>
      <c r="B1207" s="1" t="s">
        <v>128</v>
      </c>
      <c r="C1207" s="1" t="s">
        <v>1510</v>
      </c>
      <c r="D1207" s="1">
        <v>39.236260000000001</v>
      </c>
      <c r="E1207" s="1">
        <v>-107.41807</v>
      </c>
      <c r="F1207" s="3">
        <v>2</v>
      </c>
      <c r="G1207" s="9" t="s">
        <v>2026</v>
      </c>
      <c r="H1207" s="13">
        <v>4.552333</v>
      </c>
      <c r="I1207" s="14">
        <v>4.5519090000000002</v>
      </c>
      <c r="J1207" s="12">
        <v>0</v>
      </c>
      <c r="K1207" s="12">
        <v>0</v>
      </c>
      <c r="L1207" s="12">
        <v>0</v>
      </c>
      <c r="M1207" s="1">
        <v>0</v>
      </c>
      <c r="N1207" s="1">
        <v>0</v>
      </c>
      <c r="O1207" s="12">
        <v>0.99929199999999996</v>
      </c>
      <c r="P1207" s="1">
        <v>0</v>
      </c>
      <c r="Q1207" s="1">
        <v>0</v>
      </c>
      <c r="R1207" s="1">
        <v>0</v>
      </c>
      <c r="S1207" s="1">
        <f t="shared" si="516"/>
        <v>0</v>
      </c>
      <c r="T1207" s="1">
        <f t="shared" si="516"/>
        <v>0</v>
      </c>
      <c r="U1207" s="1">
        <f t="shared" si="516"/>
        <v>0</v>
      </c>
      <c r="V1207" s="1">
        <f t="shared" si="514"/>
        <v>0</v>
      </c>
      <c r="W1207" s="1">
        <f>IF(N1207&gt;1,1,0)</f>
        <v>0</v>
      </c>
      <c r="X1207" s="1">
        <f>IF(O1207&gt;0.6,1,0)</f>
        <v>1</v>
      </c>
      <c r="Y1207" s="1">
        <f>IF(P1207&gt;0.03,1,0)</f>
        <v>0</v>
      </c>
      <c r="Z1207" s="1">
        <f t="shared" si="515"/>
        <v>0</v>
      </c>
      <c r="AA1207" s="1">
        <f>IF(R1207&gt;0,1,0)</f>
        <v>0</v>
      </c>
      <c r="AB1207" s="1">
        <f t="shared" si="488"/>
        <v>1</v>
      </c>
      <c r="AC1207" s="1"/>
    </row>
    <row r="1208" spans="1:29" ht="12.95" customHeight="1">
      <c r="A1208" s="2" t="s">
        <v>1900</v>
      </c>
      <c r="B1208" s="1" t="s">
        <v>1901</v>
      </c>
      <c r="C1208" s="1" t="s">
        <v>1510</v>
      </c>
      <c r="D1208" s="1">
        <v>39.8872</v>
      </c>
      <c r="E1208" s="1">
        <v>-108.4584</v>
      </c>
      <c r="F1208" s="3">
        <v>1</v>
      </c>
      <c r="G1208" s="9" t="s">
        <v>2024</v>
      </c>
      <c r="H1208" s="13">
        <v>51.416217000000003</v>
      </c>
      <c r="I1208" s="14">
        <v>14.885066999999999</v>
      </c>
      <c r="J1208" s="12">
        <v>0</v>
      </c>
      <c r="K1208" s="12">
        <v>0.3921</v>
      </c>
      <c r="L1208" s="12">
        <v>4.2099999999999999E-2</v>
      </c>
      <c r="M1208" s="1">
        <v>0</v>
      </c>
      <c r="N1208" s="1">
        <v>1</v>
      </c>
      <c r="O1208" s="12">
        <v>1.7369810000000001</v>
      </c>
      <c r="P1208" s="1">
        <v>0</v>
      </c>
      <c r="Q1208" s="1">
        <v>10</v>
      </c>
      <c r="R1208" s="1">
        <v>0</v>
      </c>
      <c r="S1208" s="1">
        <f>IF(J1208&gt;5,1,0)</f>
        <v>0</v>
      </c>
      <c r="T1208" s="1">
        <f>IF(K1208&gt;2,1,0)</f>
        <v>0</v>
      </c>
      <c r="U1208" s="1">
        <f>IF(L1208&gt;0.05,1,0)</f>
        <v>0</v>
      </c>
      <c r="V1208" s="1">
        <f t="shared" si="514"/>
        <v>0</v>
      </c>
      <c r="W1208" s="1">
        <f>IF(N1208&gt;10,1,0)</f>
        <v>0</v>
      </c>
      <c r="X1208" s="1">
        <f>IF(O1208&gt;2,1,0)</f>
        <v>0</v>
      </c>
      <c r="Y1208" s="1">
        <f>IF(P1208&gt;0.05,1,0)</f>
        <v>0</v>
      </c>
      <c r="Z1208" s="1">
        <f t="shared" si="515"/>
        <v>1</v>
      </c>
      <c r="AA1208" s="1">
        <f>IF(R1208&gt;2,1,0)</f>
        <v>0</v>
      </c>
      <c r="AB1208" s="1">
        <f t="shared" si="488"/>
        <v>1</v>
      </c>
      <c r="AC1208" s="1"/>
    </row>
    <row r="1209" spans="1:29" ht="12.95" customHeight="1">
      <c r="A1209" s="2" t="s">
        <v>1902</v>
      </c>
      <c r="B1209" s="1" t="s">
        <v>1903</v>
      </c>
      <c r="C1209" s="1" t="s">
        <v>1510</v>
      </c>
      <c r="D1209" s="1">
        <v>37.874769999999998</v>
      </c>
      <c r="E1209" s="1">
        <v>-106.56747</v>
      </c>
      <c r="F1209" s="3">
        <v>2</v>
      </c>
      <c r="G1209" s="9" t="s">
        <v>2026</v>
      </c>
      <c r="H1209" s="13">
        <v>13.192767</v>
      </c>
      <c r="I1209" s="14">
        <v>12.430206999999999</v>
      </c>
      <c r="J1209" s="12">
        <v>0</v>
      </c>
      <c r="K1209" s="12">
        <v>0</v>
      </c>
      <c r="L1209" s="12">
        <v>0</v>
      </c>
      <c r="M1209" s="1">
        <v>0</v>
      </c>
      <c r="N1209" s="1">
        <v>0</v>
      </c>
      <c r="O1209" s="12">
        <v>1.889227</v>
      </c>
      <c r="P1209" s="1">
        <v>0</v>
      </c>
      <c r="Q1209" s="1">
        <v>0</v>
      </c>
      <c r="R1209" s="1">
        <v>0</v>
      </c>
      <c r="S1209" s="1">
        <f t="shared" ref="S1209:U1210" si="517">IF(J1209&gt;0,1,0)</f>
        <v>0</v>
      </c>
      <c r="T1209" s="1">
        <f t="shared" si="517"/>
        <v>0</v>
      </c>
      <c r="U1209" s="1">
        <f t="shared" si="517"/>
        <v>0</v>
      </c>
      <c r="V1209" s="1">
        <f t="shared" si="514"/>
        <v>0</v>
      </c>
      <c r="W1209" s="1">
        <f>IF(N1209&gt;1,1,0)</f>
        <v>0</v>
      </c>
      <c r="X1209" s="1">
        <f>IF(O1209&gt;0.6,1,0)</f>
        <v>1</v>
      </c>
      <c r="Y1209" s="1">
        <f>IF(P1209&gt;0.03,1,0)</f>
        <v>0</v>
      </c>
      <c r="Z1209" s="1">
        <f t="shared" si="515"/>
        <v>0</v>
      </c>
      <c r="AA1209" s="1">
        <f>IF(R1209&gt;0,1,0)</f>
        <v>0</v>
      </c>
      <c r="AB1209" s="1">
        <f t="shared" si="488"/>
        <v>1</v>
      </c>
      <c r="AC1209" s="1"/>
    </row>
    <row r="1210" spans="1:29" ht="12.95" customHeight="1">
      <c r="A1210" s="2" t="s">
        <v>1904</v>
      </c>
      <c r="B1210" s="1" t="s">
        <v>147</v>
      </c>
      <c r="C1210" s="1" t="s">
        <v>1510</v>
      </c>
      <c r="D1210" s="1">
        <v>37.620649999999998</v>
      </c>
      <c r="E1210" s="1">
        <v>-107.02059</v>
      </c>
      <c r="F1210" s="3">
        <v>2</v>
      </c>
      <c r="G1210" s="9" t="s">
        <v>2026</v>
      </c>
      <c r="H1210" s="13">
        <v>27.230739</v>
      </c>
      <c r="I1210" s="14">
        <v>19.673756000000001</v>
      </c>
      <c r="J1210" s="12">
        <v>0</v>
      </c>
      <c r="K1210" s="12">
        <v>0</v>
      </c>
      <c r="L1210" s="12">
        <v>0</v>
      </c>
      <c r="M1210" s="1">
        <v>0</v>
      </c>
      <c r="N1210" s="1">
        <v>0</v>
      </c>
      <c r="O1210" s="12">
        <v>0</v>
      </c>
      <c r="P1210" s="1">
        <v>7.3445999999999997E-2</v>
      </c>
      <c r="Q1210" s="1">
        <v>0</v>
      </c>
      <c r="R1210" s="1">
        <v>0</v>
      </c>
      <c r="S1210" s="1">
        <f t="shared" si="517"/>
        <v>0</v>
      </c>
      <c r="T1210" s="1">
        <f t="shared" si="517"/>
        <v>0</v>
      </c>
      <c r="U1210" s="1">
        <f t="shared" si="517"/>
        <v>0</v>
      </c>
      <c r="V1210" s="1">
        <f t="shared" si="514"/>
        <v>0</v>
      </c>
      <c r="W1210" s="1">
        <f>IF(N1210&gt;1,1,0)</f>
        <v>0</v>
      </c>
      <c r="X1210" s="1">
        <f>IF(O1210&gt;0.6,1,0)</f>
        <v>0</v>
      </c>
      <c r="Y1210" s="1">
        <f>IF(P1210&gt;0.03,1,0)</f>
        <v>1</v>
      </c>
      <c r="Z1210" s="1">
        <f t="shared" si="515"/>
        <v>0</v>
      </c>
      <c r="AA1210" s="1">
        <f>IF(R1210&gt;0,1,0)</f>
        <v>0</v>
      </c>
      <c r="AB1210" s="1">
        <f t="shared" si="488"/>
        <v>1</v>
      </c>
      <c r="AC1210" s="1"/>
    </row>
    <row r="1211" spans="1:29" ht="12.95" customHeight="1">
      <c r="A1211" s="2" t="s">
        <v>1905</v>
      </c>
      <c r="B1211" s="1" t="s">
        <v>696</v>
      </c>
      <c r="C1211" s="1" t="s">
        <v>1510</v>
      </c>
      <c r="D1211" s="1">
        <v>38.065049999999999</v>
      </c>
      <c r="E1211" s="1">
        <v>-102.33591</v>
      </c>
      <c r="F1211" s="3">
        <v>3</v>
      </c>
      <c r="G1211" s="9" t="s">
        <v>2025</v>
      </c>
      <c r="H1211" s="13">
        <v>298.505381</v>
      </c>
      <c r="I1211" s="14">
        <v>12.321958</v>
      </c>
      <c r="J1211" s="12">
        <v>27.546300000000002</v>
      </c>
      <c r="K1211" s="12">
        <v>0.65960000000000008</v>
      </c>
      <c r="L1211" s="12">
        <v>2.0199999999999999E-2</v>
      </c>
      <c r="M1211" s="1">
        <v>0</v>
      </c>
      <c r="N1211" s="1">
        <v>0</v>
      </c>
      <c r="O1211" s="12">
        <v>2.2517830000000001</v>
      </c>
      <c r="P1211" s="1">
        <v>0</v>
      </c>
      <c r="Q1211" s="1">
        <v>4</v>
      </c>
      <c r="R1211" s="1">
        <v>1</v>
      </c>
      <c r="S1211" s="1">
        <f>IF(J1211&gt;6,1,0)</f>
        <v>1</v>
      </c>
      <c r="T1211" s="1">
        <f>IF(K1211&gt;50,1,0)</f>
        <v>0</v>
      </c>
      <c r="U1211" s="1">
        <f>IF(L1211&gt;1,1,0)</f>
        <v>0</v>
      </c>
      <c r="V1211" s="1">
        <f>IF(M1211&gt;2,1,0)</f>
        <v>0</v>
      </c>
      <c r="W1211" s="1">
        <f>IF(N1211&gt;30,1,0)</f>
        <v>0</v>
      </c>
      <c r="X1211" s="1">
        <f>IF(O1211&gt;3,1,0)</f>
        <v>0</v>
      </c>
      <c r="Y1211" s="1">
        <f>IF(P1211&gt;0.002,1,0)</f>
        <v>0</v>
      </c>
      <c r="Z1211" s="1">
        <f>IF(Q1211&gt;3,1,0)</f>
        <v>1</v>
      </c>
      <c r="AA1211" s="1">
        <f>IF(R1211&gt;2,1,0)</f>
        <v>0</v>
      </c>
      <c r="AB1211" s="1">
        <f t="shared" si="488"/>
        <v>2</v>
      </c>
      <c r="AC1211" s="1"/>
    </row>
    <row r="1212" spans="1:29" ht="12.95" customHeight="1">
      <c r="A1212" s="2" t="s">
        <v>1906</v>
      </c>
      <c r="B1212" s="1" t="s">
        <v>342</v>
      </c>
      <c r="C1212" s="1" t="s">
        <v>1510</v>
      </c>
      <c r="D1212" s="1">
        <v>40.503459999999997</v>
      </c>
      <c r="E1212" s="1">
        <v>-105.89273</v>
      </c>
      <c r="F1212" s="3">
        <v>2</v>
      </c>
      <c r="G1212" s="9" t="s">
        <v>2026</v>
      </c>
      <c r="H1212" s="13">
        <v>15.106042</v>
      </c>
      <c r="I1212" s="14">
        <v>15.111882</v>
      </c>
      <c r="J1212" s="12">
        <v>0</v>
      </c>
      <c r="K1212" s="12">
        <v>0</v>
      </c>
      <c r="L1212" s="12">
        <v>8.9400000000000007E-2</v>
      </c>
      <c r="M1212" s="1">
        <v>0</v>
      </c>
      <c r="N1212" s="1">
        <v>6</v>
      </c>
      <c r="O1212" s="12">
        <v>1.8900049999999999</v>
      </c>
      <c r="P1212" s="1">
        <v>0</v>
      </c>
      <c r="Q1212" s="1">
        <v>0</v>
      </c>
      <c r="R1212" s="1">
        <v>0</v>
      </c>
      <c r="S1212" s="1">
        <f t="shared" ref="S1212:V1215" si="518">IF(J1212&gt;0,1,0)</f>
        <v>0</v>
      </c>
      <c r="T1212" s="1">
        <f t="shared" si="518"/>
        <v>0</v>
      </c>
      <c r="U1212" s="1">
        <f t="shared" si="518"/>
        <v>1</v>
      </c>
      <c r="V1212" s="1">
        <f t="shared" si="518"/>
        <v>0</v>
      </c>
      <c r="W1212" s="1">
        <f>IF(N1212&gt;1,1,0)</f>
        <v>1</v>
      </c>
      <c r="X1212" s="1">
        <f>IF(O1212&gt;0.6,1,0)</f>
        <v>1</v>
      </c>
      <c r="Y1212" s="1">
        <f>IF(P1212&gt;0.03,1,0)</f>
        <v>0</v>
      </c>
      <c r="Z1212" s="1">
        <f t="shared" ref="Z1212:AA1215" si="519">IF(Q1212&gt;0,1,0)</f>
        <v>0</v>
      </c>
      <c r="AA1212" s="1">
        <f t="shared" si="519"/>
        <v>0</v>
      </c>
      <c r="AB1212" s="1">
        <f t="shared" si="488"/>
        <v>3</v>
      </c>
      <c r="AC1212" s="1"/>
    </row>
    <row r="1213" spans="1:29" ht="12.95" customHeight="1">
      <c r="A1213" s="2" t="s">
        <v>1907</v>
      </c>
      <c r="B1213" s="1" t="s">
        <v>650</v>
      </c>
      <c r="C1213" s="1" t="s">
        <v>1510</v>
      </c>
      <c r="D1213" s="1">
        <v>40.664619999999999</v>
      </c>
      <c r="E1213" s="1">
        <v>-107.29095</v>
      </c>
      <c r="F1213" s="3">
        <v>1</v>
      </c>
      <c r="G1213" s="9" t="s">
        <v>2026</v>
      </c>
      <c r="H1213" s="13">
        <v>234.27736999999999</v>
      </c>
      <c r="I1213" s="14">
        <v>20.223185999999998</v>
      </c>
      <c r="J1213" s="12">
        <v>0</v>
      </c>
      <c r="K1213" s="12">
        <v>1.5294000000000001</v>
      </c>
      <c r="L1213" s="12">
        <v>0</v>
      </c>
      <c r="M1213" s="1">
        <v>0</v>
      </c>
      <c r="N1213" s="1">
        <v>2</v>
      </c>
      <c r="O1213" s="12">
        <v>0.95223999999999998</v>
      </c>
      <c r="P1213" s="1">
        <v>0</v>
      </c>
      <c r="Q1213" s="1">
        <v>0</v>
      </c>
      <c r="R1213" s="1">
        <v>0</v>
      </c>
      <c r="S1213" s="1">
        <f t="shared" si="518"/>
        <v>0</v>
      </c>
      <c r="T1213" s="1">
        <f t="shared" si="518"/>
        <v>1</v>
      </c>
      <c r="U1213" s="1">
        <f t="shared" si="518"/>
        <v>0</v>
      </c>
      <c r="V1213" s="1">
        <f t="shared" si="518"/>
        <v>0</v>
      </c>
      <c r="W1213" s="1">
        <f>IF(N1213&gt;1,1,0)</f>
        <v>1</v>
      </c>
      <c r="X1213" s="1">
        <f>IF(O1213&gt;0.6,1,0)</f>
        <v>1</v>
      </c>
      <c r="Y1213" s="1">
        <f>IF(P1213&gt;0.03,1,0)</f>
        <v>0</v>
      </c>
      <c r="Z1213" s="1">
        <f t="shared" si="519"/>
        <v>0</v>
      </c>
      <c r="AA1213" s="1">
        <f t="shared" si="519"/>
        <v>0</v>
      </c>
      <c r="AB1213" s="1">
        <f t="shared" si="488"/>
        <v>3</v>
      </c>
      <c r="AC1213" s="1"/>
    </row>
    <row r="1214" spans="1:29" ht="12.95" customHeight="1">
      <c r="A1214" s="2" t="s">
        <v>1908</v>
      </c>
      <c r="B1214" s="1" t="s">
        <v>1909</v>
      </c>
      <c r="C1214" s="1" t="s">
        <v>1510</v>
      </c>
      <c r="D1214" s="1">
        <v>38.070070000000001</v>
      </c>
      <c r="E1214" s="1">
        <v>-107.73968000000001</v>
      </c>
      <c r="F1214" s="3">
        <v>2</v>
      </c>
      <c r="G1214" s="9" t="s">
        <v>2026</v>
      </c>
      <c r="H1214" s="13">
        <v>2.523841</v>
      </c>
      <c r="I1214" s="14">
        <v>2.5278019999999999</v>
      </c>
      <c r="J1214" s="12">
        <v>0</v>
      </c>
      <c r="K1214" s="12">
        <v>0</v>
      </c>
      <c r="L1214" s="12">
        <v>0</v>
      </c>
      <c r="M1214" s="1">
        <v>0</v>
      </c>
      <c r="N1214" s="1">
        <v>1</v>
      </c>
      <c r="O1214" s="12">
        <v>1.2403109999999999</v>
      </c>
      <c r="P1214" s="1">
        <v>0</v>
      </c>
      <c r="Q1214" s="1">
        <v>0</v>
      </c>
      <c r="R1214" s="1">
        <v>0</v>
      </c>
      <c r="S1214" s="1">
        <f t="shared" si="518"/>
        <v>0</v>
      </c>
      <c r="T1214" s="1">
        <f t="shared" si="518"/>
        <v>0</v>
      </c>
      <c r="U1214" s="1">
        <f t="shared" si="518"/>
        <v>0</v>
      </c>
      <c r="V1214" s="1">
        <f t="shared" si="518"/>
        <v>0</v>
      </c>
      <c r="W1214" s="1">
        <f>IF(N1214&gt;1,1,0)</f>
        <v>0</v>
      </c>
      <c r="X1214" s="1">
        <f>IF(O1214&gt;0.6,1,0)</f>
        <v>1</v>
      </c>
      <c r="Y1214" s="1">
        <f>IF(P1214&gt;0.03,1,0)</f>
        <v>0</v>
      </c>
      <c r="Z1214" s="1">
        <f t="shared" si="519"/>
        <v>0</v>
      </c>
      <c r="AA1214" s="1">
        <f t="shared" si="519"/>
        <v>0</v>
      </c>
      <c r="AB1214" s="1">
        <f t="shared" si="488"/>
        <v>1</v>
      </c>
      <c r="AC1214" s="1"/>
    </row>
    <row r="1215" spans="1:29" ht="12.95" customHeight="1">
      <c r="A1215" s="2" t="s">
        <v>1910</v>
      </c>
      <c r="B1215" s="1" t="s">
        <v>1911</v>
      </c>
      <c r="C1215" s="1" t="s">
        <v>1510</v>
      </c>
      <c r="D1215" s="1">
        <v>39.513629999999999</v>
      </c>
      <c r="E1215" s="1">
        <v>-105.23408000000001</v>
      </c>
      <c r="F1215" s="3">
        <v>1</v>
      </c>
      <c r="G1215" s="9" t="s">
        <v>2026</v>
      </c>
      <c r="H1215" s="13">
        <v>10.890109000000001</v>
      </c>
      <c r="I1215" s="14">
        <v>10.888339999999999</v>
      </c>
      <c r="J1215" s="12">
        <v>0</v>
      </c>
      <c r="K1215" s="12">
        <v>1.7196</v>
      </c>
      <c r="L1215" s="12">
        <v>0</v>
      </c>
      <c r="M1215" s="1">
        <v>0</v>
      </c>
      <c r="N1215" s="1">
        <v>0</v>
      </c>
      <c r="O1215" s="12">
        <v>2.8965580000000002</v>
      </c>
      <c r="P1215" s="1">
        <v>0</v>
      </c>
      <c r="Q1215" s="1">
        <v>0</v>
      </c>
      <c r="R1215" s="1">
        <v>0</v>
      </c>
      <c r="S1215" s="1">
        <f t="shared" si="518"/>
        <v>0</v>
      </c>
      <c r="T1215" s="1">
        <f t="shared" si="518"/>
        <v>1</v>
      </c>
      <c r="U1215" s="1">
        <f t="shared" si="518"/>
        <v>0</v>
      </c>
      <c r="V1215" s="1">
        <f t="shared" si="518"/>
        <v>0</v>
      </c>
      <c r="W1215" s="1">
        <f>IF(N1215&gt;1,1,0)</f>
        <v>0</v>
      </c>
      <c r="X1215" s="1">
        <f>IF(O1215&gt;0.6,1,0)</f>
        <v>1</v>
      </c>
      <c r="Y1215" s="1">
        <f>IF(P1215&gt;0.03,1,0)</f>
        <v>0</v>
      </c>
      <c r="Z1215" s="1">
        <f t="shared" si="519"/>
        <v>0</v>
      </c>
      <c r="AA1215" s="1">
        <f t="shared" si="519"/>
        <v>0</v>
      </c>
      <c r="AB1215" s="1">
        <f t="shared" si="488"/>
        <v>2</v>
      </c>
      <c r="AC1215" s="1"/>
    </row>
    <row r="1216" spans="1:29" ht="12.95" customHeight="1">
      <c r="A1216" s="2" t="s">
        <v>1912</v>
      </c>
      <c r="B1216" s="1" t="s">
        <v>327</v>
      </c>
      <c r="C1216" s="1" t="s">
        <v>1510</v>
      </c>
      <c r="D1216" s="1">
        <v>39.730899999999998</v>
      </c>
      <c r="E1216" s="1">
        <v>-108.67407</v>
      </c>
      <c r="F1216" s="3">
        <v>1</v>
      </c>
      <c r="G1216" s="9" t="s">
        <v>2024</v>
      </c>
      <c r="H1216" s="13">
        <v>115.51555500000001</v>
      </c>
      <c r="I1216" s="14">
        <v>26.853755</v>
      </c>
      <c r="J1216" s="12">
        <v>0</v>
      </c>
      <c r="K1216" s="12">
        <v>0.49699999999999994</v>
      </c>
      <c r="L1216" s="12">
        <v>0</v>
      </c>
      <c r="M1216" s="1">
        <v>0</v>
      </c>
      <c r="N1216" s="1">
        <v>1</v>
      </c>
      <c r="O1216" s="12">
        <v>0.95223100000000005</v>
      </c>
      <c r="P1216" s="1">
        <v>0</v>
      </c>
      <c r="Q1216" s="1">
        <v>32</v>
      </c>
      <c r="R1216" s="1">
        <v>0</v>
      </c>
      <c r="S1216" s="1">
        <f>IF(J1216&gt;5,1,0)</f>
        <v>0</v>
      </c>
      <c r="T1216" s="1">
        <f>IF(K1216&gt;2,1,0)</f>
        <v>0</v>
      </c>
      <c r="U1216" s="1">
        <f>IF(L1216&gt;0.05,1,0)</f>
        <v>0</v>
      </c>
      <c r="V1216" s="1">
        <f>IF(M1216&gt;0,1,0)</f>
        <v>0</v>
      </c>
      <c r="W1216" s="1">
        <f>IF(N1216&gt;10,1,0)</f>
        <v>0</v>
      </c>
      <c r="X1216" s="1">
        <f>IF(O1216&gt;2,1,0)</f>
        <v>0</v>
      </c>
      <c r="Y1216" s="1">
        <f>IF(P1216&gt;0.05,1,0)</f>
        <v>0</v>
      </c>
      <c r="Z1216" s="1">
        <f>IF(Q1216&gt;0,1,0)</f>
        <v>1</v>
      </c>
      <c r="AA1216" s="1">
        <f>IF(R1216&gt;2,1,0)</f>
        <v>0</v>
      </c>
      <c r="AB1216" s="1">
        <f t="shared" si="488"/>
        <v>1</v>
      </c>
      <c r="AC1216" s="1"/>
    </row>
    <row r="1217" spans="1:29" ht="12.95" customHeight="1">
      <c r="A1217" s="2" t="s">
        <v>1913</v>
      </c>
      <c r="B1217" s="1" t="s">
        <v>1914</v>
      </c>
      <c r="C1217" s="1" t="s">
        <v>1510</v>
      </c>
      <c r="D1217" s="1">
        <v>40.199809999999999</v>
      </c>
      <c r="E1217" s="1">
        <v>-105.62576</v>
      </c>
      <c r="F1217" s="3">
        <v>2</v>
      </c>
      <c r="G1217" s="9" t="s">
        <v>2026</v>
      </c>
      <c r="H1217" s="13">
        <v>10.480542</v>
      </c>
      <c r="I1217" s="14">
        <v>10.481126</v>
      </c>
      <c r="J1217" s="12">
        <v>0</v>
      </c>
      <c r="K1217" s="12">
        <v>0</v>
      </c>
      <c r="L1217" s="12">
        <v>0</v>
      </c>
      <c r="M1217" s="1">
        <v>0</v>
      </c>
      <c r="N1217" s="1">
        <v>0</v>
      </c>
      <c r="O1217" s="12">
        <v>0</v>
      </c>
      <c r="P1217" s="1">
        <v>0</v>
      </c>
      <c r="Q1217" s="1">
        <v>0</v>
      </c>
      <c r="R1217" s="1">
        <v>0</v>
      </c>
      <c r="S1217" s="1">
        <f>IF(J1217&gt;0,1,0)</f>
        <v>0</v>
      </c>
      <c r="T1217" s="1">
        <f>IF(K1217&gt;0,1,0)</f>
        <v>0</v>
      </c>
      <c r="U1217" s="1">
        <f>IF(L1217&gt;0,1,0)</f>
        <v>0</v>
      </c>
      <c r="V1217" s="1">
        <f>IF(M1217&gt;0,1,0)</f>
        <v>0</v>
      </c>
      <c r="W1217" s="1">
        <f>IF(N1217&gt;1,1,0)</f>
        <v>0</v>
      </c>
      <c r="X1217" s="1">
        <f>IF(O1217&gt;0.6,1,0)</f>
        <v>0</v>
      </c>
      <c r="Y1217" s="1">
        <f>IF(P1217&gt;0.03,1,0)</f>
        <v>0</v>
      </c>
      <c r="Z1217" s="1">
        <f>IF(Q1217&gt;0,1,0)</f>
        <v>0</v>
      </c>
      <c r="AA1217" s="1">
        <f>IF(R1217&gt;0,1,0)</f>
        <v>0</v>
      </c>
      <c r="AB1217" s="1">
        <f t="shared" si="488"/>
        <v>0</v>
      </c>
      <c r="AC1217" s="1"/>
    </row>
    <row r="1218" spans="1:29" ht="12.95" customHeight="1">
      <c r="A1218" s="2" t="s">
        <v>1915</v>
      </c>
      <c r="B1218" s="1" t="s">
        <v>1277</v>
      </c>
      <c r="C1218" s="1" t="s">
        <v>1510</v>
      </c>
      <c r="D1218" s="1">
        <v>38.886740000000003</v>
      </c>
      <c r="E1218" s="1">
        <v>-103.68298</v>
      </c>
      <c r="F1218" s="3">
        <v>3</v>
      </c>
      <c r="G1218" s="9" t="s">
        <v>2025</v>
      </c>
      <c r="H1218" s="13">
        <v>445.100932</v>
      </c>
      <c r="I1218" s="14">
        <v>22.552942999999999</v>
      </c>
      <c r="J1218" s="12">
        <v>16.285699999999999</v>
      </c>
      <c r="K1218" s="12">
        <v>3.4000000000000002E-2</v>
      </c>
      <c r="L1218" s="12">
        <v>5.3E-3</v>
      </c>
      <c r="M1218" s="1">
        <v>0</v>
      </c>
      <c r="N1218" s="1">
        <v>0</v>
      </c>
      <c r="O1218" s="12">
        <v>0.68008900000000005</v>
      </c>
      <c r="P1218" s="1">
        <v>0</v>
      </c>
      <c r="Q1218" s="1">
        <v>3</v>
      </c>
      <c r="R1218" s="1">
        <v>0</v>
      </c>
      <c r="S1218" s="1">
        <f>IF(J1218&gt;6,1,0)</f>
        <v>1</v>
      </c>
      <c r="T1218" s="1">
        <f>IF(K1218&gt;50,1,0)</f>
        <v>0</v>
      </c>
      <c r="U1218" s="1">
        <f>IF(L1218&gt;1,1,0)</f>
        <v>0</v>
      </c>
      <c r="V1218" s="1">
        <f>IF(M1218&gt;2,1,0)</f>
        <v>0</v>
      </c>
      <c r="W1218" s="1">
        <f>IF(N1218&gt;30,1,0)</f>
        <v>0</v>
      </c>
      <c r="X1218" s="1">
        <f>IF(O1218&gt;3,1,0)</f>
        <v>0</v>
      </c>
      <c r="Y1218" s="1">
        <f>IF(P1218&gt;0.002,1,0)</f>
        <v>0</v>
      </c>
      <c r="Z1218" s="1">
        <f>IF(Q1218&gt;3,1,0)</f>
        <v>0</v>
      </c>
      <c r="AA1218" s="1">
        <f>IF(R1218&gt;2,1,0)</f>
        <v>0</v>
      </c>
      <c r="AB1218" s="1">
        <f t="shared" ref="AB1218:AB1259" si="520">SUM(S1218:AA1218)</f>
        <v>1</v>
      </c>
      <c r="AC1218" s="1" t="s">
        <v>2207</v>
      </c>
    </row>
    <row r="1219" spans="1:29" ht="12.95" customHeight="1">
      <c r="A1219" s="2" t="s">
        <v>1916</v>
      </c>
      <c r="B1219" s="1" t="s">
        <v>650</v>
      </c>
      <c r="C1219" s="1" t="s">
        <v>1917</v>
      </c>
      <c r="D1219" s="1">
        <v>40.627609999999997</v>
      </c>
      <c r="E1219" s="1">
        <v>-107.27507</v>
      </c>
      <c r="F1219" s="3">
        <v>1</v>
      </c>
      <c r="G1219" s="9" t="s">
        <v>2026</v>
      </c>
      <c r="H1219" s="15">
        <v>289.55377700000003</v>
      </c>
      <c r="I1219" s="14">
        <v>30.99963</v>
      </c>
      <c r="J1219" s="12">
        <v>0</v>
      </c>
      <c r="K1219" s="12">
        <v>2.9468000000000001</v>
      </c>
      <c r="L1219" s="12">
        <v>0</v>
      </c>
      <c r="M1219" s="1">
        <v>0</v>
      </c>
      <c r="N1219" s="1">
        <v>5</v>
      </c>
      <c r="O1219" s="12">
        <v>1.5352110000000001</v>
      </c>
      <c r="P1219" s="1">
        <v>0</v>
      </c>
      <c r="Q1219" s="1">
        <v>1</v>
      </c>
      <c r="R1219" s="1">
        <v>0</v>
      </c>
      <c r="S1219" s="1">
        <f>IF(J1219&gt;0,1,0)</f>
        <v>0</v>
      </c>
      <c r="T1219" s="1">
        <f>IF(K1219&gt;0,1,0)</f>
        <v>1</v>
      </c>
      <c r="U1219" s="1">
        <f>IF(L1219&gt;0,1,0)</f>
        <v>0</v>
      </c>
      <c r="V1219" s="1">
        <f>IF(M1219&gt;0,1,0)</f>
        <v>0</v>
      </c>
      <c r="W1219" s="1">
        <f>IF(N1219&gt;1,1,0)</f>
        <v>1</v>
      </c>
      <c r="X1219" s="1">
        <f>IF(O1219&gt;0.6,1,0)</f>
        <v>1</v>
      </c>
      <c r="Y1219" s="1">
        <f>IF(P1219&gt;0.03,1,0)</f>
        <v>0</v>
      </c>
      <c r="Z1219" s="1">
        <f>IF(Q1219&gt;0,1,0)</f>
        <v>1</v>
      </c>
      <c r="AA1219" s="1">
        <f>IF(R1219&gt;0,1,0)</f>
        <v>0</v>
      </c>
      <c r="AB1219" s="1">
        <f t="shared" si="520"/>
        <v>4</v>
      </c>
      <c r="AC1219" s="1"/>
    </row>
    <row r="1220" spans="1:29" ht="12.95" customHeight="1">
      <c r="A1220" s="2" t="s">
        <v>1918</v>
      </c>
      <c r="B1220" s="1" t="s">
        <v>1919</v>
      </c>
      <c r="C1220" s="1" t="s">
        <v>1510</v>
      </c>
      <c r="D1220" s="1">
        <v>39.95861</v>
      </c>
      <c r="E1220" s="1">
        <v>-108.11488</v>
      </c>
      <c r="F1220" s="3">
        <v>1</v>
      </c>
      <c r="G1220" s="9" t="s">
        <v>2024</v>
      </c>
      <c r="H1220" s="15">
        <v>102.345495</v>
      </c>
      <c r="I1220" s="14">
        <v>19.310873000000001</v>
      </c>
      <c r="J1220" s="12">
        <v>0</v>
      </c>
      <c r="K1220" s="12">
        <v>0.51349999999999996</v>
      </c>
      <c r="L1220" s="12">
        <v>8.8000000000000005E-3</v>
      </c>
      <c r="M1220" s="1">
        <v>0</v>
      </c>
      <c r="N1220" s="1">
        <v>1</v>
      </c>
      <c r="O1220" s="12">
        <v>0.58598799999999995</v>
      </c>
      <c r="P1220" s="1">
        <v>0</v>
      </c>
      <c r="Q1220" s="1">
        <v>2</v>
      </c>
      <c r="R1220" s="1">
        <v>0</v>
      </c>
      <c r="S1220" s="1">
        <f>IF(J1220&gt;5,1,0)</f>
        <v>0</v>
      </c>
      <c r="T1220" s="1">
        <f>IF(K1220&gt;2,1,0)</f>
        <v>0</v>
      </c>
      <c r="U1220" s="1">
        <f>IF(L1220&gt;0.05,1,0)</f>
        <v>0</v>
      </c>
      <c r="V1220" s="1">
        <f>IF(M1220&gt;0,1,0)</f>
        <v>0</v>
      </c>
      <c r="W1220" s="1">
        <f>IF(N1220&gt;10,1,0)</f>
        <v>0</v>
      </c>
      <c r="X1220" s="1">
        <f>IF(O1220&gt;2,1,0)</f>
        <v>0</v>
      </c>
      <c r="Y1220" s="1">
        <f>IF(P1220&gt;0.05,1,0)</f>
        <v>0</v>
      </c>
      <c r="Z1220" s="1">
        <f>IF(Q1220&gt;0,1,0)</f>
        <v>1</v>
      </c>
      <c r="AA1220" s="1">
        <f>IF(R1220&gt;2,1,0)</f>
        <v>0</v>
      </c>
      <c r="AB1220" s="1">
        <f t="shared" si="520"/>
        <v>1</v>
      </c>
      <c r="AC1220" s="1"/>
    </row>
    <row r="1221" spans="1:29" ht="12.95" customHeight="1">
      <c r="A1221" s="2" t="s">
        <v>1920</v>
      </c>
      <c r="B1221" s="1" t="s">
        <v>1921</v>
      </c>
      <c r="C1221" s="1" t="s">
        <v>1510</v>
      </c>
      <c r="D1221" s="1">
        <v>38.519620000000003</v>
      </c>
      <c r="E1221" s="1">
        <v>-108.38853</v>
      </c>
      <c r="F1221" s="3">
        <v>1</v>
      </c>
      <c r="G1221" s="9" t="s">
        <v>2026</v>
      </c>
      <c r="H1221" s="15">
        <v>28.415707999999999</v>
      </c>
      <c r="I1221" s="14">
        <v>7.5686499999999999</v>
      </c>
      <c r="J1221" s="12">
        <v>0</v>
      </c>
      <c r="K1221" s="12">
        <v>0.1139</v>
      </c>
      <c r="L1221" s="12">
        <v>9.4999999999999998E-3</v>
      </c>
      <c r="M1221" s="1">
        <v>0</v>
      </c>
      <c r="N1221" s="1">
        <v>0</v>
      </c>
      <c r="O1221" s="12">
        <v>1.6855599999999999</v>
      </c>
      <c r="P1221" s="1">
        <v>0</v>
      </c>
      <c r="Q1221" s="1">
        <v>0</v>
      </c>
      <c r="R1221" s="1">
        <v>0</v>
      </c>
      <c r="S1221" s="1">
        <f>IF(J1221&gt;0,1,0)</f>
        <v>0</v>
      </c>
      <c r="T1221" s="1">
        <f>IF(K1221&gt;0,1,0)</f>
        <v>1</v>
      </c>
      <c r="U1221" s="1">
        <f>IF(L1221&gt;0,1,0)</f>
        <v>1</v>
      </c>
      <c r="V1221" s="1">
        <f>IF(M1221&gt;0,1,0)</f>
        <v>0</v>
      </c>
      <c r="W1221" s="1">
        <f>IF(N1221&gt;1,1,0)</f>
        <v>0</v>
      </c>
      <c r="X1221" s="1">
        <f>IF(O1221&gt;0.6,1,0)</f>
        <v>1</v>
      </c>
      <c r="Y1221" s="1">
        <f>IF(P1221&gt;0.03,1,0)</f>
        <v>0</v>
      </c>
      <c r="Z1221" s="1">
        <f>IF(Q1221&gt;0,1,0)</f>
        <v>0</v>
      </c>
      <c r="AA1221" s="1">
        <f>IF(R1221&gt;0,1,0)</f>
        <v>0</v>
      </c>
      <c r="AB1221" s="1">
        <f t="shared" si="520"/>
        <v>3</v>
      </c>
      <c r="AC1221" s="1"/>
    </row>
    <row r="1222" spans="1:29" ht="12.95" customHeight="1">
      <c r="A1222" s="2" t="s">
        <v>1922</v>
      </c>
      <c r="B1222" s="1" t="s">
        <v>1421</v>
      </c>
      <c r="C1222" s="1" t="s">
        <v>1510</v>
      </c>
      <c r="D1222" s="1">
        <v>37.134230000000002</v>
      </c>
      <c r="E1222" s="1">
        <v>-108.16369</v>
      </c>
      <c r="F1222" s="3">
        <v>1</v>
      </c>
      <c r="G1222" s="9" t="s">
        <v>2024</v>
      </c>
      <c r="H1222" s="15">
        <v>283.84422799999999</v>
      </c>
      <c r="I1222" s="14">
        <v>19.812113</v>
      </c>
      <c r="J1222" s="12">
        <v>0.81840000000000002</v>
      </c>
      <c r="K1222" s="12">
        <v>11.451600000000001</v>
      </c>
      <c r="L1222" s="12">
        <v>0.27999999999999997</v>
      </c>
      <c r="M1222" s="1">
        <v>0</v>
      </c>
      <c r="N1222" s="1">
        <v>15</v>
      </c>
      <c r="O1222" s="12">
        <v>2.0072459999999999</v>
      </c>
      <c r="P1222" s="1">
        <v>0.186722</v>
      </c>
      <c r="Q1222" s="1">
        <v>8</v>
      </c>
      <c r="R1222" s="1">
        <v>0</v>
      </c>
      <c r="S1222" s="1">
        <f>IF(J1222&gt;5,1,0)</f>
        <v>0</v>
      </c>
      <c r="T1222" s="1">
        <f>IF(K1222&gt;2,1,0)</f>
        <v>1</v>
      </c>
      <c r="U1222" s="1">
        <f>IF(L1222&gt;0.05,1,0)</f>
        <v>1</v>
      </c>
      <c r="V1222" s="1">
        <f>IF(M1222&gt;0,1,0)</f>
        <v>0</v>
      </c>
      <c r="W1222" s="1">
        <f>IF(N1222&gt;10,1,0)</f>
        <v>1</v>
      </c>
      <c r="X1222" s="1">
        <f>IF(O1222&gt;2,1,0)</f>
        <v>1</v>
      </c>
      <c r="Y1222" s="1">
        <f>IF(P1222&gt;0.05,1,0)</f>
        <v>1</v>
      </c>
      <c r="Z1222" s="1">
        <f>IF(Q1222&gt;0,1,0)</f>
        <v>1</v>
      </c>
      <c r="AA1222" s="1">
        <f>IF(R1222&gt;2,1,0)</f>
        <v>0</v>
      </c>
      <c r="AB1222" s="1">
        <f t="shared" si="520"/>
        <v>6</v>
      </c>
      <c r="AC1222" s="1"/>
    </row>
    <row r="1223" spans="1:29" ht="12.95" customHeight="1">
      <c r="A1223" s="2" t="s">
        <v>1923</v>
      </c>
      <c r="B1223" s="1" t="s">
        <v>967</v>
      </c>
      <c r="C1223" s="1" t="s">
        <v>1510</v>
      </c>
      <c r="D1223" s="1">
        <v>39.38897</v>
      </c>
      <c r="E1223" s="1">
        <v>-104.86668</v>
      </c>
      <c r="F1223" s="3">
        <v>1</v>
      </c>
      <c r="G1223" s="9" t="s">
        <v>2025</v>
      </c>
      <c r="H1223" s="15">
        <v>270.76331399999998</v>
      </c>
      <c r="I1223" s="14">
        <v>24.386364</v>
      </c>
      <c r="J1223" s="12">
        <v>9.7099999999999992E-2</v>
      </c>
      <c r="K1223" s="12">
        <v>0</v>
      </c>
      <c r="L1223" s="12">
        <v>4.0186999999999999</v>
      </c>
      <c r="M1223" s="1">
        <v>4</v>
      </c>
      <c r="N1223" s="1">
        <v>5</v>
      </c>
      <c r="O1223" s="12">
        <v>7.0621390000000002</v>
      </c>
      <c r="P1223" s="1">
        <v>0</v>
      </c>
      <c r="Q1223" s="1">
        <v>0</v>
      </c>
      <c r="R1223" s="1">
        <v>0</v>
      </c>
      <c r="S1223" s="1">
        <f>IF(J1223&gt;6,1,0)</f>
        <v>0</v>
      </c>
      <c r="T1223" s="1">
        <f>IF(K1223&gt;50,1,0)</f>
        <v>0</v>
      </c>
      <c r="U1223" s="1">
        <f>IF(L1223&gt;1,1,0)</f>
        <v>1</v>
      </c>
      <c r="V1223" s="1">
        <f>IF(M1223&gt;2,1,0)</f>
        <v>1</v>
      </c>
      <c r="W1223" s="1">
        <f>IF(N1223&gt;30,1,0)</f>
        <v>0</v>
      </c>
      <c r="X1223" s="1">
        <f>IF(O1223&gt;3,1,0)</f>
        <v>1</v>
      </c>
      <c r="Y1223" s="1">
        <f>IF(P1223&gt;0.002,1,0)</f>
        <v>0</v>
      </c>
      <c r="Z1223" s="1">
        <f>IF(Q1223&gt;3,1,0)</f>
        <v>0</v>
      </c>
      <c r="AA1223" s="1">
        <f>IF(R1223&gt;2,1,0)</f>
        <v>0</v>
      </c>
      <c r="AB1223" s="1">
        <f t="shared" si="520"/>
        <v>3</v>
      </c>
      <c r="AC1223" s="1"/>
    </row>
    <row r="1224" spans="1:29" ht="12.95" customHeight="1">
      <c r="A1224" s="2" t="s">
        <v>1924</v>
      </c>
      <c r="B1224" s="1" t="s">
        <v>345</v>
      </c>
      <c r="C1224" s="1" t="s">
        <v>1510</v>
      </c>
      <c r="D1224" s="1">
        <v>39.873080000000002</v>
      </c>
      <c r="E1224" s="1">
        <v>-106.89682000000001</v>
      </c>
      <c r="F1224" s="3">
        <v>1</v>
      </c>
      <c r="G1224" s="9" t="s">
        <v>2026</v>
      </c>
      <c r="H1224" s="15">
        <v>7930.1754000000001</v>
      </c>
      <c r="I1224" s="14">
        <v>55.399645999999997</v>
      </c>
      <c r="J1224" s="12">
        <v>1.0500000000000001E-2</v>
      </c>
      <c r="K1224" s="12">
        <v>1.7943</v>
      </c>
      <c r="L1224" s="12">
        <v>0.53379999999999994</v>
      </c>
      <c r="M1224" s="1">
        <v>0</v>
      </c>
      <c r="N1224" s="1">
        <v>20</v>
      </c>
      <c r="O1224" s="12">
        <v>1.304163</v>
      </c>
      <c r="P1224" s="1">
        <v>1.8537000000000001E-2</v>
      </c>
      <c r="Q1224" s="1">
        <v>1</v>
      </c>
      <c r="R1224" s="1">
        <v>0</v>
      </c>
      <c r="S1224" s="1">
        <f t="shared" ref="S1224:V1230" si="521">IF(J1224&gt;0,1,0)</f>
        <v>1</v>
      </c>
      <c r="T1224" s="1">
        <f t="shared" si="521"/>
        <v>1</v>
      </c>
      <c r="U1224" s="1">
        <f t="shared" si="521"/>
        <v>1</v>
      </c>
      <c r="V1224" s="1">
        <f t="shared" si="521"/>
        <v>0</v>
      </c>
      <c r="W1224" s="1">
        <f t="shared" ref="W1224:W1230" si="522">IF(N1224&gt;1,1,0)</f>
        <v>1</v>
      </c>
      <c r="X1224" s="1">
        <f t="shared" ref="X1224:X1230" si="523">IF(O1224&gt;0.6,1,0)</f>
        <v>1</v>
      </c>
      <c r="Y1224" s="1">
        <f t="shared" ref="Y1224:Y1230" si="524">IF(P1224&gt;0.03,1,0)</f>
        <v>0</v>
      </c>
      <c r="Z1224" s="1">
        <f t="shared" ref="Z1224:AA1230" si="525">IF(Q1224&gt;0,1,0)</f>
        <v>1</v>
      </c>
      <c r="AA1224" s="1">
        <f t="shared" si="525"/>
        <v>0</v>
      </c>
      <c r="AB1224" s="1">
        <f t="shared" si="520"/>
        <v>6</v>
      </c>
      <c r="AC1224" s="1"/>
    </row>
    <row r="1225" spans="1:29" ht="12.95" customHeight="1">
      <c r="A1225" s="2" t="s">
        <v>1925</v>
      </c>
      <c r="B1225" s="1" t="s">
        <v>727</v>
      </c>
      <c r="C1225" s="1" t="s">
        <v>1510</v>
      </c>
      <c r="D1225" s="1">
        <v>40.386299999999999</v>
      </c>
      <c r="E1225" s="1">
        <v>-106.0778</v>
      </c>
      <c r="F1225" s="3">
        <v>2</v>
      </c>
      <c r="G1225" s="9" t="s">
        <v>2026</v>
      </c>
      <c r="H1225" s="15">
        <v>12.618364</v>
      </c>
      <c r="I1225" s="14">
        <v>12.622681999999999</v>
      </c>
      <c r="J1225" s="12">
        <v>0</v>
      </c>
      <c r="K1225" s="12">
        <v>0</v>
      </c>
      <c r="L1225" s="12">
        <v>0.1711</v>
      </c>
      <c r="M1225" s="1">
        <v>0</v>
      </c>
      <c r="N1225" s="1">
        <v>0</v>
      </c>
      <c r="O1225" s="12">
        <v>2.968645</v>
      </c>
      <c r="P1225" s="1">
        <v>0</v>
      </c>
      <c r="Q1225" s="1">
        <v>0</v>
      </c>
      <c r="R1225" s="1">
        <v>0</v>
      </c>
      <c r="S1225" s="1">
        <f t="shared" si="521"/>
        <v>0</v>
      </c>
      <c r="T1225" s="1">
        <f t="shared" si="521"/>
        <v>0</v>
      </c>
      <c r="U1225" s="1">
        <f t="shared" si="521"/>
        <v>1</v>
      </c>
      <c r="V1225" s="1">
        <f t="shared" si="521"/>
        <v>0</v>
      </c>
      <c r="W1225" s="1">
        <f t="shared" si="522"/>
        <v>0</v>
      </c>
      <c r="X1225" s="1">
        <f t="shared" si="523"/>
        <v>1</v>
      </c>
      <c r="Y1225" s="1">
        <f t="shared" si="524"/>
        <v>0</v>
      </c>
      <c r="Z1225" s="1">
        <f t="shared" si="525"/>
        <v>0</v>
      </c>
      <c r="AA1225" s="1">
        <f t="shared" si="525"/>
        <v>0</v>
      </c>
      <c r="AB1225" s="1">
        <f t="shared" si="520"/>
        <v>2</v>
      </c>
      <c r="AC1225" s="1"/>
    </row>
    <row r="1226" spans="1:29" ht="12.95" customHeight="1">
      <c r="A1226" s="2" t="s">
        <v>1926</v>
      </c>
      <c r="B1226" s="1" t="s">
        <v>57</v>
      </c>
      <c r="C1226" s="1" t="s">
        <v>1510</v>
      </c>
      <c r="D1226" s="1">
        <v>38.021059999999999</v>
      </c>
      <c r="E1226" s="1">
        <v>-107.39053</v>
      </c>
      <c r="F1226" s="3">
        <v>2</v>
      </c>
      <c r="G1226" s="9" t="s">
        <v>2026</v>
      </c>
      <c r="H1226" s="15">
        <v>158.89433500000001</v>
      </c>
      <c r="I1226" s="14">
        <v>37.331840999999997</v>
      </c>
      <c r="J1226" s="12">
        <v>0</v>
      </c>
      <c r="K1226" s="12">
        <v>0</v>
      </c>
      <c r="L1226" s="12">
        <v>0</v>
      </c>
      <c r="M1226" s="1">
        <v>0</v>
      </c>
      <c r="N1226" s="1">
        <v>0</v>
      </c>
      <c r="O1226" s="12">
        <v>0.46756999999999999</v>
      </c>
      <c r="P1226" s="1">
        <v>1.2586999999999999E-2</v>
      </c>
      <c r="Q1226" s="1">
        <v>0</v>
      </c>
      <c r="R1226" s="1">
        <v>0</v>
      </c>
      <c r="S1226" s="1">
        <f t="shared" si="521"/>
        <v>0</v>
      </c>
      <c r="T1226" s="1">
        <f t="shared" si="521"/>
        <v>0</v>
      </c>
      <c r="U1226" s="1">
        <f t="shared" si="521"/>
        <v>0</v>
      </c>
      <c r="V1226" s="1">
        <f t="shared" si="521"/>
        <v>0</v>
      </c>
      <c r="W1226" s="1">
        <f t="shared" si="522"/>
        <v>0</v>
      </c>
      <c r="X1226" s="1">
        <f t="shared" si="523"/>
        <v>0</v>
      </c>
      <c r="Y1226" s="1">
        <f t="shared" si="524"/>
        <v>0</v>
      </c>
      <c r="Z1226" s="1">
        <f t="shared" si="525"/>
        <v>0</v>
      </c>
      <c r="AA1226" s="1">
        <f t="shared" si="525"/>
        <v>0</v>
      </c>
      <c r="AB1226" s="1">
        <f t="shared" si="520"/>
        <v>0</v>
      </c>
      <c r="AC1226" s="1"/>
    </row>
    <row r="1227" spans="1:29" ht="12.95" customHeight="1">
      <c r="A1227" s="2" t="s">
        <v>1927</v>
      </c>
      <c r="B1227" s="1" t="s">
        <v>862</v>
      </c>
      <c r="C1227" s="1" t="s">
        <v>1510</v>
      </c>
      <c r="D1227" s="1">
        <v>40.21855</v>
      </c>
      <c r="E1227" s="1">
        <v>-105.36055</v>
      </c>
      <c r="F1227" s="3">
        <v>2</v>
      </c>
      <c r="G1227" s="9" t="s">
        <v>2026</v>
      </c>
      <c r="H1227" s="15">
        <v>266.037735</v>
      </c>
      <c r="I1227" s="14">
        <v>30.229811000000002</v>
      </c>
      <c r="J1227" s="12">
        <v>0</v>
      </c>
      <c r="K1227" s="12">
        <v>1.2500000000000001E-2</v>
      </c>
      <c r="L1227" s="12">
        <v>0.11770000000000001</v>
      </c>
      <c r="M1227" s="1">
        <v>0</v>
      </c>
      <c r="N1227" s="1">
        <v>0</v>
      </c>
      <c r="O1227" s="12">
        <v>0.44879200000000002</v>
      </c>
      <c r="P1227" s="1">
        <v>0</v>
      </c>
      <c r="Q1227" s="1">
        <v>0</v>
      </c>
      <c r="R1227" s="1">
        <v>0</v>
      </c>
      <c r="S1227" s="1">
        <f t="shared" si="521"/>
        <v>0</v>
      </c>
      <c r="T1227" s="1">
        <f t="shared" si="521"/>
        <v>1</v>
      </c>
      <c r="U1227" s="1">
        <f t="shared" si="521"/>
        <v>1</v>
      </c>
      <c r="V1227" s="1">
        <f t="shared" si="521"/>
        <v>0</v>
      </c>
      <c r="W1227" s="1">
        <f t="shared" si="522"/>
        <v>0</v>
      </c>
      <c r="X1227" s="1">
        <f t="shared" si="523"/>
        <v>0</v>
      </c>
      <c r="Y1227" s="1">
        <f t="shared" si="524"/>
        <v>0</v>
      </c>
      <c r="Z1227" s="1">
        <f t="shared" si="525"/>
        <v>0</v>
      </c>
      <c r="AA1227" s="1">
        <f t="shared" si="525"/>
        <v>0</v>
      </c>
      <c r="AB1227" s="1">
        <f t="shared" si="520"/>
        <v>2</v>
      </c>
      <c r="AC1227" s="1"/>
    </row>
    <row r="1228" spans="1:29" ht="12.95" customHeight="1">
      <c r="A1228" s="2" t="s">
        <v>1928</v>
      </c>
      <c r="B1228" s="1" t="s">
        <v>289</v>
      </c>
      <c r="C1228" s="1" t="s">
        <v>1510</v>
      </c>
      <c r="D1228" s="1">
        <v>40.971499999999999</v>
      </c>
      <c r="E1228" s="1">
        <v>-107.01900000000001</v>
      </c>
      <c r="F1228" s="3">
        <v>1</v>
      </c>
      <c r="G1228" s="9" t="s">
        <v>2026</v>
      </c>
      <c r="H1228" s="15">
        <v>267.09907700000002</v>
      </c>
      <c r="I1228" s="14">
        <v>26.311914000000002</v>
      </c>
      <c r="J1228" s="12">
        <v>0</v>
      </c>
      <c r="K1228" s="12">
        <v>0.83300000000000007</v>
      </c>
      <c r="L1228" s="12">
        <v>0</v>
      </c>
      <c r="M1228" s="1">
        <v>0</v>
      </c>
      <c r="N1228" s="1">
        <v>0</v>
      </c>
      <c r="O1228" s="12">
        <v>0.172236</v>
      </c>
      <c r="P1228" s="1">
        <v>2.2464000000000001E-2</v>
      </c>
      <c r="Q1228" s="1">
        <v>0</v>
      </c>
      <c r="R1228" s="1">
        <v>0</v>
      </c>
      <c r="S1228" s="1">
        <f t="shared" si="521"/>
        <v>0</v>
      </c>
      <c r="T1228" s="1">
        <f t="shared" si="521"/>
        <v>1</v>
      </c>
      <c r="U1228" s="1">
        <f t="shared" si="521"/>
        <v>0</v>
      </c>
      <c r="V1228" s="1">
        <f t="shared" si="521"/>
        <v>0</v>
      </c>
      <c r="W1228" s="1">
        <f t="shared" si="522"/>
        <v>0</v>
      </c>
      <c r="X1228" s="1">
        <f t="shared" si="523"/>
        <v>0</v>
      </c>
      <c r="Y1228" s="1">
        <f t="shared" si="524"/>
        <v>0</v>
      </c>
      <c r="Z1228" s="1">
        <f t="shared" si="525"/>
        <v>0</v>
      </c>
      <c r="AA1228" s="1">
        <f t="shared" si="525"/>
        <v>0</v>
      </c>
      <c r="AB1228" s="1">
        <f t="shared" si="520"/>
        <v>1</v>
      </c>
      <c r="AC1228" s="1" t="s">
        <v>2207</v>
      </c>
    </row>
    <row r="1229" spans="1:29" ht="12.95" customHeight="1">
      <c r="A1229" s="2" t="s">
        <v>1929</v>
      </c>
      <c r="B1229" s="1" t="s">
        <v>207</v>
      </c>
      <c r="C1229" s="1" t="s">
        <v>1510</v>
      </c>
      <c r="D1229" s="1">
        <v>37.933700000000002</v>
      </c>
      <c r="E1229" s="1">
        <v>-108.0394</v>
      </c>
      <c r="F1229" s="3">
        <v>2</v>
      </c>
      <c r="G1229" s="9" t="s">
        <v>2026</v>
      </c>
      <c r="H1229" s="15">
        <v>59.025585</v>
      </c>
      <c r="I1229" s="14">
        <v>24.099492000000001</v>
      </c>
      <c r="J1229" s="12">
        <v>0</v>
      </c>
      <c r="K1229" s="12">
        <v>0</v>
      </c>
      <c r="L1229" s="12">
        <v>0</v>
      </c>
      <c r="M1229" s="1">
        <v>0</v>
      </c>
      <c r="N1229" s="1">
        <v>3</v>
      </c>
      <c r="O1229" s="12">
        <v>1.1648590000000001</v>
      </c>
      <c r="P1229" s="1">
        <v>0</v>
      </c>
      <c r="Q1229" s="1">
        <v>0</v>
      </c>
      <c r="R1229" s="1">
        <v>0</v>
      </c>
      <c r="S1229" s="1">
        <f t="shared" si="521"/>
        <v>0</v>
      </c>
      <c r="T1229" s="1">
        <f t="shared" si="521"/>
        <v>0</v>
      </c>
      <c r="U1229" s="1">
        <f t="shared" si="521"/>
        <v>0</v>
      </c>
      <c r="V1229" s="1">
        <f t="shared" si="521"/>
        <v>0</v>
      </c>
      <c r="W1229" s="1">
        <f t="shared" si="522"/>
        <v>1</v>
      </c>
      <c r="X1229" s="1">
        <f t="shared" si="523"/>
        <v>1</v>
      </c>
      <c r="Y1229" s="1">
        <f t="shared" si="524"/>
        <v>0</v>
      </c>
      <c r="Z1229" s="1">
        <f t="shared" si="525"/>
        <v>0</v>
      </c>
      <c r="AA1229" s="1">
        <f t="shared" si="525"/>
        <v>0</v>
      </c>
      <c r="AB1229" s="1">
        <f t="shared" si="520"/>
        <v>2</v>
      </c>
      <c r="AC1229" s="1"/>
    </row>
    <row r="1230" spans="1:29" ht="12.95" customHeight="1">
      <c r="A1230" s="2" t="s">
        <v>1930</v>
      </c>
      <c r="B1230" s="1" t="s">
        <v>1038</v>
      </c>
      <c r="C1230" s="1" t="s">
        <v>1510</v>
      </c>
      <c r="D1230" s="1">
        <v>39.239879999999999</v>
      </c>
      <c r="E1230" s="1">
        <v>-105.648</v>
      </c>
      <c r="F1230" s="3">
        <v>1</v>
      </c>
      <c r="G1230" s="9" t="s">
        <v>2026</v>
      </c>
      <c r="H1230" s="15">
        <v>674.47106699999995</v>
      </c>
      <c r="I1230" s="14">
        <v>32.578502</v>
      </c>
      <c r="J1230" s="12">
        <v>0</v>
      </c>
      <c r="K1230" s="12">
        <v>0.96690000000000009</v>
      </c>
      <c r="L1230" s="12">
        <v>6.6400000000000001E-2</v>
      </c>
      <c r="M1230" s="1">
        <v>0</v>
      </c>
      <c r="N1230" s="1">
        <v>6</v>
      </c>
      <c r="O1230" s="12">
        <v>1.7359089999999999</v>
      </c>
      <c r="P1230" s="1">
        <v>3.5582999999999997E-2</v>
      </c>
      <c r="Q1230" s="1">
        <v>0</v>
      </c>
      <c r="R1230" s="1">
        <v>0</v>
      </c>
      <c r="S1230" s="1">
        <f t="shared" si="521"/>
        <v>0</v>
      </c>
      <c r="T1230" s="1">
        <f t="shared" si="521"/>
        <v>1</v>
      </c>
      <c r="U1230" s="1">
        <f t="shared" si="521"/>
        <v>1</v>
      </c>
      <c r="V1230" s="1">
        <f t="shared" si="521"/>
        <v>0</v>
      </c>
      <c r="W1230" s="1">
        <f t="shared" si="522"/>
        <v>1</v>
      </c>
      <c r="X1230" s="1">
        <f t="shared" si="523"/>
        <v>1</v>
      </c>
      <c r="Y1230" s="1">
        <f t="shared" si="524"/>
        <v>1</v>
      </c>
      <c r="Z1230" s="1">
        <f t="shared" si="525"/>
        <v>0</v>
      </c>
      <c r="AA1230" s="1">
        <f t="shared" si="525"/>
        <v>0</v>
      </c>
      <c r="AB1230" s="1">
        <f t="shared" si="520"/>
        <v>5</v>
      </c>
      <c r="AC1230" s="1"/>
    </row>
    <row r="1231" spans="1:29" ht="12.95" customHeight="1">
      <c r="A1231" s="2" t="s">
        <v>1931</v>
      </c>
      <c r="B1231" s="1" t="s">
        <v>345</v>
      </c>
      <c r="C1231" s="1" t="s">
        <v>1510</v>
      </c>
      <c r="D1231" s="1">
        <v>39.181699999999999</v>
      </c>
      <c r="E1231" s="1">
        <v>-108.9331</v>
      </c>
      <c r="F1231" s="3">
        <v>3</v>
      </c>
      <c r="G1231" s="9" t="s">
        <v>2024</v>
      </c>
      <c r="H1231" s="15">
        <v>25845.300788</v>
      </c>
      <c r="I1231" s="14">
        <v>38.436661000000001</v>
      </c>
      <c r="J1231" s="12">
        <v>0.9073</v>
      </c>
      <c r="K1231" s="12">
        <v>2.3925999999999998</v>
      </c>
      <c r="L1231" s="12">
        <v>1.0847</v>
      </c>
      <c r="M1231" s="1">
        <v>0</v>
      </c>
      <c r="N1231" s="1">
        <v>0</v>
      </c>
      <c r="O1231" s="12">
        <v>1.652247</v>
      </c>
      <c r="P1231" s="1">
        <v>1.0562999999999999E-2</v>
      </c>
      <c r="Q1231" s="1">
        <v>0</v>
      </c>
      <c r="R1231" s="1">
        <v>0</v>
      </c>
      <c r="S1231" s="1">
        <f>IF(J1231&gt;5,1,0)</f>
        <v>0</v>
      </c>
      <c r="T1231" s="1">
        <f>IF(K1231&gt;2,1,0)</f>
        <v>1</v>
      </c>
      <c r="U1231" s="1">
        <f>IF(L1231&gt;0.05,1,0)</f>
        <v>1</v>
      </c>
      <c r="V1231" s="1">
        <f t="shared" ref="V1231:V1240" si="526">IF(M1231&gt;0,1,0)</f>
        <v>0</v>
      </c>
      <c r="W1231" s="1">
        <f>IF(N1231&gt;10,1,0)</f>
        <v>0</v>
      </c>
      <c r="X1231" s="1">
        <f>IF(O1231&gt;2,1,0)</f>
        <v>0</v>
      </c>
      <c r="Y1231" s="1">
        <f>IF(P1231&gt;0.05,1,0)</f>
        <v>0</v>
      </c>
      <c r="Z1231" s="1">
        <f t="shared" ref="Z1231:Z1240" si="527">IF(Q1231&gt;0,1,0)</f>
        <v>0</v>
      </c>
      <c r="AA1231" s="1">
        <f>IF(R1231&gt;2,1,0)</f>
        <v>0</v>
      </c>
      <c r="AB1231" s="1">
        <f t="shared" si="520"/>
        <v>2</v>
      </c>
      <c r="AC1231" s="1"/>
    </row>
    <row r="1232" spans="1:29" ht="12.95" customHeight="1">
      <c r="A1232" s="2" t="s">
        <v>1932</v>
      </c>
      <c r="B1232" s="1" t="s">
        <v>1933</v>
      </c>
      <c r="C1232" s="1" t="s">
        <v>1934</v>
      </c>
      <c r="D1232" s="1">
        <v>39.643050000000002</v>
      </c>
      <c r="E1232" s="1">
        <v>-107.71040000000001</v>
      </c>
      <c r="F1232" s="3">
        <v>1</v>
      </c>
      <c r="G1232" s="9" t="s">
        <v>2024</v>
      </c>
      <c r="H1232" s="15">
        <v>112.15576</v>
      </c>
      <c r="I1232" s="14">
        <v>18.304100999999999</v>
      </c>
      <c r="J1232" s="12">
        <v>0</v>
      </c>
      <c r="K1232" s="12">
        <v>0.55510000000000004</v>
      </c>
      <c r="L1232" s="12">
        <v>0.20459999999999998</v>
      </c>
      <c r="M1232" s="1">
        <v>2</v>
      </c>
      <c r="N1232" s="1">
        <v>8</v>
      </c>
      <c r="O1232" s="12">
        <v>1.422725</v>
      </c>
      <c r="P1232" s="1">
        <v>0</v>
      </c>
      <c r="Q1232" s="1">
        <v>8</v>
      </c>
      <c r="R1232" s="1">
        <v>0</v>
      </c>
      <c r="S1232" s="1">
        <f>IF(J1232&gt;5,1,0)</f>
        <v>0</v>
      </c>
      <c r="T1232" s="1">
        <f>IF(K1232&gt;2,1,0)</f>
        <v>0</v>
      </c>
      <c r="U1232" s="1">
        <f>IF(L1232&gt;0.05,1,0)</f>
        <v>1</v>
      </c>
      <c r="V1232" s="1">
        <f t="shared" si="526"/>
        <v>1</v>
      </c>
      <c r="W1232" s="1">
        <f>IF(N1232&gt;10,1,0)</f>
        <v>0</v>
      </c>
      <c r="X1232" s="1">
        <f>IF(O1232&gt;2,1,0)</f>
        <v>0</v>
      </c>
      <c r="Y1232" s="1">
        <f>IF(P1232&gt;0.05,1,0)</f>
        <v>0</v>
      </c>
      <c r="Z1232" s="1">
        <f t="shared" si="527"/>
        <v>1</v>
      </c>
      <c r="AA1232" s="1">
        <f>IF(R1232&gt;2,1,0)</f>
        <v>0</v>
      </c>
      <c r="AB1232" s="40">
        <f t="shared" si="520"/>
        <v>3</v>
      </c>
      <c r="AC1232" s="1" t="s">
        <v>2207</v>
      </c>
    </row>
    <row r="1233" spans="1:29" ht="12.95" customHeight="1">
      <c r="A1233" s="2" t="s">
        <v>1935</v>
      </c>
      <c r="B1233" s="1" t="s">
        <v>1936</v>
      </c>
      <c r="C1233" s="1" t="s">
        <v>1937</v>
      </c>
      <c r="D1233" s="1">
        <v>38.592779999999998</v>
      </c>
      <c r="E1233" s="1">
        <v>-107.44723999999999</v>
      </c>
      <c r="F1233" s="3">
        <v>2</v>
      </c>
      <c r="G1233" s="9" t="s">
        <v>2026</v>
      </c>
      <c r="H1233" s="15">
        <v>20.690282</v>
      </c>
      <c r="I1233" s="14">
        <v>12.706287</v>
      </c>
      <c r="J1233" s="12">
        <v>0</v>
      </c>
      <c r="K1233" s="12">
        <v>0</v>
      </c>
      <c r="L1233" s="12">
        <v>0</v>
      </c>
      <c r="M1233" s="1">
        <v>0</v>
      </c>
      <c r="N1233" s="1">
        <v>0</v>
      </c>
      <c r="O1233" s="12">
        <v>9.7011E-2</v>
      </c>
      <c r="P1233" s="1">
        <v>0</v>
      </c>
      <c r="Q1233" s="1">
        <v>0</v>
      </c>
      <c r="R1233" s="1">
        <v>0</v>
      </c>
      <c r="S1233" s="1">
        <f t="shared" ref="S1233:U1234" si="528">IF(J1233&gt;0,1,0)</f>
        <v>0</v>
      </c>
      <c r="T1233" s="1">
        <f t="shared" si="528"/>
        <v>0</v>
      </c>
      <c r="U1233" s="1">
        <f t="shared" si="528"/>
        <v>0</v>
      </c>
      <c r="V1233" s="1">
        <f t="shared" si="526"/>
        <v>0</v>
      </c>
      <c r="W1233" s="1">
        <f>IF(N1233&gt;1,1,0)</f>
        <v>0</v>
      </c>
      <c r="X1233" s="1">
        <f>IF(O1233&gt;0.6,1,0)</f>
        <v>0</v>
      </c>
      <c r="Y1233" s="1">
        <f>IF(P1233&gt;0.03,1,0)</f>
        <v>0</v>
      </c>
      <c r="Z1233" s="1">
        <f t="shared" si="527"/>
        <v>0</v>
      </c>
      <c r="AA1233" s="1">
        <f>IF(R1233&gt;0,1,0)</f>
        <v>0</v>
      </c>
      <c r="AB1233" s="1">
        <f t="shared" si="520"/>
        <v>0</v>
      </c>
      <c r="AC1233" s="1"/>
    </row>
    <row r="1234" spans="1:29" ht="12.95" customHeight="1">
      <c r="A1234" s="2" t="s">
        <v>1938</v>
      </c>
      <c r="B1234" s="1" t="s">
        <v>267</v>
      </c>
      <c r="C1234" s="1" t="s">
        <v>1510</v>
      </c>
      <c r="D1234" s="1">
        <v>38.99335</v>
      </c>
      <c r="E1234" s="1">
        <v>-106.3951</v>
      </c>
      <c r="F1234" s="3">
        <v>2</v>
      </c>
      <c r="G1234" s="9" t="s">
        <v>2026</v>
      </c>
      <c r="H1234" s="15">
        <v>113.24906</v>
      </c>
      <c r="I1234" s="14">
        <v>32.526766000000002</v>
      </c>
      <c r="J1234" s="12">
        <v>0</v>
      </c>
      <c r="K1234" s="12">
        <v>0</v>
      </c>
      <c r="L1234" s="12">
        <v>0</v>
      </c>
      <c r="M1234" s="1">
        <v>0</v>
      </c>
      <c r="N1234" s="1">
        <v>0</v>
      </c>
      <c r="O1234" s="12">
        <v>0.38434499999999999</v>
      </c>
      <c r="P1234" s="1">
        <v>7.9471E-2</v>
      </c>
      <c r="Q1234" s="1">
        <v>0</v>
      </c>
      <c r="R1234" s="1">
        <v>0</v>
      </c>
      <c r="S1234" s="1">
        <f t="shared" si="528"/>
        <v>0</v>
      </c>
      <c r="T1234" s="1">
        <f t="shared" si="528"/>
        <v>0</v>
      </c>
      <c r="U1234" s="1">
        <f t="shared" si="528"/>
        <v>0</v>
      </c>
      <c r="V1234" s="1">
        <f t="shared" si="526"/>
        <v>0</v>
      </c>
      <c r="W1234" s="1">
        <f>IF(N1234&gt;1,1,0)</f>
        <v>0</v>
      </c>
      <c r="X1234" s="1">
        <f>IF(O1234&gt;0.6,1,0)</f>
        <v>0</v>
      </c>
      <c r="Y1234" s="1">
        <f>IF(P1234&gt;0.03,1,0)</f>
        <v>1</v>
      </c>
      <c r="Z1234" s="1">
        <f t="shared" si="527"/>
        <v>0</v>
      </c>
      <c r="AA1234" s="1">
        <f>IF(R1234&gt;0,1,0)</f>
        <v>0</v>
      </c>
      <c r="AB1234" s="1">
        <f t="shared" si="520"/>
        <v>1</v>
      </c>
      <c r="AC1234" s="1"/>
    </row>
    <row r="1235" spans="1:29" ht="12.95" customHeight="1">
      <c r="A1235" s="2" t="s">
        <v>1939</v>
      </c>
      <c r="B1235" s="1" t="s">
        <v>624</v>
      </c>
      <c r="C1235" s="1" t="s">
        <v>1940</v>
      </c>
      <c r="D1235" s="1">
        <v>40.447299999999998</v>
      </c>
      <c r="E1235" s="1">
        <v>-107.9062</v>
      </c>
      <c r="F1235" s="3">
        <v>1</v>
      </c>
      <c r="G1235" s="9" t="s">
        <v>2024</v>
      </c>
      <c r="H1235" s="15">
        <v>7841.1887999999999</v>
      </c>
      <c r="I1235" s="14">
        <v>31.813745999999998</v>
      </c>
      <c r="J1235" s="12">
        <v>0.66579999999999995</v>
      </c>
      <c r="K1235" s="12">
        <v>5.8891</v>
      </c>
      <c r="L1235" s="12">
        <v>0.40239999999999998</v>
      </c>
      <c r="M1235" s="1">
        <v>0</v>
      </c>
      <c r="N1235" s="1">
        <v>9</v>
      </c>
      <c r="O1235" s="12">
        <v>1.618166</v>
      </c>
      <c r="P1235" s="1">
        <v>1.658E-3</v>
      </c>
      <c r="Q1235" s="1">
        <v>0</v>
      </c>
      <c r="R1235" s="1">
        <v>0</v>
      </c>
      <c r="S1235" s="1">
        <f>IF(J1235&gt;5,1,0)</f>
        <v>0</v>
      </c>
      <c r="T1235" s="1">
        <f>IF(K1235&gt;2,1,0)</f>
        <v>1</v>
      </c>
      <c r="U1235" s="1">
        <f>IF(L1235&gt;0.05,1,0)</f>
        <v>1</v>
      </c>
      <c r="V1235" s="1">
        <f t="shared" si="526"/>
        <v>0</v>
      </c>
      <c r="W1235" s="1">
        <f>IF(N1235&gt;10,1,0)</f>
        <v>0</v>
      </c>
      <c r="X1235" s="1">
        <f>IF(O1235&gt;2,1,0)</f>
        <v>0</v>
      </c>
      <c r="Y1235" s="1">
        <f>IF(P1235&gt;0.05,1,0)</f>
        <v>0</v>
      </c>
      <c r="Z1235" s="1">
        <f t="shared" si="527"/>
        <v>0</v>
      </c>
      <c r="AA1235" s="1">
        <f>IF(R1235&gt;2,1,0)</f>
        <v>0</v>
      </c>
      <c r="AB1235" s="1">
        <f t="shared" si="520"/>
        <v>2</v>
      </c>
      <c r="AC1235" s="1"/>
    </row>
    <row r="1236" spans="1:29" ht="12.95" customHeight="1">
      <c r="A1236" s="2" t="s">
        <v>1941</v>
      </c>
      <c r="B1236" s="1" t="s">
        <v>172</v>
      </c>
      <c r="C1236" s="1" t="s">
        <v>1510</v>
      </c>
      <c r="D1236" s="1">
        <v>37.973640000000003</v>
      </c>
      <c r="E1236" s="1">
        <v>-108.82662999999999</v>
      </c>
      <c r="F1236" s="3">
        <v>1</v>
      </c>
      <c r="G1236" s="9" t="s">
        <v>2024</v>
      </c>
      <c r="H1236" s="15">
        <v>2679.1636079999998</v>
      </c>
      <c r="I1236" s="14">
        <v>16.536947999999999</v>
      </c>
      <c r="J1236" s="12">
        <v>0.66520000000000001</v>
      </c>
      <c r="K1236" s="12">
        <v>0.96250000000000002</v>
      </c>
      <c r="L1236" s="12">
        <v>6.4899999999999999E-2</v>
      </c>
      <c r="M1236" s="1">
        <v>0</v>
      </c>
      <c r="N1236" s="1">
        <v>0</v>
      </c>
      <c r="O1236" s="12">
        <v>2.659081</v>
      </c>
      <c r="P1236" s="1">
        <v>2.7621E-2</v>
      </c>
      <c r="Q1236" s="1">
        <v>1</v>
      </c>
      <c r="R1236" s="1">
        <v>0</v>
      </c>
      <c r="S1236" s="1">
        <f>IF(J1236&gt;5,1,0)</f>
        <v>0</v>
      </c>
      <c r="T1236" s="1">
        <f>IF(K1236&gt;2,1,0)</f>
        <v>0</v>
      </c>
      <c r="U1236" s="1">
        <f>IF(L1236&gt;0.05,1,0)</f>
        <v>1</v>
      </c>
      <c r="V1236" s="1">
        <f t="shared" si="526"/>
        <v>0</v>
      </c>
      <c r="W1236" s="1">
        <f>IF(N1236&gt;10,1,0)</f>
        <v>0</v>
      </c>
      <c r="X1236" s="1">
        <f>IF(O1236&gt;2,1,0)</f>
        <v>1</v>
      </c>
      <c r="Y1236" s="1">
        <f>IF(P1236&gt;0.05,1,0)</f>
        <v>0</v>
      </c>
      <c r="Z1236" s="1">
        <f t="shared" si="527"/>
        <v>1</v>
      </c>
      <c r="AA1236" s="1">
        <f>IF(R1236&gt;2,1,0)</f>
        <v>0</v>
      </c>
      <c r="AB1236" s="1">
        <f t="shared" si="520"/>
        <v>3</v>
      </c>
      <c r="AC1236" s="1"/>
    </row>
    <row r="1237" spans="1:29" ht="12.95" customHeight="1">
      <c r="A1237" s="2" t="s">
        <v>1942</v>
      </c>
      <c r="B1237" s="1" t="s">
        <v>1943</v>
      </c>
      <c r="C1237" s="1" t="s">
        <v>1510</v>
      </c>
      <c r="D1237" s="1">
        <v>37.365900000000003</v>
      </c>
      <c r="E1237" s="1">
        <v>-108.5933</v>
      </c>
      <c r="F1237" s="3">
        <v>1</v>
      </c>
      <c r="G1237" s="9" t="s">
        <v>2024</v>
      </c>
      <c r="H1237" s="15">
        <v>61.617547000000002</v>
      </c>
      <c r="I1237" s="14">
        <v>15.478358</v>
      </c>
      <c r="J1237" s="12">
        <v>0.67459999999999998</v>
      </c>
      <c r="K1237" s="12">
        <v>37.946300000000001</v>
      </c>
      <c r="L1237" s="12">
        <v>2.4795000000000003</v>
      </c>
      <c r="M1237" s="1">
        <v>0</v>
      </c>
      <c r="N1237" s="1">
        <v>15</v>
      </c>
      <c r="O1237" s="12">
        <v>2.6313420000000001</v>
      </c>
      <c r="P1237" s="1">
        <v>0</v>
      </c>
      <c r="Q1237" s="1">
        <v>0</v>
      </c>
      <c r="R1237" s="1">
        <v>0</v>
      </c>
      <c r="S1237" s="1">
        <f>IF(J1237&gt;5,1,0)</f>
        <v>0</v>
      </c>
      <c r="T1237" s="1">
        <f>IF(K1237&gt;2,1,0)</f>
        <v>1</v>
      </c>
      <c r="U1237" s="1">
        <f>IF(L1237&gt;0.05,1,0)</f>
        <v>1</v>
      </c>
      <c r="V1237" s="1">
        <f t="shared" si="526"/>
        <v>0</v>
      </c>
      <c r="W1237" s="1">
        <f>IF(N1237&gt;10,1,0)</f>
        <v>1</v>
      </c>
      <c r="X1237" s="1">
        <f>IF(O1237&gt;2,1,0)</f>
        <v>1</v>
      </c>
      <c r="Y1237" s="1">
        <f>IF(P1237&gt;0.05,1,0)</f>
        <v>0</v>
      </c>
      <c r="Z1237" s="1">
        <f t="shared" si="527"/>
        <v>0</v>
      </c>
      <c r="AA1237" s="1">
        <f>IF(R1237&gt;2,1,0)</f>
        <v>0</v>
      </c>
      <c r="AB1237" s="1">
        <f t="shared" si="520"/>
        <v>4</v>
      </c>
      <c r="AC1237" s="1"/>
    </row>
    <row r="1238" spans="1:29" ht="12.95" customHeight="1">
      <c r="A1238" s="2" t="s">
        <v>1944</v>
      </c>
      <c r="B1238" s="1" t="s">
        <v>765</v>
      </c>
      <c r="C1238" s="1" t="s">
        <v>1510</v>
      </c>
      <c r="D1238" s="1">
        <v>38.777000000000001</v>
      </c>
      <c r="E1238" s="1">
        <v>-107.94370000000001</v>
      </c>
      <c r="F1238" s="3">
        <v>3</v>
      </c>
      <c r="G1238" s="9" t="s">
        <v>2024</v>
      </c>
      <c r="H1238" s="15">
        <v>13820.552100000001</v>
      </c>
      <c r="I1238" s="14">
        <v>29.267980000000001</v>
      </c>
      <c r="J1238" s="12">
        <v>4.1599999999999998E-2</v>
      </c>
      <c r="K1238" s="12">
        <v>2.9513000000000003</v>
      </c>
      <c r="L1238" s="12">
        <v>0.22629999999999997</v>
      </c>
      <c r="M1238" s="1">
        <v>0</v>
      </c>
      <c r="N1238" s="1">
        <v>31</v>
      </c>
      <c r="O1238" s="12">
        <v>1.1931389999999999</v>
      </c>
      <c r="P1238" s="1">
        <v>2.5614000000000001E-2</v>
      </c>
      <c r="Q1238" s="1">
        <v>6</v>
      </c>
      <c r="R1238" s="1">
        <v>0</v>
      </c>
      <c r="S1238" s="1">
        <f>IF(J1238&gt;5,1,0)</f>
        <v>0</v>
      </c>
      <c r="T1238" s="1">
        <f>IF(K1238&gt;2,1,0)</f>
        <v>1</v>
      </c>
      <c r="U1238" s="1">
        <f>IF(L1238&gt;0.05,1,0)</f>
        <v>1</v>
      </c>
      <c r="V1238" s="1">
        <f t="shared" si="526"/>
        <v>0</v>
      </c>
      <c r="W1238" s="1">
        <f>IF(N1238&gt;10,1,0)</f>
        <v>1</v>
      </c>
      <c r="X1238" s="1">
        <f>IF(O1238&gt;2,1,0)</f>
        <v>0</v>
      </c>
      <c r="Y1238" s="1">
        <f>IF(P1238&gt;0.05,1,0)</f>
        <v>0</v>
      </c>
      <c r="Z1238" s="1">
        <f t="shared" si="527"/>
        <v>1</v>
      </c>
      <c r="AA1238" s="1">
        <f>IF(R1238&gt;2,1,0)</f>
        <v>0</v>
      </c>
      <c r="AB1238" s="1">
        <f t="shared" si="520"/>
        <v>4</v>
      </c>
      <c r="AC1238" s="1"/>
    </row>
    <row r="1239" spans="1:29" ht="12.95" customHeight="1">
      <c r="A1239" s="2" t="s">
        <v>1945</v>
      </c>
      <c r="B1239" s="1" t="s">
        <v>916</v>
      </c>
      <c r="C1239" s="1" t="s">
        <v>1510</v>
      </c>
      <c r="D1239" s="1">
        <v>39.793889999999998</v>
      </c>
      <c r="E1239" s="1">
        <v>-105.59107</v>
      </c>
      <c r="F1239" s="3">
        <v>2</v>
      </c>
      <c r="G1239" s="9" t="s">
        <v>2026</v>
      </c>
      <c r="H1239" s="15">
        <v>41.98272</v>
      </c>
      <c r="I1239" s="14">
        <v>12.927111999999999</v>
      </c>
      <c r="J1239" s="12">
        <v>0</v>
      </c>
      <c r="K1239" s="12">
        <v>0</v>
      </c>
      <c r="L1239" s="12">
        <v>4.4999999999999998E-2</v>
      </c>
      <c r="M1239" s="1">
        <v>0</v>
      </c>
      <c r="N1239" s="1">
        <v>1</v>
      </c>
      <c r="O1239" s="12">
        <v>1.9516009999999999</v>
      </c>
      <c r="P1239" s="1">
        <v>4.7639000000000001E-2</v>
      </c>
      <c r="Q1239" s="1">
        <v>0</v>
      </c>
      <c r="R1239" s="1">
        <v>0</v>
      </c>
      <c r="S1239" s="1">
        <f t="shared" ref="S1239:U1240" si="529">IF(J1239&gt;0,1,0)</f>
        <v>0</v>
      </c>
      <c r="T1239" s="1">
        <f t="shared" si="529"/>
        <v>0</v>
      </c>
      <c r="U1239" s="1">
        <f t="shared" si="529"/>
        <v>1</v>
      </c>
      <c r="V1239" s="1">
        <f t="shared" si="526"/>
        <v>0</v>
      </c>
      <c r="W1239" s="1">
        <f>IF(N1239&gt;1,1,0)</f>
        <v>0</v>
      </c>
      <c r="X1239" s="1">
        <f>IF(O1239&gt;0.6,1,0)</f>
        <v>1</v>
      </c>
      <c r="Y1239" s="1">
        <f>IF(P1239&gt;0.03,1,0)</f>
        <v>1</v>
      </c>
      <c r="Z1239" s="1">
        <f t="shared" si="527"/>
        <v>0</v>
      </c>
      <c r="AA1239" s="1">
        <f>IF(R1239&gt;0,1,0)</f>
        <v>0</v>
      </c>
      <c r="AB1239" s="1">
        <f t="shared" si="520"/>
        <v>3</v>
      </c>
      <c r="AC1239" s="1"/>
    </row>
    <row r="1240" spans="1:29" ht="12.95" customHeight="1">
      <c r="A1240" s="2" t="s">
        <v>1946</v>
      </c>
      <c r="B1240" s="1" t="s">
        <v>1947</v>
      </c>
      <c r="C1240" s="1" t="s">
        <v>1510</v>
      </c>
      <c r="D1240" s="1">
        <v>38.069450000000003</v>
      </c>
      <c r="E1240" s="1">
        <v>-106.37607</v>
      </c>
      <c r="F1240" s="3">
        <v>2</v>
      </c>
      <c r="G1240" s="9" t="s">
        <v>2026</v>
      </c>
      <c r="H1240" s="15">
        <v>39.795279000000001</v>
      </c>
      <c r="I1240" s="14">
        <v>23.316670999999999</v>
      </c>
      <c r="J1240" s="12">
        <v>0</v>
      </c>
      <c r="K1240" s="12">
        <v>3.1699999999999999E-2</v>
      </c>
      <c r="L1240" s="12">
        <v>0.11989999999999999</v>
      </c>
      <c r="M1240" s="1">
        <v>0</v>
      </c>
      <c r="N1240" s="1">
        <v>0</v>
      </c>
      <c r="O1240" s="12">
        <v>1.025274</v>
      </c>
      <c r="P1240" s="1">
        <v>0</v>
      </c>
      <c r="Q1240" s="1">
        <v>0</v>
      </c>
      <c r="R1240" s="1">
        <v>0</v>
      </c>
      <c r="S1240" s="1">
        <f t="shared" si="529"/>
        <v>0</v>
      </c>
      <c r="T1240" s="1">
        <f t="shared" si="529"/>
        <v>1</v>
      </c>
      <c r="U1240" s="1">
        <f t="shared" si="529"/>
        <v>1</v>
      </c>
      <c r="V1240" s="1">
        <f t="shared" si="526"/>
        <v>0</v>
      </c>
      <c r="W1240" s="1">
        <f>IF(N1240&gt;1,1,0)</f>
        <v>0</v>
      </c>
      <c r="X1240" s="1">
        <f>IF(O1240&gt;0.6,1,0)</f>
        <v>1</v>
      </c>
      <c r="Y1240" s="1">
        <f>IF(P1240&gt;0.03,1,0)</f>
        <v>0</v>
      </c>
      <c r="Z1240" s="1">
        <f t="shared" si="527"/>
        <v>0</v>
      </c>
      <c r="AA1240" s="1">
        <f>IF(R1240&gt;0,1,0)</f>
        <v>0</v>
      </c>
      <c r="AB1240" s="1">
        <f t="shared" si="520"/>
        <v>3</v>
      </c>
      <c r="AC1240" s="1"/>
    </row>
    <row r="1241" spans="1:29" ht="12.95" customHeight="1">
      <c r="A1241" s="2" t="s">
        <v>1948</v>
      </c>
      <c r="B1241" s="1" t="s">
        <v>961</v>
      </c>
      <c r="C1241" s="1" t="s">
        <v>1510</v>
      </c>
      <c r="D1241" s="1">
        <v>39.241390000000003</v>
      </c>
      <c r="E1241" s="1">
        <v>-104.95751</v>
      </c>
      <c r="F1241" s="3">
        <v>1</v>
      </c>
      <c r="G1241" s="9" t="s">
        <v>2025</v>
      </c>
      <c r="H1241" s="15">
        <v>59.811078999999999</v>
      </c>
      <c r="I1241" s="14">
        <v>33.387113999999997</v>
      </c>
      <c r="J1241" s="12">
        <v>0</v>
      </c>
      <c r="K1241" s="12">
        <v>0</v>
      </c>
      <c r="L1241" s="12">
        <v>6.7699999999999996E-2</v>
      </c>
      <c r="M1241" s="1">
        <v>0</v>
      </c>
      <c r="N1241" s="1">
        <v>5</v>
      </c>
      <c r="O1241" s="12">
        <v>2.139332</v>
      </c>
      <c r="P1241" s="1">
        <v>0</v>
      </c>
      <c r="Q1241" s="1">
        <v>5</v>
      </c>
      <c r="R1241" s="1">
        <v>0</v>
      </c>
      <c r="S1241" s="1">
        <f>IF(J1241&gt;6,1,0)</f>
        <v>0</v>
      </c>
      <c r="T1241" s="1">
        <f>IF(K1241&gt;50,1,0)</f>
        <v>0</v>
      </c>
      <c r="U1241" s="1">
        <f>IF(L1241&gt;1,1,0)</f>
        <v>0</v>
      </c>
      <c r="V1241" s="1">
        <f>IF(M1241&gt;2,1,0)</f>
        <v>0</v>
      </c>
      <c r="W1241" s="1">
        <f>IF(N1241&gt;30,1,0)</f>
        <v>0</v>
      </c>
      <c r="X1241" s="1">
        <f>IF(O1241&gt;3,1,0)</f>
        <v>0</v>
      </c>
      <c r="Y1241" s="1">
        <f>IF(P1241&gt;0.002,1,0)</f>
        <v>0</v>
      </c>
      <c r="Z1241" s="1">
        <f>IF(Q1241&gt;3,1,0)</f>
        <v>1</v>
      </c>
      <c r="AA1241" s="1">
        <f>IF(R1241&gt;2,1,0)</f>
        <v>0</v>
      </c>
      <c r="AB1241" s="1">
        <f t="shared" si="520"/>
        <v>1</v>
      </c>
      <c r="AC1241" s="1"/>
    </row>
    <row r="1242" spans="1:29" ht="12.95" customHeight="1">
      <c r="A1242" s="2" t="s">
        <v>1949</v>
      </c>
      <c r="B1242" s="1" t="s">
        <v>463</v>
      </c>
      <c r="C1242" s="1" t="s">
        <v>1510</v>
      </c>
      <c r="D1242" s="1">
        <v>39.785080000000001</v>
      </c>
      <c r="E1242" s="1">
        <v>-106.3605</v>
      </c>
      <c r="F1242" s="3">
        <v>2</v>
      </c>
      <c r="G1242" s="9" t="s">
        <v>2026</v>
      </c>
      <c r="H1242" s="15">
        <v>10.194602</v>
      </c>
      <c r="I1242" s="14">
        <v>10.188015</v>
      </c>
      <c r="J1242" s="12">
        <v>0</v>
      </c>
      <c r="K1242" s="12">
        <v>0</v>
      </c>
      <c r="L1242" s="12">
        <v>0</v>
      </c>
      <c r="M1242" s="1">
        <v>0</v>
      </c>
      <c r="N1242" s="1">
        <v>0</v>
      </c>
      <c r="O1242" s="12">
        <v>0.30834099999999998</v>
      </c>
      <c r="P1242" s="1">
        <v>0</v>
      </c>
      <c r="Q1242" s="1">
        <v>0</v>
      </c>
      <c r="R1242" s="1">
        <v>0</v>
      </c>
      <c r="S1242" s="1">
        <f t="shared" ref="S1242:V1245" si="530">IF(J1242&gt;0,1,0)</f>
        <v>0</v>
      </c>
      <c r="T1242" s="1">
        <f t="shared" si="530"/>
        <v>0</v>
      </c>
      <c r="U1242" s="1">
        <f t="shared" si="530"/>
        <v>0</v>
      </c>
      <c r="V1242" s="1">
        <f t="shared" si="530"/>
        <v>0</v>
      </c>
      <c r="W1242" s="1">
        <f>IF(N1242&gt;1,1,0)</f>
        <v>0</v>
      </c>
      <c r="X1242" s="1">
        <f>IF(O1242&gt;0.6,1,0)</f>
        <v>0</v>
      </c>
      <c r="Y1242" s="1">
        <f>IF(P1242&gt;0.03,1,0)</f>
        <v>0</v>
      </c>
      <c r="Z1242" s="1">
        <f t="shared" ref="Z1242:AA1245" si="531">IF(Q1242&gt;0,1,0)</f>
        <v>0</v>
      </c>
      <c r="AA1242" s="1">
        <f t="shared" si="531"/>
        <v>0</v>
      </c>
      <c r="AB1242" s="1">
        <f t="shared" si="520"/>
        <v>0</v>
      </c>
      <c r="AC1242" s="1"/>
    </row>
    <row r="1243" spans="1:29" ht="12.95" customHeight="1">
      <c r="A1243" s="2" t="s">
        <v>1950</v>
      </c>
      <c r="B1243" s="1" t="s">
        <v>539</v>
      </c>
      <c r="C1243" s="1" t="s">
        <v>1951</v>
      </c>
      <c r="D1243" s="1">
        <v>38.723880000000001</v>
      </c>
      <c r="E1243" s="1">
        <v>-106.67252999999999</v>
      </c>
      <c r="F1243" s="3">
        <v>2</v>
      </c>
      <c r="G1243" s="9" t="s">
        <v>2026</v>
      </c>
      <c r="H1243" s="15">
        <v>48.833506</v>
      </c>
      <c r="I1243" s="14">
        <v>27.557867999999999</v>
      </c>
      <c r="J1243" s="12">
        <v>0</v>
      </c>
      <c r="K1243" s="12">
        <v>0</v>
      </c>
      <c r="L1243" s="12">
        <v>0</v>
      </c>
      <c r="M1243" s="1">
        <v>0</v>
      </c>
      <c r="N1243" s="1">
        <v>0</v>
      </c>
      <c r="O1243" s="12">
        <v>0.433035</v>
      </c>
      <c r="P1243" s="1">
        <v>0</v>
      </c>
      <c r="Q1243" s="1">
        <v>0</v>
      </c>
      <c r="R1243" s="1">
        <v>0</v>
      </c>
      <c r="S1243" s="1">
        <f t="shared" si="530"/>
        <v>0</v>
      </c>
      <c r="T1243" s="1">
        <f t="shared" si="530"/>
        <v>0</v>
      </c>
      <c r="U1243" s="1">
        <f t="shared" si="530"/>
        <v>0</v>
      </c>
      <c r="V1243" s="1">
        <f t="shared" si="530"/>
        <v>0</v>
      </c>
      <c r="W1243" s="1">
        <f>IF(N1243&gt;1,1,0)</f>
        <v>0</v>
      </c>
      <c r="X1243" s="1">
        <f>IF(O1243&gt;0.6,1,0)</f>
        <v>0</v>
      </c>
      <c r="Y1243" s="1">
        <f>IF(P1243&gt;0.03,1,0)</f>
        <v>0</v>
      </c>
      <c r="Z1243" s="1">
        <f t="shared" si="531"/>
        <v>0</v>
      </c>
      <c r="AA1243" s="1">
        <f t="shared" si="531"/>
        <v>0</v>
      </c>
      <c r="AB1243" s="1">
        <f t="shared" si="520"/>
        <v>0</v>
      </c>
      <c r="AC1243" s="1"/>
    </row>
    <row r="1244" spans="1:29" ht="12.95" customHeight="1">
      <c r="A1244" s="2" t="s">
        <v>1952</v>
      </c>
      <c r="B1244" s="1" t="s">
        <v>231</v>
      </c>
      <c r="C1244" s="1" t="s">
        <v>1510</v>
      </c>
      <c r="D1244" s="1">
        <v>37.595500000000001</v>
      </c>
      <c r="E1244" s="1">
        <v>-105.3989</v>
      </c>
      <c r="F1244" s="3">
        <v>2</v>
      </c>
      <c r="G1244" s="9" t="s">
        <v>2026</v>
      </c>
      <c r="H1244" s="15">
        <v>6.9189069999999999</v>
      </c>
      <c r="I1244" s="14">
        <v>6.9189660000000002</v>
      </c>
      <c r="J1244" s="12">
        <v>0</v>
      </c>
      <c r="K1244" s="12">
        <v>0</v>
      </c>
      <c r="L1244" s="12">
        <v>0</v>
      </c>
      <c r="M1244" s="1">
        <v>0</v>
      </c>
      <c r="N1244" s="1">
        <v>0</v>
      </c>
      <c r="O1244" s="12">
        <v>0</v>
      </c>
      <c r="P1244" s="1">
        <v>0</v>
      </c>
      <c r="Q1244" s="1">
        <v>0</v>
      </c>
      <c r="R1244" s="1">
        <v>0</v>
      </c>
      <c r="S1244" s="1">
        <f t="shared" si="530"/>
        <v>0</v>
      </c>
      <c r="T1244" s="1">
        <f t="shared" si="530"/>
        <v>0</v>
      </c>
      <c r="U1244" s="1">
        <f t="shared" si="530"/>
        <v>0</v>
      </c>
      <c r="V1244" s="1">
        <f t="shared" si="530"/>
        <v>0</v>
      </c>
      <c r="W1244" s="1">
        <f>IF(N1244&gt;1,1,0)</f>
        <v>0</v>
      </c>
      <c r="X1244" s="1">
        <f>IF(O1244&gt;0.6,1,0)</f>
        <v>0</v>
      </c>
      <c r="Y1244" s="1">
        <f>IF(P1244&gt;0.03,1,0)</f>
        <v>0</v>
      </c>
      <c r="Z1244" s="1">
        <f t="shared" si="531"/>
        <v>0</v>
      </c>
      <c r="AA1244" s="1">
        <f t="shared" si="531"/>
        <v>0</v>
      </c>
      <c r="AB1244" s="1">
        <f t="shared" si="520"/>
        <v>0</v>
      </c>
      <c r="AC1244" s="1"/>
    </row>
    <row r="1245" spans="1:29" ht="12.95" customHeight="1">
      <c r="A1245" s="2" t="s">
        <v>1953</v>
      </c>
      <c r="B1245" s="1" t="s">
        <v>724</v>
      </c>
      <c r="C1245" s="1" t="s">
        <v>1510</v>
      </c>
      <c r="D1245" s="1">
        <v>40.432389999999998</v>
      </c>
      <c r="E1245" s="1">
        <v>-106.11899</v>
      </c>
      <c r="F1245" s="3">
        <v>2</v>
      </c>
      <c r="G1245" s="9" t="s">
        <v>2026</v>
      </c>
      <c r="H1245" s="15">
        <v>91.310733999999997</v>
      </c>
      <c r="I1245" s="14">
        <v>15.702199999999999</v>
      </c>
      <c r="J1245" s="12">
        <v>0</v>
      </c>
      <c r="K1245" s="12">
        <v>3.3500000000000002E-2</v>
      </c>
      <c r="L1245" s="12">
        <v>0.13410000000000002</v>
      </c>
      <c r="M1245" s="1">
        <v>0</v>
      </c>
      <c r="N1245" s="1">
        <v>5</v>
      </c>
      <c r="O1245" s="12">
        <v>1.15455</v>
      </c>
      <c r="P1245" s="1">
        <v>2.1902999999999999E-2</v>
      </c>
      <c r="Q1245" s="1">
        <v>0</v>
      </c>
      <c r="R1245" s="1">
        <v>0</v>
      </c>
      <c r="S1245" s="1">
        <f t="shared" si="530"/>
        <v>0</v>
      </c>
      <c r="T1245" s="1">
        <f t="shared" si="530"/>
        <v>1</v>
      </c>
      <c r="U1245" s="1">
        <f t="shared" si="530"/>
        <v>1</v>
      </c>
      <c r="V1245" s="1">
        <f t="shared" si="530"/>
        <v>0</v>
      </c>
      <c r="W1245" s="1">
        <f>IF(N1245&gt;1,1,0)</f>
        <v>1</v>
      </c>
      <c r="X1245" s="1">
        <f>IF(O1245&gt;0.6,1,0)</f>
        <v>1</v>
      </c>
      <c r="Y1245" s="1">
        <f>IF(P1245&gt;0.03,1,0)</f>
        <v>0</v>
      </c>
      <c r="Z1245" s="1">
        <f t="shared" si="531"/>
        <v>0</v>
      </c>
      <c r="AA1245" s="1">
        <f t="shared" si="531"/>
        <v>0</v>
      </c>
      <c r="AB1245" s="1">
        <f t="shared" si="520"/>
        <v>4</v>
      </c>
      <c r="AC1245" s="1"/>
    </row>
    <row r="1246" spans="1:29" ht="12.95" customHeight="1">
      <c r="A1246" s="2" t="s">
        <v>1954</v>
      </c>
      <c r="B1246" s="1" t="s">
        <v>321</v>
      </c>
      <c r="C1246" s="1" t="s">
        <v>1510</v>
      </c>
      <c r="D1246" s="1">
        <v>40.148870000000002</v>
      </c>
      <c r="E1246" s="1">
        <v>-108.32648</v>
      </c>
      <c r="F1246" s="3">
        <v>1</v>
      </c>
      <c r="G1246" s="9" t="s">
        <v>2024</v>
      </c>
      <c r="H1246" s="15">
        <v>4710.3362999999999</v>
      </c>
      <c r="I1246" s="14">
        <v>26.444700999999998</v>
      </c>
      <c r="J1246" s="12">
        <v>7.0599999999999996E-2</v>
      </c>
      <c r="K1246" s="12">
        <v>4.5373000000000001</v>
      </c>
      <c r="L1246" s="12">
        <v>0.17930000000000001</v>
      </c>
      <c r="M1246" s="1">
        <v>0</v>
      </c>
      <c r="N1246" s="1">
        <v>5</v>
      </c>
      <c r="O1246" s="12">
        <v>1.4393899999999999</v>
      </c>
      <c r="P1246" s="1">
        <v>2.5479999999999999E-3</v>
      </c>
      <c r="Q1246" s="1">
        <v>36</v>
      </c>
      <c r="R1246" s="1">
        <v>0</v>
      </c>
      <c r="S1246" s="1">
        <f>IF(J1246&gt;5,1,0)</f>
        <v>0</v>
      </c>
      <c r="T1246" s="1">
        <f>IF(K1246&gt;2,1,0)</f>
        <v>1</v>
      </c>
      <c r="U1246" s="1">
        <f>IF(L1246&gt;0.05,1,0)</f>
        <v>1</v>
      </c>
      <c r="V1246" s="1">
        <f t="shared" ref="V1246:V1252" si="532">IF(M1246&gt;0,1,0)</f>
        <v>0</v>
      </c>
      <c r="W1246" s="1">
        <f>IF(N1246&gt;10,1,0)</f>
        <v>0</v>
      </c>
      <c r="X1246" s="1">
        <f>IF(O1246&gt;2,1,0)</f>
        <v>0</v>
      </c>
      <c r="Y1246" s="1">
        <f>IF(P1246&gt;0.05,1,0)</f>
        <v>0</v>
      </c>
      <c r="Z1246" s="1">
        <f t="shared" ref="Z1246:Z1252" si="533">IF(Q1246&gt;0,1,0)</f>
        <v>1</v>
      </c>
      <c r="AA1246" s="1">
        <f>IF(R1246&gt;2,1,0)</f>
        <v>0</v>
      </c>
      <c r="AB1246" s="1">
        <f t="shared" si="520"/>
        <v>3</v>
      </c>
      <c r="AC1246" s="1"/>
    </row>
    <row r="1247" spans="1:29" ht="12.95" customHeight="1">
      <c r="A1247" s="2" t="s">
        <v>1955</v>
      </c>
      <c r="B1247" s="1" t="s">
        <v>1432</v>
      </c>
      <c r="C1247" s="1" t="s">
        <v>1956</v>
      </c>
      <c r="D1247" s="1">
        <v>37.296100000000003</v>
      </c>
      <c r="E1247" s="1">
        <v>-108.3668</v>
      </c>
      <c r="F1247" s="3">
        <v>1</v>
      </c>
      <c r="G1247" s="9" t="s">
        <v>2024</v>
      </c>
      <c r="H1247" s="15">
        <v>99.999945999999994</v>
      </c>
      <c r="I1247" s="14">
        <v>25.842458000000001</v>
      </c>
      <c r="J1247" s="12">
        <v>0.29599999999999999</v>
      </c>
      <c r="K1247" s="12">
        <v>8.7225000000000001</v>
      </c>
      <c r="L1247" s="12">
        <v>0.58309999999999995</v>
      </c>
      <c r="M1247" s="1">
        <v>0</v>
      </c>
      <c r="N1247" s="1">
        <v>3</v>
      </c>
      <c r="O1247" s="12">
        <v>2.1120030000000001</v>
      </c>
      <c r="P1247" s="1">
        <v>0</v>
      </c>
      <c r="Q1247" s="1">
        <v>23</v>
      </c>
      <c r="R1247" s="1">
        <v>0</v>
      </c>
      <c r="S1247" s="1">
        <f>IF(J1247&gt;5,1,0)</f>
        <v>0</v>
      </c>
      <c r="T1247" s="1">
        <f>IF(K1247&gt;2,1,0)</f>
        <v>1</v>
      </c>
      <c r="U1247" s="1">
        <f>IF(L1247&gt;0.05,1,0)</f>
        <v>1</v>
      </c>
      <c r="V1247" s="1">
        <f t="shared" si="532"/>
        <v>0</v>
      </c>
      <c r="W1247" s="1">
        <f>IF(N1247&gt;10,1,0)</f>
        <v>0</v>
      </c>
      <c r="X1247" s="1">
        <f>IF(O1247&gt;2,1,0)</f>
        <v>1</v>
      </c>
      <c r="Y1247" s="1">
        <f>IF(P1247&gt;0.05,1,0)</f>
        <v>0</v>
      </c>
      <c r="Z1247" s="1">
        <f t="shared" si="533"/>
        <v>1</v>
      </c>
      <c r="AA1247" s="1">
        <f>IF(R1247&gt;2,1,0)</f>
        <v>0</v>
      </c>
      <c r="AB1247" s="1">
        <f t="shared" si="520"/>
        <v>4</v>
      </c>
      <c r="AC1247" s="1"/>
    </row>
    <row r="1248" spans="1:29" ht="12.95" customHeight="1">
      <c r="A1248" s="2" t="s">
        <v>1957</v>
      </c>
      <c r="B1248" s="1" t="s">
        <v>378</v>
      </c>
      <c r="C1248" s="1" t="s">
        <v>1958</v>
      </c>
      <c r="D1248" s="1">
        <v>39.215249999999997</v>
      </c>
      <c r="E1248" s="1">
        <v>-106.39487</v>
      </c>
      <c r="F1248" s="3">
        <v>2</v>
      </c>
      <c r="G1248" s="9" t="s">
        <v>2026</v>
      </c>
      <c r="H1248" s="15">
        <v>28.657916</v>
      </c>
      <c r="I1248" s="14">
        <v>12.547874</v>
      </c>
      <c r="J1248" s="12">
        <v>0</v>
      </c>
      <c r="K1248" s="12">
        <v>0</v>
      </c>
      <c r="L1248" s="12">
        <v>0</v>
      </c>
      <c r="M1248" s="1">
        <v>0</v>
      </c>
      <c r="N1248" s="1">
        <v>0</v>
      </c>
      <c r="O1248" s="12">
        <v>0.346362</v>
      </c>
      <c r="P1248" s="1">
        <v>0</v>
      </c>
      <c r="Q1248" s="1">
        <v>0</v>
      </c>
      <c r="R1248" s="1">
        <v>0</v>
      </c>
      <c r="S1248" s="1">
        <f>IF(J1248&gt;0,1,0)</f>
        <v>0</v>
      </c>
      <c r="T1248" s="1">
        <f>IF(K1248&gt;0,1,0)</f>
        <v>0</v>
      </c>
      <c r="U1248" s="1">
        <f>IF(L1248&gt;0,1,0)</f>
        <v>0</v>
      </c>
      <c r="V1248" s="1">
        <f t="shared" si="532"/>
        <v>0</v>
      </c>
      <c r="W1248" s="1">
        <f>IF(N1248&gt;1,1,0)</f>
        <v>0</v>
      </c>
      <c r="X1248" s="1">
        <f>IF(O1248&gt;0.6,1,0)</f>
        <v>0</v>
      </c>
      <c r="Y1248" s="1">
        <f>IF(P1248&gt;0.03,1,0)</f>
        <v>0</v>
      </c>
      <c r="Z1248" s="1">
        <f t="shared" si="533"/>
        <v>0</v>
      </c>
      <c r="AA1248" s="1">
        <f>IF(R1248&gt;0,1,0)</f>
        <v>0</v>
      </c>
      <c r="AB1248" s="1">
        <f t="shared" si="520"/>
        <v>0</v>
      </c>
      <c r="AC1248" s="1"/>
    </row>
    <row r="1249" spans="1:29" ht="12.95" customHeight="1">
      <c r="A1249" s="2" t="s">
        <v>1959</v>
      </c>
      <c r="B1249" s="1" t="s">
        <v>765</v>
      </c>
      <c r="C1249" s="1" t="s">
        <v>1510</v>
      </c>
      <c r="D1249" s="1">
        <v>39.00497</v>
      </c>
      <c r="E1249" s="1">
        <v>-108.50644</v>
      </c>
      <c r="F1249" s="3">
        <v>3</v>
      </c>
      <c r="G1249" s="9" t="s">
        <v>2024</v>
      </c>
      <c r="H1249" s="15">
        <v>20638.9863</v>
      </c>
      <c r="I1249" s="14">
        <v>32.18788</v>
      </c>
      <c r="J1249" s="12">
        <v>1.1397999999999999</v>
      </c>
      <c r="K1249" s="12">
        <v>3.9685999999999999</v>
      </c>
      <c r="L1249" s="12">
        <v>0.53900000000000003</v>
      </c>
      <c r="M1249" s="1">
        <v>2</v>
      </c>
      <c r="N1249" s="1">
        <v>0</v>
      </c>
      <c r="O1249" s="12">
        <v>0.82442800000000005</v>
      </c>
      <c r="P1249" s="1">
        <v>3.3577000000000003E-2</v>
      </c>
      <c r="Q1249" s="1">
        <v>0</v>
      </c>
      <c r="R1249" s="1">
        <v>0</v>
      </c>
      <c r="S1249" s="1">
        <f>IF(J1249&gt;5,1,0)</f>
        <v>0</v>
      </c>
      <c r="T1249" s="1">
        <f>IF(K1249&gt;2,1,0)</f>
        <v>1</v>
      </c>
      <c r="U1249" s="1">
        <f>IF(L1249&gt;0.05,1,0)</f>
        <v>1</v>
      </c>
      <c r="V1249" s="1">
        <f t="shared" si="532"/>
        <v>1</v>
      </c>
      <c r="W1249" s="1">
        <f>IF(N1249&gt;10,1,0)</f>
        <v>0</v>
      </c>
      <c r="X1249" s="1">
        <f>IF(O1249&gt;2,1,0)</f>
        <v>0</v>
      </c>
      <c r="Y1249" s="1">
        <f>IF(P1249&gt;0.05,1,0)</f>
        <v>0</v>
      </c>
      <c r="Z1249" s="1">
        <f t="shared" si="533"/>
        <v>0</v>
      </c>
      <c r="AA1249" s="1">
        <f>IF(R1249&gt;2,1,0)</f>
        <v>0</v>
      </c>
      <c r="AB1249" s="1">
        <f t="shared" si="520"/>
        <v>3</v>
      </c>
      <c r="AC1249" s="1"/>
    </row>
    <row r="1250" spans="1:29" ht="12.95" customHeight="1">
      <c r="A1250" s="2" t="s">
        <v>1960</v>
      </c>
      <c r="B1250" s="1" t="s">
        <v>1550</v>
      </c>
      <c r="C1250" s="1" t="s">
        <v>1510</v>
      </c>
      <c r="D1250" s="1">
        <v>39.581659999999999</v>
      </c>
      <c r="E1250" s="1">
        <v>-107.28809</v>
      </c>
      <c r="F1250" s="3">
        <v>1</v>
      </c>
      <c r="G1250" s="9" t="s">
        <v>2026</v>
      </c>
      <c r="H1250" s="15">
        <v>45.925328</v>
      </c>
      <c r="I1250" s="14">
        <v>10.87496</v>
      </c>
      <c r="J1250" s="12">
        <v>0</v>
      </c>
      <c r="K1250" s="12">
        <v>6.4700000000000008E-2</v>
      </c>
      <c r="L1250" s="12">
        <v>0</v>
      </c>
      <c r="M1250" s="1">
        <v>0</v>
      </c>
      <c r="N1250" s="1">
        <v>0</v>
      </c>
      <c r="O1250" s="12">
        <v>8.6934999999999998E-2</v>
      </c>
      <c r="P1250" s="1">
        <v>0</v>
      </c>
      <c r="Q1250" s="1">
        <v>0</v>
      </c>
      <c r="R1250" s="1">
        <v>0</v>
      </c>
      <c r="S1250" s="1">
        <f t="shared" ref="S1250:U1252" si="534">IF(J1250&gt;0,1,0)</f>
        <v>0</v>
      </c>
      <c r="T1250" s="1">
        <f t="shared" si="534"/>
        <v>1</v>
      </c>
      <c r="U1250" s="1">
        <f t="shared" si="534"/>
        <v>0</v>
      </c>
      <c r="V1250" s="1">
        <f t="shared" si="532"/>
        <v>0</v>
      </c>
      <c r="W1250" s="1">
        <f>IF(N1250&gt;1,1,0)</f>
        <v>0</v>
      </c>
      <c r="X1250" s="1">
        <f>IF(O1250&gt;0.6,1,0)</f>
        <v>0</v>
      </c>
      <c r="Y1250" s="1">
        <f>IF(P1250&gt;0.03,1,0)</f>
        <v>0</v>
      </c>
      <c r="Z1250" s="1">
        <f t="shared" si="533"/>
        <v>0</v>
      </c>
      <c r="AA1250" s="1">
        <f>IF(R1250&gt;0,1,0)</f>
        <v>0</v>
      </c>
      <c r="AB1250" s="1">
        <f t="shared" si="520"/>
        <v>1</v>
      </c>
      <c r="AC1250" s="1" t="s">
        <v>2207</v>
      </c>
    </row>
    <row r="1251" spans="1:29" ht="12.95" customHeight="1">
      <c r="A1251" s="2" t="s">
        <v>1961</v>
      </c>
      <c r="B1251" s="1" t="s">
        <v>43</v>
      </c>
      <c r="C1251" s="1" t="s">
        <v>1510</v>
      </c>
      <c r="D1251" s="1">
        <v>40.167099999999998</v>
      </c>
      <c r="E1251" s="1">
        <v>-105.99</v>
      </c>
      <c r="F1251" s="3">
        <v>1</v>
      </c>
      <c r="G1251" s="9" t="s">
        <v>2026</v>
      </c>
      <c r="H1251" s="15">
        <v>325.70836700000001</v>
      </c>
      <c r="I1251" s="14">
        <v>35.18412</v>
      </c>
      <c r="J1251" s="12">
        <v>0</v>
      </c>
      <c r="K1251" s="12">
        <v>0.2923</v>
      </c>
      <c r="L1251" s="12">
        <v>0.14449999999999999</v>
      </c>
      <c r="M1251" s="1">
        <v>1</v>
      </c>
      <c r="N1251" s="1">
        <v>15</v>
      </c>
      <c r="O1251" s="12">
        <v>1.3300749999999999</v>
      </c>
      <c r="P1251" s="1">
        <v>3.0699999999999998E-3</v>
      </c>
      <c r="Q1251" s="1">
        <v>0</v>
      </c>
      <c r="R1251" s="1">
        <v>0</v>
      </c>
      <c r="S1251" s="1">
        <f t="shared" si="534"/>
        <v>0</v>
      </c>
      <c r="T1251" s="1">
        <f t="shared" si="534"/>
        <v>1</v>
      </c>
      <c r="U1251" s="1">
        <f t="shared" si="534"/>
        <v>1</v>
      </c>
      <c r="V1251" s="1">
        <f t="shared" si="532"/>
        <v>1</v>
      </c>
      <c r="W1251" s="1">
        <f>IF(N1251&gt;1,1,0)</f>
        <v>1</v>
      </c>
      <c r="X1251" s="1">
        <f>IF(O1251&gt;0.6,1,0)</f>
        <v>1</v>
      </c>
      <c r="Y1251" s="1">
        <f>IF(P1251&gt;0.03,1,0)</f>
        <v>0</v>
      </c>
      <c r="Z1251" s="1">
        <f t="shared" si="533"/>
        <v>0</v>
      </c>
      <c r="AA1251" s="1">
        <f>IF(R1251&gt;0,1,0)</f>
        <v>0</v>
      </c>
      <c r="AB1251" s="1">
        <f t="shared" si="520"/>
        <v>5</v>
      </c>
      <c r="AC1251" s="1"/>
    </row>
    <row r="1252" spans="1:29" ht="12.95" customHeight="1">
      <c r="A1252" s="2" t="s">
        <v>1962</v>
      </c>
      <c r="B1252" s="1" t="s">
        <v>1963</v>
      </c>
      <c r="C1252" s="1" t="s">
        <v>1964</v>
      </c>
      <c r="D1252" s="1">
        <v>37.523049999999998</v>
      </c>
      <c r="E1252" s="1">
        <v>-108.23322</v>
      </c>
      <c r="F1252" s="3">
        <v>2</v>
      </c>
      <c r="G1252" s="9" t="s">
        <v>2026</v>
      </c>
      <c r="H1252" s="15">
        <v>33.042048999999999</v>
      </c>
      <c r="I1252" s="14">
        <v>15.923382999999999</v>
      </c>
      <c r="J1252" s="12">
        <v>0</v>
      </c>
      <c r="K1252" s="12">
        <v>0</v>
      </c>
      <c r="L1252" s="12">
        <v>0</v>
      </c>
      <c r="M1252" s="1">
        <v>0</v>
      </c>
      <c r="N1252" s="1">
        <v>0</v>
      </c>
      <c r="O1252" s="12">
        <v>1.96662</v>
      </c>
      <c r="P1252" s="1">
        <v>0</v>
      </c>
      <c r="Q1252" s="1">
        <v>0</v>
      </c>
      <c r="R1252" s="1">
        <v>0</v>
      </c>
      <c r="S1252" s="1">
        <f t="shared" si="534"/>
        <v>0</v>
      </c>
      <c r="T1252" s="1">
        <f t="shared" si="534"/>
        <v>0</v>
      </c>
      <c r="U1252" s="1">
        <f t="shared" si="534"/>
        <v>0</v>
      </c>
      <c r="V1252" s="1">
        <f t="shared" si="532"/>
        <v>0</v>
      </c>
      <c r="W1252" s="1">
        <f>IF(N1252&gt;1,1,0)</f>
        <v>0</v>
      </c>
      <c r="X1252" s="1">
        <f>IF(O1252&gt;0.6,1,0)</f>
        <v>1</v>
      </c>
      <c r="Y1252" s="1">
        <f>IF(P1252&gt;0.03,1,0)</f>
        <v>0</v>
      </c>
      <c r="Z1252" s="1">
        <f t="shared" si="533"/>
        <v>0</v>
      </c>
      <c r="AA1252" s="1">
        <f>IF(R1252&gt;0,1,0)</f>
        <v>0</v>
      </c>
      <c r="AB1252" s="1">
        <f t="shared" si="520"/>
        <v>1</v>
      </c>
      <c r="AC1252" s="1"/>
    </row>
    <row r="1253" spans="1:29" ht="12.95" customHeight="1">
      <c r="A1253" s="2" t="s">
        <v>1965</v>
      </c>
      <c r="B1253" s="1" t="s">
        <v>731</v>
      </c>
      <c r="C1253" s="1" t="s">
        <v>1510</v>
      </c>
      <c r="D1253" s="1">
        <v>39.663139999999999</v>
      </c>
      <c r="E1253" s="1">
        <v>-105.00378000000001</v>
      </c>
      <c r="F1253" s="3">
        <v>3</v>
      </c>
      <c r="G1253" s="9" t="s">
        <v>2025</v>
      </c>
      <c r="H1253" s="15">
        <v>8783.0406000000003</v>
      </c>
      <c r="I1253" s="14">
        <v>36.480643999999998</v>
      </c>
      <c r="J1253" s="12">
        <v>7.0199999999999999E-2</v>
      </c>
      <c r="K1253" s="12">
        <v>0.23619999999999999</v>
      </c>
      <c r="L1253" s="12">
        <v>2.9417000000000004</v>
      </c>
      <c r="M1253" s="1">
        <v>24</v>
      </c>
      <c r="N1253" s="1">
        <v>10</v>
      </c>
      <c r="O1253" s="12">
        <v>15.610528</v>
      </c>
      <c r="P1253" s="1">
        <v>3.7914000000000003E-2</v>
      </c>
      <c r="Q1253" s="1">
        <v>0</v>
      </c>
      <c r="R1253" s="1">
        <v>0</v>
      </c>
      <c r="S1253" s="1">
        <f>IF(J1253&gt;6,1,0)</f>
        <v>0</v>
      </c>
      <c r="T1253" s="1">
        <f>IF(K1253&gt;50,1,0)</f>
        <v>0</v>
      </c>
      <c r="U1253" s="1">
        <f>IF(L1253&gt;1,1,0)</f>
        <v>1</v>
      </c>
      <c r="V1253" s="1">
        <f>IF(M1253&gt;2,1,0)</f>
        <v>1</v>
      </c>
      <c r="W1253" s="1">
        <f>IF(N1253&gt;30,1,0)</f>
        <v>0</v>
      </c>
      <c r="X1253" s="1">
        <f>IF(O1253&gt;3,1,0)</f>
        <v>1</v>
      </c>
      <c r="Y1253" s="1">
        <f>IF(P1253&gt;0.002,1,0)</f>
        <v>1</v>
      </c>
      <c r="Z1253" s="1">
        <f>IF(Q1253&gt;3,1,0)</f>
        <v>0</v>
      </c>
      <c r="AA1253" s="1">
        <f t="shared" ref="AA1253:AA1259" si="535">IF(R1253&gt;2,1,0)</f>
        <v>0</v>
      </c>
      <c r="AB1253" s="1">
        <f t="shared" si="520"/>
        <v>4</v>
      </c>
      <c r="AC1253" s="1"/>
    </row>
    <row r="1254" spans="1:29" ht="12.95" customHeight="1">
      <c r="A1254" s="2" t="s">
        <v>1966</v>
      </c>
      <c r="B1254" s="1" t="s">
        <v>1224</v>
      </c>
      <c r="C1254" s="1" t="s">
        <v>1967</v>
      </c>
      <c r="D1254" s="1">
        <v>37.797190000000001</v>
      </c>
      <c r="E1254" s="1">
        <v>-103.377</v>
      </c>
      <c r="F1254" s="3">
        <v>3</v>
      </c>
      <c r="G1254" s="9" t="s">
        <v>2025</v>
      </c>
      <c r="H1254" s="15">
        <v>8411.8014000000003</v>
      </c>
      <c r="I1254" s="14">
        <v>27.065276000000001</v>
      </c>
      <c r="J1254" s="12">
        <v>0.86280000000000001</v>
      </c>
      <c r="K1254" s="12">
        <v>0.27610000000000001</v>
      </c>
      <c r="L1254" s="12">
        <v>0.14910000000000001</v>
      </c>
      <c r="M1254" s="1">
        <v>0</v>
      </c>
      <c r="N1254" s="1">
        <v>0</v>
      </c>
      <c r="O1254" s="12">
        <v>0.65130900000000003</v>
      </c>
      <c r="P1254" s="1">
        <v>0</v>
      </c>
      <c r="Q1254" s="1">
        <v>0</v>
      </c>
      <c r="R1254" s="1">
        <v>0</v>
      </c>
      <c r="S1254" s="1">
        <f>IF(J1254&gt;6,1,0)</f>
        <v>0</v>
      </c>
      <c r="T1254" s="1">
        <f>IF(K1254&gt;50,1,0)</f>
        <v>0</v>
      </c>
      <c r="U1254" s="1">
        <f>IF(L1254&gt;1,1,0)</f>
        <v>0</v>
      </c>
      <c r="V1254" s="1">
        <f>IF(M1254&gt;2,1,0)</f>
        <v>0</v>
      </c>
      <c r="W1254" s="1">
        <f>IF(N1254&gt;30,1,0)</f>
        <v>0</v>
      </c>
      <c r="X1254" s="1">
        <f>IF(O1254&gt;3,1,0)</f>
        <v>0</v>
      </c>
      <c r="Y1254" s="1">
        <f>IF(P1254&gt;0.002,1,0)</f>
        <v>0</v>
      </c>
      <c r="Z1254" s="1">
        <f>IF(Q1254&gt;3,1,0)</f>
        <v>0</v>
      </c>
      <c r="AA1254" s="1">
        <f t="shared" si="535"/>
        <v>0</v>
      </c>
      <c r="AB1254" s="1">
        <f t="shared" si="520"/>
        <v>0</v>
      </c>
      <c r="AC1254" s="1"/>
    </row>
    <row r="1255" spans="1:29" ht="12.95" customHeight="1">
      <c r="A1255" s="2" t="s">
        <v>2012</v>
      </c>
      <c r="B1255" s="1" t="s">
        <v>624</v>
      </c>
      <c r="C1255" s="1" t="s">
        <v>2013</v>
      </c>
      <c r="D1255" s="1">
        <v>40.446550000000002</v>
      </c>
      <c r="E1255" s="1">
        <v>-108.51107</v>
      </c>
      <c r="F1255" s="3">
        <v>1</v>
      </c>
      <c r="G1255" s="10" t="s">
        <v>2024</v>
      </c>
      <c r="H1255" s="15">
        <v>20506.866188</v>
      </c>
      <c r="I1255" s="14">
        <v>39.345722000000002</v>
      </c>
      <c r="J1255" s="12">
        <v>0.26269999999999999</v>
      </c>
      <c r="K1255" s="12">
        <v>3.1869000000000001</v>
      </c>
      <c r="L1255" s="12">
        <v>0.18370000000000003</v>
      </c>
      <c r="M1255" s="1">
        <v>0</v>
      </c>
      <c r="N1255" s="1">
        <v>0</v>
      </c>
      <c r="O1255" s="12">
        <v>1.041703</v>
      </c>
      <c r="P1255" s="1">
        <v>8.7799999999999998E-4</v>
      </c>
      <c r="Q1255" s="1">
        <v>0</v>
      </c>
      <c r="R1255" s="1">
        <v>0</v>
      </c>
      <c r="S1255" s="1">
        <f>IF(J1255&gt;5,1,0)</f>
        <v>0</v>
      </c>
      <c r="T1255" s="1">
        <f>IF(K1255&gt;2,1,0)</f>
        <v>1</v>
      </c>
      <c r="U1255" s="1">
        <f>IF(L1255&gt;0.05,1,0)</f>
        <v>1</v>
      </c>
      <c r="V1255" s="1">
        <f>IF(M1255&gt;0,1,0)</f>
        <v>0</v>
      </c>
      <c r="W1255" s="1">
        <f>IF(N1255&gt;10,1,0)</f>
        <v>0</v>
      </c>
      <c r="X1255" s="1">
        <f>IF(O1255&gt;2,1,0)</f>
        <v>0</v>
      </c>
      <c r="Y1255" s="1">
        <f>IF(P1255&gt;0.05,1,0)</f>
        <v>0</v>
      </c>
      <c r="Z1255" s="1">
        <f>IF(Q1255&gt;0,1,0)</f>
        <v>0</v>
      </c>
      <c r="AA1255" s="1">
        <f t="shared" si="535"/>
        <v>0</v>
      </c>
      <c r="AB1255" s="1">
        <f t="shared" si="520"/>
        <v>2</v>
      </c>
      <c r="AC1255" s="1"/>
    </row>
    <row r="1256" spans="1:29" ht="12.95" customHeight="1">
      <c r="A1256" s="2" t="s">
        <v>2014</v>
      </c>
      <c r="B1256" s="1" t="s">
        <v>624</v>
      </c>
      <c r="C1256" s="1" t="s">
        <v>2015</v>
      </c>
      <c r="D1256" s="1">
        <v>40.467599999999997</v>
      </c>
      <c r="E1256" s="1">
        <v>-108.57680000000001</v>
      </c>
      <c r="F1256" s="3">
        <v>1</v>
      </c>
      <c r="G1256" s="10" t="s">
        <v>2024</v>
      </c>
      <c r="H1256" s="15">
        <v>20595.592574999999</v>
      </c>
      <c r="I1256" s="14">
        <v>40.914349000000001</v>
      </c>
      <c r="J1256" s="12">
        <v>0.26150000000000001</v>
      </c>
      <c r="K1256" s="12">
        <v>3.1734</v>
      </c>
      <c r="L1256" s="12">
        <v>0.18290000000000001</v>
      </c>
      <c r="M1256" s="1">
        <v>0</v>
      </c>
      <c r="N1256" s="1">
        <v>0</v>
      </c>
      <c r="O1256" s="12">
        <v>0.20333799999999999</v>
      </c>
      <c r="P1256" s="1">
        <v>8.7399999999999999E-4</v>
      </c>
      <c r="Q1256" s="1">
        <v>0</v>
      </c>
      <c r="R1256" s="1">
        <v>0</v>
      </c>
      <c r="S1256" s="1">
        <f>IF(J1256&gt;5,1,0)</f>
        <v>0</v>
      </c>
      <c r="T1256" s="1">
        <f>IF(K1256&gt;2,1,0)</f>
        <v>1</v>
      </c>
      <c r="U1256" s="1">
        <f>IF(L1256&gt;0.05,1,0)</f>
        <v>1</v>
      </c>
      <c r="V1256" s="1">
        <f>IF(M1256&gt;0,1,0)</f>
        <v>0</v>
      </c>
      <c r="W1256" s="1">
        <f>IF(N1256&gt;10,1,0)</f>
        <v>0</v>
      </c>
      <c r="X1256" s="1">
        <f>IF(O1256&gt;2,1,0)</f>
        <v>0</v>
      </c>
      <c r="Y1256" s="1">
        <f>IF(P1256&gt;0.05,1,0)</f>
        <v>0</v>
      </c>
      <c r="Z1256" s="1">
        <f>IF(Q1256&gt;0,1,0)</f>
        <v>0</v>
      </c>
      <c r="AA1256" s="1">
        <f t="shared" si="535"/>
        <v>0</v>
      </c>
      <c r="AB1256" s="1">
        <f t="shared" si="520"/>
        <v>2</v>
      </c>
      <c r="AC1256" s="1"/>
    </row>
    <row r="1257" spans="1:29" ht="12.95" customHeight="1">
      <c r="A1257" s="2" t="s">
        <v>2016</v>
      </c>
      <c r="B1257" s="1" t="s">
        <v>624</v>
      </c>
      <c r="C1257" s="1" t="s">
        <v>2017</v>
      </c>
      <c r="D1257" s="1">
        <v>40.465899999999998</v>
      </c>
      <c r="E1257" s="1">
        <v>-108.84310000000001</v>
      </c>
      <c r="F1257" s="3">
        <v>1</v>
      </c>
      <c r="G1257" s="10" t="s">
        <v>2024</v>
      </c>
      <c r="H1257" s="15">
        <v>20999.612475000002</v>
      </c>
      <c r="I1257" s="14">
        <v>30.755514999999999</v>
      </c>
      <c r="J1257" s="12">
        <v>0.25650000000000001</v>
      </c>
      <c r="K1257" s="12">
        <v>3.1126999999999998</v>
      </c>
      <c r="L1257" s="12">
        <v>0.1794</v>
      </c>
      <c r="M1257" s="1">
        <v>0</v>
      </c>
      <c r="N1257" s="1">
        <v>0</v>
      </c>
      <c r="O1257" s="12">
        <v>0.24274299999999999</v>
      </c>
      <c r="P1257" s="1">
        <v>8.5700000000000001E-4</v>
      </c>
      <c r="Q1257" s="1">
        <v>0</v>
      </c>
      <c r="R1257" s="1">
        <v>0</v>
      </c>
      <c r="S1257" s="1">
        <f>IF(J1257&gt;5,1,0)</f>
        <v>0</v>
      </c>
      <c r="T1257" s="1">
        <f>IF(K1257&gt;2,1,0)</f>
        <v>1</v>
      </c>
      <c r="U1257" s="1">
        <f>IF(L1257&gt;0.05,1,0)</f>
        <v>1</v>
      </c>
      <c r="V1257" s="1">
        <f>IF(M1257&gt;0,1,0)</f>
        <v>0</v>
      </c>
      <c r="W1257" s="1">
        <f>IF(N1257&gt;10,1,0)</f>
        <v>0</v>
      </c>
      <c r="X1257" s="1">
        <f>IF(O1257&gt;2,1,0)</f>
        <v>0</v>
      </c>
      <c r="Y1257" s="1">
        <f>IF(P1257&gt;0.05,1,0)</f>
        <v>0</v>
      </c>
      <c r="Z1257" s="1">
        <f>IF(Q1257&gt;0,1,0)</f>
        <v>0</v>
      </c>
      <c r="AA1257" s="1">
        <f t="shared" si="535"/>
        <v>0</v>
      </c>
      <c r="AB1257" s="1">
        <f t="shared" si="520"/>
        <v>2</v>
      </c>
      <c r="AC1257" s="1"/>
    </row>
    <row r="1258" spans="1:29" ht="12.95" customHeight="1">
      <c r="A1258" s="77" t="s">
        <v>2018</v>
      </c>
      <c r="B1258" s="78" t="s">
        <v>624</v>
      </c>
      <c r="C1258" s="78" t="s">
        <v>2019</v>
      </c>
      <c r="D1258" s="1">
        <v>40.528599999999997</v>
      </c>
      <c r="E1258" s="1">
        <v>-108.9842</v>
      </c>
      <c r="F1258" s="3">
        <v>3</v>
      </c>
      <c r="G1258" s="10" t="s">
        <v>2024</v>
      </c>
      <c r="H1258" s="15">
        <v>21361.710824999998</v>
      </c>
      <c r="I1258" s="14">
        <v>27.292124000000001</v>
      </c>
      <c r="J1258" s="12">
        <v>0.25209999999999999</v>
      </c>
      <c r="K1258" s="12">
        <v>3.0626000000000002</v>
      </c>
      <c r="L1258" s="12">
        <v>0.1764</v>
      </c>
      <c r="M1258" s="1">
        <v>0</v>
      </c>
      <c r="N1258" s="1">
        <v>0</v>
      </c>
      <c r="O1258" s="12">
        <v>0.40375899999999998</v>
      </c>
      <c r="P1258" s="1">
        <v>8.43E-4</v>
      </c>
      <c r="Q1258" s="1">
        <v>0</v>
      </c>
      <c r="R1258" s="1">
        <v>0</v>
      </c>
      <c r="S1258" s="1">
        <f>IF(J1258&gt;5,1,0)</f>
        <v>0</v>
      </c>
      <c r="T1258" s="1">
        <f>IF(K1258&gt;2,1,0)</f>
        <v>1</v>
      </c>
      <c r="U1258" s="1">
        <f>IF(L1258&gt;0.05,1,0)</f>
        <v>1</v>
      </c>
      <c r="V1258" s="1">
        <f>IF(M1258&gt;0,1,0)</f>
        <v>0</v>
      </c>
      <c r="W1258" s="1">
        <f>IF(N1258&gt;10,1,0)</f>
        <v>0</v>
      </c>
      <c r="X1258" s="1">
        <f>IF(O1258&gt;2,1,0)</f>
        <v>0</v>
      </c>
      <c r="Y1258" s="1">
        <f>IF(P1258&gt;0.05,1,0)</f>
        <v>0</v>
      </c>
      <c r="Z1258" s="1">
        <f>IF(Q1258&gt;0,1,0)</f>
        <v>0</v>
      </c>
      <c r="AA1258" s="1">
        <f t="shared" si="535"/>
        <v>0</v>
      </c>
      <c r="AB1258" s="1">
        <f t="shared" si="520"/>
        <v>2</v>
      </c>
      <c r="AC1258" s="1"/>
    </row>
    <row r="1259" spans="1:29" ht="12.95" customHeight="1">
      <c r="A1259" s="2" t="s">
        <v>2020</v>
      </c>
      <c r="B1259" s="1" t="s">
        <v>624</v>
      </c>
      <c r="C1259" s="1" t="s">
        <v>2021</v>
      </c>
      <c r="D1259" s="1">
        <v>40.4786</v>
      </c>
      <c r="E1259" s="1">
        <v>-108.90819999999999</v>
      </c>
      <c r="F1259" s="3">
        <v>1</v>
      </c>
      <c r="G1259" s="10" t="s">
        <v>2024</v>
      </c>
      <c r="H1259" s="15">
        <v>21208.022438</v>
      </c>
      <c r="I1259" s="14">
        <v>36.936816</v>
      </c>
      <c r="J1259" s="12">
        <v>0.254</v>
      </c>
      <c r="K1259" s="12">
        <v>3.0846999999999998</v>
      </c>
      <c r="L1259" s="12">
        <v>0.1777</v>
      </c>
      <c r="M1259" s="1">
        <v>0</v>
      </c>
      <c r="N1259" s="1">
        <v>1</v>
      </c>
      <c r="O1259" s="12">
        <v>0.557203</v>
      </c>
      <c r="P1259" s="1">
        <v>8.4900000000000004E-4</v>
      </c>
      <c r="Q1259" s="1">
        <v>0</v>
      </c>
      <c r="R1259" s="1">
        <v>0</v>
      </c>
      <c r="S1259" s="1">
        <f>IF(J1259&gt;5,1,0)</f>
        <v>0</v>
      </c>
      <c r="T1259" s="1">
        <f>IF(K1259&gt;2,1,0)</f>
        <v>1</v>
      </c>
      <c r="U1259" s="1">
        <f>IF(L1259&gt;0.05,1,0)</f>
        <v>1</v>
      </c>
      <c r="V1259" s="1">
        <f>IF(M1259&gt;0,1,0)</f>
        <v>0</v>
      </c>
      <c r="W1259" s="1">
        <f>IF(N1259&gt;10,1,0)</f>
        <v>0</v>
      </c>
      <c r="X1259" s="1">
        <f>IF(O1259&gt;2,1,0)</f>
        <v>0</v>
      </c>
      <c r="Y1259" s="1">
        <f>IF(P1259&gt;0.05,1,0)</f>
        <v>0</v>
      </c>
      <c r="Z1259" s="1">
        <f>IF(Q1259&gt;0,1,0)</f>
        <v>0</v>
      </c>
      <c r="AA1259" s="1">
        <f t="shared" si="535"/>
        <v>0</v>
      </c>
      <c r="AB1259" s="1">
        <f t="shared" si="520"/>
        <v>2</v>
      </c>
      <c r="AC1259" s="1"/>
    </row>
  </sheetData>
  <autoFilter ref="A1:AC1259"/>
  <sortState ref="A2:AC1259">
    <sortCondition ref="A2:A1259"/>
  </sortState>
  <pageMargins left="0.7" right="0.7" top="0.75" bottom="0.75" header="0.3" footer="0.3"/>
  <ignoredErrors>
    <ignoredError sqref="Y2:Y91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P135"/>
  <sheetViews>
    <sheetView workbookViewId="0">
      <selection activeCell="C98" sqref="C98"/>
    </sheetView>
  </sheetViews>
  <sheetFormatPr defaultRowHeight="12.95" customHeight="1"/>
  <cols>
    <col min="1" max="1" width="13.5703125" style="18" bestFit="1" customWidth="1"/>
    <col min="2" max="2" width="24.5703125" style="18" bestFit="1" customWidth="1"/>
    <col min="3" max="3" width="15.140625" style="18" customWidth="1"/>
    <col min="4" max="4" width="9.140625" style="18"/>
    <col min="5" max="5" width="11" style="18" bestFit="1" customWidth="1"/>
    <col min="6" max="6" width="9.140625" style="18"/>
    <col min="7" max="7" width="10.42578125" style="18" bestFit="1" customWidth="1"/>
    <col min="8" max="8" width="9" style="18" bestFit="1" customWidth="1"/>
    <col min="9" max="9" width="9.140625" style="18"/>
    <col min="10" max="10" width="9.42578125" style="18" bestFit="1" customWidth="1"/>
    <col min="11" max="11" width="9" style="18" bestFit="1" customWidth="1"/>
    <col min="12" max="12" width="9.140625" style="18"/>
    <col min="13" max="13" width="20.42578125" style="8" customWidth="1"/>
    <col min="14" max="14" width="14.7109375" style="18" customWidth="1"/>
    <col min="15" max="15" width="14.28515625" style="18" customWidth="1"/>
    <col min="16" max="16" width="13.140625" style="55" customWidth="1"/>
    <col min="17" max="16384" width="9.140625" style="18"/>
  </cols>
  <sheetData>
    <row r="1" spans="1:16" ht="12.95" customHeight="1">
      <c r="G1" s="84" t="s">
        <v>2049</v>
      </c>
      <c r="H1" s="84"/>
      <c r="I1" s="84"/>
      <c r="J1" s="85" t="s">
        <v>2050</v>
      </c>
      <c r="K1" s="85"/>
      <c r="L1" s="85"/>
      <c r="O1" s="8" t="s">
        <v>2211</v>
      </c>
    </row>
    <row r="2" spans="1:16" ht="12.95" customHeight="1">
      <c r="A2" s="20" t="s">
        <v>0</v>
      </c>
      <c r="B2" s="20" t="s">
        <v>2029</v>
      </c>
      <c r="C2" s="20" t="s">
        <v>1</v>
      </c>
      <c r="D2" s="20" t="s">
        <v>2</v>
      </c>
      <c r="E2" s="20" t="s">
        <v>3</v>
      </c>
      <c r="F2" s="21" t="s">
        <v>2051</v>
      </c>
      <c r="G2" s="22" t="s">
        <v>2052</v>
      </c>
      <c r="H2" s="22" t="s">
        <v>2053</v>
      </c>
      <c r="I2" s="23" t="s">
        <v>2054</v>
      </c>
      <c r="J2" s="24" t="s">
        <v>2052</v>
      </c>
      <c r="K2" s="24" t="s">
        <v>2053</v>
      </c>
      <c r="L2" s="25" t="s">
        <v>2054</v>
      </c>
      <c r="M2" s="26" t="s">
        <v>2055</v>
      </c>
      <c r="N2" s="52" t="s">
        <v>0</v>
      </c>
      <c r="O2" s="53" t="s">
        <v>2209</v>
      </c>
      <c r="P2" s="53" t="s">
        <v>2210</v>
      </c>
    </row>
    <row r="3" spans="1:16" ht="12.95" customHeight="1">
      <c r="A3" s="27">
        <v>5341</v>
      </c>
      <c r="B3" s="28" t="s">
        <v>751</v>
      </c>
      <c r="C3" s="28" t="s">
        <v>830</v>
      </c>
      <c r="D3" s="29">
        <v>40.708269999999999</v>
      </c>
      <c r="E3" s="29">
        <v>-105.72659</v>
      </c>
      <c r="F3" s="30">
        <v>1</v>
      </c>
      <c r="G3" s="31">
        <v>37385</v>
      </c>
      <c r="H3" s="32" t="s">
        <v>2056</v>
      </c>
      <c r="I3" s="33">
        <v>66.82342848569921</v>
      </c>
      <c r="J3" s="34"/>
      <c r="K3" s="35"/>
      <c r="L3" s="34"/>
      <c r="M3" s="36"/>
      <c r="N3" s="27">
        <v>5341</v>
      </c>
      <c r="O3" s="51">
        <v>0</v>
      </c>
      <c r="P3" s="56"/>
    </row>
    <row r="4" spans="1:16" ht="12.95" customHeight="1">
      <c r="A4" s="27">
        <v>5548</v>
      </c>
      <c r="B4" s="28" t="s">
        <v>860</v>
      </c>
      <c r="C4" s="28" t="s">
        <v>861</v>
      </c>
      <c r="D4" s="29">
        <v>40.078766666666702</v>
      </c>
      <c r="E4" s="29">
        <v>-105.57774999999999</v>
      </c>
      <c r="F4" s="30">
        <v>2</v>
      </c>
      <c r="G4" s="31">
        <v>37796</v>
      </c>
      <c r="H4" s="32" t="s">
        <v>2057</v>
      </c>
      <c r="I4" s="33">
        <v>60.387306328003582</v>
      </c>
      <c r="J4" s="34"/>
      <c r="K4" s="35"/>
      <c r="L4" s="34"/>
      <c r="M4" s="36"/>
      <c r="N4" s="27">
        <v>5548</v>
      </c>
      <c r="O4" s="51">
        <v>1</v>
      </c>
      <c r="P4" s="56"/>
    </row>
    <row r="5" spans="1:16" ht="12.95" customHeight="1">
      <c r="A5" s="27">
        <v>5588</v>
      </c>
      <c r="B5" s="28" t="s">
        <v>891</v>
      </c>
      <c r="C5" s="28" t="s">
        <v>892</v>
      </c>
      <c r="D5" s="29">
        <v>39.980499999999999</v>
      </c>
      <c r="E5" s="29">
        <v>-105.22083333333333</v>
      </c>
      <c r="F5" s="30">
        <v>1</v>
      </c>
      <c r="G5" s="31">
        <v>37796</v>
      </c>
      <c r="H5" s="32" t="s">
        <v>2058</v>
      </c>
      <c r="I5" s="33">
        <v>69.441588024375946</v>
      </c>
      <c r="J5" s="34"/>
      <c r="K5" s="35"/>
      <c r="L5" s="34"/>
      <c r="M5" s="36"/>
      <c r="N5" s="27">
        <v>5588</v>
      </c>
      <c r="O5" s="51">
        <v>0</v>
      </c>
      <c r="P5" s="56" t="s">
        <v>2207</v>
      </c>
    </row>
    <row r="6" spans="1:16" ht="12.95" customHeight="1">
      <c r="A6" s="27">
        <v>5771</v>
      </c>
      <c r="B6" s="28" t="s">
        <v>952</v>
      </c>
      <c r="C6" s="28" t="s">
        <v>953</v>
      </c>
      <c r="D6" s="29">
        <v>39.345666666666702</v>
      </c>
      <c r="E6" s="29">
        <v>-104.98116666666699</v>
      </c>
      <c r="F6" s="30">
        <v>1</v>
      </c>
      <c r="G6" s="31">
        <v>37771</v>
      </c>
      <c r="H6" s="32" t="s">
        <v>2059</v>
      </c>
      <c r="I6" s="33">
        <v>59.817802072671746</v>
      </c>
      <c r="J6" s="34"/>
      <c r="K6" s="35"/>
      <c r="L6" s="34"/>
      <c r="M6" s="36"/>
      <c r="N6" s="27">
        <v>5771</v>
      </c>
      <c r="O6" s="51">
        <v>1</v>
      </c>
      <c r="P6" s="56"/>
    </row>
    <row r="7" spans="1:16" ht="12.95" customHeight="1">
      <c r="A7" s="27">
        <v>5775</v>
      </c>
      <c r="B7" s="28" t="s">
        <v>960</v>
      </c>
      <c r="C7" s="28" t="s">
        <v>959</v>
      </c>
      <c r="D7" s="29">
        <v>39.181649999999998</v>
      </c>
      <c r="E7" s="29">
        <v>-104.89682000000001</v>
      </c>
      <c r="F7" s="30">
        <v>1</v>
      </c>
      <c r="G7" s="31">
        <v>39310</v>
      </c>
      <c r="H7" s="32" t="s">
        <v>2060</v>
      </c>
      <c r="I7" s="33">
        <v>39.006157344274406</v>
      </c>
      <c r="J7" s="34"/>
      <c r="K7" s="35"/>
      <c r="L7" s="34"/>
      <c r="M7" s="36"/>
      <c r="N7" s="27">
        <v>5775</v>
      </c>
      <c r="O7" s="51">
        <v>1</v>
      </c>
      <c r="P7" s="56"/>
    </row>
    <row r="8" spans="1:16" ht="12.95" customHeight="1">
      <c r="A8" s="27">
        <v>7130</v>
      </c>
      <c r="B8" s="28" t="s">
        <v>1096</v>
      </c>
      <c r="C8" s="28" t="s">
        <v>1097</v>
      </c>
      <c r="D8" s="29">
        <v>38.33558</v>
      </c>
      <c r="E8" s="29">
        <v>-105.8022</v>
      </c>
      <c r="F8" s="30">
        <v>1</v>
      </c>
      <c r="G8" s="31">
        <v>38609</v>
      </c>
      <c r="H8" s="32" t="s">
        <v>2061</v>
      </c>
      <c r="I8" s="33">
        <v>73.550510156729402</v>
      </c>
      <c r="J8" s="34"/>
      <c r="K8" s="35"/>
      <c r="L8" s="34"/>
      <c r="M8" s="36"/>
      <c r="N8" s="27">
        <v>7130</v>
      </c>
      <c r="O8" s="51">
        <v>1</v>
      </c>
      <c r="P8" s="56"/>
    </row>
    <row r="9" spans="1:16" ht="12.95" customHeight="1">
      <c r="A9" s="27">
        <v>7164</v>
      </c>
      <c r="B9" s="28" t="s">
        <v>1107</v>
      </c>
      <c r="C9" s="28" t="s">
        <v>1108</v>
      </c>
      <c r="D9" s="29">
        <v>38.668999999999997</v>
      </c>
      <c r="E9" s="29">
        <v>-106.161</v>
      </c>
      <c r="F9" s="30">
        <v>2</v>
      </c>
      <c r="G9" s="31">
        <v>38560</v>
      </c>
      <c r="H9" s="32" t="s">
        <v>2062</v>
      </c>
      <c r="I9" s="33">
        <v>75.415592525478729</v>
      </c>
      <c r="J9" s="34"/>
      <c r="K9" s="35"/>
      <c r="L9" s="34"/>
      <c r="M9" s="36"/>
      <c r="N9" s="27">
        <v>7164</v>
      </c>
      <c r="O9" s="51">
        <v>1</v>
      </c>
      <c r="P9" s="56"/>
    </row>
    <row r="10" spans="1:16" ht="12.95" customHeight="1">
      <c r="A10" s="27">
        <v>7170</v>
      </c>
      <c r="B10" s="28" t="s">
        <v>41</v>
      </c>
      <c r="C10" s="28" t="s">
        <v>1114</v>
      </c>
      <c r="D10" s="29">
        <v>38.998832999999998</v>
      </c>
      <c r="E10" s="29">
        <v>-106.231767</v>
      </c>
      <c r="F10" s="30">
        <v>2</v>
      </c>
      <c r="G10" s="31">
        <v>38559</v>
      </c>
      <c r="H10" s="32" t="s">
        <v>2063</v>
      </c>
      <c r="I10" s="33">
        <v>65.637692016735613</v>
      </c>
      <c r="J10" s="34"/>
      <c r="K10" s="35"/>
      <c r="L10" s="34"/>
      <c r="M10" s="36"/>
      <c r="N10" s="27">
        <v>7170</v>
      </c>
      <c r="O10" s="51">
        <v>0</v>
      </c>
      <c r="P10" s="56"/>
    </row>
    <row r="11" spans="1:16" ht="12.95" customHeight="1">
      <c r="A11" s="27">
        <v>7226</v>
      </c>
      <c r="B11" s="28" t="s">
        <v>1148</v>
      </c>
      <c r="C11" s="28" t="s">
        <v>1157</v>
      </c>
      <c r="D11" s="29">
        <v>38.343429999999998</v>
      </c>
      <c r="E11" s="29">
        <v>-105.06824</v>
      </c>
      <c r="F11" s="30">
        <v>3</v>
      </c>
      <c r="G11" s="31">
        <v>39232</v>
      </c>
      <c r="H11" s="32" t="s">
        <v>2064</v>
      </c>
      <c r="I11" s="33">
        <v>45.580264088591214</v>
      </c>
      <c r="J11" s="34"/>
      <c r="K11" s="35"/>
      <c r="L11" s="34"/>
      <c r="M11" s="36"/>
      <c r="N11" s="27">
        <v>7226</v>
      </c>
      <c r="O11" s="51">
        <v>0</v>
      </c>
      <c r="P11" s="56"/>
    </row>
    <row r="12" spans="1:16" ht="12.95" customHeight="1">
      <c r="A12" s="27">
        <v>7284</v>
      </c>
      <c r="B12" s="28" t="s">
        <v>378</v>
      </c>
      <c r="C12" s="28" t="s">
        <v>1169</v>
      </c>
      <c r="D12" s="29">
        <v>38.207970000000003</v>
      </c>
      <c r="E12" s="29">
        <v>-104.79312</v>
      </c>
      <c r="F12" s="30">
        <v>3</v>
      </c>
      <c r="G12" s="31">
        <v>39203</v>
      </c>
      <c r="H12" s="32" t="s">
        <v>2065</v>
      </c>
      <c r="I12" s="33">
        <v>77.448075287183755</v>
      </c>
      <c r="J12" s="34"/>
      <c r="K12" s="35"/>
      <c r="L12" s="34"/>
      <c r="M12" s="36"/>
      <c r="N12" s="27">
        <v>7284</v>
      </c>
      <c r="O12" s="51">
        <v>1</v>
      </c>
      <c r="P12" s="56"/>
    </row>
    <row r="13" spans="1:16" ht="12.95" customHeight="1">
      <c r="A13" s="27">
        <v>7285</v>
      </c>
      <c r="B13" s="28" t="s">
        <v>1170</v>
      </c>
      <c r="C13" s="28" t="s">
        <v>1171</v>
      </c>
      <c r="D13" s="29">
        <v>38.229399999999998</v>
      </c>
      <c r="E13" s="29">
        <v>-104.7462</v>
      </c>
      <c r="F13" s="30">
        <v>3</v>
      </c>
      <c r="G13" s="31">
        <v>36606</v>
      </c>
      <c r="H13" s="32" t="s">
        <v>2066</v>
      </c>
      <c r="I13" s="33">
        <v>65.514215208410846</v>
      </c>
      <c r="J13" s="34"/>
      <c r="K13" s="35"/>
      <c r="L13" s="34"/>
      <c r="M13" s="36"/>
      <c r="N13" s="27">
        <v>7285</v>
      </c>
      <c r="O13" s="51">
        <v>1</v>
      </c>
      <c r="P13" s="56"/>
    </row>
    <row r="14" spans="1:16" ht="12.95" customHeight="1">
      <c r="A14" s="27">
        <v>7385</v>
      </c>
      <c r="B14" s="28" t="s">
        <v>1213</v>
      </c>
      <c r="C14" s="28" t="s">
        <v>1214</v>
      </c>
      <c r="D14" s="29">
        <v>38.681669999999997</v>
      </c>
      <c r="E14" s="29">
        <v>-104.85805999999999</v>
      </c>
      <c r="F14" s="30">
        <v>1</v>
      </c>
      <c r="G14" s="31">
        <v>38819</v>
      </c>
      <c r="H14" s="32" t="s">
        <v>2067</v>
      </c>
      <c r="I14" s="33">
        <v>78.797571249049099</v>
      </c>
      <c r="J14" s="34"/>
      <c r="K14" s="35"/>
      <c r="L14" s="34"/>
      <c r="M14" s="36"/>
      <c r="N14" s="27">
        <v>7385</v>
      </c>
      <c r="O14" s="51">
        <v>1</v>
      </c>
      <c r="P14" s="56"/>
    </row>
    <row r="15" spans="1:16" ht="12.95" customHeight="1">
      <c r="A15" s="27">
        <v>7512</v>
      </c>
      <c r="B15" s="28" t="s">
        <v>1220</v>
      </c>
      <c r="C15" s="28" t="s">
        <v>1221</v>
      </c>
      <c r="D15" s="29">
        <v>38.357700000000001</v>
      </c>
      <c r="E15" s="29">
        <v>-104.3873</v>
      </c>
      <c r="F15" s="30">
        <v>3</v>
      </c>
      <c r="G15" s="31">
        <v>39202</v>
      </c>
      <c r="H15" s="32" t="s">
        <v>2068</v>
      </c>
      <c r="I15" s="33">
        <v>74.788237436618061</v>
      </c>
      <c r="J15" s="34"/>
      <c r="K15" s="35"/>
      <c r="L15" s="34"/>
      <c r="M15" s="36"/>
      <c r="N15" s="27">
        <v>7512</v>
      </c>
      <c r="O15" s="51">
        <v>1</v>
      </c>
      <c r="P15" s="56"/>
    </row>
    <row r="16" spans="1:16" ht="12.95" customHeight="1">
      <c r="A16" s="27">
        <v>7560</v>
      </c>
      <c r="B16" s="28" t="s">
        <v>1235</v>
      </c>
      <c r="C16" s="28" t="s">
        <v>1236</v>
      </c>
      <c r="D16" s="29">
        <v>37.044600000000003</v>
      </c>
      <c r="E16" s="29">
        <v>-104.051</v>
      </c>
      <c r="F16" s="30">
        <v>3</v>
      </c>
      <c r="G16" s="31">
        <v>38225</v>
      </c>
      <c r="H16" s="32" t="s">
        <v>2069</v>
      </c>
      <c r="I16" s="33">
        <v>63.542544902917719</v>
      </c>
      <c r="J16" s="34"/>
      <c r="K16" s="35"/>
      <c r="L16" s="34"/>
      <c r="M16" s="36"/>
      <c r="N16" s="27">
        <v>7560</v>
      </c>
      <c r="O16" s="51">
        <v>1</v>
      </c>
      <c r="P16" s="56"/>
    </row>
    <row r="17" spans="1:16" ht="12.95" customHeight="1">
      <c r="A17" s="27">
        <v>7571</v>
      </c>
      <c r="B17" s="28" t="s">
        <v>1237</v>
      </c>
      <c r="C17" s="28" t="s">
        <v>1238</v>
      </c>
      <c r="D17" s="29">
        <v>37.120616669999997</v>
      </c>
      <c r="E17" s="29">
        <v>-104.26134999999999</v>
      </c>
      <c r="F17" s="30">
        <v>3</v>
      </c>
      <c r="G17" s="31">
        <v>38225</v>
      </c>
      <c r="H17" s="32" t="s">
        <v>2070</v>
      </c>
      <c r="I17" s="33">
        <v>56.934966384992201</v>
      </c>
      <c r="J17" s="34"/>
      <c r="K17" s="35"/>
      <c r="L17" s="34"/>
      <c r="M17" s="36"/>
      <c r="N17" s="27">
        <v>7571</v>
      </c>
      <c r="O17" s="51">
        <v>1</v>
      </c>
      <c r="P17" s="56"/>
    </row>
    <row r="18" spans="1:16" ht="12.95" customHeight="1">
      <c r="A18" s="27">
        <v>7595</v>
      </c>
      <c r="B18" s="28" t="s">
        <v>1249</v>
      </c>
      <c r="C18" s="28" t="s">
        <v>1250</v>
      </c>
      <c r="D18" s="29">
        <v>37.34722</v>
      </c>
      <c r="E18" s="29">
        <v>-104.57424</v>
      </c>
      <c r="F18" s="30">
        <v>3</v>
      </c>
      <c r="G18" s="31">
        <v>39231</v>
      </c>
      <c r="H18" s="32" t="s">
        <v>2071</v>
      </c>
      <c r="I18" s="33">
        <v>53.154285410132566</v>
      </c>
      <c r="J18" s="34"/>
      <c r="K18" s="35"/>
      <c r="L18" s="34"/>
      <c r="M18" s="36"/>
      <c r="N18" s="27">
        <v>7595</v>
      </c>
      <c r="O18" s="51">
        <v>0</v>
      </c>
      <c r="P18" s="56"/>
    </row>
    <row r="19" spans="1:16" ht="12.95" customHeight="1">
      <c r="A19" s="27">
        <v>7630</v>
      </c>
      <c r="B19" s="28" t="s">
        <v>412</v>
      </c>
      <c r="C19" s="28" t="s">
        <v>1259</v>
      </c>
      <c r="D19" s="29">
        <v>37.613799999999998</v>
      </c>
      <c r="E19" s="29">
        <v>-104.77379999999999</v>
      </c>
      <c r="F19" s="30">
        <v>3</v>
      </c>
      <c r="G19" s="31">
        <v>39204</v>
      </c>
      <c r="H19" s="32" t="s">
        <v>2072</v>
      </c>
      <c r="I19" s="33">
        <v>72.350483154635128</v>
      </c>
      <c r="J19" s="34"/>
      <c r="K19" s="35"/>
      <c r="L19" s="34"/>
      <c r="M19" s="36"/>
      <c r="N19" s="27">
        <v>7630</v>
      </c>
      <c r="O19" s="51">
        <v>0</v>
      </c>
      <c r="P19" s="56"/>
    </row>
    <row r="20" spans="1:16" ht="12.95" customHeight="1">
      <c r="A20" s="27">
        <v>8116</v>
      </c>
      <c r="B20" s="28" t="s">
        <v>1289</v>
      </c>
      <c r="C20" s="28" t="s">
        <v>1290</v>
      </c>
      <c r="D20" s="29">
        <v>37.704999999999998</v>
      </c>
      <c r="E20" s="29">
        <v>-106.6478</v>
      </c>
      <c r="F20" s="30">
        <v>1</v>
      </c>
      <c r="G20" s="31">
        <v>38586</v>
      </c>
      <c r="H20" s="32" t="s">
        <v>2073</v>
      </c>
      <c r="I20" s="33">
        <v>70.92615338827234</v>
      </c>
      <c r="J20" s="34"/>
      <c r="K20" s="35"/>
      <c r="L20" s="34"/>
      <c r="M20" s="36"/>
      <c r="N20" s="27">
        <v>8116</v>
      </c>
      <c r="O20" s="51">
        <v>1</v>
      </c>
      <c r="P20" s="56"/>
    </row>
    <row r="21" spans="1:16" ht="12.95" customHeight="1">
      <c r="A21" s="41">
        <v>8337</v>
      </c>
      <c r="B21" s="42" t="s">
        <v>1318</v>
      </c>
      <c r="C21" s="42" t="s">
        <v>1327</v>
      </c>
      <c r="D21" s="43">
        <v>37.177500000000002</v>
      </c>
      <c r="E21" s="43">
        <v>-106.21193</v>
      </c>
      <c r="F21" s="44">
        <v>1</v>
      </c>
      <c r="G21" s="45">
        <v>38623</v>
      </c>
      <c r="H21" s="46" t="s">
        <v>2074</v>
      </c>
      <c r="I21" s="47">
        <v>71.50093986985344</v>
      </c>
      <c r="J21" s="48">
        <v>40407</v>
      </c>
      <c r="K21" s="49" t="s">
        <v>2075</v>
      </c>
      <c r="L21" s="50">
        <v>74.900000000000006</v>
      </c>
      <c r="M21" s="44"/>
      <c r="N21" s="41">
        <v>8337</v>
      </c>
      <c r="O21" s="37">
        <v>0</v>
      </c>
      <c r="P21" s="37"/>
    </row>
    <row r="22" spans="1:16" ht="12.95" customHeight="1">
      <c r="A22" s="27">
        <v>8395</v>
      </c>
      <c r="B22" s="28" t="s">
        <v>378</v>
      </c>
      <c r="C22" s="28" t="s">
        <v>1331</v>
      </c>
      <c r="D22" s="29">
        <v>37.490299999999998</v>
      </c>
      <c r="E22" s="29">
        <v>-106.2589</v>
      </c>
      <c r="F22" s="30">
        <v>1</v>
      </c>
      <c r="G22" s="31">
        <v>34074</v>
      </c>
      <c r="H22" s="32" t="s">
        <v>2076</v>
      </c>
      <c r="I22" s="33">
        <v>63.657099873828265</v>
      </c>
      <c r="J22" s="34"/>
      <c r="K22" s="35"/>
      <c r="L22" s="34"/>
      <c r="M22" s="36"/>
      <c r="N22" s="27">
        <v>8395</v>
      </c>
      <c r="O22" s="51">
        <v>0</v>
      </c>
      <c r="P22" s="56"/>
    </row>
    <row r="23" spans="1:16" ht="12.95" customHeight="1">
      <c r="A23" s="27">
        <v>8715</v>
      </c>
      <c r="B23" s="28" t="s">
        <v>1359</v>
      </c>
      <c r="C23" s="28" t="s">
        <v>1360</v>
      </c>
      <c r="D23" s="29">
        <v>37.116390000000003</v>
      </c>
      <c r="E23" s="29">
        <v>-106.37783</v>
      </c>
      <c r="F23" s="30">
        <v>2</v>
      </c>
      <c r="G23" s="31">
        <v>38624</v>
      </c>
      <c r="H23" s="32" t="s">
        <v>2077</v>
      </c>
      <c r="I23" s="33">
        <v>85.281322989847908</v>
      </c>
      <c r="J23" s="34"/>
      <c r="K23" s="35"/>
      <c r="L23" s="34"/>
      <c r="M23" s="36"/>
      <c r="N23" s="27">
        <v>8715</v>
      </c>
      <c r="O23" s="51">
        <v>0</v>
      </c>
      <c r="P23" s="56"/>
    </row>
    <row r="24" spans="1:16" ht="12.95" customHeight="1">
      <c r="A24" s="27">
        <v>9680</v>
      </c>
      <c r="B24" s="28" t="s">
        <v>1421</v>
      </c>
      <c r="C24" s="28" t="s">
        <v>1425</v>
      </c>
      <c r="D24" s="29">
        <v>37.292033000000004</v>
      </c>
      <c r="E24" s="29">
        <v>-108.041616</v>
      </c>
      <c r="F24" s="30">
        <v>1</v>
      </c>
      <c r="G24" s="31">
        <v>38441</v>
      </c>
      <c r="H24" s="32" t="s">
        <v>2078</v>
      </c>
      <c r="I24" s="33">
        <v>70.108441266372722</v>
      </c>
      <c r="J24" s="34"/>
      <c r="K24" s="35"/>
      <c r="L24" s="34"/>
      <c r="M24" s="36"/>
      <c r="N24" s="27">
        <v>9680</v>
      </c>
      <c r="O24" s="51">
        <v>0</v>
      </c>
      <c r="P24" s="56" t="s">
        <v>2207</v>
      </c>
    </row>
    <row r="25" spans="1:16" ht="12.95" customHeight="1">
      <c r="A25" s="41">
        <v>10262</v>
      </c>
      <c r="B25" s="42" t="s">
        <v>65</v>
      </c>
      <c r="C25" s="42" t="s">
        <v>2079</v>
      </c>
      <c r="D25" s="43">
        <v>38.552509999999998</v>
      </c>
      <c r="E25" s="43">
        <v>-107.05304</v>
      </c>
      <c r="F25" s="44">
        <v>1</v>
      </c>
      <c r="G25" s="45">
        <v>39295</v>
      </c>
      <c r="H25" s="46" t="s">
        <v>2080</v>
      </c>
      <c r="I25" s="47">
        <v>57.498353845121905</v>
      </c>
      <c r="J25" s="48">
        <v>41122</v>
      </c>
      <c r="K25" s="49" t="s">
        <v>2081</v>
      </c>
      <c r="L25" s="50">
        <v>71.400000000000006</v>
      </c>
      <c r="M25" s="44"/>
      <c r="N25" s="41">
        <v>10262</v>
      </c>
      <c r="O25" s="37">
        <v>1</v>
      </c>
      <c r="P25" s="37"/>
    </row>
    <row r="26" spans="1:16" ht="12.95" customHeight="1">
      <c r="A26" s="57">
        <v>10350</v>
      </c>
      <c r="B26" s="58" t="s">
        <v>107</v>
      </c>
      <c r="C26" s="42" t="s">
        <v>108</v>
      </c>
      <c r="D26" s="43">
        <v>38.384549999999997</v>
      </c>
      <c r="E26" s="43">
        <v>-106.67328329999999</v>
      </c>
      <c r="F26" s="44">
        <v>1</v>
      </c>
      <c r="G26" s="45">
        <v>39296</v>
      </c>
      <c r="H26" s="46" t="s">
        <v>2082</v>
      </c>
      <c r="I26" s="47">
        <v>48.035420173436108</v>
      </c>
      <c r="J26" s="48">
        <v>41906</v>
      </c>
      <c r="K26" s="49" t="s">
        <v>2083</v>
      </c>
      <c r="L26" s="50">
        <v>46.7</v>
      </c>
      <c r="M26" s="44"/>
      <c r="N26" s="41">
        <v>10350</v>
      </c>
      <c r="O26" s="37">
        <v>0</v>
      </c>
      <c r="P26" s="37" t="s">
        <v>2207</v>
      </c>
    </row>
    <row r="27" spans="1:16" ht="12.95" customHeight="1">
      <c r="A27" s="57">
        <v>10415</v>
      </c>
      <c r="B27" s="58" t="s">
        <v>121</v>
      </c>
      <c r="C27" s="42" t="s">
        <v>122</v>
      </c>
      <c r="D27" s="43">
        <v>38.88111</v>
      </c>
      <c r="E27" s="43">
        <v>-107.78583</v>
      </c>
      <c r="F27" s="44">
        <v>1</v>
      </c>
      <c r="G27" s="45">
        <v>35374</v>
      </c>
      <c r="H27" s="46" t="s">
        <v>2084</v>
      </c>
      <c r="I27" s="47">
        <v>77.117089909374556</v>
      </c>
      <c r="J27" s="48">
        <v>41850</v>
      </c>
      <c r="K27" s="49" t="s">
        <v>2085</v>
      </c>
      <c r="L27" s="50">
        <v>70.8</v>
      </c>
      <c r="M27" s="44"/>
      <c r="N27" s="41">
        <v>10415</v>
      </c>
      <c r="O27" s="37">
        <v>0</v>
      </c>
      <c r="P27" s="37" t="s">
        <v>2207</v>
      </c>
    </row>
    <row r="28" spans="1:16" ht="12.95" customHeight="1">
      <c r="A28" s="27">
        <v>10551</v>
      </c>
      <c r="B28" s="28" t="s">
        <v>130</v>
      </c>
      <c r="C28" s="28" t="s">
        <v>131</v>
      </c>
      <c r="D28" s="29">
        <v>38.717799999999997</v>
      </c>
      <c r="E28" s="29">
        <v>-108.26861</v>
      </c>
      <c r="F28" s="30">
        <v>3</v>
      </c>
      <c r="G28" s="31">
        <v>38258</v>
      </c>
      <c r="H28" s="32" t="s">
        <v>2086</v>
      </c>
      <c r="I28" s="33">
        <v>51.671452075800687</v>
      </c>
      <c r="J28" s="34"/>
      <c r="K28" s="35"/>
      <c r="L28" s="34"/>
      <c r="M28" s="36"/>
      <c r="N28" s="27">
        <v>10551</v>
      </c>
      <c r="O28" s="51">
        <v>1</v>
      </c>
      <c r="P28" s="56"/>
    </row>
    <row r="29" spans="1:16" ht="12.95" customHeight="1">
      <c r="A29" s="27">
        <v>10558</v>
      </c>
      <c r="B29" s="28" t="s">
        <v>132</v>
      </c>
      <c r="C29" s="28" t="s">
        <v>133</v>
      </c>
      <c r="D29" s="29">
        <v>38.636890000000001</v>
      </c>
      <c r="E29" s="29">
        <v>-108.42722000000001</v>
      </c>
      <c r="F29" s="30">
        <v>1</v>
      </c>
      <c r="G29" s="31">
        <v>39281</v>
      </c>
      <c r="H29" s="32" t="s">
        <v>2087</v>
      </c>
      <c r="I29" s="33">
        <v>72.968753125296089</v>
      </c>
      <c r="J29" s="34"/>
      <c r="K29" s="35"/>
      <c r="L29" s="34"/>
      <c r="M29" s="36"/>
      <c r="N29" s="27">
        <v>10558</v>
      </c>
      <c r="O29" s="51">
        <v>0</v>
      </c>
      <c r="P29" s="56"/>
    </row>
    <row r="30" spans="1:16" ht="12.95" customHeight="1">
      <c r="A30" s="27">
        <v>10559</v>
      </c>
      <c r="B30" s="28" t="s">
        <v>134</v>
      </c>
      <c r="C30" s="28" t="s">
        <v>135</v>
      </c>
      <c r="D30" s="29">
        <v>38.581180000000003</v>
      </c>
      <c r="E30" s="29">
        <v>-108.40588</v>
      </c>
      <c r="F30" s="30">
        <v>1</v>
      </c>
      <c r="G30" s="31">
        <v>39281</v>
      </c>
      <c r="H30" s="32" t="s">
        <v>2088</v>
      </c>
      <c r="I30" s="33">
        <v>56.590466845236143</v>
      </c>
      <c r="J30" s="34"/>
      <c r="K30" s="35"/>
      <c r="L30" s="34"/>
      <c r="M30" s="36"/>
      <c r="N30" s="27">
        <v>10559</v>
      </c>
      <c r="O30" s="51">
        <v>1</v>
      </c>
      <c r="P30" s="56"/>
    </row>
    <row r="31" spans="1:16" ht="12.95" customHeight="1">
      <c r="A31" s="27">
        <v>10570</v>
      </c>
      <c r="B31" s="28" t="s">
        <v>137</v>
      </c>
      <c r="C31" s="28" t="s">
        <v>138</v>
      </c>
      <c r="D31" s="29">
        <v>38.961210000000001</v>
      </c>
      <c r="E31" s="29">
        <v>-108.22965000000001</v>
      </c>
      <c r="F31" s="30">
        <v>1</v>
      </c>
      <c r="G31" s="31">
        <v>39282</v>
      </c>
      <c r="H31" s="32" t="s">
        <v>2089</v>
      </c>
      <c r="I31" s="33">
        <v>71.486023056742226</v>
      </c>
      <c r="J31" s="34"/>
      <c r="K31" s="35"/>
      <c r="L31" s="34"/>
      <c r="M31" s="36"/>
      <c r="N31" s="27">
        <v>10570</v>
      </c>
      <c r="O31" s="51">
        <v>0</v>
      </c>
      <c r="P31" s="56"/>
    </row>
    <row r="32" spans="1:16" ht="12.95" customHeight="1">
      <c r="A32" s="27">
        <v>10666</v>
      </c>
      <c r="B32" s="28" t="s">
        <v>159</v>
      </c>
      <c r="C32" s="28" t="s">
        <v>160</v>
      </c>
      <c r="D32" s="29">
        <v>38.294840000000001</v>
      </c>
      <c r="E32" s="29">
        <v>-107.70198000000001</v>
      </c>
      <c r="F32" s="30">
        <v>1</v>
      </c>
      <c r="G32" s="31">
        <v>39279</v>
      </c>
      <c r="H32" s="32" t="s">
        <v>2090</v>
      </c>
      <c r="I32" s="33">
        <v>72.137473998345286</v>
      </c>
      <c r="J32" s="34"/>
      <c r="K32" s="35"/>
      <c r="L32" s="34"/>
      <c r="M32" s="36"/>
      <c r="N32" s="27">
        <v>10666</v>
      </c>
      <c r="O32" s="51">
        <v>0</v>
      </c>
      <c r="P32" s="56"/>
    </row>
    <row r="33" spans="1:16" ht="12.95" customHeight="1">
      <c r="A33" s="27">
        <v>10700</v>
      </c>
      <c r="B33" s="28" t="s">
        <v>172</v>
      </c>
      <c r="C33" s="28" t="s">
        <v>173</v>
      </c>
      <c r="D33" s="29">
        <v>38.371099999999998</v>
      </c>
      <c r="E33" s="29">
        <v>-108.80200000000001</v>
      </c>
      <c r="F33" s="30">
        <v>3</v>
      </c>
      <c r="G33" s="31">
        <v>34626</v>
      </c>
      <c r="H33" s="32" t="s">
        <v>2091</v>
      </c>
      <c r="I33" s="33">
        <v>71.053394454595477</v>
      </c>
      <c r="J33" s="34"/>
      <c r="K33" s="35"/>
      <c r="L33" s="34"/>
      <c r="M33" s="36"/>
      <c r="N33" s="27">
        <v>10700</v>
      </c>
      <c r="O33" s="51">
        <v>0</v>
      </c>
      <c r="P33" s="56"/>
    </row>
    <row r="34" spans="1:16" ht="12.95" customHeight="1">
      <c r="A34" s="27">
        <v>10805</v>
      </c>
      <c r="B34" s="28" t="s">
        <v>4</v>
      </c>
      <c r="C34" s="28" t="s">
        <v>187</v>
      </c>
      <c r="D34" s="29">
        <v>38.125999999999998</v>
      </c>
      <c r="E34" s="29">
        <v>-108.20766</v>
      </c>
      <c r="F34" s="30">
        <v>1</v>
      </c>
      <c r="G34" s="31">
        <v>34626</v>
      </c>
      <c r="H34" s="32" t="s">
        <v>2092</v>
      </c>
      <c r="I34" s="33">
        <v>76.968383734017848</v>
      </c>
      <c r="J34" s="34"/>
      <c r="K34" s="35"/>
      <c r="L34" s="34"/>
      <c r="M34" s="36"/>
      <c r="N34" s="27">
        <v>10805</v>
      </c>
      <c r="O34" s="51">
        <v>0</v>
      </c>
      <c r="P34" s="56"/>
    </row>
    <row r="35" spans="1:16" ht="12.95" customHeight="1">
      <c r="A35" s="27">
        <v>10834</v>
      </c>
      <c r="B35" s="28" t="s">
        <v>197</v>
      </c>
      <c r="C35" s="28" t="s">
        <v>199</v>
      </c>
      <c r="D35" s="29">
        <v>38.159120000000001</v>
      </c>
      <c r="E35" s="29">
        <v>-108.40304999999999</v>
      </c>
      <c r="F35" s="30">
        <v>1</v>
      </c>
      <c r="G35" s="31">
        <v>39336</v>
      </c>
      <c r="H35" s="32" t="s">
        <v>2093</v>
      </c>
      <c r="I35" s="33">
        <v>69.504783568971149</v>
      </c>
      <c r="J35" s="34"/>
      <c r="K35" s="35"/>
      <c r="L35" s="34"/>
      <c r="M35" s="36"/>
      <c r="N35" s="27">
        <v>10834</v>
      </c>
      <c r="O35" s="51">
        <v>0</v>
      </c>
      <c r="P35" s="56"/>
    </row>
    <row r="36" spans="1:16" ht="12.95" customHeight="1">
      <c r="A36" s="27">
        <v>10906</v>
      </c>
      <c r="B36" s="28" t="s">
        <v>222</v>
      </c>
      <c r="C36" s="28" t="s">
        <v>223</v>
      </c>
      <c r="D36" s="29">
        <v>38.320520000000002</v>
      </c>
      <c r="E36" s="29">
        <v>-108.97699</v>
      </c>
      <c r="F36" s="30">
        <v>1</v>
      </c>
      <c r="G36" s="31">
        <v>39337</v>
      </c>
      <c r="H36" s="32" t="s">
        <v>2094</v>
      </c>
      <c r="I36" s="33">
        <v>68.133668318163174</v>
      </c>
      <c r="J36" s="34"/>
      <c r="K36" s="35"/>
      <c r="L36" s="34"/>
      <c r="M36" s="36"/>
      <c r="N36" s="27">
        <v>10906</v>
      </c>
      <c r="O36" s="51">
        <v>0</v>
      </c>
      <c r="P36" s="56"/>
    </row>
    <row r="37" spans="1:16" ht="12.95" customHeight="1">
      <c r="A37" s="27">
        <v>10917</v>
      </c>
      <c r="B37" s="28" t="s">
        <v>229</v>
      </c>
      <c r="C37" s="28" t="s">
        <v>230</v>
      </c>
      <c r="D37" s="29">
        <v>38.503189999999996</v>
      </c>
      <c r="E37" s="29">
        <v>-108.79037</v>
      </c>
      <c r="F37" s="30">
        <v>1</v>
      </c>
      <c r="G37" s="31">
        <v>39335</v>
      </c>
      <c r="H37" s="32" t="s">
        <v>2095</v>
      </c>
      <c r="I37" s="33">
        <v>54.708203048324457</v>
      </c>
      <c r="J37" s="34"/>
      <c r="K37" s="35"/>
      <c r="L37" s="34"/>
      <c r="M37" s="36"/>
      <c r="N37" s="27">
        <v>10917</v>
      </c>
      <c r="O37" s="51">
        <v>1</v>
      </c>
      <c r="P37" s="56"/>
    </row>
    <row r="38" spans="1:16" ht="12.95" customHeight="1">
      <c r="A38" s="27">
        <v>10922</v>
      </c>
      <c r="B38" s="28" t="s">
        <v>231</v>
      </c>
      <c r="C38" s="28" t="s">
        <v>114</v>
      </c>
      <c r="D38" s="29">
        <v>38.723700000000001</v>
      </c>
      <c r="E38" s="29">
        <v>-108.9097</v>
      </c>
      <c r="F38" s="30">
        <v>1</v>
      </c>
      <c r="G38" s="31">
        <v>39338</v>
      </c>
      <c r="H38" s="32" t="s">
        <v>2096</v>
      </c>
      <c r="I38" s="33">
        <v>70.860039080913211</v>
      </c>
      <c r="J38" s="34"/>
      <c r="K38" s="35"/>
      <c r="L38" s="34"/>
      <c r="M38" s="36"/>
      <c r="N38" s="27">
        <v>10922</v>
      </c>
      <c r="O38" s="51">
        <v>1</v>
      </c>
      <c r="P38" s="56"/>
    </row>
    <row r="39" spans="1:16" ht="12.95" customHeight="1">
      <c r="A39" s="27">
        <v>10980</v>
      </c>
      <c r="B39" s="28" t="s">
        <v>232</v>
      </c>
      <c r="C39" s="28" t="s">
        <v>233</v>
      </c>
      <c r="D39" s="29">
        <v>38.441789999999997</v>
      </c>
      <c r="E39" s="29">
        <v>-108.87737</v>
      </c>
      <c r="F39" s="30">
        <v>3</v>
      </c>
      <c r="G39" s="31">
        <v>39335</v>
      </c>
      <c r="H39" s="32" t="s">
        <v>2097</v>
      </c>
      <c r="I39" s="33">
        <v>52.937513905482767</v>
      </c>
      <c r="J39" s="34"/>
      <c r="K39" s="35"/>
      <c r="L39" s="34"/>
      <c r="M39" s="36"/>
      <c r="N39" s="27">
        <v>10980</v>
      </c>
      <c r="O39" s="51">
        <v>1</v>
      </c>
      <c r="P39" s="56"/>
    </row>
    <row r="40" spans="1:16" ht="12.95" customHeight="1">
      <c r="A40" s="27">
        <v>11206</v>
      </c>
      <c r="B40" s="28" t="s">
        <v>262</v>
      </c>
      <c r="C40" s="28" t="s">
        <v>263</v>
      </c>
      <c r="D40" s="29">
        <v>39.566490000000002</v>
      </c>
      <c r="E40" s="29">
        <v>-108.5017</v>
      </c>
      <c r="F40" s="30">
        <v>1</v>
      </c>
      <c r="G40" s="31">
        <v>38973</v>
      </c>
      <c r="H40" s="32" t="s">
        <v>2098</v>
      </c>
      <c r="I40" s="33">
        <v>79.032226215955845</v>
      </c>
      <c r="J40" s="34"/>
      <c r="K40" s="35"/>
      <c r="L40" s="34"/>
      <c r="M40" s="36"/>
      <c r="N40" s="27">
        <v>11206</v>
      </c>
      <c r="O40" s="51">
        <v>0</v>
      </c>
      <c r="P40" s="56"/>
    </row>
    <row r="41" spans="1:16" ht="12.95" customHeight="1">
      <c r="A41" s="27">
        <v>11208</v>
      </c>
      <c r="B41" s="28" t="s">
        <v>260</v>
      </c>
      <c r="C41" s="28" t="s">
        <v>266</v>
      </c>
      <c r="D41" s="29">
        <v>39.509619999999998</v>
      </c>
      <c r="E41" s="29">
        <v>-108.52482000000001</v>
      </c>
      <c r="F41" s="30">
        <v>1</v>
      </c>
      <c r="G41" s="31">
        <v>38973</v>
      </c>
      <c r="H41" s="32" t="s">
        <v>2099</v>
      </c>
      <c r="I41" s="33">
        <v>73.461926518126901</v>
      </c>
      <c r="J41" s="34"/>
      <c r="K41" s="35"/>
      <c r="L41" s="34"/>
      <c r="M41" s="36"/>
      <c r="N41" s="27">
        <v>11208</v>
      </c>
      <c r="O41" s="51">
        <v>0</v>
      </c>
      <c r="P41" s="56"/>
    </row>
    <row r="42" spans="1:16" ht="12.95" customHeight="1">
      <c r="A42" s="27">
        <v>11408</v>
      </c>
      <c r="B42" s="28" t="s">
        <v>293</v>
      </c>
      <c r="C42" s="28" t="s">
        <v>294</v>
      </c>
      <c r="D42" s="29">
        <v>40.997</v>
      </c>
      <c r="E42" s="29">
        <v>-107.15083333333334</v>
      </c>
      <c r="F42" s="30">
        <v>1</v>
      </c>
      <c r="G42" s="31">
        <v>36075</v>
      </c>
      <c r="H42" s="32" t="s">
        <v>2100</v>
      </c>
      <c r="I42" s="33">
        <v>77.243672084006917</v>
      </c>
      <c r="J42" s="34"/>
      <c r="K42" s="35"/>
      <c r="L42" s="34"/>
      <c r="M42" s="36"/>
      <c r="N42" s="27">
        <v>11408</v>
      </c>
      <c r="O42" s="51">
        <v>0</v>
      </c>
      <c r="P42" s="56" t="s">
        <v>2207</v>
      </c>
    </row>
    <row r="43" spans="1:16" ht="12.95" customHeight="1">
      <c r="A43" s="27">
        <v>11462</v>
      </c>
      <c r="B43" s="28" t="s">
        <v>300</v>
      </c>
      <c r="C43" s="28" t="s">
        <v>301</v>
      </c>
      <c r="D43" s="29">
        <v>40.877099999999999</v>
      </c>
      <c r="E43" s="29">
        <v>-107.08710000000001</v>
      </c>
      <c r="F43" s="30">
        <v>2</v>
      </c>
      <c r="G43" s="31">
        <v>38993</v>
      </c>
      <c r="H43" s="32" t="s">
        <v>2101</v>
      </c>
      <c r="I43" s="33">
        <v>70.160362796748302</v>
      </c>
      <c r="J43" s="34"/>
      <c r="K43" s="35"/>
      <c r="L43" s="34"/>
      <c r="M43" s="36"/>
      <c r="N43" s="27">
        <v>11462</v>
      </c>
      <c r="O43" s="51">
        <v>1</v>
      </c>
      <c r="P43" s="56"/>
    </row>
    <row r="44" spans="1:16" ht="12.95" customHeight="1">
      <c r="A44" s="27">
        <v>11463</v>
      </c>
      <c r="B44" s="28" t="s">
        <v>300</v>
      </c>
      <c r="C44" s="28" t="s">
        <v>302</v>
      </c>
      <c r="D44" s="29">
        <v>40.864100000000001</v>
      </c>
      <c r="E44" s="29">
        <v>-107.06740000000001</v>
      </c>
      <c r="F44" s="30">
        <v>2</v>
      </c>
      <c r="G44" s="31">
        <v>38994</v>
      </c>
      <c r="H44" s="32" t="s">
        <v>2102</v>
      </c>
      <c r="I44" s="33">
        <v>72.641168664047385</v>
      </c>
      <c r="J44" s="34"/>
      <c r="K44" s="35"/>
      <c r="L44" s="34"/>
      <c r="M44" s="36"/>
      <c r="N44" s="27">
        <v>11463</v>
      </c>
      <c r="O44" s="51">
        <v>1</v>
      </c>
      <c r="P44" s="56"/>
    </row>
    <row r="45" spans="1:16" ht="12.95" customHeight="1">
      <c r="A45" s="27">
        <v>11485</v>
      </c>
      <c r="B45" s="28" t="s">
        <v>305</v>
      </c>
      <c r="C45" s="28" t="s">
        <v>306</v>
      </c>
      <c r="D45" s="29">
        <v>40.719650000000001</v>
      </c>
      <c r="E45" s="29">
        <v>-108.7518</v>
      </c>
      <c r="F45" s="30">
        <v>1</v>
      </c>
      <c r="G45" s="31">
        <v>38944</v>
      </c>
      <c r="H45" s="32" t="s">
        <v>2103</v>
      </c>
      <c r="I45" s="33">
        <v>63.876469111987085</v>
      </c>
      <c r="J45" s="34"/>
      <c r="K45" s="35"/>
      <c r="L45" s="34"/>
      <c r="M45" s="36"/>
      <c r="N45" s="27">
        <v>11485</v>
      </c>
      <c r="O45" s="51">
        <v>1</v>
      </c>
      <c r="P45" s="56"/>
    </row>
    <row r="46" spans="1:16" ht="12.95" customHeight="1">
      <c r="A46" s="41">
        <v>11535</v>
      </c>
      <c r="B46" s="42" t="s">
        <v>314</v>
      </c>
      <c r="C46" s="42" t="s">
        <v>2104</v>
      </c>
      <c r="D46" s="43">
        <v>40.050600000000003</v>
      </c>
      <c r="E46" s="43">
        <v>-107.4687</v>
      </c>
      <c r="F46" s="44">
        <v>1</v>
      </c>
      <c r="G46" s="45">
        <v>36684</v>
      </c>
      <c r="H46" s="46" t="s">
        <v>2105</v>
      </c>
      <c r="I46" s="47">
        <v>52.221089493830441</v>
      </c>
      <c r="J46" s="48">
        <v>40812</v>
      </c>
      <c r="K46" s="49" t="s">
        <v>2106</v>
      </c>
      <c r="L46" s="50">
        <v>61.7</v>
      </c>
      <c r="M46" s="44"/>
      <c r="N46" s="41">
        <v>11535</v>
      </c>
      <c r="O46" s="37">
        <v>0</v>
      </c>
      <c r="P46" s="37"/>
    </row>
    <row r="47" spans="1:16" ht="12.95" customHeight="1">
      <c r="A47" s="27">
        <v>11765</v>
      </c>
      <c r="B47" s="28" t="s">
        <v>337</v>
      </c>
      <c r="C47" s="28" t="s">
        <v>338</v>
      </c>
      <c r="D47" s="29">
        <v>39.876820000000002</v>
      </c>
      <c r="E47" s="29">
        <v>-107.76486</v>
      </c>
      <c r="F47" s="30">
        <v>2</v>
      </c>
      <c r="G47" s="31">
        <v>38936</v>
      </c>
      <c r="H47" s="32" t="s">
        <v>2107</v>
      </c>
      <c r="I47" s="33">
        <v>61.804551606516497</v>
      </c>
      <c r="J47" s="34"/>
      <c r="K47" s="35"/>
      <c r="L47" s="34"/>
      <c r="M47" s="36" t="s">
        <v>2108</v>
      </c>
      <c r="N47" s="27">
        <v>11765</v>
      </c>
      <c r="O47" s="51">
        <v>0</v>
      </c>
      <c r="P47" s="56"/>
    </row>
    <row r="48" spans="1:16" ht="12.95" customHeight="1">
      <c r="A48" s="27">
        <v>12182</v>
      </c>
      <c r="B48" s="28" t="s">
        <v>385</v>
      </c>
      <c r="C48" s="28" t="s">
        <v>386</v>
      </c>
      <c r="D48" s="29">
        <v>40.130800000000001</v>
      </c>
      <c r="E48" s="29">
        <v>-105.7675</v>
      </c>
      <c r="F48" s="30">
        <v>2</v>
      </c>
      <c r="G48" s="31">
        <v>35682</v>
      </c>
      <c r="H48" s="32" t="s">
        <v>2109</v>
      </c>
      <c r="I48" s="33">
        <v>66.34738691723939</v>
      </c>
      <c r="J48" s="34"/>
      <c r="K48" s="35"/>
      <c r="L48" s="34"/>
      <c r="M48" s="36"/>
      <c r="N48" s="27">
        <v>12182</v>
      </c>
      <c r="O48" s="51">
        <v>1</v>
      </c>
      <c r="P48" s="56"/>
    </row>
    <row r="49" spans="1:16" ht="12.95" customHeight="1">
      <c r="A49" s="41">
        <v>12759</v>
      </c>
      <c r="B49" s="42" t="s">
        <v>572</v>
      </c>
      <c r="C49" s="42" t="s">
        <v>583</v>
      </c>
      <c r="D49" s="43">
        <v>39.237200000000001</v>
      </c>
      <c r="E49" s="43">
        <v>-106.59</v>
      </c>
      <c r="F49" s="44">
        <v>2</v>
      </c>
      <c r="G49" s="45">
        <v>38972</v>
      </c>
      <c r="H49" s="46" t="s">
        <v>2110</v>
      </c>
      <c r="I49" s="47">
        <v>53.611138628673118</v>
      </c>
      <c r="J49" s="48">
        <v>41176</v>
      </c>
      <c r="K49" s="49" t="s">
        <v>2111</v>
      </c>
      <c r="L49" s="50">
        <v>56.1</v>
      </c>
      <c r="M49" s="44"/>
      <c r="N49" s="41">
        <v>12759</v>
      </c>
      <c r="O49" s="37">
        <v>1</v>
      </c>
      <c r="P49" s="37"/>
    </row>
    <row r="50" spans="1:16" ht="12.95" customHeight="1">
      <c r="A50" s="27">
        <v>12802</v>
      </c>
      <c r="B50" s="28" t="s">
        <v>624</v>
      </c>
      <c r="C50" s="28" t="s">
        <v>625</v>
      </c>
      <c r="D50" s="29">
        <v>40.501330000000003</v>
      </c>
      <c r="E50" s="29">
        <v>-107.26433</v>
      </c>
      <c r="F50" s="30">
        <v>1</v>
      </c>
      <c r="G50" s="31">
        <v>37131</v>
      </c>
      <c r="H50" s="32" t="s">
        <v>2112</v>
      </c>
      <c r="I50" s="33">
        <v>70.445776334485942</v>
      </c>
      <c r="J50" s="34"/>
      <c r="K50" s="35"/>
      <c r="L50" s="34"/>
      <c r="M50" s="36"/>
      <c r="N50" s="27">
        <v>12802</v>
      </c>
      <c r="O50" s="51">
        <v>0</v>
      </c>
      <c r="P50" s="56" t="s">
        <v>2207</v>
      </c>
    </row>
    <row r="51" spans="1:16" ht="12.95" customHeight="1">
      <c r="A51" s="27">
        <v>12832</v>
      </c>
      <c r="B51" s="28" t="s">
        <v>648</v>
      </c>
      <c r="C51" s="28" t="s">
        <v>649</v>
      </c>
      <c r="D51" s="29">
        <v>40.688833333333335</v>
      </c>
      <c r="E51" s="29">
        <v>-107.4345</v>
      </c>
      <c r="F51" s="30">
        <v>1</v>
      </c>
      <c r="G51" s="31">
        <v>38945</v>
      </c>
      <c r="H51" s="32" t="s">
        <v>2113</v>
      </c>
      <c r="I51" s="33">
        <v>87.657510626380642</v>
      </c>
      <c r="J51" s="34"/>
      <c r="K51" s="35"/>
      <c r="L51" s="34"/>
      <c r="M51" s="36"/>
      <c r="N51" s="27">
        <v>12832</v>
      </c>
      <c r="O51" s="51">
        <v>0</v>
      </c>
      <c r="P51" s="56" t="s">
        <v>2207</v>
      </c>
    </row>
    <row r="52" spans="1:16" ht="12.95" customHeight="1">
      <c r="A52" s="27">
        <v>12961</v>
      </c>
      <c r="B52" s="28" t="s">
        <v>724</v>
      </c>
      <c r="C52" s="28" t="s">
        <v>725</v>
      </c>
      <c r="D52" s="29">
        <v>40.462400000000002</v>
      </c>
      <c r="E52" s="29">
        <v>-106.17700000000001</v>
      </c>
      <c r="F52" s="30">
        <v>1</v>
      </c>
      <c r="G52" s="31">
        <v>35696</v>
      </c>
      <c r="H52" s="32" t="s">
        <v>2114</v>
      </c>
      <c r="I52" s="33">
        <v>83.77802956628949</v>
      </c>
      <c r="J52" s="34"/>
      <c r="K52" s="35"/>
      <c r="L52" s="34"/>
      <c r="M52" s="36"/>
      <c r="N52" s="27">
        <v>12961</v>
      </c>
      <c r="O52" s="51">
        <v>0</v>
      </c>
      <c r="P52" s="56" t="s">
        <v>2207</v>
      </c>
    </row>
    <row r="53" spans="1:16" ht="12.95" customHeight="1">
      <c r="A53" s="27">
        <v>6753400</v>
      </c>
      <c r="B53" s="28" t="s">
        <v>1070</v>
      </c>
      <c r="C53" s="28" t="s">
        <v>1071</v>
      </c>
      <c r="D53" s="29">
        <v>40.898299999999999</v>
      </c>
      <c r="E53" s="29">
        <v>-104.86799999999999</v>
      </c>
      <c r="F53" s="30">
        <v>3</v>
      </c>
      <c r="G53" s="31">
        <v>34535</v>
      </c>
      <c r="H53" s="32" t="s">
        <v>2115</v>
      </c>
      <c r="I53" s="33">
        <v>68.257581987838947</v>
      </c>
      <c r="J53" s="34"/>
      <c r="K53" s="35"/>
      <c r="L53" s="34"/>
      <c r="M53" s="36"/>
      <c r="N53" s="27">
        <v>6753400</v>
      </c>
      <c r="O53" s="51">
        <v>0</v>
      </c>
      <c r="P53" s="56"/>
    </row>
    <row r="54" spans="1:16" ht="12.95" customHeight="1">
      <c r="A54" s="41" t="s">
        <v>219</v>
      </c>
      <c r="B54" s="42" t="s">
        <v>220</v>
      </c>
      <c r="C54" s="42" t="s">
        <v>221</v>
      </c>
      <c r="D54" s="43">
        <v>38.382730000000002</v>
      </c>
      <c r="E54" s="43">
        <v>-108.99602</v>
      </c>
      <c r="F54" s="44">
        <v>1</v>
      </c>
      <c r="G54" s="45">
        <v>39337</v>
      </c>
      <c r="H54" s="46" t="s">
        <v>2116</v>
      </c>
      <c r="I54" s="47">
        <v>62.710260182172185</v>
      </c>
      <c r="J54" s="48">
        <v>40743</v>
      </c>
      <c r="K54" s="49" t="s">
        <v>2117</v>
      </c>
      <c r="L54" s="50">
        <v>68.599999999999994</v>
      </c>
      <c r="M54" s="44"/>
      <c r="N54" s="41" t="s">
        <v>219</v>
      </c>
      <c r="O54" s="37">
        <v>0</v>
      </c>
      <c r="P54" s="37"/>
    </row>
    <row r="55" spans="1:16" ht="12.95" customHeight="1">
      <c r="A55" s="27" t="s">
        <v>601</v>
      </c>
      <c r="B55" s="28" t="s">
        <v>602</v>
      </c>
      <c r="C55" s="28" t="s">
        <v>603</v>
      </c>
      <c r="D55" s="29">
        <v>39.129199999999997</v>
      </c>
      <c r="E55" s="29">
        <v>-106.61799999999999</v>
      </c>
      <c r="F55" s="30">
        <v>2</v>
      </c>
      <c r="G55" s="31">
        <v>38970</v>
      </c>
      <c r="H55" s="32" t="s">
        <v>2118</v>
      </c>
      <c r="I55" s="33">
        <v>67.679285451291449</v>
      </c>
      <c r="J55" s="34"/>
      <c r="K55" s="35"/>
      <c r="L55" s="34"/>
      <c r="M55" s="36"/>
      <c r="N55" s="27" t="s">
        <v>601</v>
      </c>
      <c r="O55" s="51">
        <v>1</v>
      </c>
      <c r="P55" s="56"/>
    </row>
    <row r="56" spans="1:16" ht="12.95" customHeight="1">
      <c r="A56" s="27" t="s">
        <v>954</v>
      </c>
      <c r="B56" s="28" t="s">
        <v>955</v>
      </c>
      <c r="C56" s="28" t="s">
        <v>956</v>
      </c>
      <c r="D56" s="29">
        <v>39.355240000000002</v>
      </c>
      <c r="E56" s="29">
        <v>-105.02718</v>
      </c>
      <c r="F56" s="30">
        <v>1</v>
      </c>
      <c r="G56" s="31">
        <v>39310</v>
      </c>
      <c r="H56" s="32" t="s">
        <v>2119</v>
      </c>
      <c r="I56" s="33">
        <v>74.448459330776487</v>
      </c>
      <c r="J56" s="34"/>
      <c r="K56" s="35"/>
      <c r="L56" s="34"/>
      <c r="M56" s="36"/>
      <c r="N56" s="27" t="s">
        <v>954</v>
      </c>
      <c r="O56" s="51">
        <v>0</v>
      </c>
      <c r="P56" s="56" t="s">
        <v>2207</v>
      </c>
    </row>
    <row r="57" spans="1:16" ht="12.95" customHeight="1">
      <c r="A57" s="27" t="s">
        <v>966</v>
      </c>
      <c r="B57" s="28" t="s">
        <v>961</v>
      </c>
      <c r="C57" s="28" t="s">
        <v>965</v>
      </c>
      <c r="D57" s="29">
        <v>39.3691666666667</v>
      </c>
      <c r="E57" s="29">
        <v>-104.96550000000001</v>
      </c>
      <c r="F57" s="30">
        <v>1</v>
      </c>
      <c r="G57" s="31">
        <v>37771</v>
      </c>
      <c r="H57" s="32" t="s">
        <v>2120</v>
      </c>
      <c r="I57" s="33">
        <v>24.832908796833891</v>
      </c>
      <c r="J57" s="34"/>
      <c r="K57" s="35"/>
      <c r="L57" s="34"/>
      <c r="M57" s="36"/>
      <c r="N57" s="27" t="s">
        <v>966</v>
      </c>
      <c r="O57" s="51">
        <v>1</v>
      </c>
      <c r="P57" s="56"/>
    </row>
    <row r="58" spans="1:16" ht="12.95" customHeight="1">
      <c r="A58" s="27" t="s">
        <v>969</v>
      </c>
      <c r="B58" s="28" t="s">
        <v>967</v>
      </c>
      <c r="C58" s="28" t="s">
        <v>970</v>
      </c>
      <c r="D58" s="29">
        <v>39.184310000000004</v>
      </c>
      <c r="E58" s="29">
        <v>-104.93068</v>
      </c>
      <c r="F58" s="30">
        <v>2</v>
      </c>
      <c r="G58" s="31">
        <v>39308</v>
      </c>
      <c r="H58" s="32" t="s">
        <v>2121</v>
      </c>
      <c r="I58" s="33">
        <v>59.056323323477081</v>
      </c>
      <c r="J58" s="34"/>
      <c r="K58" s="35"/>
      <c r="L58" s="34"/>
      <c r="M58" s="36"/>
      <c r="N58" s="27" t="s">
        <v>969</v>
      </c>
      <c r="O58" s="51">
        <v>0</v>
      </c>
      <c r="P58" s="56" t="s">
        <v>2207</v>
      </c>
    </row>
    <row r="59" spans="1:16" ht="12.95" customHeight="1">
      <c r="A59" s="27" t="s">
        <v>1025</v>
      </c>
      <c r="B59" s="28" t="s">
        <v>1026</v>
      </c>
      <c r="C59" s="28" t="s">
        <v>1027</v>
      </c>
      <c r="D59" s="29">
        <v>39.047694</v>
      </c>
      <c r="E59" s="29">
        <v>-105.098333</v>
      </c>
      <c r="F59" s="30">
        <v>1</v>
      </c>
      <c r="G59" s="31">
        <v>37189</v>
      </c>
      <c r="H59" s="32" t="s">
        <v>2122</v>
      </c>
      <c r="I59" s="33">
        <v>85.826466455213165</v>
      </c>
      <c r="J59" s="34"/>
      <c r="K59" s="35"/>
      <c r="L59" s="34"/>
      <c r="M59" s="36"/>
      <c r="N59" s="27" t="s">
        <v>1025</v>
      </c>
      <c r="O59" s="51">
        <v>0</v>
      </c>
      <c r="P59" s="56"/>
    </row>
    <row r="60" spans="1:16" ht="12.95" customHeight="1">
      <c r="A60" s="27" t="s">
        <v>1273</v>
      </c>
      <c r="B60" s="28" t="s">
        <v>1274</v>
      </c>
      <c r="C60" s="28" t="s">
        <v>1275</v>
      </c>
      <c r="D60" s="29">
        <v>37.135382999999997</v>
      </c>
      <c r="E60" s="29">
        <v>-103.015716</v>
      </c>
      <c r="F60" s="30">
        <v>3</v>
      </c>
      <c r="G60" s="31">
        <v>38084</v>
      </c>
      <c r="H60" s="32" t="s">
        <v>2123</v>
      </c>
      <c r="I60" s="33">
        <v>63.74281163787871</v>
      </c>
      <c r="J60" s="34"/>
      <c r="K60" s="35"/>
      <c r="L60" s="34"/>
      <c r="M60" s="36"/>
      <c r="N60" s="27" t="s">
        <v>1273</v>
      </c>
      <c r="O60" s="51">
        <v>1</v>
      </c>
      <c r="P60" s="56"/>
    </row>
    <row r="61" spans="1:16" ht="12.95" customHeight="1">
      <c r="A61" s="27" t="s">
        <v>1276</v>
      </c>
      <c r="B61" s="28" t="s">
        <v>203</v>
      </c>
      <c r="C61" s="28" t="s">
        <v>114</v>
      </c>
      <c r="D61" s="29">
        <v>37.110849999999999</v>
      </c>
      <c r="E61" s="29">
        <v>-103.0744</v>
      </c>
      <c r="F61" s="30">
        <v>3</v>
      </c>
      <c r="G61" s="31">
        <v>38084</v>
      </c>
      <c r="H61" s="32" t="s">
        <v>2124</v>
      </c>
      <c r="I61" s="33">
        <v>44.636082796684093</v>
      </c>
      <c r="J61" s="34"/>
      <c r="K61" s="35"/>
      <c r="L61" s="34"/>
      <c r="M61" s="36"/>
      <c r="N61" s="27" t="s">
        <v>1276</v>
      </c>
      <c r="O61" s="51">
        <v>1</v>
      </c>
      <c r="P61" s="56"/>
    </row>
    <row r="62" spans="1:16" ht="12.95" customHeight="1">
      <c r="A62" s="27" t="s">
        <v>1279</v>
      </c>
      <c r="B62" s="28" t="s">
        <v>1274</v>
      </c>
      <c r="C62" s="28" t="s">
        <v>1280</v>
      </c>
      <c r="D62" s="29">
        <v>37.168532999999996</v>
      </c>
      <c r="E62" s="29">
        <v>-103.034533</v>
      </c>
      <c r="F62" s="30">
        <v>3</v>
      </c>
      <c r="G62" s="31">
        <v>38084</v>
      </c>
      <c r="H62" s="32" t="s">
        <v>2125</v>
      </c>
      <c r="I62" s="33">
        <v>64.12282547537967</v>
      </c>
      <c r="J62" s="34"/>
      <c r="K62" s="35"/>
      <c r="L62" s="34"/>
      <c r="M62" s="36"/>
      <c r="N62" s="27" t="s">
        <v>1279</v>
      </c>
      <c r="O62" s="51">
        <v>1</v>
      </c>
      <c r="P62" s="56"/>
    </row>
    <row r="63" spans="1:16" ht="12.95" customHeight="1">
      <c r="A63" s="27" t="s">
        <v>1436</v>
      </c>
      <c r="B63" s="28" t="s">
        <v>1437</v>
      </c>
      <c r="C63" s="28" t="s">
        <v>1438</v>
      </c>
      <c r="D63" s="29">
        <v>37.448887999999997</v>
      </c>
      <c r="E63" s="29">
        <v>-108.20777699999999</v>
      </c>
      <c r="F63" s="30">
        <v>2</v>
      </c>
      <c r="G63" s="31">
        <v>38909</v>
      </c>
      <c r="H63" s="32" t="s">
        <v>2126</v>
      </c>
      <c r="I63" s="33">
        <v>87.879120716265945</v>
      </c>
      <c r="J63" s="34"/>
      <c r="K63" s="35"/>
      <c r="L63" s="34"/>
      <c r="M63" s="36"/>
      <c r="N63" s="27" t="s">
        <v>1436</v>
      </c>
      <c r="O63" s="51">
        <v>1</v>
      </c>
      <c r="P63" s="56"/>
    </row>
    <row r="64" spans="1:16" ht="12.95" customHeight="1">
      <c r="A64" s="27" t="s">
        <v>1480</v>
      </c>
      <c r="B64" s="28" t="s">
        <v>1277</v>
      </c>
      <c r="C64" s="28" t="s">
        <v>1481</v>
      </c>
      <c r="D64" s="29">
        <v>38.850700000000003</v>
      </c>
      <c r="E64" s="29">
        <v>-103.5394</v>
      </c>
      <c r="F64" s="30">
        <v>3</v>
      </c>
      <c r="G64" s="31">
        <v>36879</v>
      </c>
      <c r="H64" s="32" t="s">
        <v>2127</v>
      </c>
      <c r="I64" s="33">
        <v>61.683950562005869</v>
      </c>
      <c r="J64" s="34"/>
      <c r="K64" s="35"/>
      <c r="L64" s="34"/>
      <c r="M64" s="36"/>
      <c r="N64" s="27" t="s">
        <v>1480</v>
      </c>
      <c r="O64" s="51">
        <v>0</v>
      </c>
      <c r="P64" s="56"/>
    </row>
    <row r="65" spans="1:16" ht="12.95" customHeight="1">
      <c r="A65" s="27" t="s">
        <v>1532</v>
      </c>
      <c r="B65" s="28" t="s">
        <v>1533</v>
      </c>
      <c r="C65" s="28" t="s">
        <v>2128</v>
      </c>
      <c r="D65" s="29">
        <v>38.036111111111111</v>
      </c>
      <c r="E65" s="29">
        <v>-105.64250000000001</v>
      </c>
      <c r="F65" s="30">
        <v>2</v>
      </c>
      <c r="G65" s="31">
        <v>34557</v>
      </c>
      <c r="H65" s="32" t="s">
        <v>2129</v>
      </c>
      <c r="I65" s="33">
        <v>76.7165810451217</v>
      </c>
      <c r="J65" s="34"/>
      <c r="K65" s="35"/>
      <c r="L65" s="34"/>
      <c r="M65" s="36"/>
      <c r="N65" s="27" t="s">
        <v>1532</v>
      </c>
      <c r="O65" s="51">
        <v>1</v>
      </c>
      <c r="P65" s="56"/>
    </row>
    <row r="66" spans="1:16" ht="12.95" customHeight="1">
      <c r="A66" s="27" t="s">
        <v>1534</v>
      </c>
      <c r="B66" s="28" t="s">
        <v>1535</v>
      </c>
      <c r="C66" s="28" t="s">
        <v>2128</v>
      </c>
      <c r="D66" s="29">
        <v>37.553055555555552</v>
      </c>
      <c r="E66" s="29">
        <v>-106.80222222222221</v>
      </c>
      <c r="F66" s="30">
        <v>2</v>
      </c>
      <c r="G66" s="31">
        <v>34963</v>
      </c>
      <c r="H66" s="32" t="s">
        <v>2130</v>
      </c>
      <c r="I66" s="33">
        <v>82.953624270933986</v>
      </c>
      <c r="J66" s="34"/>
      <c r="K66" s="35"/>
      <c r="L66" s="34"/>
      <c r="M66" s="36"/>
      <c r="N66" s="27" t="s">
        <v>1534</v>
      </c>
      <c r="O66" s="51">
        <v>1</v>
      </c>
      <c r="P66" s="56"/>
    </row>
    <row r="67" spans="1:16" ht="12.95" customHeight="1">
      <c r="A67" s="27" t="s">
        <v>1545</v>
      </c>
      <c r="B67" s="28" t="s">
        <v>1546</v>
      </c>
      <c r="C67" s="28" t="s">
        <v>2128</v>
      </c>
      <c r="D67" s="29">
        <v>38.21</v>
      </c>
      <c r="E67" s="29">
        <v>-107.46361111111112</v>
      </c>
      <c r="F67" s="30">
        <v>2</v>
      </c>
      <c r="G67" s="31">
        <v>34562</v>
      </c>
      <c r="H67" s="32" t="s">
        <v>2131</v>
      </c>
      <c r="I67" s="33">
        <v>76.820810605846447</v>
      </c>
      <c r="J67" s="34"/>
      <c r="K67" s="35"/>
      <c r="L67" s="34"/>
      <c r="M67" s="36"/>
      <c r="N67" s="27" t="s">
        <v>1545</v>
      </c>
      <c r="O67" s="51">
        <v>1</v>
      </c>
      <c r="P67" s="56"/>
    </row>
    <row r="68" spans="1:16" ht="12.95" customHeight="1">
      <c r="A68" s="27" t="s">
        <v>1551</v>
      </c>
      <c r="B68" s="28" t="s">
        <v>1552</v>
      </c>
      <c r="C68" s="28" t="s">
        <v>2128</v>
      </c>
      <c r="D68" s="29">
        <v>38.772500000000001</v>
      </c>
      <c r="E68" s="29">
        <v>-106.62249999999999</v>
      </c>
      <c r="F68" s="30">
        <v>2</v>
      </c>
      <c r="G68" s="31">
        <v>34563</v>
      </c>
      <c r="H68" s="32" t="s">
        <v>2132</v>
      </c>
      <c r="I68" s="33">
        <v>86.713338964231866</v>
      </c>
      <c r="J68" s="34"/>
      <c r="K68" s="35"/>
      <c r="L68" s="34"/>
      <c r="M68" s="36"/>
      <c r="N68" s="27" t="s">
        <v>1551</v>
      </c>
      <c r="O68" s="51">
        <v>1</v>
      </c>
      <c r="P68" s="56"/>
    </row>
    <row r="69" spans="1:16" ht="12.95" customHeight="1">
      <c r="A69" s="27" t="s">
        <v>1566</v>
      </c>
      <c r="B69" s="28" t="s">
        <v>185</v>
      </c>
      <c r="C69" s="28" t="s">
        <v>2128</v>
      </c>
      <c r="D69" s="29">
        <v>37.428888888888885</v>
      </c>
      <c r="E69" s="29">
        <v>-106.75888888888889</v>
      </c>
      <c r="F69" s="30">
        <v>2</v>
      </c>
      <c r="G69" s="31">
        <v>34547</v>
      </c>
      <c r="H69" s="32" t="s">
        <v>2133</v>
      </c>
      <c r="I69" s="33">
        <v>59.895811157034927</v>
      </c>
      <c r="J69" s="34"/>
      <c r="K69" s="35"/>
      <c r="L69" s="34"/>
      <c r="M69" s="36"/>
      <c r="N69" s="27" t="s">
        <v>1566</v>
      </c>
      <c r="O69" s="51">
        <v>1</v>
      </c>
      <c r="P69" s="56"/>
    </row>
    <row r="70" spans="1:16" ht="12.95" customHeight="1">
      <c r="A70" s="27" t="s">
        <v>1571</v>
      </c>
      <c r="B70" s="28" t="s">
        <v>1307</v>
      </c>
      <c r="C70" s="28" t="s">
        <v>2128</v>
      </c>
      <c r="D70" s="29">
        <v>37.677</v>
      </c>
      <c r="E70" s="29">
        <v>-107.7509</v>
      </c>
      <c r="F70" s="30">
        <v>2</v>
      </c>
      <c r="G70" s="31">
        <v>34550</v>
      </c>
      <c r="H70" s="32" t="s">
        <v>2134</v>
      </c>
      <c r="I70" s="33">
        <v>61.344849096843731</v>
      </c>
      <c r="J70" s="34"/>
      <c r="K70" s="35"/>
      <c r="L70" s="34"/>
      <c r="M70" s="36"/>
      <c r="N70" s="27" t="s">
        <v>1571</v>
      </c>
      <c r="O70" s="51">
        <v>0</v>
      </c>
      <c r="P70" s="56"/>
    </row>
    <row r="71" spans="1:16" ht="12.95" customHeight="1">
      <c r="A71" s="41" t="s">
        <v>1572</v>
      </c>
      <c r="B71" s="42" t="s">
        <v>1416</v>
      </c>
      <c r="C71" s="42" t="s">
        <v>1573</v>
      </c>
      <c r="D71" s="43">
        <v>37.333611111111111</v>
      </c>
      <c r="E71" s="43">
        <v>-107.90944444444445</v>
      </c>
      <c r="F71" s="44">
        <v>1</v>
      </c>
      <c r="G71" s="45">
        <v>34547</v>
      </c>
      <c r="H71" s="46" t="s">
        <v>2135</v>
      </c>
      <c r="I71" s="47">
        <v>77.208701012490579</v>
      </c>
      <c r="J71" s="48">
        <v>40714</v>
      </c>
      <c r="K71" s="49" t="s">
        <v>2136</v>
      </c>
      <c r="L71" s="50">
        <v>68.5</v>
      </c>
      <c r="M71" s="44"/>
      <c r="N71" s="41" t="s">
        <v>1572</v>
      </c>
      <c r="O71" s="37">
        <v>0</v>
      </c>
      <c r="P71" s="37"/>
    </row>
    <row r="72" spans="1:16" ht="12.95" customHeight="1">
      <c r="A72" s="27" t="s">
        <v>1582</v>
      </c>
      <c r="B72" s="28" t="s">
        <v>862</v>
      </c>
      <c r="C72" s="28" t="s">
        <v>2128</v>
      </c>
      <c r="D72" s="29">
        <v>40.204722222222223</v>
      </c>
      <c r="E72" s="29">
        <v>-105.40611111111112</v>
      </c>
      <c r="F72" s="30">
        <v>2</v>
      </c>
      <c r="G72" s="31">
        <v>34956</v>
      </c>
      <c r="H72" s="32" t="s">
        <v>2137</v>
      </c>
      <c r="I72" s="33">
        <v>87.208836444430659</v>
      </c>
      <c r="J72" s="34"/>
      <c r="K72" s="35"/>
      <c r="L72" s="34"/>
      <c r="M72" s="36"/>
      <c r="N72" s="27" t="s">
        <v>1582</v>
      </c>
      <c r="O72" s="51">
        <v>0</v>
      </c>
      <c r="P72" s="56"/>
    </row>
    <row r="73" spans="1:16" ht="12.95" customHeight="1">
      <c r="A73" s="27" t="s">
        <v>1583</v>
      </c>
      <c r="B73" s="28" t="s">
        <v>1584</v>
      </c>
      <c r="C73" s="28" t="s">
        <v>2128</v>
      </c>
      <c r="D73" s="29">
        <v>38.189722222222215</v>
      </c>
      <c r="E73" s="29">
        <v>-105.77638888888889</v>
      </c>
      <c r="F73" s="30">
        <v>2</v>
      </c>
      <c r="G73" s="31">
        <v>34939</v>
      </c>
      <c r="H73" s="32" t="s">
        <v>2138</v>
      </c>
      <c r="I73" s="33">
        <v>70.181283218988767</v>
      </c>
      <c r="J73" s="34"/>
      <c r="K73" s="35"/>
      <c r="L73" s="34"/>
      <c r="M73" s="36"/>
      <c r="N73" s="27" t="s">
        <v>1583</v>
      </c>
      <c r="O73" s="51">
        <v>1</v>
      </c>
      <c r="P73" s="56"/>
    </row>
    <row r="74" spans="1:16" ht="12.95" customHeight="1">
      <c r="A74" s="27" t="s">
        <v>1586</v>
      </c>
      <c r="B74" s="28" t="s">
        <v>1587</v>
      </c>
      <c r="C74" s="28" t="s">
        <v>2128</v>
      </c>
      <c r="D74" s="29">
        <v>37.919166666666662</v>
      </c>
      <c r="E74" s="29">
        <v>-106.71527777777779</v>
      </c>
      <c r="F74" s="30">
        <v>2</v>
      </c>
      <c r="G74" s="31">
        <v>34934</v>
      </c>
      <c r="H74" s="32" t="s">
        <v>2139</v>
      </c>
      <c r="I74" s="33">
        <v>59.392050358805228</v>
      </c>
      <c r="J74" s="34"/>
      <c r="K74" s="35"/>
      <c r="L74" s="34"/>
      <c r="M74" s="36"/>
      <c r="N74" s="27" t="s">
        <v>1586</v>
      </c>
      <c r="O74" s="51">
        <v>1</v>
      </c>
      <c r="P74" s="56"/>
    </row>
    <row r="75" spans="1:16" ht="12.95" customHeight="1">
      <c r="A75" s="27" t="s">
        <v>1588</v>
      </c>
      <c r="B75" s="28" t="s">
        <v>65</v>
      </c>
      <c r="C75" s="28" t="s">
        <v>2128</v>
      </c>
      <c r="D75" s="29">
        <v>37.999722222222225</v>
      </c>
      <c r="E75" s="29">
        <v>-108.19388888888889</v>
      </c>
      <c r="F75" s="30">
        <v>1</v>
      </c>
      <c r="G75" s="31">
        <v>34932</v>
      </c>
      <c r="H75" s="32" t="s">
        <v>2140</v>
      </c>
      <c r="I75" s="33">
        <v>81.269601787384772</v>
      </c>
      <c r="J75" s="34"/>
      <c r="K75" s="35"/>
      <c r="L75" s="34"/>
      <c r="M75" s="36"/>
      <c r="N75" s="27" t="s">
        <v>1588</v>
      </c>
      <c r="O75" s="51">
        <v>1</v>
      </c>
      <c r="P75" s="56"/>
    </row>
    <row r="76" spans="1:16" ht="12.95" customHeight="1">
      <c r="A76" s="27" t="s">
        <v>1593</v>
      </c>
      <c r="B76" s="28" t="s">
        <v>687</v>
      </c>
      <c r="C76" s="28" t="s">
        <v>2128</v>
      </c>
      <c r="D76" s="29">
        <v>37.666111111111107</v>
      </c>
      <c r="E76" s="29">
        <v>-107.07</v>
      </c>
      <c r="F76" s="30">
        <v>2</v>
      </c>
      <c r="G76" s="31">
        <v>34928</v>
      </c>
      <c r="H76" s="32" t="s">
        <v>2141</v>
      </c>
      <c r="I76" s="33">
        <v>86.579988924217801</v>
      </c>
      <c r="J76" s="34"/>
      <c r="K76" s="35"/>
      <c r="L76" s="34"/>
      <c r="M76" s="36"/>
      <c r="N76" s="27" t="s">
        <v>1593</v>
      </c>
      <c r="O76" s="51">
        <v>1</v>
      </c>
      <c r="P76" s="56"/>
    </row>
    <row r="77" spans="1:16" ht="12.95" customHeight="1">
      <c r="A77" s="27" t="s">
        <v>1598</v>
      </c>
      <c r="B77" s="28" t="s">
        <v>1599</v>
      </c>
      <c r="C77" s="28" t="s">
        <v>2128</v>
      </c>
      <c r="D77" s="29">
        <v>38.981666666666669</v>
      </c>
      <c r="E77" s="29">
        <v>-107.19111111111111</v>
      </c>
      <c r="F77" s="30">
        <v>2</v>
      </c>
      <c r="G77" s="31">
        <v>34955</v>
      </c>
      <c r="H77" s="32" t="s">
        <v>2142</v>
      </c>
      <c r="I77" s="33">
        <v>60.018249724132076</v>
      </c>
      <c r="J77" s="34"/>
      <c r="K77" s="35"/>
      <c r="L77" s="34"/>
      <c r="M77" s="36"/>
      <c r="N77" s="27" t="s">
        <v>1598</v>
      </c>
      <c r="O77" s="51">
        <v>1</v>
      </c>
      <c r="P77" s="56"/>
    </row>
    <row r="78" spans="1:16" ht="12.95" customHeight="1">
      <c r="A78" s="27" t="s">
        <v>1601</v>
      </c>
      <c r="B78" s="28" t="s">
        <v>1088</v>
      </c>
      <c r="C78" s="28" t="s">
        <v>2128</v>
      </c>
      <c r="D78" s="29">
        <v>38.594166666666666</v>
      </c>
      <c r="E78" s="29">
        <v>-105.83638888888889</v>
      </c>
      <c r="F78" s="30">
        <v>1</v>
      </c>
      <c r="G78" s="31">
        <v>34933</v>
      </c>
      <c r="H78" s="32" t="s">
        <v>2143</v>
      </c>
      <c r="I78" s="33">
        <v>56.321453879574165</v>
      </c>
      <c r="J78" s="34"/>
      <c r="K78" s="35"/>
      <c r="L78" s="34"/>
      <c r="M78" s="36"/>
      <c r="N78" s="27" t="s">
        <v>1601</v>
      </c>
      <c r="O78" s="51">
        <v>0</v>
      </c>
      <c r="P78" s="56"/>
    </row>
    <row r="79" spans="1:16" ht="12.95" customHeight="1">
      <c r="A79" s="27" t="s">
        <v>1602</v>
      </c>
      <c r="B79" s="28" t="s">
        <v>526</v>
      </c>
      <c r="C79" s="28" t="s">
        <v>2128</v>
      </c>
      <c r="D79" s="29">
        <v>38.966111111111111</v>
      </c>
      <c r="E79" s="29">
        <v>-106.13972222222223</v>
      </c>
      <c r="F79" s="30">
        <v>2</v>
      </c>
      <c r="G79" s="31">
        <v>34935</v>
      </c>
      <c r="H79" s="32" t="s">
        <v>2144</v>
      </c>
      <c r="I79" s="33">
        <v>53.066683148314652</v>
      </c>
      <c r="J79" s="34"/>
      <c r="K79" s="35"/>
      <c r="L79" s="34"/>
      <c r="M79" s="36"/>
      <c r="N79" s="27" t="s">
        <v>1602</v>
      </c>
      <c r="O79" s="51">
        <v>1</v>
      </c>
      <c r="P79" s="56"/>
    </row>
    <row r="80" spans="1:16" ht="12.95" customHeight="1">
      <c r="A80" s="27" t="s">
        <v>1605</v>
      </c>
      <c r="B80" s="28" t="s">
        <v>1606</v>
      </c>
      <c r="C80" s="28" t="s">
        <v>2128</v>
      </c>
      <c r="D80" s="29">
        <v>38.954166666666673</v>
      </c>
      <c r="E80" s="29">
        <v>-106.85833333333333</v>
      </c>
      <c r="F80" s="30">
        <v>2</v>
      </c>
      <c r="G80" s="31">
        <v>34948</v>
      </c>
      <c r="H80" s="32" t="s">
        <v>2145</v>
      </c>
      <c r="I80" s="33">
        <v>71.072318109946352</v>
      </c>
      <c r="J80" s="34"/>
      <c r="K80" s="35"/>
      <c r="L80" s="34"/>
      <c r="M80" s="36"/>
      <c r="N80" s="27" t="s">
        <v>1605</v>
      </c>
      <c r="O80" s="51">
        <v>1</v>
      </c>
      <c r="P80" s="56"/>
    </row>
    <row r="81" spans="1:16" ht="12.95" customHeight="1">
      <c r="A81" s="27" t="s">
        <v>1612</v>
      </c>
      <c r="B81" s="28" t="s">
        <v>1613</v>
      </c>
      <c r="C81" s="28" t="s">
        <v>2128</v>
      </c>
      <c r="D81" s="29">
        <v>38.406944444444441</v>
      </c>
      <c r="E81" s="29">
        <v>-105.6388888888889</v>
      </c>
      <c r="F81" s="30">
        <v>1</v>
      </c>
      <c r="G81" s="31">
        <v>34936</v>
      </c>
      <c r="H81" s="32" t="s">
        <v>2146</v>
      </c>
      <c r="I81" s="33">
        <v>53.630230534420434</v>
      </c>
      <c r="J81" s="34"/>
      <c r="K81" s="35"/>
      <c r="L81" s="34"/>
      <c r="M81" s="36"/>
      <c r="N81" s="27" t="s">
        <v>1612</v>
      </c>
      <c r="O81" s="51">
        <v>0</v>
      </c>
      <c r="P81" s="56"/>
    </row>
    <row r="82" spans="1:16" ht="12.95" customHeight="1">
      <c r="A82" s="41" t="s">
        <v>1619</v>
      </c>
      <c r="B82" s="42" t="s">
        <v>1620</v>
      </c>
      <c r="C82" s="42" t="s">
        <v>2128</v>
      </c>
      <c r="D82" s="43">
        <v>39.508055555555558</v>
      </c>
      <c r="E82" s="43">
        <v>-105.70472222222223</v>
      </c>
      <c r="F82" s="44">
        <v>2</v>
      </c>
      <c r="G82" s="45">
        <v>34953</v>
      </c>
      <c r="H82" s="46" t="s">
        <v>2147</v>
      </c>
      <c r="I82" s="47">
        <v>65.718667564639503</v>
      </c>
      <c r="J82" s="48">
        <v>40798</v>
      </c>
      <c r="K82" s="49" t="s">
        <v>2148</v>
      </c>
      <c r="L82" s="50">
        <v>56.4</v>
      </c>
      <c r="M82" s="44"/>
      <c r="N82" s="41" t="s">
        <v>1619</v>
      </c>
      <c r="O82" s="37">
        <v>1</v>
      </c>
      <c r="P82" s="37"/>
    </row>
    <row r="83" spans="1:16" ht="12.95" customHeight="1">
      <c r="A83" s="27" t="s">
        <v>1621</v>
      </c>
      <c r="B83" s="28" t="s">
        <v>1257</v>
      </c>
      <c r="C83" s="28" t="s">
        <v>1622</v>
      </c>
      <c r="D83" s="29">
        <v>37.679659999999998</v>
      </c>
      <c r="E83" s="29">
        <v>-104.652</v>
      </c>
      <c r="F83" s="30">
        <v>3</v>
      </c>
      <c r="G83" s="31">
        <v>36621</v>
      </c>
      <c r="H83" s="32" t="s">
        <v>2149</v>
      </c>
      <c r="I83" s="33">
        <v>59.388701812527025</v>
      </c>
      <c r="J83" s="34"/>
      <c r="K83" s="35"/>
      <c r="L83" s="34"/>
      <c r="M83" s="36"/>
      <c r="N83" s="27" t="s">
        <v>1621</v>
      </c>
      <c r="O83" s="51">
        <v>1</v>
      </c>
      <c r="P83" s="56"/>
    </row>
    <row r="84" spans="1:16" ht="12.95" customHeight="1">
      <c r="A84" s="27" t="s">
        <v>1633</v>
      </c>
      <c r="B84" s="28" t="s">
        <v>1634</v>
      </c>
      <c r="C84" s="28" t="s">
        <v>2128</v>
      </c>
      <c r="D84" s="29">
        <v>39.852499999999999</v>
      </c>
      <c r="E84" s="29">
        <v>-107.315</v>
      </c>
      <c r="F84" s="30">
        <v>2</v>
      </c>
      <c r="G84" s="31">
        <v>37114</v>
      </c>
      <c r="H84" s="32" t="s">
        <v>2150</v>
      </c>
      <c r="I84" s="33">
        <v>73.120139386870633</v>
      </c>
      <c r="J84" s="34"/>
      <c r="K84" s="35"/>
      <c r="L84" s="34"/>
      <c r="M84" s="36"/>
      <c r="N84" s="27" t="s">
        <v>1633</v>
      </c>
      <c r="O84" s="51">
        <v>1</v>
      </c>
      <c r="P84" s="56"/>
    </row>
    <row r="85" spans="1:16" ht="12.95" customHeight="1">
      <c r="A85" s="27" t="s">
        <v>1640</v>
      </c>
      <c r="B85" s="28" t="s">
        <v>1224</v>
      </c>
      <c r="C85" s="28" t="s">
        <v>2128</v>
      </c>
      <c r="D85" s="29">
        <v>37.558399999999999</v>
      </c>
      <c r="E85" s="29">
        <v>-103.652</v>
      </c>
      <c r="F85" s="30">
        <v>3</v>
      </c>
      <c r="G85" s="31">
        <v>37078</v>
      </c>
      <c r="H85" s="32" t="s">
        <v>2151</v>
      </c>
      <c r="I85" s="33">
        <v>87.439701035195739</v>
      </c>
      <c r="J85" s="34"/>
      <c r="K85" s="35"/>
      <c r="L85" s="34"/>
      <c r="M85" s="36"/>
      <c r="N85" s="27" t="s">
        <v>1640</v>
      </c>
      <c r="O85" s="51">
        <v>1</v>
      </c>
      <c r="P85" s="56"/>
    </row>
    <row r="86" spans="1:16" ht="12.95" customHeight="1">
      <c r="A86" s="27" t="s">
        <v>1641</v>
      </c>
      <c r="B86" s="28" t="s">
        <v>1642</v>
      </c>
      <c r="C86" s="28" t="s">
        <v>2128</v>
      </c>
      <c r="D86" s="29">
        <v>37.852200000000003</v>
      </c>
      <c r="E86" s="29">
        <v>-104.985</v>
      </c>
      <c r="F86" s="30">
        <v>2</v>
      </c>
      <c r="G86" s="31">
        <v>37079</v>
      </c>
      <c r="H86" s="32" t="s">
        <v>2152</v>
      </c>
      <c r="I86" s="33">
        <v>52.957051400440491</v>
      </c>
      <c r="J86" s="34"/>
      <c r="K86" s="35"/>
      <c r="L86" s="34"/>
      <c r="M86" s="36"/>
      <c r="N86" s="27" t="s">
        <v>1641</v>
      </c>
      <c r="O86" s="51">
        <v>1</v>
      </c>
      <c r="P86" s="56"/>
    </row>
    <row r="87" spans="1:16" ht="12.95" customHeight="1">
      <c r="A87" s="27" t="s">
        <v>1643</v>
      </c>
      <c r="B87" s="28" t="s">
        <v>1255</v>
      </c>
      <c r="C87" s="28" t="s">
        <v>2128</v>
      </c>
      <c r="D87" s="29">
        <v>37.412300000000002</v>
      </c>
      <c r="E87" s="29">
        <v>-104.964</v>
      </c>
      <c r="F87" s="30">
        <v>2</v>
      </c>
      <c r="G87" s="31">
        <v>37081</v>
      </c>
      <c r="H87" s="32" t="s">
        <v>2153</v>
      </c>
      <c r="I87" s="33">
        <v>87.065781149074638</v>
      </c>
      <c r="J87" s="34"/>
      <c r="K87" s="35"/>
      <c r="L87" s="34"/>
      <c r="M87" s="36"/>
      <c r="N87" s="27" t="s">
        <v>1643</v>
      </c>
      <c r="O87" s="51">
        <v>1</v>
      </c>
      <c r="P87" s="56"/>
    </row>
    <row r="88" spans="1:16" ht="12.95" customHeight="1">
      <c r="A88" s="27" t="s">
        <v>1644</v>
      </c>
      <c r="B88" s="28" t="s">
        <v>1253</v>
      </c>
      <c r="C88" s="28" t="s">
        <v>2128</v>
      </c>
      <c r="D88" s="29">
        <v>37.613799999999998</v>
      </c>
      <c r="E88" s="29">
        <v>-105.47199999999999</v>
      </c>
      <c r="F88" s="30">
        <v>2</v>
      </c>
      <c r="G88" s="31">
        <v>37082</v>
      </c>
      <c r="H88" s="32" t="s">
        <v>2154</v>
      </c>
      <c r="I88" s="33">
        <v>68.073066397732219</v>
      </c>
      <c r="J88" s="34"/>
      <c r="K88" s="35"/>
      <c r="L88" s="34"/>
      <c r="M88" s="36"/>
      <c r="N88" s="27" t="s">
        <v>1644</v>
      </c>
      <c r="O88" s="51">
        <v>1</v>
      </c>
      <c r="P88" s="56"/>
    </row>
    <row r="89" spans="1:16" ht="12.95" customHeight="1">
      <c r="A89" s="27" t="s">
        <v>1645</v>
      </c>
      <c r="B89" s="28" t="s">
        <v>1646</v>
      </c>
      <c r="C89" s="28" t="s">
        <v>2128</v>
      </c>
      <c r="D89" s="29">
        <v>37.274299999999997</v>
      </c>
      <c r="E89" s="29">
        <v>-106.619</v>
      </c>
      <c r="F89" s="30">
        <v>2</v>
      </c>
      <c r="G89" s="31">
        <v>37083</v>
      </c>
      <c r="H89" s="32" t="s">
        <v>2155</v>
      </c>
      <c r="I89" s="33">
        <v>75.844446766567529</v>
      </c>
      <c r="J89" s="34"/>
      <c r="K89" s="35"/>
      <c r="L89" s="34"/>
      <c r="M89" s="36"/>
      <c r="N89" s="27" t="s">
        <v>1645</v>
      </c>
      <c r="O89" s="51">
        <v>1</v>
      </c>
      <c r="P89" s="56"/>
    </row>
    <row r="90" spans="1:16" ht="12.95" customHeight="1">
      <c r="A90" s="27" t="s">
        <v>1649</v>
      </c>
      <c r="B90" s="28" t="s">
        <v>51</v>
      </c>
      <c r="C90" s="28" t="s">
        <v>2128</v>
      </c>
      <c r="D90" s="29">
        <v>38.176000000000002</v>
      </c>
      <c r="E90" s="29">
        <v>-107.387</v>
      </c>
      <c r="F90" s="30">
        <v>2</v>
      </c>
      <c r="G90" s="31">
        <v>37088</v>
      </c>
      <c r="H90" s="32" t="s">
        <v>2156</v>
      </c>
      <c r="I90" s="33">
        <v>80.817520039841654</v>
      </c>
      <c r="J90" s="34"/>
      <c r="K90" s="35"/>
      <c r="L90" s="34"/>
      <c r="M90" s="36"/>
      <c r="N90" s="27" t="s">
        <v>1649</v>
      </c>
      <c r="O90" s="51">
        <v>1</v>
      </c>
      <c r="P90" s="56"/>
    </row>
    <row r="91" spans="1:16" ht="12.95" customHeight="1">
      <c r="A91" s="27" t="s">
        <v>1650</v>
      </c>
      <c r="B91" s="28" t="s">
        <v>1651</v>
      </c>
      <c r="C91" s="28" t="s">
        <v>2128</v>
      </c>
      <c r="D91" s="29">
        <v>38.451000000000001</v>
      </c>
      <c r="E91" s="29">
        <v>-106.34099999999999</v>
      </c>
      <c r="F91" s="30">
        <v>2</v>
      </c>
      <c r="G91" s="31">
        <v>37089</v>
      </c>
      <c r="H91" s="32" t="s">
        <v>2157</v>
      </c>
      <c r="I91" s="33">
        <v>66.986994754379708</v>
      </c>
      <c r="J91" s="34"/>
      <c r="K91" s="35"/>
      <c r="L91" s="34"/>
      <c r="M91" s="36"/>
      <c r="N91" s="27" t="s">
        <v>1650</v>
      </c>
      <c r="O91" s="51">
        <v>1</v>
      </c>
      <c r="P91" s="56"/>
    </row>
    <row r="92" spans="1:16" ht="12.95" customHeight="1">
      <c r="A92" s="27" t="s">
        <v>1652</v>
      </c>
      <c r="B92" s="28" t="s">
        <v>203</v>
      </c>
      <c r="C92" s="28" t="s">
        <v>2128</v>
      </c>
      <c r="D92" s="29">
        <v>38.056699999999999</v>
      </c>
      <c r="E92" s="29">
        <v>-105.57899999999999</v>
      </c>
      <c r="F92" s="30">
        <v>2</v>
      </c>
      <c r="G92" s="31">
        <v>37090</v>
      </c>
      <c r="H92" s="32" t="s">
        <v>2158</v>
      </c>
      <c r="I92" s="33">
        <v>37.892262068072498</v>
      </c>
      <c r="J92" s="34"/>
      <c r="K92" s="35"/>
      <c r="L92" s="34"/>
      <c r="M92" s="36"/>
      <c r="N92" s="27" t="s">
        <v>1652</v>
      </c>
      <c r="O92" s="51">
        <v>1</v>
      </c>
      <c r="P92" s="56"/>
    </row>
    <row r="93" spans="1:16" ht="12.95" customHeight="1">
      <c r="A93" s="27" t="s">
        <v>1653</v>
      </c>
      <c r="B93" s="28" t="s">
        <v>1654</v>
      </c>
      <c r="C93" s="28" t="s">
        <v>2128</v>
      </c>
      <c r="D93" s="29">
        <v>38.266199999999998</v>
      </c>
      <c r="E93" s="29">
        <v>-105.18980000000001</v>
      </c>
      <c r="F93" s="30">
        <v>2</v>
      </c>
      <c r="G93" s="31">
        <v>37091</v>
      </c>
      <c r="H93" s="32" t="s">
        <v>2159</v>
      </c>
      <c r="I93" s="33">
        <v>80.318041861807757</v>
      </c>
      <c r="J93" s="34"/>
      <c r="K93" s="35"/>
      <c r="L93" s="34"/>
      <c r="M93" s="36"/>
      <c r="N93" s="27" t="s">
        <v>1653</v>
      </c>
      <c r="O93" s="51">
        <v>1</v>
      </c>
      <c r="P93" s="56"/>
    </row>
    <row r="94" spans="1:16" ht="12.95" customHeight="1">
      <c r="A94" s="27" t="s">
        <v>1655</v>
      </c>
      <c r="B94" s="28" t="s">
        <v>1517</v>
      </c>
      <c r="C94" s="28" t="s">
        <v>2128</v>
      </c>
      <c r="D94" s="29">
        <v>39.185600000000001</v>
      </c>
      <c r="E94" s="29">
        <v>-105.39100000000001</v>
      </c>
      <c r="F94" s="30">
        <v>2</v>
      </c>
      <c r="G94" s="31">
        <v>37094</v>
      </c>
      <c r="H94" s="32" t="s">
        <v>2160</v>
      </c>
      <c r="I94" s="33">
        <v>90.599936598357203</v>
      </c>
      <c r="J94" s="34"/>
      <c r="K94" s="35"/>
      <c r="L94" s="34"/>
      <c r="M94" s="36"/>
      <c r="N94" s="27" t="s">
        <v>1655</v>
      </c>
      <c r="O94" s="51">
        <v>1</v>
      </c>
      <c r="P94" s="56"/>
    </row>
    <row r="95" spans="1:16" ht="12.95" customHeight="1">
      <c r="A95" s="27" t="s">
        <v>1656</v>
      </c>
      <c r="B95" s="28" t="s">
        <v>1657</v>
      </c>
      <c r="C95" s="28" t="s">
        <v>2128</v>
      </c>
      <c r="D95" s="29">
        <v>39.247</v>
      </c>
      <c r="E95" s="29">
        <v>-105.358</v>
      </c>
      <c r="F95" s="30">
        <v>2</v>
      </c>
      <c r="G95" s="31">
        <v>37097</v>
      </c>
      <c r="H95" s="32" t="s">
        <v>2161</v>
      </c>
      <c r="I95" s="33">
        <v>89.47671112583771</v>
      </c>
      <c r="J95" s="34"/>
      <c r="K95" s="35"/>
      <c r="L95" s="34"/>
      <c r="M95" s="36"/>
      <c r="N95" s="27" t="s">
        <v>1656</v>
      </c>
      <c r="O95" s="51">
        <v>1</v>
      </c>
      <c r="P95" s="56"/>
    </row>
    <row r="96" spans="1:16" ht="12.95" customHeight="1">
      <c r="A96" s="27" t="s">
        <v>1658</v>
      </c>
      <c r="B96" s="28" t="s">
        <v>378</v>
      </c>
      <c r="C96" s="28" t="s">
        <v>2128</v>
      </c>
      <c r="D96" s="29">
        <v>39.374600000000001</v>
      </c>
      <c r="E96" s="29">
        <v>-105.684</v>
      </c>
      <c r="F96" s="30">
        <v>2</v>
      </c>
      <c r="G96" s="31">
        <v>37098</v>
      </c>
      <c r="H96" s="32" t="s">
        <v>2162</v>
      </c>
      <c r="I96" s="33">
        <v>61.866226290060027</v>
      </c>
      <c r="J96" s="34"/>
      <c r="K96" s="35"/>
      <c r="L96" s="34"/>
      <c r="M96" s="36"/>
      <c r="N96" s="27" t="s">
        <v>1658</v>
      </c>
      <c r="O96" s="51">
        <v>1</v>
      </c>
      <c r="P96" s="56"/>
    </row>
    <row r="97" spans="1:16" ht="12.95" customHeight="1">
      <c r="A97" s="27" t="s">
        <v>1659</v>
      </c>
      <c r="B97" s="28" t="s">
        <v>1660</v>
      </c>
      <c r="C97" s="28" t="s">
        <v>2128</v>
      </c>
      <c r="D97" s="29">
        <v>38.870800000000003</v>
      </c>
      <c r="E97" s="29">
        <v>-106.26600000000001</v>
      </c>
      <c r="F97" s="30">
        <v>2</v>
      </c>
      <c r="G97" s="31">
        <v>37099</v>
      </c>
      <c r="H97" s="32" t="s">
        <v>2163</v>
      </c>
      <c r="I97" s="33">
        <v>68.001862308123435</v>
      </c>
      <c r="J97" s="34"/>
      <c r="K97" s="35"/>
      <c r="L97" s="34"/>
      <c r="M97" s="36"/>
      <c r="N97" s="27" t="s">
        <v>1659</v>
      </c>
      <c r="O97" s="51">
        <v>1</v>
      </c>
      <c r="P97" s="56"/>
    </row>
    <row r="98" spans="1:16" ht="12.95" customHeight="1">
      <c r="A98" s="27" t="s">
        <v>1666</v>
      </c>
      <c r="B98" s="28" t="s">
        <v>1667</v>
      </c>
      <c r="C98" s="28" t="s">
        <v>2128</v>
      </c>
      <c r="D98" s="29">
        <v>39.297899999999998</v>
      </c>
      <c r="E98" s="29">
        <v>-106.65900000000001</v>
      </c>
      <c r="F98" s="30">
        <v>2</v>
      </c>
      <c r="G98" s="31">
        <v>37111</v>
      </c>
      <c r="H98" s="32" t="s">
        <v>2164</v>
      </c>
      <c r="I98" s="33">
        <v>61.19599795540887</v>
      </c>
      <c r="J98" s="34"/>
      <c r="K98" s="35"/>
      <c r="L98" s="34"/>
      <c r="M98" s="36"/>
      <c r="N98" s="27" t="s">
        <v>1666</v>
      </c>
      <c r="O98" s="51">
        <v>1</v>
      </c>
      <c r="P98" s="56"/>
    </row>
    <row r="99" spans="1:16" ht="12.95" customHeight="1">
      <c r="A99" s="27" t="s">
        <v>1668</v>
      </c>
      <c r="B99" s="28" t="s">
        <v>378</v>
      </c>
      <c r="C99" s="28" t="s">
        <v>2128</v>
      </c>
      <c r="D99" s="29">
        <v>39.216900000000003</v>
      </c>
      <c r="E99" s="29">
        <v>-106.398</v>
      </c>
      <c r="F99" s="30">
        <v>2</v>
      </c>
      <c r="G99" s="31">
        <v>37112</v>
      </c>
      <c r="H99" s="32" t="s">
        <v>2165</v>
      </c>
      <c r="I99" s="33">
        <v>58.137752287357422</v>
      </c>
      <c r="J99" s="34"/>
      <c r="K99" s="35"/>
      <c r="L99" s="34"/>
      <c r="M99" s="36"/>
      <c r="N99" s="27" t="s">
        <v>1668</v>
      </c>
      <c r="O99" s="51">
        <v>1</v>
      </c>
      <c r="P99" s="56"/>
    </row>
    <row r="100" spans="1:16" ht="12.95" customHeight="1">
      <c r="A100" s="27" t="s">
        <v>1669</v>
      </c>
      <c r="B100" s="28" t="s">
        <v>1123</v>
      </c>
      <c r="C100" s="28" t="s">
        <v>2128</v>
      </c>
      <c r="D100" s="29">
        <v>39.285299999999999</v>
      </c>
      <c r="E100" s="29">
        <v>-106.449</v>
      </c>
      <c r="F100" s="30">
        <v>2</v>
      </c>
      <c r="G100" s="31">
        <v>37113</v>
      </c>
      <c r="H100" s="32" t="s">
        <v>2166</v>
      </c>
      <c r="I100" s="33">
        <v>72.59692100442355</v>
      </c>
      <c r="J100" s="34"/>
      <c r="K100" s="35"/>
      <c r="L100" s="34"/>
      <c r="M100" s="36"/>
      <c r="N100" s="27" t="s">
        <v>1669</v>
      </c>
      <c r="O100" s="51">
        <v>1</v>
      </c>
      <c r="P100" s="56"/>
    </row>
    <row r="101" spans="1:16" ht="12.95" customHeight="1">
      <c r="A101" s="27" t="s">
        <v>1670</v>
      </c>
      <c r="B101" s="28" t="s">
        <v>1671</v>
      </c>
      <c r="C101" s="28" t="s">
        <v>2128</v>
      </c>
      <c r="D101" s="29">
        <v>39.462600000000002</v>
      </c>
      <c r="E101" s="29">
        <v>-105.858</v>
      </c>
      <c r="F101" s="30">
        <v>2</v>
      </c>
      <c r="G101" s="31">
        <v>37114</v>
      </c>
      <c r="H101" s="32" t="s">
        <v>2167</v>
      </c>
      <c r="I101" s="33">
        <v>72.298252371052442</v>
      </c>
      <c r="J101" s="34"/>
      <c r="K101" s="35"/>
      <c r="L101" s="34"/>
      <c r="M101" s="36"/>
      <c r="N101" s="27" t="s">
        <v>1670</v>
      </c>
      <c r="O101" s="51">
        <v>1</v>
      </c>
      <c r="P101" s="56"/>
    </row>
    <row r="102" spans="1:16" ht="12.95" customHeight="1">
      <c r="A102" s="27" t="s">
        <v>1681</v>
      </c>
      <c r="B102" s="28" t="s">
        <v>700</v>
      </c>
      <c r="C102" s="28" t="s">
        <v>1682</v>
      </c>
      <c r="D102" s="29">
        <v>40.697279999999999</v>
      </c>
      <c r="E102" s="29">
        <v>-106.41253</v>
      </c>
      <c r="F102" s="30">
        <v>1</v>
      </c>
      <c r="G102" s="31">
        <v>35738</v>
      </c>
      <c r="H102" s="32" t="s">
        <v>2168</v>
      </c>
      <c r="I102" s="33">
        <v>64.644680825066899</v>
      </c>
      <c r="J102" s="34"/>
      <c r="K102" s="35"/>
      <c r="L102" s="34"/>
      <c r="M102" s="36"/>
      <c r="N102" s="27" t="s">
        <v>1681</v>
      </c>
      <c r="O102" s="51">
        <v>0</v>
      </c>
      <c r="P102" s="56" t="s">
        <v>2207</v>
      </c>
    </row>
    <row r="103" spans="1:16" ht="12.95" customHeight="1">
      <c r="A103" s="27" t="s">
        <v>1717</v>
      </c>
      <c r="B103" s="28" t="s">
        <v>1718</v>
      </c>
      <c r="C103" s="28" t="s">
        <v>1719</v>
      </c>
      <c r="D103" s="29">
        <v>39.231099999999998</v>
      </c>
      <c r="E103" s="29">
        <v>-107.1992</v>
      </c>
      <c r="F103" s="30">
        <v>2</v>
      </c>
      <c r="G103" s="31">
        <v>38602</v>
      </c>
      <c r="H103" s="32" t="s">
        <v>2169</v>
      </c>
      <c r="I103" s="33">
        <v>69.814563293650707</v>
      </c>
      <c r="J103" s="34"/>
      <c r="K103" s="35"/>
      <c r="L103" s="34"/>
      <c r="M103" s="36"/>
      <c r="N103" s="27" t="s">
        <v>1717</v>
      </c>
      <c r="O103" s="51">
        <v>1</v>
      </c>
      <c r="P103" s="56"/>
    </row>
    <row r="104" spans="1:16" ht="12.95" customHeight="1">
      <c r="A104" s="27" t="s">
        <v>1730</v>
      </c>
      <c r="B104" s="28" t="s">
        <v>463</v>
      </c>
      <c r="C104" s="28" t="s">
        <v>1731</v>
      </c>
      <c r="D104" s="29">
        <v>39.828499999999998</v>
      </c>
      <c r="E104" s="29">
        <v>-106.3272</v>
      </c>
      <c r="F104" s="30">
        <v>2</v>
      </c>
      <c r="G104" s="31">
        <v>38986</v>
      </c>
      <c r="H104" s="32" t="s">
        <v>2170</v>
      </c>
      <c r="I104" s="33">
        <v>71.186314489673322</v>
      </c>
      <c r="J104" s="34"/>
      <c r="K104" s="35"/>
      <c r="L104" s="34"/>
      <c r="M104" s="36"/>
      <c r="N104" s="27" t="s">
        <v>1730</v>
      </c>
      <c r="O104" s="51">
        <v>1</v>
      </c>
      <c r="P104" s="56"/>
    </row>
    <row r="105" spans="1:16" ht="12.95" customHeight="1">
      <c r="A105" s="27" t="s">
        <v>1732</v>
      </c>
      <c r="B105" s="28" t="s">
        <v>1305</v>
      </c>
      <c r="C105" s="28" t="s">
        <v>1721</v>
      </c>
      <c r="D105" s="29">
        <v>39.5413</v>
      </c>
      <c r="E105" s="29">
        <v>-106.43340000000001</v>
      </c>
      <c r="F105" s="30">
        <v>2</v>
      </c>
      <c r="G105" s="31">
        <v>38610</v>
      </c>
      <c r="H105" s="32" t="s">
        <v>2171</v>
      </c>
      <c r="I105" s="33">
        <v>91.193209687562529</v>
      </c>
      <c r="J105" s="34"/>
      <c r="K105" s="35"/>
      <c r="L105" s="34"/>
      <c r="M105" s="36"/>
      <c r="N105" s="27" t="s">
        <v>1732</v>
      </c>
      <c r="O105" s="51">
        <v>1</v>
      </c>
      <c r="P105" s="56"/>
    </row>
    <row r="106" spans="1:16" ht="12.95" customHeight="1">
      <c r="A106" s="27" t="s">
        <v>1734</v>
      </c>
      <c r="B106" s="28" t="s">
        <v>1305</v>
      </c>
      <c r="C106" s="28" t="s">
        <v>1721</v>
      </c>
      <c r="D106" s="29">
        <v>39.484099999999998</v>
      </c>
      <c r="E106" s="29">
        <v>-106.5039</v>
      </c>
      <c r="F106" s="30">
        <v>2</v>
      </c>
      <c r="G106" s="31">
        <v>38992</v>
      </c>
      <c r="H106" s="32" t="s">
        <v>2172</v>
      </c>
      <c r="I106" s="33">
        <v>69.52384183035565</v>
      </c>
      <c r="J106" s="34"/>
      <c r="K106" s="35"/>
      <c r="L106" s="34"/>
      <c r="M106" s="36"/>
      <c r="N106" s="27" t="s">
        <v>1734</v>
      </c>
      <c r="O106" s="51">
        <v>1</v>
      </c>
      <c r="P106" s="56"/>
    </row>
    <row r="107" spans="1:16" ht="12.95" customHeight="1">
      <c r="A107" s="27" t="s">
        <v>1737</v>
      </c>
      <c r="B107" s="28" t="s">
        <v>1736</v>
      </c>
      <c r="C107" s="28" t="s">
        <v>1721</v>
      </c>
      <c r="D107" s="29">
        <v>39.355899999999998</v>
      </c>
      <c r="E107" s="29">
        <v>-106.45399999999999</v>
      </c>
      <c r="F107" s="30">
        <v>2</v>
      </c>
      <c r="G107" s="31">
        <v>38978</v>
      </c>
      <c r="H107" s="32" t="s">
        <v>2173</v>
      </c>
      <c r="I107" s="33">
        <v>72.525295468574058</v>
      </c>
      <c r="J107" s="34"/>
      <c r="K107" s="35"/>
      <c r="L107" s="34"/>
      <c r="M107" s="36"/>
      <c r="N107" s="27" t="s">
        <v>1737</v>
      </c>
      <c r="O107" s="51">
        <v>1</v>
      </c>
      <c r="P107" s="56"/>
    </row>
    <row r="108" spans="1:16" ht="12.95" customHeight="1">
      <c r="A108" s="27" t="s">
        <v>1738</v>
      </c>
      <c r="B108" s="28" t="s">
        <v>489</v>
      </c>
      <c r="C108" s="28" t="s">
        <v>1721</v>
      </c>
      <c r="D108" s="29">
        <v>39.627699999999997</v>
      </c>
      <c r="E108" s="29">
        <v>-106.271</v>
      </c>
      <c r="F108" s="30">
        <v>2</v>
      </c>
      <c r="G108" s="31">
        <v>38257</v>
      </c>
      <c r="H108" s="32" t="s">
        <v>2174</v>
      </c>
      <c r="I108" s="33">
        <v>76.867207842328384</v>
      </c>
      <c r="J108" s="34"/>
      <c r="K108" s="35"/>
      <c r="L108" s="34"/>
      <c r="M108" s="36"/>
      <c r="N108" s="27" t="s">
        <v>1738</v>
      </c>
      <c r="O108" s="51">
        <v>1</v>
      </c>
      <c r="P108" s="56"/>
    </row>
    <row r="109" spans="1:16" ht="12.95" customHeight="1">
      <c r="A109" s="27" t="s">
        <v>1742</v>
      </c>
      <c r="B109" s="28" t="s">
        <v>383</v>
      </c>
      <c r="C109" s="28" t="s">
        <v>1731</v>
      </c>
      <c r="D109" s="29">
        <v>39.595399999999998</v>
      </c>
      <c r="E109" s="29">
        <v>-106.1237</v>
      </c>
      <c r="F109" s="30">
        <v>2</v>
      </c>
      <c r="G109" s="31">
        <v>37875</v>
      </c>
      <c r="H109" s="32" t="s">
        <v>2175</v>
      </c>
      <c r="I109" s="33">
        <v>56.995622534459038</v>
      </c>
      <c r="J109" s="34"/>
      <c r="K109" s="35"/>
      <c r="L109" s="34"/>
      <c r="M109" s="36"/>
      <c r="N109" s="27" t="s">
        <v>1742</v>
      </c>
      <c r="O109" s="51">
        <v>1</v>
      </c>
      <c r="P109" s="56"/>
    </row>
    <row r="110" spans="1:16" ht="12.95" customHeight="1">
      <c r="A110" s="27" t="s">
        <v>1743</v>
      </c>
      <c r="B110" s="28" t="s">
        <v>1744</v>
      </c>
      <c r="C110" s="28" t="s">
        <v>1731</v>
      </c>
      <c r="D110" s="29">
        <v>39.573</v>
      </c>
      <c r="E110" s="29">
        <v>-106.1722</v>
      </c>
      <c r="F110" s="30">
        <v>2</v>
      </c>
      <c r="G110" s="31">
        <v>38603</v>
      </c>
      <c r="H110" s="32" t="s">
        <v>2176</v>
      </c>
      <c r="I110" s="33">
        <v>68.45962608424739</v>
      </c>
      <c r="J110" s="34"/>
      <c r="K110" s="35"/>
      <c r="L110" s="34"/>
      <c r="M110" s="36"/>
      <c r="N110" s="27" t="s">
        <v>1743</v>
      </c>
      <c r="O110" s="51">
        <v>1</v>
      </c>
      <c r="P110" s="56"/>
    </row>
    <row r="111" spans="1:16" ht="12.95" customHeight="1">
      <c r="A111" s="27" t="s">
        <v>1745</v>
      </c>
      <c r="B111" s="28" t="s">
        <v>1746</v>
      </c>
      <c r="C111" s="28" t="s">
        <v>1721</v>
      </c>
      <c r="D111" s="29">
        <v>39.750399999999999</v>
      </c>
      <c r="E111" s="29">
        <v>-106.4713</v>
      </c>
      <c r="F111" s="30">
        <v>1</v>
      </c>
      <c r="G111" s="31">
        <v>38623</v>
      </c>
      <c r="H111" s="32" t="s">
        <v>2177</v>
      </c>
      <c r="I111" s="33">
        <v>65.994860604031416</v>
      </c>
      <c r="J111" s="34"/>
      <c r="K111" s="35"/>
      <c r="L111" s="34"/>
      <c r="M111" s="36"/>
      <c r="N111" s="27" t="s">
        <v>1745</v>
      </c>
      <c r="O111" s="51">
        <v>0</v>
      </c>
      <c r="P111" s="56"/>
    </row>
    <row r="112" spans="1:16" ht="12.95" customHeight="1">
      <c r="A112" s="27" t="s">
        <v>1753</v>
      </c>
      <c r="B112" s="28" t="s">
        <v>1754</v>
      </c>
      <c r="C112" s="28" t="s">
        <v>1727</v>
      </c>
      <c r="D112" s="29">
        <v>40.074599999999997</v>
      </c>
      <c r="E112" s="29">
        <v>-107.3028</v>
      </c>
      <c r="F112" s="30">
        <v>2</v>
      </c>
      <c r="G112" s="31">
        <v>38211</v>
      </c>
      <c r="H112" s="32" t="s">
        <v>2178</v>
      </c>
      <c r="I112" s="33">
        <v>76.965418620889565</v>
      </c>
      <c r="J112" s="34"/>
      <c r="K112" s="35"/>
      <c r="L112" s="34"/>
      <c r="M112" s="36"/>
      <c r="N112" s="27" t="s">
        <v>1753</v>
      </c>
      <c r="O112" s="51">
        <v>1</v>
      </c>
      <c r="P112" s="56"/>
    </row>
    <row r="113" spans="1:16" ht="12.95" customHeight="1">
      <c r="A113" s="27" t="s">
        <v>1757</v>
      </c>
      <c r="B113" s="28" t="s">
        <v>557</v>
      </c>
      <c r="C113" s="28" t="s">
        <v>1756</v>
      </c>
      <c r="D113" s="29">
        <v>39.180100000000003</v>
      </c>
      <c r="E113" s="29">
        <v>-107.02200000000001</v>
      </c>
      <c r="F113" s="30">
        <v>2</v>
      </c>
      <c r="G113" s="31">
        <v>38238</v>
      </c>
      <c r="H113" s="32" t="s">
        <v>2179</v>
      </c>
      <c r="I113" s="33">
        <v>70.301365332839538</v>
      </c>
      <c r="J113" s="34"/>
      <c r="K113" s="35"/>
      <c r="L113" s="34"/>
      <c r="M113" s="36"/>
      <c r="N113" s="27" t="s">
        <v>1757</v>
      </c>
      <c r="O113" s="51">
        <v>0</v>
      </c>
      <c r="P113" s="56"/>
    </row>
    <row r="114" spans="1:16" ht="12.95" customHeight="1">
      <c r="A114" s="27" t="s">
        <v>1769</v>
      </c>
      <c r="B114" s="28" t="s">
        <v>1770</v>
      </c>
      <c r="C114" s="28" t="s">
        <v>1771</v>
      </c>
      <c r="D114" s="29">
        <v>39.539499999999997</v>
      </c>
      <c r="E114" s="29">
        <v>-106.616</v>
      </c>
      <c r="F114" s="30">
        <v>2</v>
      </c>
      <c r="G114" s="31">
        <v>38987</v>
      </c>
      <c r="H114" s="32" t="s">
        <v>2180</v>
      </c>
      <c r="I114" s="33">
        <v>63.750681074014096</v>
      </c>
      <c r="J114" s="34"/>
      <c r="K114" s="35"/>
      <c r="L114" s="34"/>
      <c r="M114" s="36"/>
      <c r="N114" s="27" t="s">
        <v>1769</v>
      </c>
      <c r="O114" s="51">
        <v>1</v>
      </c>
      <c r="P114" s="56"/>
    </row>
    <row r="115" spans="1:16" ht="12.95" customHeight="1">
      <c r="A115" s="41" t="s">
        <v>1797</v>
      </c>
      <c r="B115" s="42" t="s">
        <v>41</v>
      </c>
      <c r="C115" s="42" t="s">
        <v>1798</v>
      </c>
      <c r="D115" s="43">
        <v>39.240580000000001</v>
      </c>
      <c r="E115" s="43">
        <v>-105.28255</v>
      </c>
      <c r="F115" s="44">
        <v>2</v>
      </c>
      <c r="G115" s="45">
        <v>37928</v>
      </c>
      <c r="H115" s="46" t="s">
        <v>2181</v>
      </c>
      <c r="I115" s="47">
        <v>28.904592139886262</v>
      </c>
      <c r="J115" s="48">
        <v>41113</v>
      </c>
      <c r="K115" s="49" t="s">
        <v>2182</v>
      </c>
      <c r="L115" s="50">
        <v>45.3</v>
      </c>
      <c r="M115" s="44"/>
      <c r="N115" s="41" t="s">
        <v>1797</v>
      </c>
      <c r="O115" s="37">
        <v>1</v>
      </c>
      <c r="P115" s="37"/>
    </row>
    <row r="116" spans="1:16" ht="12.95" customHeight="1">
      <c r="A116" s="41" t="s">
        <v>1799</v>
      </c>
      <c r="B116" s="42" t="s">
        <v>1800</v>
      </c>
      <c r="C116" s="42" t="s">
        <v>1801</v>
      </c>
      <c r="D116" s="43">
        <v>39.036000000000001</v>
      </c>
      <c r="E116" s="43">
        <v>-106.115861</v>
      </c>
      <c r="F116" s="44">
        <v>2</v>
      </c>
      <c r="G116" s="45">
        <v>37929</v>
      </c>
      <c r="H116" s="46" t="s">
        <v>2183</v>
      </c>
      <c r="I116" s="47">
        <v>65.558968721729855</v>
      </c>
      <c r="J116" s="48">
        <v>40799</v>
      </c>
      <c r="K116" s="49" t="s">
        <v>2184</v>
      </c>
      <c r="L116" s="50">
        <v>66.5</v>
      </c>
      <c r="M116" s="44" t="s">
        <v>2108</v>
      </c>
      <c r="N116" s="41" t="s">
        <v>1799</v>
      </c>
      <c r="O116" s="37">
        <v>1</v>
      </c>
      <c r="P116" s="37"/>
    </row>
    <row r="117" spans="1:16" ht="12.95" customHeight="1">
      <c r="A117" s="27" t="s">
        <v>1804</v>
      </c>
      <c r="B117" s="28" t="s">
        <v>65</v>
      </c>
      <c r="C117" s="28" t="s">
        <v>1801</v>
      </c>
      <c r="D117" s="29">
        <v>39.028694000000002</v>
      </c>
      <c r="E117" s="29">
        <v>-104.944805</v>
      </c>
      <c r="F117" s="30">
        <v>2</v>
      </c>
      <c r="G117" s="31">
        <v>37931</v>
      </c>
      <c r="H117" s="32" t="s">
        <v>2185</v>
      </c>
      <c r="I117" s="33">
        <v>48.093679055550673</v>
      </c>
      <c r="J117" s="34"/>
      <c r="K117" s="35"/>
      <c r="L117" s="34"/>
      <c r="M117" s="36"/>
      <c r="N117" s="27" t="s">
        <v>1804</v>
      </c>
      <c r="O117" s="51">
        <v>1</v>
      </c>
      <c r="P117" s="56"/>
    </row>
    <row r="118" spans="1:16" ht="12.95" customHeight="1">
      <c r="A118" s="27" t="s">
        <v>1839</v>
      </c>
      <c r="B118" s="28" t="s">
        <v>1840</v>
      </c>
      <c r="C118" s="28" t="s">
        <v>1841</v>
      </c>
      <c r="D118" s="29">
        <v>37.494239999999998</v>
      </c>
      <c r="E118" s="29">
        <v>-103.6313</v>
      </c>
      <c r="F118" s="30">
        <v>3</v>
      </c>
      <c r="G118" s="31">
        <v>37733</v>
      </c>
      <c r="H118" s="32" t="s">
        <v>2186</v>
      </c>
      <c r="I118" s="33">
        <v>42.924484173815834</v>
      </c>
      <c r="J118" s="34"/>
      <c r="K118" s="35"/>
      <c r="L118" s="34"/>
      <c r="M118" s="36"/>
      <c r="N118" s="27" t="s">
        <v>1839</v>
      </c>
      <c r="O118" s="51">
        <v>1</v>
      </c>
      <c r="P118" s="56"/>
    </row>
    <row r="119" spans="1:16" ht="12.95" customHeight="1">
      <c r="A119" s="27" t="s">
        <v>1857</v>
      </c>
      <c r="B119" s="28" t="s">
        <v>1056</v>
      </c>
      <c r="C119" s="28" t="s">
        <v>1858</v>
      </c>
      <c r="D119" s="29">
        <v>40.103332999999999</v>
      </c>
      <c r="E119" s="29">
        <v>-102.32250000000001</v>
      </c>
      <c r="F119" s="30">
        <v>3</v>
      </c>
      <c r="G119" s="31">
        <v>37812</v>
      </c>
      <c r="H119" s="32" t="s">
        <v>2187</v>
      </c>
      <c r="I119" s="33">
        <v>74.124465254260272</v>
      </c>
      <c r="J119" s="34"/>
      <c r="K119" s="35"/>
      <c r="L119" s="34"/>
      <c r="M119" s="36"/>
      <c r="N119" s="27" t="s">
        <v>1857</v>
      </c>
      <c r="O119" s="51">
        <v>0</v>
      </c>
      <c r="P119" s="56"/>
    </row>
    <row r="120" spans="1:16" ht="12.95" customHeight="1">
      <c r="A120" s="27" t="s">
        <v>1869</v>
      </c>
      <c r="B120" s="28" t="s">
        <v>1870</v>
      </c>
      <c r="C120" s="28" t="s">
        <v>1871</v>
      </c>
      <c r="D120" s="29">
        <v>37.481699999999996</v>
      </c>
      <c r="E120" s="29">
        <v>-107.0971</v>
      </c>
      <c r="F120" s="30">
        <v>2</v>
      </c>
      <c r="G120" s="31">
        <v>37841</v>
      </c>
      <c r="H120" s="32" t="s">
        <v>2188</v>
      </c>
      <c r="I120" s="33">
        <v>74.905122798852489</v>
      </c>
      <c r="J120" s="34"/>
      <c r="K120" s="35"/>
      <c r="L120" s="34"/>
      <c r="M120" s="36"/>
      <c r="N120" s="27" t="s">
        <v>1869</v>
      </c>
      <c r="O120" s="51">
        <v>1</v>
      </c>
      <c r="P120" s="56"/>
    </row>
    <row r="121" spans="1:16" ht="12.95" customHeight="1">
      <c r="A121" s="27" t="s">
        <v>1874</v>
      </c>
      <c r="B121" s="28" t="s">
        <v>43</v>
      </c>
      <c r="C121" s="28" t="s">
        <v>1875</v>
      </c>
      <c r="D121" s="29">
        <v>40.800249999999998</v>
      </c>
      <c r="E121" s="29">
        <v>-104.45925</v>
      </c>
      <c r="F121" s="30">
        <v>3</v>
      </c>
      <c r="G121" s="31">
        <v>38197</v>
      </c>
      <c r="H121" s="32" t="s">
        <v>2189</v>
      </c>
      <c r="I121" s="33">
        <v>33.980565486678671</v>
      </c>
      <c r="J121" s="34"/>
      <c r="K121" s="35"/>
      <c r="L121" s="34"/>
      <c r="M121" s="36"/>
      <c r="N121" s="27" t="s">
        <v>1874</v>
      </c>
      <c r="O121" s="51">
        <v>1</v>
      </c>
      <c r="P121" s="56"/>
    </row>
    <row r="122" spans="1:16" ht="12.95" customHeight="1">
      <c r="A122" s="27" t="s">
        <v>1876</v>
      </c>
      <c r="B122" s="28" t="s">
        <v>1268</v>
      </c>
      <c r="C122" s="28" t="s">
        <v>1877</v>
      </c>
      <c r="D122" s="29">
        <v>37.513370000000002</v>
      </c>
      <c r="E122" s="29">
        <v>-103.02667</v>
      </c>
      <c r="F122" s="30">
        <v>3</v>
      </c>
      <c r="G122" s="31">
        <v>38126</v>
      </c>
      <c r="H122" s="32" t="s">
        <v>2190</v>
      </c>
      <c r="I122" s="33">
        <v>73.704278581715187</v>
      </c>
      <c r="J122" s="34"/>
      <c r="K122" s="35"/>
      <c r="L122" s="34"/>
      <c r="M122" s="36"/>
      <c r="N122" s="27" t="s">
        <v>1876</v>
      </c>
      <c r="O122" s="51">
        <v>1</v>
      </c>
      <c r="P122" s="56"/>
    </row>
    <row r="123" spans="1:16" ht="12.95" customHeight="1">
      <c r="A123" s="57" t="s">
        <v>1884</v>
      </c>
      <c r="B123" s="58" t="s">
        <v>1456</v>
      </c>
      <c r="C123" s="42" t="s">
        <v>1885</v>
      </c>
      <c r="D123" s="43">
        <v>37.364199999999997</v>
      </c>
      <c r="E123" s="43">
        <v>-108.9511</v>
      </c>
      <c r="F123" s="44">
        <v>3</v>
      </c>
      <c r="G123" s="45">
        <v>38141</v>
      </c>
      <c r="H123" s="46" t="s">
        <v>2191</v>
      </c>
      <c r="I123" s="47">
        <v>43.494020828822492</v>
      </c>
      <c r="J123" s="48">
        <v>40715</v>
      </c>
      <c r="K123" s="49" t="s">
        <v>2192</v>
      </c>
      <c r="L123" s="50">
        <v>38.1</v>
      </c>
      <c r="M123" s="44"/>
      <c r="N123" s="41" t="s">
        <v>1884</v>
      </c>
      <c r="O123" s="37">
        <v>0</v>
      </c>
      <c r="P123" s="37" t="s">
        <v>2207</v>
      </c>
    </row>
    <row r="124" spans="1:16" ht="12.95" customHeight="1">
      <c r="A124" s="27" t="s">
        <v>1886</v>
      </c>
      <c r="B124" s="28" t="s">
        <v>1887</v>
      </c>
      <c r="C124" s="28" t="s">
        <v>1888</v>
      </c>
      <c r="D124" s="29">
        <v>40.099400000000003</v>
      </c>
      <c r="E124" s="29">
        <v>-102.09738</v>
      </c>
      <c r="F124" s="30">
        <v>3</v>
      </c>
      <c r="G124" s="31">
        <v>38147</v>
      </c>
      <c r="H124" s="32" t="s">
        <v>2193</v>
      </c>
      <c r="I124" s="33">
        <v>51.659478234407793</v>
      </c>
      <c r="J124" s="34"/>
      <c r="K124" s="35"/>
      <c r="L124" s="34"/>
      <c r="M124" s="36"/>
      <c r="N124" s="27" t="s">
        <v>1886</v>
      </c>
      <c r="O124" s="51">
        <v>0</v>
      </c>
      <c r="P124" s="56"/>
    </row>
    <row r="125" spans="1:16" ht="12.95" customHeight="1">
      <c r="A125" s="27" t="s">
        <v>1889</v>
      </c>
      <c r="B125" s="28" t="s">
        <v>1217</v>
      </c>
      <c r="C125" s="28" t="s">
        <v>2194</v>
      </c>
      <c r="D125" s="29">
        <v>37.827060000000003</v>
      </c>
      <c r="E125" s="29">
        <v>-103.77298</v>
      </c>
      <c r="F125" s="30">
        <v>3</v>
      </c>
      <c r="G125" s="31">
        <v>38174</v>
      </c>
      <c r="H125" s="32" t="s">
        <v>2195</v>
      </c>
      <c r="I125" s="33">
        <v>63.928824663365766</v>
      </c>
      <c r="J125" s="34"/>
      <c r="K125" s="35"/>
      <c r="L125" s="34"/>
      <c r="M125" s="36"/>
      <c r="N125" s="27" t="s">
        <v>1889</v>
      </c>
      <c r="O125" s="51">
        <v>1</v>
      </c>
      <c r="P125" s="56"/>
    </row>
    <row r="126" spans="1:16" ht="12.95" customHeight="1">
      <c r="A126" s="27" t="s">
        <v>1896</v>
      </c>
      <c r="B126" s="28" t="s">
        <v>1897</v>
      </c>
      <c r="C126" s="28" t="s">
        <v>2128</v>
      </c>
      <c r="D126" s="29">
        <v>37.329590000000003</v>
      </c>
      <c r="E126" s="29">
        <v>-106.68959</v>
      </c>
      <c r="F126" s="30">
        <v>2</v>
      </c>
      <c r="G126" s="31">
        <v>36743</v>
      </c>
      <c r="H126" s="32" t="s">
        <v>2196</v>
      </c>
      <c r="I126" s="33">
        <v>71.519679198083594</v>
      </c>
      <c r="J126" s="34"/>
      <c r="K126" s="35"/>
      <c r="L126" s="34"/>
      <c r="M126" s="36"/>
      <c r="N126" s="27" t="s">
        <v>1896</v>
      </c>
      <c r="O126" s="51">
        <v>1</v>
      </c>
      <c r="P126" s="56"/>
    </row>
    <row r="127" spans="1:16" ht="12.95" customHeight="1">
      <c r="A127" s="27" t="s">
        <v>1898</v>
      </c>
      <c r="B127" s="28" t="s">
        <v>602</v>
      </c>
      <c r="C127" s="28" t="s">
        <v>2128</v>
      </c>
      <c r="D127" s="29">
        <v>39.159489999999998</v>
      </c>
      <c r="E127" s="29">
        <v>-106.57176</v>
      </c>
      <c r="F127" s="30">
        <v>2</v>
      </c>
      <c r="G127" s="31">
        <v>36734</v>
      </c>
      <c r="H127" s="32" t="s">
        <v>2197</v>
      </c>
      <c r="I127" s="33">
        <v>56.62276222628892</v>
      </c>
      <c r="J127" s="34"/>
      <c r="K127" s="35"/>
      <c r="L127" s="34"/>
      <c r="M127" s="36"/>
      <c r="N127" s="27" t="s">
        <v>1898</v>
      </c>
      <c r="O127" s="51">
        <v>1</v>
      </c>
      <c r="P127" s="56"/>
    </row>
    <row r="128" spans="1:16" ht="12.95" customHeight="1">
      <c r="A128" s="27" t="s">
        <v>1913</v>
      </c>
      <c r="B128" s="28" t="s">
        <v>1914</v>
      </c>
      <c r="C128" s="28" t="s">
        <v>2128</v>
      </c>
      <c r="D128" s="29">
        <v>40.199809999999999</v>
      </c>
      <c r="E128" s="29">
        <v>-105.62576</v>
      </c>
      <c r="F128" s="30">
        <v>2</v>
      </c>
      <c r="G128" s="31">
        <v>36717</v>
      </c>
      <c r="H128" s="32" t="s">
        <v>2198</v>
      </c>
      <c r="I128" s="33">
        <v>73.508415501022085</v>
      </c>
      <c r="J128" s="34"/>
      <c r="K128" s="35"/>
      <c r="L128" s="34"/>
      <c r="M128" s="36"/>
      <c r="N128" s="27" t="s">
        <v>1913</v>
      </c>
      <c r="O128" s="51">
        <v>1</v>
      </c>
      <c r="P128" s="56"/>
    </row>
    <row r="129" spans="1:16" ht="12.95" customHeight="1">
      <c r="A129" s="27" t="s">
        <v>1915</v>
      </c>
      <c r="B129" s="28" t="s">
        <v>1277</v>
      </c>
      <c r="C129" s="28" t="s">
        <v>2128</v>
      </c>
      <c r="D129" s="29">
        <v>38.886740000000003</v>
      </c>
      <c r="E129" s="29">
        <v>-103.68298</v>
      </c>
      <c r="F129" s="30">
        <v>3</v>
      </c>
      <c r="G129" s="31">
        <v>37028</v>
      </c>
      <c r="H129" s="32" t="s">
        <v>2199</v>
      </c>
      <c r="I129" s="33">
        <v>47.859868372611537</v>
      </c>
      <c r="J129" s="34"/>
      <c r="K129" s="35"/>
      <c r="L129" s="34"/>
      <c r="M129" s="36"/>
      <c r="N129" s="27" t="s">
        <v>1915</v>
      </c>
      <c r="O129" s="51">
        <v>0</v>
      </c>
      <c r="P129" s="56"/>
    </row>
    <row r="130" spans="1:16" ht="12.95" customHeight="1">
      <c r="A130" s="27" t="s">
        <v>1928</v>
      </c>
      <c r="B130" s="28" t="s">
        <v>289</v>
      </c>
      <c r="C130" s="28" t="s">
        <v>2128</v>
      </c>
      <c r="D130" s="29">
        <v>40.971499999999999</v>
      </c>
      <c r="E130" s="29">
        <v>-107.01900000000001</v>
      </c>
      <c r="F130" s="30">
        <v>1</v>
      </c>
      <c r="G130" s="31">
        <v>37117</v>
      </c>
      <c r="H130" s="32" t="s">
        <v>2200</v>
      </c>
      <c r="I130" s="33">
        <v>74.901255906707533</v>
      </c>
      <c r="J130" s="34"/>
      <c r="K130" s="35"/>
      <c r="L130" s="34"/>
      <c r="M130" s="36"/>
      <c r="N130" s="27" t="s">
        <v>1928</v>
      </c>
      <c r="O130" s="51">
        <v>0</v>
      </c>
      <c r="P130" s="56"/>
    </row>
    <row r="131" spans="1:16" ht="12.95" customHeight="1">
      <c r="A131" s="27" t="s">
        <v>1932</v>
      </c>
      <c r="B131" s="28" t="s">
        <v>1933</v>
      </c>
      <c r="C131" s="28" t="s">
        <v>1934</v>
      </c>
      <c r="D131" s="29">
        <v>39.643050000000002</v>
      </c>
      <c r="E131" s="29">
        <v>-107.71040000000001</v>
      </c>
      <c r="F131" s="30">
        <v>1</v>
      </c>
      <c r="G131" s="31">
        <v>37105</v>
      </c>
      <c r="H131" s="32" t="s">
        <v>2201</v>
      </c>
      <c r="I131" s="33">
        <v>50.455855469799793</v>
      </c>
      <c r="J131" s="34"/>
      <c r="K131" s="35"/>
      <c r="L131" s="34"/>
      <c r="M131" s="36"/>
      <c r="N131" s="27" t="s">
        <v>1932</v>
      </c>
      <c r="O131" s="51">
        <v>0</v>
      </c>
      <c r="P131" s="56" t="s">
        <v>2207</v>
      </c>
    </row>
    <row r="132" spans="1:16" ht="12.95" customHeight="1">
      <c r="A132" s="27" t="s">
        <v>1935</v>
      </c>
      <c r="B132" s="28" t="s">
        <v>1936</v>
      </c>
      <c r="C132" s="28" t="s">
        <v>1937</v>
      </c>
      <c r="D132" s="29">
        <v>38.592779999999998</v>
      </c>
      <c r="E132" s="29">
        <v>-107.44723999999999</v>
      </c>
      <c r="F132" s="30">
        <v>2</v>
      </c>
      <c r="G132" s="31">
        <v>37397</v>
      </c>
      <c r="H132" s="32" t="s">
        <v>2202</v>
      </c>
      <c r="I132" s="33">
        <v>72.920698826635643</v>
      </c>
      <c r="J132" s="34"/>
      <c r="K132" s="35"/>
      <c r="L132" s="34"/>
      <c r="M132" s="36"/>
      <c r="N132" s="27" t="s">
        <v>1935</v>
      </c>
      <c r="O132" s="51">
        <v>1</v>
      </c>
      <c r="P132" s="56"/>
    </row>
    <row r="133" spans="1:16" ht="12.95" customHeight="1">
      <c r="A133" s="27" t="s">
        <v>1950</v>
      </c>
      <c r="B133" s="28" t="s">
        <v>539</v>
      </c>
      <c r="C133" s="28" t="s">
        <v>1951</v>
      </c>
      <c r="D133" s="29">
        <v>38.723880000000001</v>
      </c>
      <c r="E133" s="29">
        <v>-106.67252999999999</v>
      </c>
      <c r="F133" s="30">
        <v>2</v>
      </c>
      <c r="G133" s="31">
        <v>37790</v>
      </c>
      <c r="H133" s="32" t="s">
        <v>2203</v>
      </c>
      <c r="I133" s="33">
        <v>39.137048469652029</v>
      </c>
      <c r="J133" s="34"/>
      <c r="K133" s="35"/>
      <c r="L133" s="34"/>
      <c r="M133" s="36"/>
      <c r="N133" s="27" t="s">
        <v>1950</v>
      </c>
      <c r="O133" s="51">
        <v>1</v>
      </c>
      <c r="P133" s="56"/>
    </row>
    <row r="134" spans="1:16" ht="12.95" customHeight="1">
      <c r="A134" s="27" t="s">
        <v>1952</v>
      </c>
      <c r="B134" s="28" t="s">
        <v>231</v>
      </c>
      <c r="C134" s="28" t="s">
        <v>2128</v>
      </c>
      <c r="D134" s="29">
        <v>37.595500000000001</v>
      </c>
      <c r="E134" s="29">
        <v>-105.3989</v>
      </c>
      <c r="F134" s="30">
        <v>2</v>
      </c>
      <c r="G134" s="31">
        <v>37481</v>
      </c>
      <c r="H134" s="32" t="s">
        <v>2204</v>
      </c>
      <c r="I134" s="33">
        <v>73.390705655501023</v>
      </c>
      <c r="J134" s="34"/>
      <c r="K134" s="35"/>
      <c r="L134" s="34"/>
      <c r="M134" s="36"/>
      <c r="N134" s="27" t="s">
        <v>1952</v>
      </c>
      <c r="O134" s="51">
        <v>1</v>
      </c>
      <c r="P134" s="56"/>
    </row>
    <row r="135" spans="1:16" ht="12.95" customHeight="1">
      <c r="A135" s="27" t="s">
        <v>1960</v>
      </c>
      <c r="B135" s="28" t="s">
        <v>1550</v>
      </c>
      <c r="C135" s="28" t="s">
        <v>2128</v>
      </c>
      <c r="D135" s="29">
        <v>39.581659999999999</v>
      </c>
      <c r="E135" s="29">
        <v>-107.28809</v>
      </c>
      <c r="F135" s="30">
        <v>1</v>
      </c>
      <c r="G135" s="31">
        <v>37460</v>
      </c>
      <c r="H135" s="32" t="s">
        <v>2205</v>
      </c>
      <c r="I135" s="33">
        <v>39.810525386261318</v>
      </c>
      <c r="J135" s="34"/>
      <c r="K135" s="35"/>
      <c r="L135" s="34"/>
      <c r="M135" s="36"/>
      <c r="N135" s="27" t="s">
        <v>1960</v>
      </c>
      <c r="O135" s="51">
        <v>0</v>
      </c>
      <c r="P135" s="56"/>
    </row>
  </sheetData>
  <autoFilter ref="A2:P135"/>
  <mergeCells count="2">
    <mergeCell ref="G1:I1"/>
    <mergeCell ref="J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O169"/>
  <sheetViews>
    <sheetView topLeftCell="C1" workbookViewId="0">
      <selection activeCell="C39" sqref="C39"/>
    </sheetView>
  </sheetViews>
  <sheetFormatPr defaultRowHeight="12.95" customHeight="1"/>
  <cols>
    <col min="1" max="1" width="13.42578125" bestFit="1" customWidth="1"/>
    <col min="2" max="2" width="23.42578125" bestFit="1" customWidth="1"/>
    <col min="3" max="3" width="26.85546875" customWidth="1"/>
    <col min="4" max="4" width="10" bestFit="1" customWidth="1"/>
    <col min="5" max="5" width="11.5703125" bestFit="1" customWidth="1"/>
    <col min="6" max="6" width="7.42578125" bestFit="1" customWidth="1"/>
    <col min="7" max="7" width="9.85546875" bestFit="1" customWidth="1"/>
    <col min="8" max="8" width="6.42578125" bestFit="1" customWidth="1"/>
    <col min="9" max="9" width="9.28515625" bestFit="1" customWidth="1"/>
    <col min="14" max="15" width="9.140625" style="18"/>
  </cols>
  <sheetData>
    <row r="1" spans="1:15" ht="12.95" customHeight="1">
      <c r="A1" s="4" t="s">
        <v>0</v>
      </c>
      <c r="B1" s="5" t="s">
        <v>2029</v>
      </c>
      <c r="C1" s="5" t="s">
        <v>1</v>
      </c>
      <c r="D1" s="6" t="s">
        <v>2</v>
      </c>
      <c r="E1" s="6" t="s">
        <v>3</v>
      </c>
      <c r="F1" s="7" t="s">
        <v>2022</v>
      </c>
      <c r="G1" s="5" t="s">
        <v>2023</v>
      </c>
      <c r="H1" s="6" t="s">
        <v>2028</v>
      </c>
      <c r="I1" s="6" t="s">
        <v>2027</v>
      </c>
      <c r="J1" s="6" t="s">
        <v>2208</v>
      </c>
      <c r="N1" s="20" t="s">
        <v>0</v>
      </c>
      <c r="O1" s="6" t="s">
        <v>2209</v>
      </c>
    </row>
    <row r="2" spans="1:15" ht="12.95" customHeight="1">
      <c r="A2" s="2">
        <v>5548</v>
      </c>
      <c r="B2" s="1" t="s">
        <v>860</v>
      </c>
      <c r="C2" s="1" t="s">
        <v>861</v>
      </c>
      <c r="D2" s="1">
        <v>40.078766999999999</v>
      </c>
      <c r="E2" s="1">
        <v>-105.57774999999999</v>
      </c>
      <c r="F2" s="3">
        <v>2</v>
      </c>
      <c r="G2" s="9" t="s">
        <v>2026</v>
      </c>
      <c r="H2" s="13">
        <v>13.636907000000001</v>
      </c>
      <c r="I2" s="14">
        <v>11.442743</v>
      </c>
      <c r="J2" s="1">
        <f>COUNTIF($N$2:$N$134,A2)</f>
        <v>1</v>
      </c>
      <c r="N2" s="38">
        <v>5341</v>
      </c>
      <c r="O2" s="39">
        <f>COUNTIF($A$2:$A$169,N2)</f>
        <v>0</v>
      </c>
    </row>
    <row r="3" spans="1:15" ht="12.95" customHeight="1">
      <c r="A3" s="2">
        <v>7130</v>
      </c>
      <c r="B3" s="1" t="s">
        <v>1096</v>
      </c>
      <c r="C3" s="1" t="s">
        <v>1097</v>
      </c>
      <c r="D3" s="1">
        <v>38.33558</v>
      </c>
      <c r="E3" s="1">
        <v>-105.8022</v>
      </c>
      <c r="F3" s="3">
        <v>1</v>
      </c>
      <c r="G3" s="9" t="s">
        <v>2026</v>
      </c>
      <c r="H3" s="13">
        <v>46.488107999999997</v>
      </c>
      <c r="I3" s="14">
        <v>28.122207</v>
      </c>
      <c r="J3" s="1">
        <f t="shared" ref="J3:J66" si="0">COUNTIF($N$2:$N$134,A3)</f>
        <v>1</v>
      </c>
      <c r="N3" s="38">
        <v>5548</v>
      </c>
      <c r="O3" s="39">
        <f t="shared" ref="O3:O66" si="1">COUNTIF($A$2:$A$169,N3)</f>
        <v>1</v>
      </c>
    </row>
    <row r="4" spans="1:15" ht="12.95" customHeight="1">
      <c r="A4" s="2">
        <v>7133</v>
      </c>
      <c r="B4" s="1" t="s">
        <v>1099</v>
      </c>
      <c r="C4" s="1" t="s">
        <v>1100</v>
      </c>
      <c r="D4" s="1">
        <v>37.975470000000001</v>
      </c>
      <c r="E4" s="1">
        <v>-105.50821999999999</v>
      </c>
      <c r="F4" s="3">
        <v>2</v>
      </c>
      <c r="G4" s="9" t="s">
        <v>2026</v>
      </c>
      <c r="H4" s="13">
        <v>13.131059</v>
      </c>
      <c r="I4" s="14">
        <v>10.606087</v>
      </c>
      <c r="J4" s="1">
        <f t="shared" si="0"/>
        <v>0</v>
      </c>
      <c r="N4" s="38">
        <v>5588</v>
      </c>
      <c r="O4" s="39">
        <f t="shared" si="1"/>
        <v>0</v>
      </c>
    </row>
    <row r="5" spans="1:15" ht="12.95" customHeight="1">
      <c r="A5" s="2">
        <v>7164</v>
      </c>
      <c r="B5" s="1" t="s">
        <v>1107</v>
      </c>
      <c r="C5" s="1" t="s">
        <v>1108</v>
      </c>
      <c r="D5" s="1">
        <v>38.668999999999997</v>
      </c>
      <c r="E5" s="1">
        <v>-106.161</v>
      </c>
      <c r="F5" s="3">
        <v>2</v>
      </c>
      <c r="G5" s="9" t="s">
        <v>2026</v>
      </c>
      <c r="H5" s="13">
        <v>27.185578</v>
      </c>
      <c r="I5" s="14">
        <v>5.5893170000000003</v>
      </c>
      <c r="J5" s="1">
        <f t="shared" si="0"/>
        <v>1</v>
      </c>
      <c r="N5" s="38">
        <v>5771</v>
      </c>
      <c r="O5" s="39">
        <f t="shared" si="1"/>
        <v>1</v>
      </c>
    </row>
    <row r="6" spans="1:15" ht="12.95" customHeight="1">
      <c r="A6" s="2">
        <v>7385</v>
      </c>
      <c r="B6" s="1" t="s">
        <v>1213</v>
      </c>
      <c r="C6" s="1" t="s">
        <v>1214</v>
      </c>
      <c r="D6" s="1">
        <v>38.681669999999997</v>
      </c>
      <c r="E6" s="1">
        <v>-104.85805999999999</v>
      </c>
      <c r="F6" s="3">
        <v>1</v>
      </c>
      <c r="G6" s="9" t="s">
        <v>2026</v>
      </c>
      <c r="H6" s="13">
        <v>28.403092999999998</v>
      </c>
      <c r="I6" s="14">
        <v>8.5401179999999997</v>
      </c>
      <c r="J6" s="1">
        <f t="shared" si="0"/>
        <v>1</v>
      </c>
      <c r="N6" s="38">
        <v>5775</v>
      </c>
      <c r="O6" s="39">
        <f t="shared" si="1"/>
        <v>1</v>
      </c>
    </row>
    <row r="7" spans="1:15" ht="12.95" customHeight="1">
      <c r="A7" s="2">
        <v>7392</v>
      </c>
      <c r="B7" s="1" t="s">
        <v>1216</v>
      </c>
      <c r="C7" s="1" t="s">
        <v>114</v>
      </c>
      <c r="D7" s="1">
        <v>38.897651000000003</v>
      </c>
      <c r="E7" s="1">
        <v>-104.98808</v>
      </c>
      <c r="F7" s="3">
        <v>2</v>
      </c>
      <c r="G7" s="9" t="s">
        <v>2026</v>
      </c>
      <c r="H7" s="13">
        <v>8.7733120000000007</v>
      </c>
      <c r="I7" s="14">
        <v>5.893961</v>
      </c>
      <c r="J7" s="1">
        <f t="shared" si="0"/>
        <v>0</v>
      </c>
      <c r="N7" s="38">
        <v>7130</v>
      </c>
      <c r="O7" s="39">
        <f t="shared" si="1"/>
        <v>1</v>
      </c>
    </row>
    <row r="8" spans="1:15" ht="12.95" customHeight="1">
      <c r="A8" s="2">
        <v>8116</v>
      </c>
      <c r="B8" s="1" t="s">
        <v>1289</v>
      </c>
      <c r="C8" s="1" t="s">
        <v>1290</v>
      </c>
      <c r="D8" s="1">
        <v>37.704999999999998</v>
      </c>
      <c r="E8" s="1">
        <v>-106.6478</v>
      </c>
      <c r="F8" s="3">
        <v>1</v>
      </c>
      <c r="G8" s="9" t="s">
        <v>2026</v>
      </c>
      <c r="H8" s="13">
        <v>74.048592999999997</v>
      </c>
      <c r="I8" s="14">
        <v>19.975259000000001</v>
      </c>
      <c r="J8" s="1">
        <f t="shared" si="0"/>
        <v>1</v>
      </c>
      <c r="N8" s="38">
        <v>7164</v>
      </c>
      <c r="O8" s="39">
        <f t="shared" si="1"/>
        <v>1</v>
      </c>
    </row>
    <row r="9" spans="1:15" ht="12.95" customHeight="1">
      <c r="A9" s="2">
        <v>8138</v>
      </c>
      <c r="B9" s="1" t="s">
        <v>65</v>
      </c>
      <c r="C9" s="1" t="s">
        <v>1297</v>
      </c>
      <c r="D9" s="1">
        <v>37.498699999999999</v>
      </c>
      <c r="E9" s="1">
        <v>-106.61799999999999</v>
      </c>
      <c r="F9" s="3">
        <v>2</v>
      </c>
      <c r="G9" s="9" t="s">
        <v>2026</v>
      </c>
      <c r="H9" s="13">
        <v>13.378052</v>
      </c>
      <c r="I9" s="14">
        <v>11.303395999999999</v>
      </c>
      <c r="J9" s="1">
        <f t="shared" si="0"/>
        <v>0</v>
      </c>
      <c r="N9" s="38">
        <v>7170</v>
      </c>
      <c r="O9" s="39">
        <f t="shared" si="1"/>
        <v>0</v>
      </c>
    </row>
    <row r="10" spans="1:15" ht="12.95" customHeight="1">
      <c r="A10" s="2">
        <v>9294</v>
      </c>
      <c r="B10" s="1" t="s">
        <v>1404</v>
      </c>
      <c r="C10" s="1" t="s">
        <v>1405</v>
      </c>
      <c r="D10" s="1">
        <v>37.512219999999999</v>
      </c>
      <c r="E10" s="1">
        <v>-107.14564</v>
      </c>
      <c r="F10" s="3">
        <v>2</v>
      </c>
      <c r="G10" s="9" t="s">
        <v>2026</v>
      </c>
      <c r="H10" s="13">
        <v>60.410711999999997</v>
      </c>
      <c r="I10" s="14">
        <v>23.402958999999999</v>
      </c>
      <c r="J10" s="1">
        <f t="shared" si="0"/>
        <v>0</v>
      </c>
      <c r="N10" s="38">
        <v>7226</v>
      </c>
      <c r="O10" s="39">
        <f t="shared" si="1"/>
        <v>0</v>
      </c>
    </row>
    <row r="11" spans="1:15" ht="12.95" customHeight="1">
      <c r="A11" s="2">
        <v>10238</v>
      </c>
      <c r="B11" s="1" t="s">
        <v>51</v>
      </c>
      <c r="C11" s="1" t="s">
        <v>52</v>
      </c>
      <c r="D11" s="1">
        <v>38.211939999999998</v>
      </c>
      <c r="E11" s="1">
        <v>-107.38667</v>
      </c>
      <c r="F11" s="3">
        <v>2</v>
      </c>
      <c r="G11" s="9" t="s">
        <v>2026</v>
      </c>
      <c r="H11" s="13">
        <v>69.663302999999999</v>
      </c>
      <c r="I11" s="14">
        <v>13.992813</v>
      </c>
      <c r="J11" s="1">
        <f t="shared" si="0"/>
        <v>0</v>
      </c>
      <c r="N11" s="38">
        <v>7284</v>
      </c>
      <c r="O11" s="39">
        <f t="shared" si="1"/>
        <v>1</v>
      </c>
    </row>
    <row r="12" spans="1:15" ht="12.95" customHeight="1">
      <c r="A12" s="2">
        <v>10239</v>
      </c>
      <c r="B12" s="1" t="s">
        <v>37</v>
      </c>
      <c r="C12" s="1" t="s">
        <v>46</v>
      </c>
      <c r="D12" s="1">
        <v>38.213261000000003</v>
      </c>
      <c r="E12" s="1">
        <v>-107.46518500000001</v>
      </c>
      <c r="F12" s="3">
        <v>2</v>
      </c>
      <c r="G12" s="9" t="s">
        <v>2026</v>
      </c>
      <c r="H12" s="13">
        <v>26.354942999999999</v>
      </c>
      <c r="I12" s="14">
        <v>11.56305</v>
      </c>
      <c r="J12" s="1">
        <f t="shared" si="0"/>
        <v>0</v>
      </c>
      <c r="N12" s="38">
        <v>7285</v>
      </c>
      <c r="O12" s="39">
        <f t="shared" si="1"/>
        <v>1</v>
      </c>
    </row>
    <row r="13" spans="1:15" ht="12.95" customHeight="1">
      <c r="A13" s="2">
        <v>10262</v>
      </c>
      <c r="B13" s="1" t="s">
        <v>65</v>
      </c>
      <c r="C13" s="1" t="s">
        <v>66</v>
      </c>
      <c r="D13" s="1">
        <v>38.552509999999998</v>
      </c>
      <c r="E13" s="1">
        <v>-107.05304</v>
      </c>
      <c r="F13" s="3">
        <v>1</v>
      </c>
      <c r="G13" s="9" t="s">
        <v>2026</v>
      </c>
      <c r="H13" s="13">
        <v>77.101197999999997</v>
      </c>
      <c r="I13" s="14">
        <v>12.010458</v>
      </c>
      <c r="J13" s="1">
        <f t="shared" si="0"/>
        <v>1</v>
      </c>
      <c r="N13" s="38">
        <v>7385</v>
      </c>
      <c r="O13" s="39">
        <f t="shared" si="1"/>
        <v>1</v>
      </c>
    </row>
    <row r="14" spans="1:15" ht="12.95" customHeight="1">
      <c r="A14" s="2">
        <v>10742</v>
      </c>
      <c r="B14" s="1" t="s">
        <v>174</v>
      </c>
      <c r="C14" s="1" t="s">
        <v>175</v>
      </c>
      <c r="D14" s="1">
        <v>37.590820000000001</v>
      </c>
      <c r="E14" s="1">
        <v>-108.21032</v>
      </c>
      <c r="F14" s="3">
        <v>2</v>
      </c>
      <c r="G14" s="9" t="s">
        <v>2026</v>
      </c>
      <c r="H14" s="13">
        <v>7.054087</v>
      </c>
      <c r="I14" s="14">
        <v>6.7407969999999997</v>
      </c>
      <c r="J14" s="1">
        <f t="shared" si="0"/>
        <v>0</v>
      </c>
      <c r="N14" s="38">
        <v>7512</v>
      </c>
      <c r="O14" s="39">
        <f t="shared" si="1"/>
        <v>1</v>
      </c>
    </row>
    <row r="15" spans="1:15" ht="12.95" customHeight="1">
      <c r="A15" s="2">
        <v>11462</v>
      </c>
      <c r="B15" s="1" t="s">
        <v>300</v>
      </c>
      <c r="C15" s="1" t="s">
        <v>301</v>
      </c>
      <c r="D15" s="1">
        <v>40.877099999999999</v>
      </c>
      <c r="E15" s="1">
        <v>-107.08710000000001</v>
      </c>
      <c r="F15" s="3">
        <v>2</v>
      </c>
      <c r="G15" s="9" t="s">
        <v>2026</v>
      </c>
      <c r="H15" s="13">
        <v>11.698136</v>
      </c>
      <c r="I15" s="14">
        <v>11.697319999999999</v>
      </c>
      <c r="J15" s="1">
        <f t="shared" si="0"/>
        <v>1</v>
      </c>
      <c r="N15" s="38">
        <v>7560</v>
      </c>
      <c r="O15" s="39">
        <f t="shared" si="1"/>
        <v>1</v>
      </c>
    </row>
    <row r="16" spans="1:15" ht="12.95" customHeight="1">
      <c r="A16" s="2">
        <v>11463</v>
      </c>
      <c r="B16" s="1" t="s">
        <v>300</v>
      </c>
      <c r="C16" s="1" t="s">
        <v>302</v>
      </c>
      <c r="D16" s="1">
        <v>40.864100000000001</v>
      </c>
      <c r="E16" s="1">
        <v>-107.06740000000001</v>
      </c>
      <c r="F16" s="3">
        <v>2</v>
      </c>
      <c r="G16" s="9" t="s">
        <v>2026</v>
      </c>
      <c r="H16" s="13">
        <v>3.2387199999999998</v>
      </c>
      <c r="I16" s="14">
        <v>3.238721</v>
      </c>
      <c r="J16" s="1">
        <f t="shared" si="0"/>
        <v>1</v>
      </c>
      <c r="N16" s="38">
        <v>7571</v>
      </c>
      <c r="O16" s="39">
        <f t="shared" si="1"/>
        <v>1</v>
      </c>
    </row>
    <row r="17" spans="1:15" ht="12.95" customHeight="1">
      <c r="A17" s="2">
        <v>12182</v>
      </c>
      <c r="B17" s="1" t="s">
        <v>385</v>
      </c>
      <c r="C17" s="1" t="s">
        <v>386</v>
      </c>
      <c r="D17" s="1">
        <v>40.130800000000001</v>
      </c>
      <c r="E17" s="1">
        <v>-105.7675</v>
      </c>
      <c r="F17" s="3">
        <v>2</v>
      </c>
      <c r="G17" s="9" t="s">
        <v>2026</v>
      </c>
      <c r="H17" s="13">
        <v>15.682994000000001</v>
      </c>
      <c r="I17" s="14">
        <v>10.355221</v>
      </c>
      <c r="J17" s="1">
        <f t="shared" si="0"/>
        <v>1</v>
      </c>
      <c r="N17" s="38">
        <v>7595</v>
      </c>
      <c r="O17" s="39">
        <f t="shared" si="1"/>
        <v>0</v>
      </c>
    </row>
    <row r="18" spans="1:15" ht="12.95" customHeight="1">
      <c r="A18" s="2">
        <v>12758</v>
      </c>
      <c r="B18" s="1" t="s">
        <v>572</v>
      </c>
      <c r="C18" s="1" t="s">
        <v>573</v>
      </c>
      <c r="D18" s="1">
        <v>39.238100000000003</v>
      </c>
      <c r="E18" s="1">
        <v>-106.59</v>
      </c>
      <c r="F18" s="3">
        <v>2</v>
      </c>
      <c r="G18" s="9" t="s">
        <v>2026</v>
      </c>
      <c r="H18" s="13">
        <v>28.316088000000001</v>
      </c>
      <c r="I18" s="14">
        <v>14.919357</v>
      </c>
      <c r="J18" s="1">
        <f t="shared" si="0"/>
        <v>0</v>
      </c>
      <c r="N18" s="38">
        <v>7630</v>
      </c>
      <c r="O18" s="39">
        <f t="shared" si="1"/>
        <v>0</v>
      </c>
    </row>
    <row r="19" spans="1:15" ht="12.95" customHeight="1">
      <c r="A19" s="2">
        <v>12759</v>
      </c>
      <c r="B19" s="1" t="s">
        <v>572</v>
      </c>
      <c r="C19" s="1" t="s">
        <v>583</v>
      </c>
      <c r="D19" s="1">
        <v>39.237200000000001</v>
      </c>
      <c r="E19" s="1">
        <v>-106.59</v>
      </c>
      <c r="F19" s="3">
        <v>2</v>
      </c>
      <c r="G19" s="9" t="s">
        <v>2026</v>
      </c>
      <c r="H19" s="13">
        <v>28.284499</v>
      </c>
      <c r="I19" s="14">
        <v>15.216635</v>
      </c>
      <c r="J19" s="1">
        <f t="shared" si="0"/>
        <v>1</v>
      </c>
      <c r="N19" s="38">
        <v>8116</v>
      </c>
      <c r="O19" s="39">
        <f t="shared" si="1"/>
        <v>1</v>
      </c>
    </row>
    <row r="20" spans="1:15" ht="12.95" customHeight="1">
      <c r="A20" s="2">
        <v>12771</v>
      </c>
      <c r="B20" s="1" t="s">
        <v>593</v>
      </c>
      <c r="C20" s="1" t="s">
        <v>594</v>
      </c>
      <c r="D20" s="1">
        <v>39.245109999999997</v>
      </c>
      <c r="E20" s="1">
        <v>-106.7521</v>
      </c>
      <c r="F20" s="3">
        <v>2</v>
      </c>
      <c r="G20" s="9" t="s">
        <v>2026</v>
      </c>
      <c r="H20" s="13">
        <v>42.228292000000003</v>
      </c>
      <c r="I20" s="14">
        <v>22.495832</v>
      </c>
      <c r="J20" s="1">
        <f t="shared" si="0"/>
        <v>0</v>
      </c>
      <c r="N20" s="38">
        <v>8337</v>
      </c>
      <c r="O20" s="39">
        <f t="shared" si="1"/>
        <v>0</v>
      </c>
    </row>
    <row r="21" spans="1:15" ht="12.95" customHeight="1">
      <c r="A21" s="2">
        <v>12880</v>
      </c>
      <c r="B21" s="1" t="s">
        <v>689</v>
      </c>
      <c r="C21" s="1" t="s">
        <v>690</v>
      </c>
      <c r="D21" s="1">
        <v>40.294530000000002</v>
      </c>
      <c r="E21" s="1">
        <v>-106.79903</v>
      </c>
      <c r="F21" s="3">
        <v>1</v>
      </c>
      <c r="G21" s="9" t="s">
        <v>2026</v>
      </c>
      <c r="H21" s="13">
        <v>101.275323</v>
      </c>
      <c r="I21" s="14">
        <v>18.400870000000001</v>
      </c>
      <c r="J21" s="1">
        <f t="shared" si="0"/>
        <v>0</v>
      </c>
      <c r="N21" s="38">
        <v>8395</v>
      </c>
      <c r="O21" s="39">
        <f t="shared" si="1"/>
        <v>0</v>
      </c>
    </row>
    <row r="22" spans="1:15" ht="12.95" customHeight="1">
      <c r="A22" s="2" t="s">
        <v>22</v>
      </c>
      <c r="B22" s="1" t="s">
        <v>20</v>
      </c>
      <c r="C22" s="1" t="s">
        <v>23</v>
      </c>
      <c r="D22" s="1">
        <v>38.899833000000001</v>
      </c>
      <c r="E22" s="1">
        <v>-106.961</v>
      </c>
      <c r="F22" s="3">
        <v>2</v>
      </c>
      <c r="G22" s="9" t="s">
        <v>2026</v>
      </c>
      <c r="H22" s="13">
        <v>1.914263</v>
      </c>
      <c r="I22" s="14">
        <v>1.914263</v>
      </c>
      <c r="J22" s="1">
        <f t="shared" si="0"/>
        <v>0</v>
      </c>
      <c r="N22" s="38">
        <v>8715</v>
      </c>
      <c r="O22" s="39">
        <f t="shared" si="1"/>
        <v>0</v>
      </c>
    </row>
    <row r="23" spans="1:15" ht="12.95" customHeight="1">
      <c r="A23" s="2" t="s">
        <v>387</v>
      </c>
      <c r="B23" s="1" t="s">
        <v>388</v>
      </c>
      <c r="C23" s="1" t="s">
        <v>389</v>
      </c>
      <c r="D23" s="1">
        <v>39.876522999999999</v>
      </c>
      <c r="E23" s="1">
        <v>-105.90224600000001</v>
      </c>
      <c r="F23" s="3">
        <v>2</v>
      </c>
      <c r="G23" s="9" t="s">
        <v>2026</v>
      </c>
      <c r="H23" s="13">
        <v>3.1873499999999999</v>
      </c>
      <c r="I23" s="14">
        <v>3.1873499999999999</v>
      </c>
      <c r="J23" s="1">
        <f t="shared" si="0"/>
        <v>0</v>
      </c>
      <c r="N23" s="38">
        <v>9680</v>
      </c>
      <c r="O23" s="39">
        <f t="shared" si="1"/>
        <v>0</v>
      </c>
    </row>
    <row r="24" spans="1:15" ht="12.95" customHeight="1">
      <c r="A24" s="2" t="s">
        <v>390</v>
      </c>
      <c r="B24" s="1" t="s">
        <v>391</v>
      </c>
      <c r="C24" s="1" t="s">
        <v>389</v>
      </c>
      <c r="D24" s="1">
        <v>39.887407000000003</v>
      </c>
      <c r="E24" s="1">
        <v>-105.87712500000001</v>
      </c>
      <c r="F24" s="3">
        <v>2</v>
      </c>
      <c r="G24" s="9" t="s">
        <v>2026</v>
      </c>
      <c r="H24" s="13">
        <v>8.4614619999999992</v>
      </c>
      <c r="I24" s="14">
        <v>7.7240149999999996</v>
      </c>
      <c r="J24" s="1">
        <f t="shared" si="0"/>
        <v>0</v>
      </c>
      <c r="N24" s="38">
        <v>10262</v>
      </c>
      <c r="O24" s="39">
        <f t="shared" si="1"/>
        <v>1</v>
      </c>
    </row>
    <row r="25" spans="1:15" ht="12.95" customHeight="1">
      <c r="A25" s="2" t="s">
        <v>392</v>
      </c>
      <c r="B25" s="1" t="s">
        <v>391</v>
      </c>
      <c r="C25" s="1" t="s">
        <v>393</v>
      </c>
      <c r="D25" s="1">
        <v>39.890521</v>
      </c>
      <c r="E25" s="1">
        <v>-105.877413</v>
      </c>
      <c r="F25" s="3">
        <v>2</v>
      </c>
      <c r="G25" s="9" t="s">
        <v>2026</v>
      </c>
      <c r="H25" s="13">
        <v>8.9373369999999994</v>
      </c>
      <c r="I25" s="14">
        <v>7.4911099999999999</v>
      </c>
      <c r="J25" s="1">
        <f t="shared" si="0"/>
        <v>0</v>
      </c>
      <c r="N25" s="38">
        <v>10350</v>
      </c>
      <c r="O25" s="39">
        <f t="shared" si="1"/>
        <v>0</v>
      </c>
    </row>
    <row r="26" spans="1:15" ht="12.95" customHeight="1">
      <c r="A26" s="2" t="s">
        <v>462</v>
      </c>
      <c r="B26" s="1" t="s">
        <v>463</v>
      </c>
      <c r="C26" s="1" t="s">
        <v>464</v>
      </c>
      <c r="D26" s="1">
        <v>39.836730000000003</v>
      </c>
      <c r="E26" s="1">
        <v>-106.31082000000001</v>
      </c>
      <c r="F26" s="3">
        <v>2</v>
      </c>
      <c r="G26" s="9" t="s">
        <v>2026</v>
      </c>
      <c r="H26" s="13">
        <v>32.142867000000003</v>
      </c>
      <c r="I26" s="14">
        <v>14.181735</v>
      </c>
      <c r="J26" s="1">
        <f t="shared" si="0"/>
        <v>0</v>
      </c>
      <c r="N26" s="38">
        <v>10415</v>
      </c>
      <c r="O26" s="39">
        <f t="shared" si="1"/>
        <v>0</v>
      </c>
    </row>
    <row r="27" spans="1:15" ht="12.95" customHeight="1">
      <c r="A27" s="2" t="s">
        <v>502</v>
      </c>
      <c r="B27" s="1" t="s">
        <v>499</v>
      </c>
      <c r="C27" s="1" t="s">
        <v>503</v>
      </c>
      <c r="D27" s="1">
        <v>39.591667000000001</v>
      </c>
      <c r="E27" s="1">
        <v>-106.245</v>
      </c>
      <c r="F27" s="3">
        <v>2</v>
      </c>
      <c r="G27" s="9" t="s">
        <v>2026</v>
      </c>
      <c r="H27" s="13">
        <v>29.995650999999999</v>
      </c>
      <c r="I27" s="14">
        <v>9.6962030000000006</v>
      </c>
      <c r="J27" s="1">
        <f t="shared" si="0"/>
        <v>0</v>
      </c>
      <c r="N27" s="38">
        <v>10551</v>
      </c>
      <c r="O27" s="39">
        <f t="shared" si="1"/>
        <v>1</v>
      </c>
    </row>
    <row r="28" spans="1:15" ht="12.95" customHeight="1">
      <c r="A28" s="2" t="s">
        <v>574</v>
      </c>
      <c r="B28" s="1" t="s">
        <v>572</v>
      </c>
      <c r="C28" s="1" t="s">
        <v>575</v>
      </c>
      <c r="D28" s="1">
        <v>39.246867000000002</v>
      </c>
      <c r="E28" s="1">
        <v>-106.593283</v>
      </c>
      <c r="F28" s="3">
        <v>2</v>
      </c>
      <c r="G28" s="9" t="s">
        <v>2026</v>
      </c>
      <c r="H28" s="13">
        <v>31.568407000000001</v>
      </c>
      <c r="I28" s="14">
        <v>15.275429000000001</v>
      </c>
      <c r="J28" s="1">
        <f t="shared" si="0"/>
        <v>0</v>
      </c>
      <c r="N28" s="38">
        <v>10558</v>
      </c>
      <c r="O28" s="39">
        <f t="shared" si="1"/>
        <v>0</v>
      </c>
    </row>
    <row r="29" spans="1:15" ht="12.95" customHeight="1">
      <c r="A29" s="2" t="s">
        <v>576</v>
      </c>
      <c r="B29" s="1" t="s">
        <v>572</v>
      </c>
      <c r="C29" s="1" t="s">
        <v>577</v>
      </c>
      <c r="D29" s="1">
        <v>39.253287</v>
      </c>
      <c r="E29" s="1">
        <v>-106.594785</v>
      </c>
      <c r="F29" s="3">
        <v>2</v>
      </c>
      <c r="G29" s="9" t="s">
        <v>2026</v>
      </c>
      <c r="H29" s="13">
        <v>33.769199</v>
      </c>
      <c r="I29" s="14">
        <v>14.747083</v>
      </c>
      <c r="J29" s="1">
        <f t="shared" si="0"/>
        <v>0</v>
      </c>
      <c r="N29" s="38">
        <v>10559</v>
      </c>
      <c r="O29" s="39">
        <f t="shared" si="1"/>
        <v>1</v>
      </c>
    </row>
    <row r="30" spans="1:15" ht="12.95" customHeight="1">
      <c r="A30" s="2" t="s">
        <v>578</v>
      </c>
      <c r="B30" s="1" t="s">
        <v>572</v>
      </c>
      <c r="C30" s="1" t="s">
        <v>579</v>
      </c>
      <c r="D30" s="1">
        <v>39.261265000000002</v>
      </c>
      <c r="E30" s="1">
        <v>-106.597238</v>
      </c>
      <c r="F30" s="3">
        <v>2</v>
      </c>
      <c r="G30" s="9" t="s">
        <v>2026</v>
      </c>
      <c r="H30" s="13">
        <v>35.512591999999998</v>
      </c>
      <c r="I30" s="14">
        <v>13.530462999999999</v>
      </c>
      <c r="J30" s="1">
        <f t="shared" si="0"/>
        <v>0</v>
      </c>
      <c r="N30" s="38">
        <v>10570</v>
      </c>
      <c r="O30" s="39">
        <f t="shared" si="1"/>
        <v>0</v>
      </c>
    </row>
    <row r="31" spans="1:15" ht="12.95" customHeight="1">
      <c r="A31" s="2" t="s">
        <v>580</v>
      </c>
      <c r="B31" s="1" t="s">
        <v>572</v>
      </c>
      <c r="C31" s="1" t="s">
        <v>581</v>
      </c>
      <c r="D31" s="1">
        <v>39.275776999999998</v>
      </c>
      <c r="E31" s="1">
        <v>-106.60979399999999</v>
      </c>
      <c r="F31" s="3">
        <v>2</v>
      </c>
      <c r="G31" s="9" t="s">
        <v>2026</v>
      </c>
      <c r="H31" s="13">
        <v>39.625081999999999</v>
      </c>
      <c r="I31" s="14">
        <v>12.231738</v>
      </c>
      <c r="J31" s="1">
        <f t="shared" si="0"/>
        <v>0</v>
      </c>
      <c r="N31" s="38">
        <v>10666</v>
      </c>
      <c r="O31" s="39">
        <f t="shared" si="1"/>
        <v>0</v>
      </c>
    </row>
    <row r="32" spans="1:15" ht="12.95" customHeight="1">
      <c r="A32" s="2" t="s">
        <v>582</v>
      </c>
      <c r="B32" s="1" t="s">
        <v>572</v>
      </c>
      <c r="C32" s="1" t="s">
        <v>133</v>
      </c>
      <c r="D32" s="1">
        <v>39.297016999999997</v>
      </c>
      <c r="E32" s="1">
        <v>-106.61151700000001</v>
      </c>
      <c r="F32" s="3">
        <v>2</v>
      </c>
      <c r="G32" s="9" t="s">
        <v>2026</v>
      </c>
      <c r="H32" s="13">
        <v>42.978149000000002</v>
      </c>
      <c r="I32" s="14">
        <v>8.6503440000000005</v>
      </c>
      <c r="J32" s="1">
        <f t="shared" si="0"/>
        <v>0</v>
      </c>
      <c r="N32" s="38">
        <v>10700</v>
      </c>
      <c r="O32" s="39">
        <f t="shared" si="1"/>
        <v>0</v>
      </c>
    </row>
    <row r="33" spans="1:15" ht="12.95" customHeight="1">
      <c r="A33" s="2" t="s">
        <v>601</v>
      </c>
      <c r="B33" s="1" t="s">
        <v>602</v>
      </c>
      <c r="C33" s="1" t="s">
        <v>603</v>
      </c>
      <c r="D33" s="1">
        <v>39.129199999999997</v>
      </c>
      <c r="E33" s="1">
        <v>-106.61799999999999</v>
      </c>
      <c r="F33" s="3">
        <v>2</v>
      </c>
      <c r="G33" s="9" t="s">
        <v>2026</v>
      </c>
      <c r="H33" s="13">
        <v>23.574006000000001</v>
      </c>
      <c r="I33" s="14">
        <v>20.783127</v>
      </c>
      <c r="J33" s="1">
        <f t="shared" si="0"/>
        <v>1</v>
      </c>
      <c r="N33" s="38">
        <v>10805</v>
      </c>
      <c r="O33" s="39">
        <f t="shared" si="1"/>
        <v>0</v>
      </c>
    </row>
    <row r="34" spans="1:15" ht="12.95" customHeight="1">
      <c r="A34" s="2" t="s">
        <v>679</v>
      </c>
      <c r="B34" s="1" t="s">
        <v>680</v>
      </c>
      <c r="C34" s="1" t="s">
        <v>681</v>
      </c>
      <c r="D34" s="1">
        <v>40.796999999999997</v>
      </c>
      <c r="E34" s="1">
        <v>-106.69499999999999</v>
      </c>
      <c r="F34" s="3">
        <v>2</v>
      </c>
      <c r="G34" s="9" t="s">
        <v>2026</v>
      </c>
      <c r="H34" s="13">
        <v>9.8266639999999992</v>
      </c>
      <c r="I34" s="14">
        <v>9.8266650000000002</v>
      </c>
      <c r="J34" s="1">
        <f t="shared" si="0"/>
        <v>0</v>
      </c>
      <c r="N34" s="38">
        <v>10834</v>
      </c>
      <c r="O34" s="39">
        <f t="shared" si="1"/>
        <v>0</v>
      </c>
    </row>
    <row r="35" spans="1:15" ht="12.95" customHeight="1">
      <c r="A35" s="2" t="s">
        <v>945</v>
      </c>
      <c r="B35" s="1" t="s">
        <v>412</v>
      </c>
      <c r="C35" s="1" t="s">
        <v>946</v>
      </c>
      <c r="D35" s="1">
        <v>39.611358000000003</v>
      </c>
      <c r="E35" s="1">
        <v>-105.533367</v>
      </c>
      <c r="F35" s="3">
        <v>2</v>
      </c>
      <c r="G35" s="9" t="s">
        <v>2026</v>
      </c>
      <c r="H35" s="13">
        <v>52.535587</v>
      </c>
      <c r="I35" s="14">
        <v>20.583182999999998</v>
      </c>
      <c r="J35" s="1">
        <f t="shared" si="0"/>
        <v>0</v>
      </c>
      <c r="N35" s="38">
        <v>10906</v>
      </c>
      <c r="O35" s="39">
        <f t="shared" si="1"/>
        <v>0</v>
      </c>
    </row>
    <row r="36" spans="1:15" ht="12.95" customHeight="1">
      <c r="A36" s="2" t="s">
        <v>1084</v>
      </c>
      <c r="B36" s="1" t="s">
        <v>1077</v>
      </c>
      <c r="C36" s="1" t="s">
        <v>1085</v>
      </c>
      <c r="D36" s="1">
        <v>37.92989</v>
      </c>
      <c r="E36" s="1">
        <v>-105.456</v>
      </c>
      <c r="F36" s="3">
        <v>2</v>
      </c>
      <c r="G36" s="9" t="s">
        <v>2026</v>
      </c>
      <c r="H36" s="13">
        <v>6.6813459999999996</v>
      </c>
      <c r="I36" s="14">
        <v>6.6813459999999996</v>
      </c>
      <c r="J36" s="1">
        <f t="shared" si="0"/>
        <v>0</v>
      </c>
      <c r="N36" s="38">
        <v>10917</v>
      </c>
      <c r="O36" s="39">
        <f t="shared" si="1"/>
        <v>1</v>
      </c>
    </row>
    <row r="37" spans="1:15" ht="12.95" customHeight="1">
      <c r="A37" s="2" t="s">
        <v>1324</v>
      </c>
      <c r="B37" s="1" t="s">
        <v>1322</v>
      </c>
      <c r="C37" s="1" t="s">
        <v>1325</v>
      </c>
      <c r="D37" s="1">
        <v>37.404949999999999</v>
      </c>
      <c r="E37" s="1">
        <v>-106.30519</v>
      </c>
      <c r="F37" s="3">
        <v>1</v>
      </c>
      <c r="G37" s="9" t="s">
        <v>2026</v>
      </c>
      <c r="H37" s="13">
        <v>19.7883</v>
      </c>
      <c r="I37" s="14">
        <v>12.150854000000001</v>
      </c>
      <c r="J37" s="1">
        <f t="shared" si="0"/>
        <v>0</v>
      </c>
      <c r="N37" s="38">
        <v>10922</v>
      </c>
      <c r="O37" s="39">
        <f t="shared" si="1"/>
        <v>1</v>
      </c>
    </row>
    <row r="38" spans="1:15" ht="12.95" customHeight="1">
      <c r="A38" s="2" t="s">
        <v>1436</v>
      </c>
      <c r="B38" s="1" t="s">
        <v>1437</v>
      </c>
      <c r="C38" s="1" t="s">
        <v>1438</v>
      </c>
      <c r="D38" s="1">
        <v>37.448887999999997</v>
      </c>
      <c r="E38" s="1">
        <v>-108.20777699999999</v>
      </c>
      <c r="F38" s="3">
        <v>2</v>
      </c>
      <c r="G38" s="9" t="s">
        <v>2026</v>
      </c>
      <c r="H38" s="13">
        <v>6.5120760000000004</v>
      </c>
      <c r="I38" s="14">
        <v>6.5120760000000004</v>
      </c>
      <c r="J38" s="1">
        <f t="shared" si="0"/>
        <v>1</v>
      </c>
      <c r="N38" s="38">
        <v>10980</v>
      </c>
      <c r="O38" s="39">
        <f t="shared" si="1"/>
        <v>1</v>
      </c>
    </row>
    <row r="39" spans="1:15" ht="12.95" customHeight="1">
      <c r="A39" s="2" t="s">
        <v>1516</v>
      </c>
      <c r="B39" s="1" t="s">
        <v>1517</v>
      </c>
      <c r="C39" s="1" t="s">
        <v>1510</v>
      </c>
      <c r="D39" s="1">
        <v>39.172221999999998</v>
      </c>
      <c r="E39" s="1">
        <v>-105.367778</v>
      </c>
      <c r="F39" s="3">
        <v>2</v>
      </c>
      <c r="G39" s="9" t="s">
        <v>2026</v>
      </c>
      <c r="H39" s="13">
        <v>199.08596</v>
      </c>
      <c r="I39" s="14">
        <v>28.902401999999999</v>
      </c>
      <c r="J39" s="1">
        <f t="shared" si="0"/>
        <v>0</v>
      </c>
      <c r="N39" s="38">
        <v>11206</v>
      </c>
      <c r="O39" s="39">
        <f t="shared" si="1"/>
        <v>0</v>
      </c>
    </row>
    <row r="40" spans="1:15" ht="12.95" customHeight="1">
      <c r="A40" s="2" t="s">
        <v>1532</v>
      </c>
      <c r="B40" s="1" t="s">
        <v>1533</v>
      </c>
      <c r="C40" s="1" t="s">
        <v>1510</v>
      </c>
      <c r="D40" s="1">
        <v>38.036110999999998</v>
      </c>
      <c r="E40" s="1">
        <v>-105.6425</v>
      </c>
      <c r="F40" s="3">
        <v>2</v>
      </c>
      <c r="G40" s="9" t="s">
        <v>2026</v>
      </c>
      <c r="H40" s="13">
        <v>5.0056839999999996</v>
      </c>
      <c r="I40" s="14">
        <v>5.0056839999999996</v>
      </c>
      <c r="J40" s="1">
        <f t="shared" si="0"/>
        <v>1</v>
      </c>
      <c r="N40" s="38">
        <v>11208</v>
      </c>
      <c r="O40" s="39">
        <f t="shared" si="1"/>
        <v>0</v>
      </c>
    </row>
    <row r="41" spans="1:15" ht="12.95" customHeight="1">
      <c r="A41" s="2" t="s">
        <v>1534</v>
      </c>
      <c r="B41" s="1" t="s">
        <v>1535</v>
      </c>
      <c r="C41" s="1" t="s">
        <v>1510</v>
      </c>
      <c r="D41" s="1">
        <v>37.553055999999998</v>
      </c>
      <c r="E41" s="1">
        <v>-106.802222</v>
      </c>
      <c r="F41" s="3">
        <v>2</v>
      </c>
      <c r="G41" s="9" t="s">
        <v>2026</v>
      </c>
      <c r="H41" s="13">
        <v>22.642050999999999</v>
      </c>
      <c r="I41" s="14">
        <v>13.878114</v>
      </c>
      <c r="J41" s="1">
        <f t="shared" si="0"/>
        <v>1</v>
      </c>
      <c r="N41" s="38">
        <v>11408</v>
      </c>
      <c r="O41" s="39">
        <f t="shared" si="1"/>
        <v>0</v>
      </c>
    </row>
    <row r="42" spans="1:15" ht="12.95" customHeight="1">
      <c r="A42" s="2" t="s">
        <v>1545</v>
      </c>
      <c r="B42" s="1" t="s">
        <v>1546</v>
      </c>
      <c r="C42" s="1" t="s">
        <v>1510</v>
      </c>
      <c r="D42" s="1">
        <v>38.21</v>
      </c>
      <c r="E42" s="1">
        <v>-107.463611</v>
      </c>
      <c r="F42" s="3">
        <v>2</v>
      </c>
      <c r="G42" s="9" t="s">
        <v>2026</v>
      </c>
      <c r="H42" s="13">
        <v>26.529554000000001</v>
      </c>
      <c r="I42" s="14">
        <v>12.472799999999999</v>
      </c>
      <c r="J42" s="1">
        <f t="shared" si="0"/>
        <v>1</v>
      </c>
      <c r="N42" s="38">
        <v>11462</v>
      </c>
      <c r="O42" s="39">
        <f t="shared" si="1"/>
        <v>1</v>
      </c>
    </row>
    <row r="43" spans="1:15" ht="12.95" customHeight="1">
      <c r="A43" s="2" t="s">
        <v>1551</v>
      </c>
      <c r="B43" s="1" t="s">
        <v>1552</v>
      </c>
      <c r="C43" s="1" t="s">
        <v>1510</v>
      </c>
      <c r="D43" s="1">
        <v>38.772500000000001</v>
      </c>
      <c r="E43" s="1">
        <v>-106.6225</v>
      </c>
      <c r="F43" s="3">
        <v>2</v>
      </c>
      <c r="G43" s="9" t="s">
        <v>2026</v>
      </c>
      <c r="H43" s="13">
        <v>107.53243999999999</v>
      </c>
      <c r="I43" s="14">
        <v>33.826891000000003</v>
      </c>
      <c r="J43" s="1">
        <f t="shared" si="0"/>
        <v>1</v>
      </c>
      <c r="N43" s="38">
        <v>11463</v>
      </c>
      <c r="O43" s="39">
        <f t="shared" si="1"/>
        <v>1</v>
      </c>
    </row>
    <row r="44" spans="1:15" ht="12.95" customHeight="1">
      <c r="A44" s="2" t="s">
        <v>1566</v>
      </c>
      <c r="B44" s="1" t="s">
        <v>185</v>
      </c>
      <c r="C44" s="1" t="s">
        <v>1510</v>
      </c>
      <c r="D44" s="1">
        <v>37.428888999999998</v>
      </c>
      <c r="E44" s="1">
        <v>-106.758889</v>
      </c>
      <c r="F44" s="3">
        <v>2</v>
      </c>
      <c r="G44" s="9" t="s">
        <v>2026</v>
      </c>
      <c r="H44" s="13">
        <v>14.317064999999999</v>
      </c>
      <c r="I44" s="14">
        <v>14.317066000000001</v>
      </c>
      <c r="J44" s="1">
        <f t="shared" si="0"/>
        <v>1</v>
      </c>
      <c r="N44" s="38">
        <v>11485</v>
      </c>
      <c r="O44" s="39">
        <f t="shared" si="1"/>
        <v>1</v>
      </c>
    </row>
    <row r="45" spans="1:15" ht="12.95" customHeight="1">
      <c r="A45" s="2" t="s">
        <v>1567</v>
      </c>
      <c r="B45" s="1" t="s">
        <v>1568</v>
      </c>
      <c r="C45" s="1" t="s">
        <v>1510</v>
      </c>
      <c r="D45" s="1">
        <v>37.766388999999997</v>
      </c>
      <c r="E45" s="1">
        <v>-107.572778</v>
      </c>
      <c r="F45" s="3">
        <v>2</v>
      </c>
      <c r="G45" s="9" t="s">
        <v>2026</v>
      </c>
      <c r="H45" s="13">
        <v>3.201438</v>
      </c>
      <c r="I45" s="14">
        <v>3.201438</v>
      </c>
      <c r="J45" s="1">
        <f t="shared" si="0"/>
        <v>0</v>
      </c>
      <c r="N45" s="38">
        <v>11535</v>
      </c>
      <c r="O45" s="39">
        <f t="shared" si="1"/>
        <v>0</v>
      </c>
    </row>
    <row r="46" spans="1:15" ht="12.95" customHeight="1">
      <c r="A46" s="2" t="s">
        <v>1580</v>
      </c>
      <c r="B46" s="1" t="s">
        <v>1581</v>
      </c>
      <c r="C46" s="1" t="s">
        <v>1510</v>
      </c>
      <c r="D46" s="1">
        <v>39.357500000000002</v>
      </c>
      <c r="E46" s="1">
        <v>-106.57305599999999</v>
      </c>
      <c r="F46" s="3">
        <v>2</v>
      </c>
      <c r="G46" s="9" t="s">
        <v>2026</v>
      </c>
      <c r="H46" s="13">
        <v>30.577418999999999</v>
      </c>
      <c r="I46" s="14">
        <v>22.222041000000001</v>
      </c>
      <c r="J46" s="1">
        <f t="shared" si="0"/>
        <v>0</v>
      </c>
      <c r="N46" s="38">
        <v>11765</v>
      </c>
      <c r="O46" s="39">
        <f t="shared" si="1"/>
        <v>0</v>
      </c>
    </row>
    <row r="47" spans="1:15" ht="12.95" customHeight="1">
      <c r="A47" s="2" t="s">
        <v>1583</v>
      </c>
      <c r="B47" s="1" t="s">
        <v>1584</v>
      </c>
      <c r="C47" s="1" t="s">
        <v>1510</v>
      </c>
      <c r="D47" s="1">
        <v>38.189722000000003</v>
      </c>
      <c r="E47" s="1">
        <v>-105.77638899999999</v>
      </c>
      <c r="F47" s="3">
        <v>2</v>
      </c>
      <c r="G47" s="9" t="s">
        <v>2026</v>
      </c>
      <c r="H47" s="13">
        <v>9.5198079999999994</v>
      </c>
      <c r="I47" s="14">
        <v>9.5198079999999994</v>
      </c>
      <c r="J47" s="1">
        <f t="shared" si="0"/>
        <v>1</v>
      </c>
      <c r="N47" s="38">
        <v>12182</v>
      </c>
      <c r="O47" s="39">
        <f t="shared" si="1"/>
        <v>1</v>
      </c>
    </row>
    <row r="48" spans="1:15" ht="12.95" customHeight="1">
      <c r="A48" s="2" t="s">
        <v>1586</v>
      </c>
      <c r="B48" s="1" t="s">
        <v>1587</v>
      </c>
      <c r="C48" s="1" t="s">
        <v>1510</v>
      </c>
      <c r="D48" s="1">
        <v>37.919167000000002</v>
      </c>
      <c r="E48" s="1">
        <v>-106.715278</v>
      </c>
      <c r="F48" s="3">
        <v>2</v>
      </c>
      <c r="G48" s="9" t="s">
        <v>2026</v>
      </c>
      <c r="H48" s="13">
        <v>24.416090000000001</v>
      </c>
      <c r="I48" s="14">
        <v>17.552177</v>
      </c>
      <c r="J48" s="1">
        <f t="shared" si="0"/>
        <v>1</v>
      </c>
      <c r="N48" s="38">
        <v>12759</v>
      </c>
      <c r="O48" s="39">
        <f t="shared" si="1"/>
        <v>1</v>
      </c>
    </row>
    <row r="49" spans="1:15" ht="12.95" customHeight="1">
      <c r="A49" s="2" t="s">
        <v>1593</v>
      </c>
      <c r="B49" s="1" t="s">
        <v>687</v>
      </c>
      <c r="C49" s="1" t="s">
        <v>1510</v>
      </c>
      <c r="D49" s="1">
        <v>37.666111000000001</v>
      </c>
      <c r="E49" s="1">
        <v>-107.07</v>
      </c>
      <c r="F49" s="3">
        <v>2</v>
      </c>
      <c r="G49" s="9" t="s">
        <v>2026</v>
      </c>
      <c r="H49" s="13">
        <v>74.982438999999999</v>
      </c>
      <c r="I49" s="14">
        <v>25.992711</v>
      </c>
      <c r="J49" s="1">
        <f t="shared" si="0"/>
        <v>1</v>
      </c>
      <c r="N49" s="38">
        <v>12802</v>
      </c>
      <c r="O49" s="39">
        <f t="shared" si="1"/>
        <v>0</v>
      </c>
    </row>
    <row r="50" spans="1:15" ht="12.95" customHeight="1">
      <c r="A50" s="2" t="s">
        <v>1598</v>
      </c>
      <c r="B50" s="1" t="s">
        <v>1599</v>
      </c>
      <c r="C50" s="1" t="s">
        <v>1510</v>
      </c>
      <c r="D50" s="1">
        <v>38.981667000000002</v>
      </c>
      <c r="E50" s="1">
        <v>-107.19111100000001</v>
      </c>
      <c r="F50" s="3">
        <v>2</v>
      </c>
      <c r="G50" s="9" t="s">
        <v>2026</v>
      </c>
      <c r="H50" s="13">
        <v>25.022473999999999</v>
      </c>
      <c r="I50" s="14">
        <v>21.382491999999999</v>
      </c>
      <c r="J50" s="1">
        <f t="shared" si="0"/>
        <v>1</v>
      </c>
      <c r="N50" s="38">
        <v>12832</v>
      </c>
      <c r="O50" s="39">
        <f t="shared" si="1"/>
        <v>0</v>
      </c>
    </row>
    <row r="51" spans="1:15" ht="12.95" customHeight="1">
      <c r="A51" s="2" t="s">
        <v>1602</v>
      </c>
      <c r="B51" s="1" t="s">
        <v>526</v>
      </c>
      <c r="C51" s="1" t="s">
        <v>1510</v>
      </c>
      <c r="D51" s="1">
        <v>38.966110999999998</v>
      </c>
      <c r="E51" s="1">
        <v>-106.13972200000001</v>
      </c>
      <c r="F51" s="3">
        <v>2</v>
      </c>
      <c r="G51" s="9" t="s">
        <v>2026</v>
      </c>
      <c r="H51" s="13">
        <v>11.32536</v>
      </c>
      <c r="I51" s="14">
        <v>11.325360999999999</v>
      </c>
      <c r="J51" s="1">
        <f t="shared" si="0"/>
        <v>1</v>
      </c>
      <c r="N51" s="38">
        <v>12961</v>
      </c>
      <c r="O51" s="39">
        <f t="shared" si="1"/>
        <v>0</v>
      </c>
    </row>
    <row r="52" spans="1:15" ht="12.95" customHeight="1">
      <c r="A52" s="2" t="s">
        <v>1605</v>
      </c>
      <c r="B52" s="1" t="s">
        <v>1606</v>
      </c>
      <c r="C52" s="1" t="s">
        <v>1510</v>
      </c>
      <c r="D52" s="1">
        <v>38.954166999999998</v>
      </c>
      <c r="E52" s="1">
        <v>-106.858333</v>
      </c>
      <c r="F52" s="3">
        <v>2</v>
      </c>
      <c r="G52" s="9" t="s">
        <v>2026</v>
      </c>
      <c r="H52" s="13">
        <v>16.489899000000001</v>
      </c>
      <c r="I52" s="14">
        <v>14.730107</v>
      </c>
      <c r="J52" s="1">
        <f t="shared" si="0"/>
        <v>1</v>
      </c>
      <c r="N52" s="38">
        <v>6753400</v>
      </c>
      <c r="O52" s="39">
        <f t="shared" si="1"/>
        <v>0</v>
      </c>
    </row>
    <row r="53" spans="1:15" ht="12.95" customHeight="1">
      <c r="A53" s="2" t="s">
        <v>1619</v>
      </c>
      <c r="B53" s="1" t="s">
        <v>1620</v>
      </c>
      <c r="C53" s="1" t="s">
        <v>1510</v>
      </c>
      <c r="D53" s="1">
        <v>39.50806</v>
      </c>
      <c r="E53" s="1">
        <v>-105.70471999999999</v>
      </c>
      <c r="F53" s="3">
        <v>2</v>
      </c>
      <c r="G53" s="9" t="s">
        <v>2026</v>
      </c>
      <c r="H53" s="13">
        <v>52.689439999999998</v>
      </c>
      <c r="I53" s="14">
        <v>13.982514</v>
      </c>
      <c r="J53" s="1">
        <f t="shared" si="0"/>
        <v>1</v>
      </c>
      <c r="N53" s="38" t="s">
        <v>219</v>
      </c>
      <c r="O53" s="39">
        <f t="shared" si="1"/>
        <v>0</v>
      </c>
    </row>
    <row r="54" spans="1:15" ht="12.95" customHeight="1">
      <c r="A54" s="2" t="s">
        <v>1633</v>
      </c>
      <c r="B54" s="1" t="s">
        <v>1634</v>
      </c>
      <c r="C54" s="1" t="s">
        <v>1510</v>
      </c>
      <c r="D54" s="1">
        <v>39.852499999999999</v>
      </c>
      <c r="E54" s="1">
        <v>-107.315</v>
      </c>
      <c r="F54" s="3">
        <v>2</v>
      </c>
      <c r="G54" s="9" t="s">
        <v>2026</v>
      </c>
      <c r="H54" s="13">
        <v>6.6245570000000003</v>
      </c>
      <c r="I54" s="14">
        <v>6.6236389999999998</v>
      </c>
      <c r="J54" s="1">
        <f t="shared" si="0"/>
        <v>1</v>
      </c>
      <c r="N54" s="38" t="s">
        <v>601</v>
      </c>
      <c r="O54" s="39">
        <f t="shared" si="1"/>
        <v>1</v>
      </c>
    </row>
    <row r="55" spans="1:15" ht="12.95" customHeight="1">
      <c r="A55" s="2" t="s">
        <v>1641</v>
      </c>
      <c r="B55" s="1" t="s">
        <v>1642</v>
      </c>
      <c r="C55" s="1" t="s">
        <v>1510</v>
      </c>
      <c r="D55" s="1">
        <v>37.852200000000003</v>
      </c>
      <c r="E55" s="1">
        <v>-104.985</v>
      </c>
      <c r="F55" s="3">
        <v>2</v>
      </c>
      <c r="G55" s="9" t="s">
        <v>2026</v>
      </c>
      <c r="H55" s="13">
        <v>8.9785160000000008</v>
      </c>
      <c r="I55" s="14">
        <v>8.9792170000000002</v>
      </c>
      <c r="J55" s="1">
        <f t="shared" si="0"/>
        <v>1</v>
      </c>
      <c r="N55" s="38" t="s">
        <v>954</v>
      </c>
      <c r="O55" s="39">
        <f t="shared" si="1"/>
        <v>0</v>
      </c>
    </row>
    <row r="56" spans="1:15" ht="12.95" customHeight="1">
      <c r="A56" s="2" t="s">
        <v>1643</v>
      </c>
      <c r="B56" s="1" t="s">
        <v>1255</v>
      </c>
      <c r="C56" s="1" t="s">
        <v>1510</v>
      </c>
      <c r="D56" s="1">
        <v>37.412300000000002</v>
      </c>
      <c r="E56" s="1">
        <v>-104.964</v>
      </c>
      <c r="F56" s="3">
        <v>2</v>
      </c>
      <c r="G56" s="9" t="s">
        <v>2026</v>
      </c>
      <c r="H56" s="13">
        <v>10.070975000000001</v>
      </c>
      <c r="I56" s="14">
        <v>10.062469</v>
      </c>
      <c r="J56" s="1">
        <f t="shared" si="0"/>
        <v>1</v>
      </c>
      <c r="N56" s="38" t="s">
        <v>966</v>
      </c>
      <c r="O56" s="39">
        <f t="shared" si="1"/>
        <v>1</v>
      </c>
    </row>
    <row r="57" spans="1:15" ht="12.95" customHeight="1">
      <c r="A57" s="2" t="s">
        <v>1644</v>
      </c>
      <c r="B57" s="1" t="s">
        <v>1253</v>
      </c>
      <c r="C57" s="1" t="s">
        <v>1510</v>
      </c>
      <c r="D57" s="1">
        <v>37.613799999999998</v>
      </c>
      <c r="E57" s="1">
        <v>-105.47199999999999</v>
      </c>
      <c r="F57" s="3">
        <v>2</v>
      </c>
      <c r="G57" s="9" t="s">
        <v>2026</v>
      </c>
      <c r="H57" s="13">
        <v>12.07676</v>
      </c>
      <c r="I57" s="14">
        <v>12.073233</v>
      </c>
      <c r="J57" s="1">
        <f t="shared" si="0"/>
        <v>1</v>
      </c>
      <c r="N57" s="38" t="s">
        <v>969</v>
      </c>
      <c r="O57" s="39">
        <f t="shared" si="1"/>
        <v>0</v>
      </c>
    </row>
    <row r="58" spans="1:15" ht="12.95" customHeight="1">
      <c r="A58" s="2" t="s">
        <v>1645</v>
      </c>
      <c r="B58" s="1" t="s">
        <v>1646</v>
      </c>
      <c r="C58" s="1" t="s">
        <v>1510</v>
      </c>
      <c r="D58" s="1">
        <v>37.274299999999997</v>
      </c>
      <c r="E58" s="1">
        <v>-106.619</v>
      </c>
      <c r="F58" s="3">
        <v>2</v>
      </c>
      <c r="G58" s="9" t="s">
        <v>2026</v>
      </c>
      <c r="H58" s="13">
        <v>9.2417490000000004</v>
      </c>
      <c r="I58" s="14">
        <v>8.4737080000000002</v>
      </c>
      <c r="J58" s="1">
        <f t="shared" si="0"/>
        <v>1</v>
      </c>
      <c r="N58" s="38" t="s">
        <v>1025</v>
      </c>
      <c r="O58" s="39">
        <f t="shared" si="1"/>
        <v>0</v>
      </c>
    </row>
    <row r="59" spans="1:15" ht="12.95" customHeight="1">
      <c r="A59" s="2" t="s">
        <v>1649</v>
      </c>
      <c r="B59" s="1" t="s">
        <v>51</v>
      </c>
      <c r="C59" s="1" t="s">
        <v>1510</v>
      </c>
      <c r="D59" s="1">
        <v>38.176000000000002</v>
      </c>
      <c r="E59" s="1">
        <v>-107.387</v>
      </c>
      <c r="F59" s="3">
        <v>2</v>
      </c>
      <c r="G59" s="9" t="s">
        <v>2026</v>
      </c>
      <c r="H59" s="13">
        <v>41.880958999999997</v>
      </c>
      <c r="I59" s="14">
        <v>14.482548</v>
      </c>
      <c r="J59" s="1">
        <f t="shared" si="0"/>
        <v>1</v>
      </c>
      <c r="N59" s="38" t="s">
        <v>1273</v>
      </c>
      <c r="O59" s="39">
        <f t="shared" si="1"/>
        <v>1</v>
      </c>
    </row>
    <row r="60" spans="1:15" ht="12.95" customHeight="1">
      <c r="A60" s="2" t="s">
        <v>1650</v>
      </c>
      <c r="B60" s="1" t="s">
        <v>1651</v>
      </c>
      <c r="C60" s="1" t="s">
        <v>1510</v>
      </c>
      <c r="D60" s="1">
        <v>38.451000000000001</v>
      </c>
      <c r="E60" s="1">
        <v>-106.34099999999999</v>
      </c>
      <c r="F60" s="3">
        <v>2</v>
      </c>
      <c r="G60" s="9" t="s">
        <v>2026</v>
      </c>
      <c r="H60" s="13">
        <v>29.089348999999999</v>
      </c>
      <c r="I60" s="14">
        <v>20.869686999999999</v>
      </c>
      <c r="J60" s="1">
        <f t="shared" si="0"/>
        <v>1</v>
      </c>
      <c r="N60" s="38" t="s">
        <v>1276</v>
      </c>
      <c r="O60" s="39">
        <f t="shared" si="1"/>
        <v>1</v>
      </c>
    </row>
    <row r="61" spans="1:15" ht="12.95" customHeight="1">
      <c r="A61" s="2" t="s">
        <v>1652</v>
      </c>
      <c r="B61" s="1" t="s">
        <v>203</v>
      </c>
      <c r="C61" s="1" t="s">
        <v>1510</v>
      </c>
      <c r="D61" s="1">
        <v>38.056699999999999</v>
      </c>
      <c r="E61" s="1">
        <v>-105.57899999999999</v>
      </c>
      <c r="F61" s="3">
        <v>2</v>
      </c>
      <c r="G61" s="9" t="s">
        <v>2026</v>
      </c>
      <c r="H61" s="13">
        <v>5.2528860000000002</v>
      </c>
      <c r="I61" s="14">
        <v>5.250178</v>
      </c>
      <c r="J61" s="1">
        <f t="shared" si="0"/>
        <v>1</v>
      </c>
      <c r="N61" s="38" t="s">
        <v>1279</v>
      </c>
      <c r="O61" s="39">
        <f t="shared" si="1"/>
        <v>1</v>
      </c>
    </row>
    <row r="62" spans="1:15" ht="12.95" customHeight="1">
      <c r="A62" s="2" t="s">
        <v>1653</v>
      </c>
      <c r="B62" s="1" t="s">
        <v>1654</v>
      </c>
      <c r="C62" s="1" t="s">
        <v>1510</v>
      </c>
      <c r="D62" s="1">
        <v>38.266199999999998</v>
      </c>
      <c r="E62" s="1">
        <v>-105.18980000000001</v>
      </c>
      <c r="F62" s="3">
        <v>2</v>
      </c>
      <c r="G62" s="9" t="s">
        <v>2026</v>
      </c>
      <c r="H62" s="13">
        <v>26.694181</v>
      </c>
      <c r="I62" s="14">
        <v>20.884820000000001</v>
      </c>
      <c r="J62" s="1">
        <f t="shared" si="0"/>
        <v>1</v>
      </c>
      <c r="N62" s="38" t="s">
        <v>1436</v>
      </c>
      <c r="O62" s="39">
        <f t="shared" si="1"/>
        <v>1</v>
      </c>
    </row>
    <row r="63" spans="1:15" ht="12.95" customHeight="1">
      <c r="A63" s="2" t="s">
        <v>1655</v>
      </c>
      <c r="B63" s="1" t="s">
        <v>1517</v>
      </c>
      <c r="C63" s="1" t="s">
        <v>1510</v>
      </c>
      <c r="D63" s="1">
        <v>39.185600000000001</v>
      </c>
      <c r="E63" s="1">
        <v>-105.39100000000001</v>
      </c>
      <c r="F63" s="3">
        <v>2</v>
      </c>
      <c r="G63" s="9" t="s">
        <v>2026</v>
      </c>
      <c r="H63" s="13">
        <v>171.58586600000001</v>
      </c>
      <c r="I63" s="14">
        <v>21.538499000000002</v>
      </c>
      <c r="J63" s="1">
        <f t="shared" si="0"/>
        <v>1</v>
      </c>
      <c r="N63" s="38" t="s">
        <v>1480</v>
      </c>
      <c r="O63" s="39">
        <f t="shared" si="1"/>
        <v>0</v>
      </c>
    </row>
    <row r="64" spans="1:15" ht="12.95" customHeight="1">
      <c r="A64" s="2" t="s">
        <v>1656</v>
      </c>
      <c r="B64" s="1" t="s">
        <v>1657</v>
      </c>
      <c r="C64" s="1" t="s">
        <v>1510</v>
      </c>
      <c r="D64" s="1">
        <v>39.247</v>
      </c>
      <c r="E64" s="1">
        <v>-105.358</v>
      </c>
      <c r="F64" s="3">
        <v>2</v>
      </c>
      <c r="G64" s="9" t="s">
        <v>2026</v>
      </c>
      <c r="H64" s="13">
        <v>23.508472999999999</v>
      </c>
      <c r="I64" s="14">
        <v>15.675648000000001</v>
      </c>
      <c r="J64" s="1">
        <f t="shared" si="0"/>
        <v>1</v>
      </c>
      <c r="N64" s="38" t="s">
        <v>1532</v>
      </c>
      <c r="O64" s="39">
        <f t="shared" si="1"/>
        <v>1</v>
      </c>
    </row>
    <row r="65" spans="1:15" ht="12.95" customHeight="1">
      <c r="A65" s="2" t="s">
        <v>1658</v>
      </c>
      <c r="B65" s="1" t="s">
        <v>378</v>
      </c>
      <c r="C65" s="1" t="s">
        <v>1510</v>
      </c>
      <c r="D65" s="1">
        <v>39.374600000000001</v>
      </c>
      <c r="E65" s="1">
        <v>-105.684</v>
      </c>
      <c r="F65" s="3">
        <v>2</v>
      </c>
      <c r="G65" s="9" t="s">
        <v>2026</v>
      </c>
      <c r="H65" s="13">
        <v>14.95298</v>
      </c>
      <c r="I65" s="14">
        <v>14.169516</v>
      </c>
      <c r="J65" s="1">
        <f t="shared" si="0"/>
        <v>1</v>
      </c>
      <c r="N65" s="38" t="s">
        <v>1534</v>
      </c>
      <c r="O65" s="39">
        <f t="shared" si="1"/>
        <v>1</v>
      </c>
    </row>
    <row r="66" spans="1:15" ht="12.95" customHeight="1">
      <c r="A66" s="2" t="s">
        <v>1659</v>
      </c>
      <c r="B66" s="1" t="s">
        <v>1660</v>
      </c>
      <c r="C66" s="1" t="s">
        <v>1510</v>
      </c>
      <c r="D66" s="1">
        <v>38.870800000000003</v>
      </c>
      <c r="E66" s="1">
        <v>-106.26600000000001</v>
      </c>
      <c r="F66" s="3">
        <v>2</v>
      </c>
      <c r="G66" s="9" t="s">
        <v>2026</v>
      </c>
      <c r="H66" s="13">
        <v>30.755369999999999</v>
      </c>
      <c r="I66" s="14">
        <v>19.631094000000001</v>
      </c>
      <c r="J66" s="1">
        <f t="shared" si="0"/>
        <v>1</v>
      </c>
      <c r="N66" s="38" t="s">
        <v>1545</v>
      </c>
      <c r="O66" s="39">
        <f t="shared" si="1"/>
        <v>1</v>
      </c>
    </row>
    <row r="67" spans="1:15" ht="12.95" customHeight="1">
      <c r="A67" s="2" t="s">
        <v>1666</v>
      </c>
      <c r="B67" s="1" t="s">
        <v>1667</v>
      </c>
      <c r="C67" s="1" t="s">
        <v>1510</v>
      </c>
      <c r="D67" s="1">
        <v>39.297899999999998</v>
      </c>
      <c r="E67" s="1">
        <v>-106.65900000000001</v>
      </c>
      <c r="F67" s="3">
        <v>2</v>
      </c>
      <c r="G67" s="9" t="s">
        <v>2026</v>
      </c>
      <c r="H67" s="13">
        <v>2.3531179999999998</v>
      </c>
      <c r="I67" s="14">
        <v>2.3521860000000001</v>
      </c>
      <c r="J67" s="1">
        <f t="shared" ref="J67:J130" si="2">COUNTIF($N$2:$N$134,A67)</f>
        <v>1</v>
      </c>
      <c r="N67" s="38" t="s">
        <v>1551</v>
      </c>
      <c r="O67" s="39">
        <f t="shared" ref="O67:O130" si="3">COUNTIF($A$2:$A$169,N67)</f>
        <v>1</v>
      </c>
    </row>
    <row r="68" spans="1:15" ht="12.95" customHeight="1">
      <c r="A68" s="2" t="s">
        <v>1668</v>
      </c>
      <c r="B68" s="1" t="s">
        <v>378</v>
      </c>
      <c r="C68" s="1" t="s">
        <v>1510</v>
      </c>
      <c r="D68" s="1">
        <v>39.216900000000003</v>
      </c>
      <c r="E68" s="1">
        <v>-106.398</v>
      </c>
      <c r="F68" s="3">
        <v>2</v>
      </c>
      <c r="G68" s="9" t="s">
        <v>2026</v>
      </c>
      <c r="H68" s="13">
        <v>28.579702999999999</v>
      </c>
      <c r="I68" s="14">
        <v>14.121508</v>
      </c>
      <c r="J68" s="1">
        <f t="shared" si="2"/>
        <v>1</v>
      </c>
      <c r="N68" s="38" t="s">
        <v>1566</v>
      </c>
      <c r="O68" s="39">
        <f t="shared" si="3"/>
        <v>1</v>
      </c>
    </row>
    <row r="69" spans="1:15" ht="12.95" customHeight="1">
      <c r="A69" s="2" t="s">
        <v>1669</v>
      </c>
      <c r="B69" s="1" t="s">
        <v>1123</v>
      </c>
      <c r="C69" s="1" t="s">
        <v>1510</v>
      </c>
      <c r="D69" s="1">
        <v>39.285299999999999</v>
      </c>
      <c r="E69" s="1">
        <v>-106.449</v>
      </c>
      <c r="F69" s="3">
        <v>2</v>
      </c>
      <c r="G69" s="9" t="s">
        <v>2026</v>
      </c>
      <c r="H69" s="13">
        <v>14.466882</v>
      </c>
      <c r="I69" s="14">
        <v>14.462994999999999</v>
      </c>
      <c r="J69" s="1">
        <f t="shared" si="2"/>
        <v>1</v>
      </c>
      <c r="N69" s="38" t="s">
        <v>1571</v>
      </c>
      <c r="O69" s="39">
        <f t="shared" si="3"/>
        <v>0</v>
      </c>
    </row>
    <row r="70" spans="1:15" ht="12.95" customHeight="1">
      <c r="A70" s="2" t="s">
        <v>1670</v>
      </c>
      <c r="B70" s="1" t="s">
        <v>1671</v>
      </c>
      <c r="C70" s="1" t="s">
        <v>1510</v>
      </c>
      <c r="D70" s="1">
        <v>39.462600000000002</v>
      </c>
      <c r="E70" s="1">
        <v>-105.858</v>
      </c>
      <c r="F70" s="3">
        <v>2</v>
      </c>
      <c r="G70" s="9" t="s">
        <v>2026</v>
      </c>
      <c r="H70" s="13">
        <v>6.1998519999999999</v>
      </c>
      <c r="I70" s="14">
        <v>6.1993010000000002</v>
      </c>
      <c r="J70" s="1">
        <f t="shared" si="2"/>
        <v>1</v>
      </c>
      <c r="N70" s="38" t="s">
        <v>1572</v>
      </c>
      <c r="O70" s="39">
        <f t="shared" si="3"/>
        <v>0</v>
      </c>
    </row>
    <row r="71" spans="1:15" ht="12.95" customHeight="1">
      <c r="A71" s="2" t="s">
        <v>1985</v>
      </c>
      <c r="B71" s="1" t="s">
        <v>1986</v>
      </c>
      <c r="C71" s="1" t="s">
        <v>1510</v>
      </c>
      <c r="D71" s="1">
        <v>39.369363999999997</v>
      </c>
      <c r="E71" s="1">
        <v>-106.452434</v>
      </c>
      <c r="F71" s="11">
        <v>2</v>
      </c>
      <c r="G71" s="10" t="s">
        <v>2026</v>
      </c>
      <c r="H71" s="13">
        <v>17.517074999999998</v>
      </c>
      <c r="I71" s="14">
        <v>12.147660999999999</v>
      </c>
      <c r="J71" s="1">
        <f t="shared" si="2"/>
        <v>0</v>
      </c>
      <c r="N71" s="38" t="s">
        <v>1582</v>
      </c>
      <c r="O71" s="39">
        <f t="shared" si="3"/>
        <v>0</v>
      </c>
    </row>
    <row r="72" spans="1:15" ht="12.95" customHeight="1">
      <c r="A72" s="2" t="s">
        <v>1679</v>
      </c>
      <c r="B72" s="1" t="s">
        <v>1123</v>
      </c>
      <c r="C72" s="1" t="s">
        <v>1680</v>
      </c>
      <c r="D72" s="1">
        <v>39.280520000000003</v>
      </c>
      <c r="E72" s="1">
        <v>-106.44152</v>
      </c>
      <c r="F72" s="3">
        <v>2</v>
      </c>
      <c r="G72" s="9" t="s">
        <v>2026</v>
      </c>
      <c r="H72" s="13">
        <v>26.860699</v>
      </c>
      <c r="I72" s="14">
        <v>25.511968</v>
      </c>
      <c r="J72" s="1">
        <f t="shared" si="2"/>
        <v>0</v>
      </c>
      <c r="N72" s="38" t="s">
        <v>1583</v>
      </c>
      <c r="O72" s="39">
        <f t="shared" si="3"/>
        <v>1</v>
      </c>
    </row>
    <row r="73" spans="1:15" ht="12.95" customHeight="1">
      <c r="A73" s="2" t="s">
        <v>1717</v>
      </c>
      <c r="B73" s="1" t="s">
        <v>1718</v>
      </c>
      <c r="C73" s="1" t="s">
        <v>1719</v>
      </c>
      <c r="D73" s="1">
        <v>39.231099999999998</v>
      </c>
      <c r="E73" s="1">
        <v>-107.1992</v>
      </c>
      <c r="F73" s="3">
        <v>2</v>
      </c>
      <c r="G73" s="9" t="s">
        <v>2026</v>
      </c>
      <c r="H73" s="13">
        <v>93.536861000000002</v>
      </c>
      <c r="I73" s="14">
        <v>21.610441999999999</v>
      </c>
      <c r="J73" s="1">
        <f t="shared" si="2"/>
        <v>1</v>
      </c>
      <c r="N73" s="38" t="s">
        <v>1586</v>
      </c>
      <c r="O73" s="39">
        <f t="shared" si="3"/>
        <v>1</v>
      </c>
    </row>
    <row r="74" spans="1:15" ht="12.95" customHeight="1">
      <c r="A74" s="2" t="s">
        <v>1728</v>
      </c>
      <c r="B74" s="1" t="s">
        <v>1729</v>
      </c>
      <c r="C74" s="1" t="s">
        <v>1721</v>
      </c>
      <c r="D74" s="1">
        <v>39.652999999999999</v>
      </c>
      <c r="E74" s="1">
        <v>-106.2788</v>
      </c>
      <c r="F74" s="3">
        <v>2</v>
      </c>
      <c r="G74" s="9" t="s">
        <v>2026</v>
      </c>
      <c r="H74" s="13">
        <v>9.6378599999999999</v>
      </c>
      <c r="I74" s="14">
        <v>9.6382469999999998</v>
      </c>
      <c r="J74" s="1">
        <f t="shared" si="2"/>
        <v>0</v>
      </c>
      <c r="N74" s="38" t="s">
        <v>1588</v>
      </c>
      <c r="O74" s="39">
        <f t="shared" si="3"/>
        <v>1</v>
      </c>
    </row>
    <row r="75" spans="1:15" ht="12.95" customHeight="1">
      <c r="A75" s="2" t="s">
        <v>1730</v>
      </c>
      <c r="B75" s="1" t="s">
        <v>463</v>
      </c>
      <c r="C75" s="1" t="s">
        <v>1731</v>
      </c>
      <c r="D75" s="1">
        <v>39.828499999999998</v>
      </c>
      <c r="E75" s="1">
        <v>-106.3272</v>
      </c>
      <c r="F75" s="3">
        <v>2</v>
      </c>
      <c r="G75" s="9" t="s">
        <v>2026</v>
      </c>
      <c r="H75" s="13">
        <v>26.492341</v>
      </c>
      <c r="I75" s="14">
        <v>13.389367999999999</v>
      </c>
      <c r="J75" s="1">
        <f t="shared" si="2"/>
        <v>1</v>
      </c>
      <c r="N75" s="38" t="s">
        <v>1593</v>
      </c>
      <c r="O75" s="39">
        <f t="shared" si="3"/>
        <v>1</v>
      </c>
    </row>
    <row r="76" spans="1:15" ht="12.95" customHeight="1">
      <c r="A76" s="2" t="s">
        <v>1732</v>
      </c>
      <c r="B76" s="1" t="s">
        <v>1305</v>
      </c>
      <c r="C76" s="1" t="s">
        <v>1721</v>
      </c>
      <c r="D76" s="1">
        <v>39.5413</v>
      </c>
      <c r="E76" s="1">
        <v>-106.43340000000001</v>
      </c>
      <c r="F76" s="3">
        <v>2</v>
      </c>
      <c r="G76" s="9" t="s">
        <v>2026</v>
      </c>
      <c r="H76" s="13">
        <v>84.591144</v>
      </c>
      <c r="I76" s="14">
        <v>15.675212</v>
      </c>
      <c r="J76" s="1">
        <f t="shared" si="2"/>
        <v>1</v>
      </c>
      <c r="N76" s="38" t="s">
        <v>1598</v>
      </c>
      <c r="O76" s="39">
        <f t="shared" si="3"/>
        <v>1</v>
      </c>
    </row>
    <row r="77" spans="1:15" ht="12.95" customHeight="1">
      <c r="A77" s="2" t="s">
        <v>1733</v>
      </c>
      <c r="B77" s="1" t="s">
        <v>1305</v>
      </c>
      <c r="C77" s="1" t="s">
        <v>1721</v>
      </c>
      <c r="D77" s="1">
        <v>39.523000000000003</v>
      </c>
      <c r="E77" s="1">
        <v>-106.4526</v>
      </c>
      <c r="F77" s="3">
        <v>2</v>
      </c>
      <c r="G77" s="9" t="s">
        <v>2026</v>
      </c>
      <c r="H77" s="13">
        <v>77.274444000000003</v>
      </c>
      <c r="I77" s="14">
        <v>22.558658999999999</v>
      </c>
      <c r="J77" s="1">
        <f t="shared" si="2"/>
        <v>0</v>
      </c>
      <c r="N77" s="38" t="s">
        <v>1601</v>
      </c>
      <c r="O77" s="39">
        <f t="shared" si="3"/>
        <v>0</v>
      </c>
    </row>
    <row r="78" spans="1:15" ht="12.95" customHeight="1">
      <c r="A78" s="2" t="s">
        <v>1734</v>
      </c>
      <c r="B78" s="1" t="s">
        <v>1305</v>
      </c>
      <c r="C78" s="1" t="s">
        <v>1721</v>
      </c>
      <c r="D78" s="1">
        <v>39.484099999999998</v>
      </c>
      <c r="E78" s="1">
        <v>-106.5039</v>
      </c>
      <c r="F78" s="3">
        <v>2</v>
      </c>
      <c r="G78" s="9" t="s">
        <v>2026</v>
      </c>
      <c r="H78" s="13">
        <v>41.696779999999997</v>
      </c>
      <c r="I78" s="14">
        <v>21.449691999999999</v>
      </c>
      <c r="J78" s="1">
        <f t="shared" si="2"/>
        <v>1</v>
      </c>
      <c r="N78" s="38" t="s">
        <v>1602</v>
      </c>
      <c r="O78" s="39">
        <f t="shared" si="3"/>
        <v>1</v>
      </c>
    </row>
    <row r="79" spans="1:15" ht="12.95" customHeight="1">
      <c r="A79" s="2" t="s">
        <v>1735</v>
      </c>
      <c r="B79" s="1" t="s">
        <v>1736</v>
      </c>
      <c r="C79" s="1" t="s">
        <v>1721</v>
      </c>
      <c r="D79" s="1">
        <v>39.36</v>
      </c>
      <c r="E79" s="1">
        <v>-106.4526</v>
      </c>
      <c r="F79" s="3">
        <v>2</v>
      </c>
      <c r="G79" s="9" t="s">
        <v>2026</v>
      </c>
      <c r="H79" s="13">
        <v>15.056423000000001</v>
      </c>
      <c r="I79" s="14">
        <v>13.597063</v>
      </c>
      <c r="J79" s="1">
        <f t="shared" si="2"/>
        <v>0</v>
      </c>
      <c r="N79" s="38" t="s">
        <v>1605</v>
      </c>
      <c r="O79" s="39">
        <f t="shared" si="3"/>
        <v>1</v>
      </c>
    </row>
    <row r="80" spans="1:15" ht="12.95" customHeight="1">
      <c r="A80" s="2" t="s">
        <v>1737</v>
      </c>
      <c r="B80" s="1" t="s">
        <v>1736</v>
      </c>
      <c r="C80" s="1" t="s">
        <v>1721</v>
      </c>
      <c r="D80" s="1">
        <v>39.355899999999998</v>
      </c>
      <c r="E80" s="1">
        <v>-106.45399999999999</v>
      </c>
      <c r="F80" s="3">
        <v>2</v>
      </c>
      <c r="G80" s="9" t="s">
        <v>2026</v>
      </c>
      <c r="H80" s="13">
        <v>14.064883999999999</v>
      </c>
      <c r="I80" s="14">
        <v>13.57085</v>
      </c>
      <c r="J80" s="1">
        <f t="shared" si="2"/>
        <v>1</v>
      </c>
      <c r="N80" s="38" t="s">
        <v>1612</v>
      </c>
      <c r="O80" s="39">
        <f t="shared" si="3"/>
        <v>0</v>
      </c>
    </row>
    <row r="81" spans="1:15" ht="12.95" customHeight="1">
      <c r="A81" s="2" t="s">
        <v>1738</v>
      </c>
      <c r="B81" s="1" t="s">
        <v>489</v>
      </c>
      <c r="C81" s="1" t="s">
        <v>1721</v>
      </c>
      <c r="D81" s="1">
        <v>39.627699999999997</v>
      </c>
      <c r="E81" s="1">
        <v>-106.271</v>
      </c>
      <c r="F81" s="3">
        <v>2</v>
      </c>
      <c r="G81" s="9" t="s">
        <v>2026</v>
      </c>
      <c r="H81" s="13">
        <v>35.920791999999999</v>
      </c>
      <c r="I81" s="14">
        <v>17.843247999999999</v>
      </c>
      <c r="J81" s="1">
        <f t="shared" si="2"/>
        <v>1</v>
      </c>
      <c r="N81" s="38" t="s">
        <v>1619</v>
      </c>
      <c r="O81" s="39">
        <f t="shared" si="3"/>
        <v>1</v>
      </c>
    </row>
    <row r="82" spans="1:15" ht="12.95" customHeight="1">
      <c r="A82" s="2" t="s">
        <v>1742</v>
      </c>
      <c r="B82" s="1" t="s">
        <v>383</v>
      </c>
      <c r="C82" s="1" t="s">
        <v>1731</v>
      </c>
      <c r="D82" s="1">
        <v>39.595399999999998</v>
      </c>
      <c r="E82" s="1">
        <v>-106.1237</v>
      </c>
      <c r="F82" s="3">
        <v>2</v>
      </c>
      <c r="G82" s="9" t="s">
        <v>2026</v>
      </c>
      <c r="H82" s="13">
        <v>6.5185909999999998</v>
      </c>
      <c r="I82" s="14">
        <v>6.2724190000000002</v>
      </c>
      <c r="J82" s="1">
        <f t="shared" si="2"/>
        <v>1</v>
      </c>
      <c r="N82" s="38" t="s">
        <v>1621</v>
      </c>
      <c r="O82" s="39">
        <f t="shared" si="3"/>
        <v>1</v>
      </c>
    </row>
    <row r="83" spans="1:15" ht="12.95" customHeight="1">
      <c r="A83" s="2" t="s">
        <v>1743</v>
      </c>
      <c r="B83" s="1" t="s">
        <v>1744</v>
      </c>
      <c r="C83" s="1" t="s">
        <v>1731</v>
      </c>
      <c r="D83" s="1">
        <v>39.573</v>
      </c>
      <c r="E83" s="1">
        <v>-106.1722</v>
      </c>
      <c r="F83" s="3">
        <v>2</v>
      </c>
      <c r="G83" s="9" t="s">
        <v>2026</v>
      </c>
      <c r="H83" s="13">
        <v>13.168378000000001</v>
      </c>
      <c r="I83" s="14">
        <v>13.155329999999999</v>
      </c>
      <c r="J83" s="1">
        <f t="shared" si="2"/>
        <v>1</v>
      </c>
      <c r="N83" s="38" t="s">
        <v>1633</v>
      </c>
      <c r="O83" s="39">
        <f t="shared" si="3"/>
        <v>1</v>
      </c>
    </row>
    <row r="84" spans="1:15" ht="12.95" customHeight="1">
      <c r="A84" s="2" t="s">
        <v>1753</v>
      </c>
      <c r="B84" s="1" t="s">
        <v>1754</v>
      </c>
      <c r="C84" s="1" t="s">
        <v>1727</v>
      </c>
      <c r="D84" s="1">
        <v>40.074599999999997</v>
      </c>
      <c r="E84" s="1">
        <v>-107.3028</v>
      </c>
      <c r="F84" s="3">
        <v>2</v>
      </c>
      <c r="G84" s="9" t="s">
        <v>2026</v>
      </c>
      <c r="H84" s="13">
        <v>11.863987</v>
      </c>
      <c r="I84" s="14">
        <v>11.467494</v>
      </c>
      <c r="J84" s="1">
        <f t="shared" si="2"/>
        <v>1</v>
      </c>
      <c r="N84" s="38" t="s">
        <v>1640</v>
      </c>
      <c r="O84" s="39">
        <f t="shared" si="3"/>
        <v>1</v>
      </c>
    </row>
    <row r="85" spans="1:15" ht="12.95" customHeight="1">
      <c r="A85" s="2" t="s">
        <v>1758</v>
      </c>
      <c r="B85" s="1" t="s">
        <v>1759</v>
      </c>
      <c r="C85" s="1" t="s">
        <v>1731</v>
      </c>
      <c r="D85" s="1">
        <v>39.489100000000001</v>
      </c>
      <c r="E85" s="1">
        <v>-106.218</v>
      </c>
      <c r="F85" s="3">
        <v>2</v>
      </c>
      <c r="G85" s="9" t="s">
        <v>2026</v>
      </c>
      <c r="H85" s="13">
        <v>7.4478960000000001</v>
      </c>
      <c r="I85" s="14">
        <v>7.447419</v>
      </c>
      <c r="J85" s="1">
        <f t="shared" si="2"/>
        <v>0</v>
      </c>
      <c r="N85" s="38" t="s">
        <v>1641</v>
      </c>
      <c r="O85" s="39">
        <f t="shared" si="3"/>
        <v>1</v>
      </c>
    </row>
    <row r="86" spans="1:15" ht="12.95" customHeight="1">
      <c r="A86" s="2" t="s">
        <v>1769</v>
      </c>
      <c r="B86" s="1" t="s">
        <v>1770</v>
      </c>
      <c r="C86" s="1" t="s">
        <v>1771</v>
      </c>
      <c r="D86" s="1">
        <v>39.539499999999997</v>
      </c>
      <c r="E86" s="1">
        <v>-106.616</v>
      </c>
      <c r="F86" s="3">
        <v>2</v>
      </c>
      <c r="G86" s="9" t="s">
        <v>2026</v>
      </c>
      <c r="H86" s="13">
        <v>13.796605</v>
      </c>
      <c r="I86" s="14">
        <v>11.021533</v>
      </c>
      <c r="J86" s="1">
        <f t="shared" si="2"/>
        <v>1</v>
      </c>
      <c r="N86" s="38" t="s">
        <v>1643</v>
      </c>
      <c r="O86" s="39">
        <f t="shared" si="3"/>
        <v>1</v>
      </c>
    </row>
    <row r="87" spans="1:15" ht="12.95" customHeight="1">
      <c r="A87" s="2" t="s">
        <v>1777</v>
      </c>
      <c r="B87" s="1" t="s">
        <v>1778</v>
      </c>
      <c r="C87" s="1" t="s">
        <v>1779</v>
      </c>
      <c r="D87" s="1">
        <v>40.603360000000002</v>
      </c>
      <c r="E87" s="1">
        <v>-106.61381</v>
      </c>
      <c r="F87" s="3">
        <v>2</v>
      </c>
      <c r="G87" s="9" t="s">
        <v>2026</v>
      </c>
      <c r="H87" s="13">
        <v>6.5169090000000001</v>
      </c>
      <c r="I87" s="14">
        <v>6.5192430000000003</v>
      </c>
      <c r="J87" s="1">
        <f t="shared" si="2"/>
        <v>0</v>
      </c>
      <c r="N87" s="38" t="s">
        <v>1644</v>
      </c>
      <c r="O87" s="39">
        <f t="shared" si="3"/>
        <v>1</v>
      </c>
    </row>
    <row r="88" spans="1:15" ht="12.95" customHeight="1">
      <c r="A88" s="2" t="s">
        <v>1785</v>
      </c>
      <c r="B88" s="1" t="s">
        <v>1786</v>
      </c>
      <c r="C88" s="1" t="s">
        <v>1787</v>
      </c>
      <c r="D88" s="1">
        <v>40.594560000000001</v>
      </c>
      <c r="E88" s="1">
        <v>-106.5929</v>
      </c>
      <c r="F88" s="3">
        <v>2</v>
      </c>
      <c r="G88" s="9" t="s">
        <v>2026</v>
      </c>
      <c r="H88" s="13">
        <v>39.222557999999999</v>
      </c>
      <c r="I88" s="14">
        <v>16.081675000000001</v>
      </c>
      <c r="J88" s="1">
        <f t="shared" si="2"/>
        <v>0</v>
      </c>
      <c r="N88" s="38" t="s">
        <v>1645</v>
      </c>
      <c r="O88" s="39">
        <f t="shared" si="3"/>
        <v>1</v>
      </c>
    </row>
    <row r="89" spans="1:15" ht="12.95" customHeight="1">
      <c r="A89" s="2" t="s">
        <v>1790</v>
      </c>
      <c r="B89" s="1" t="s">
        <v>111</v>
      </c>
      <c r="C89" s="1" t="s">
        <v>1784</v>
      </c>
      <c r="D89" s="1">
        <v>40.384169999999997</v>
      </c>
      <c r="E89" s="1">
        <v>-106.46071000000001</v>
      </c>
      <c r="F89" s="3">
        <v>2</v>
      </c>
      <c r="G89" s="9" t="s">
        <v>2026</v>
      </c>
      <c r="H89" s="13">
        <v>1.0924590000000001</v>
      </c>
      <c r="I89" s="14">
        <v>1.0896999999999999</v>
      </c>
      <c r="J89" s="1">
        <f t="shared" si="2"/>
        <v>0</v>
      </c>
      <c r="N89" s="38" t="s">
        <v>1649</v>
      </c>
      <c r="O89" s="39">
        <f t="shared" si="3"/>
        <v>1</v>
      </c>
    </row>
    <row r="90" spans="1:15" ht="12.95" customHeight="1">
      <c r="A90" s="2" t="s">
        <v>1797</v>
      </c>
      <c r="B90" s="1" t="s">
        <v>41</v>
      </c>
      <c r="C90" s="1" t="s">
        <v>1798</v>
      </c>
      <c r="D90" s="1">
        <v>39.240580000000001</v>
      </c>
      <c r="E90" s="1">
        <v>-105.28255</v>
      </c>
      <c r="F90" s="3">
        <v>2</v>
      </c>
      <c r="G90" s="9" t="s">
        <v>2026</v>
      </c>
      <c r="H90" s="13">
        <v>9.1860800000000005</v>
      </c>
      <c r="I90" s="14">
        <v>7.0526160000000004</v>
      </c>
      <c r="J90" s="1">
        <f t="shared" si="2"/>
        <v>1</v>
      </c>
      <c r="N90" s="38" t="s">
        <v>1650</v>
      </c>
      <c r="O90" s="39">
        <f t="shared" si="3"/>
        <v>1</v>
      </c>
    </row>
    <row r="91" spans="1:15" ht="12.95" customHeight="1">
      <c r="A91" s="2" t="s">
        <v>1799</v>
      </c>
      <c r="B91" s="1" t="s">
        <v>1800</v>
      </c>
      <c r="C91" s="1" t="s">
        <v>1801</v>
      </c>
      <c r="D91" s="1">
        <v>39.036000000000001</v>
      </c>
      <c r="E91" s="1">
        <v>-106.11586</v>
      </c>
      <c r="F91" s="3">
        <v>2</v>
      </c>
      <c r="G91" s="9" t="s">
        <v>2026</v>
      </c>
      <c r="H91" s="13">
        <v>19.165710000000001</v>
      </c>
      <c r="I91" s="14">
        <v>12.045448</v>
      </c>
      <c r="J91" s="1">
        <f t="shared" si="2"/>
        <v>1</v>
      </c>
      <c r="N91" s="38" t="s">
        <v>1652</v>
      </c>
      <c r="O91" s="39">
        <f t="shared" si="3"/>
        <v>1</v>
      </c>
    </row>
    <row r="92" spans="1:15" ht="12.95" customHeight="1">
      <c r="A92" s="2" t="s">
        <v>1802</v>
      </c>
      <c r="B92" s="1" t="s">
        <v>1803</v>
      </c>
      <c r="C92" s="1" t="s">
        <v>1801</v>
      </c>
      <c r="D92" s="1">
        <v>39.46067</v>
      </c>
      <c r="E92" s="1">
        <v>-105.85836</v>
      </c>
      <c r="F92" s="3">
        <v>2</v>
      </c>
      <c r="G92" s="9" t="s">
        <v>2026</v>
      </c>
      <c r="H92" s="13">
        <v>6.9155430000000004</v>
      </c>
      <c r="I92" s="14">
        <v>6.906174</v>
      </c>
      <c r="J92" s="1">
        <f t="shared" si="2"/>
        <v>0</v>
      </c>
      <c r="N92" s="38" t="s">
        <v>1653</v>
      </c>
      <c r="O92" s="39">
        <f t="shared" si="3"/>
        <v>1</v>
      </c>
    </row>
    <row r="93" spans="1:15" ht="12.95" customHeight="1">
      <c r="A93" s="2" t="s">
        <v>1804</v>
      </c>
      <c r="B93" s="1" t="s">
        <v>65</v>
      </c>
      <c r="C93" s="1" t="s">
        <v>1801</v>
      </c>
      <c r="D93" s="1">
        <v>39.028694000000002</v>
      </c>
      <c r="E93" s="1">
        <v>-104.944805</v>
      </c>
      <c r="F93" s="3">
        <v>2</v>
      </c>
      <c r="G93" s="9" t="s">
        <v>2026</v>
      </c>
      <c r="H93" s="13">
        <v>4.2962100000000003</v>
      </c>
      <c r="I93" s="14">
        <v>4.2962100000000003</v>
      </c>
      <c r="J93" s="1">
        <f t="shared" si="2"/>
        <v>1</v>
      </c>
      <c r="N93" s="38" t="s">
        <v>1655</v>
      </c>
      <c r="O93" s="39">
        <f t="shared" si="3"/>
        <v>1</v>
      </c>
    </row>
    <row r="94" spans="1:15" ht="12.95" customHeight="1">
      <c r="A94" s="2" t="s">
        <v>1869</v>
      </c>
      <c r="B94" s="1" t="s">
        <v>1870</v>
      </c>
      <c r="C94" s="1" t="s">
        <v>1871</v>
      </c>
      <c r="D94" s="1">
        <v>37.481699999999996</v>
      </c>
      <c r="E94" s="1">
        <v>-107.0971</v>
      </c>
      <c r="F94" s="3">
        <v>2</v>
      </c>
      <c r="G94" s="9" t="s">
        <v>2026</v>
      </c>
      <c r="H94" s="13">
        <v>59.415809000000003</v>
      </c>
      <c r="I94" s="14">
        <v>22.783142999999999</v>
      </c>
      <c r="J94" s="1">
        <f t="shared" si="2"/>
        <v>1</v>
      </c>
      <c r="N94" s="38" t="s">
        <v>1656</v>
      </c>
      <c r="O94" s="39">
        <f t="shared" si="3"/>
        <v>1</v>
      </c>
    </row>
    <row r="95" spans="1:15" ht="12.95" customHeight="1">
      <c r="A95" s="2" t="s">
        <v>1872</v>
      </c>
      <c r="B95" s="1" t="s">
        <v>1123</v>
      </c>
      <c r="C95" s="1" t="s">
        <v>1873</v>
      </c>
      <c r="D95" s="1">
        <v>39.285555000000002</v>
      </c>
      <c r="E95" s="1">
        <v>-106.44861</v>
      </c>
      <c r="F95" s="3">
        <v>2</v>
      </c>
      <c r="G95" s="9" t="s">
        <v>2026</v>
      </c>
      <c r="H95" s="13">
        <v>14.468564000000001</v>
      </c>
      <c r="I95" s="14">
        <v>14.464949000000001</v>
      </c>
      <c r="J95" s="1">
        <f t="shared" si="2"/>
        <v>0</v>
      </c>
      <c r="N95" s="38" t="s">
        <v>1658</v>
      </c>
      <c r="O95" s="39">
        <f t="shared" si="3"/>
        <v>1</v>
      </c>
    </row>
    <row r="96" spans="1:15" ht="12.95" customHeight="1">
      <c r="A96" s="2" t="s">
        <v>1896</v>
      </c>
      <c r="B96" s="1" t="s">
        <v>1897</v>
      </c>
      <c r="C96" s="1" t="s">
        <v>1510</v>
      </c>
      <c r="D96" s="1">
        <v>37.329590000000003</v>
      </c>
      <c r="E96" s="1">
        <v>-106.68959</v>
      </c>
      <c r="F96" s="3">
        <v>2</v>
      </c>
      <c r="G96" s="9" t="s">
        <v>2026</v>
      </c>
      <c r="H96" s="13">
        <v>2.3800300000000001</v>
      </c>
      <c r="I96" s="14">
        <v>2.3801100000000002</v>
      </c>
      <c r="J96" s="1">
        <f t="shared" si="2"/>
        <v>1</v>
      </c>
      <c r="N96" s="38" t="s">
        <v>1659</v>
      </c>
      <c r="O96" s="39">
        <f t="shared" si="3"/>
        <v>1</v>
      </c>
    </row>
    <row r="97" spans="1:15" ht="12.95" customHeight="1">
      <c r="A97" s="2" t="s">
        <v>1898</v>
      </c>
      <c r="B97" s="1" t="s">
        <v>602</v>
      </c>
      <c r="C97" s="1" t="s">
        <v>1510</v>
      </c>
      <c r="D97" s="1">
        <v>39.159489999999998</v>
      </c>
      <c r="E97" s="1">
        <v>-106.57176</v>
      </c>
      <c r="F97" s="3">
        <v>2</v>
      </c>
      <c r="G97" s="9" t="s">
        <v>2026</v>
      </c>
      <c r="H97" s="13">
        <v>2.4397410000000002</v>
      </c>
      <c r="I97" s="14">
        <v>2.4411800000000001</v>
      </c>
      <c r="J97" s="1">
        <f t="shared" si="2"/>
        <v>1</v>
      </c>
      <c r="N97" s="38" t="s">
        <v>1666</v>
      </c>
      <c r="O97" s="39">
        <f t="shared" si="3"/>
        <v>1</v>
      </c>
    </row>
    <row r="98" spans="1:15" ht="12.95" customHeight="1">
      <c r="A98" s="2" t="s">
        <v>1913</v>
      </c>
      <c r="B98" s="1" t="s">
        <v>1914</v>
      </c>
      <c r="C98" s="1" t="s">
        <v>1510</v>
      </c>
      <c r="D98" s="1">
        <v>40.199809999999999</v>
      </c>
      <c r="E98" s="1">
        <v>-105.62576</v>
      </c>
      <c r="F98" s="3">
        <v>2</v>
      </c>
      <c r="G98" s="9" t="s">
        <v>2026</v>
      </c>
      <c r="H98" s="13">
        <v>10.480542</v>
      </c>
      <c r="I98" s="14">
        <v>10.481126</v>
      </c>
      <c r="J98" s="1">
        <f t="shared" si="2"/>
        <v>1</v>
      </c>
      <c r="N98" s="38" t="s">
        <v>1668</v>
      </c>
      <c r="O98" s="39">
        <f t="shared" si="3"/>
        <v>1</v>
      </c>
    </row>
    <row r="99" spans="1:15" ht="12.95" customHeight="1">
      <c r="A99" s="2" t="s">
        <v>1926</v>
      </c>
      <c r="B99" s="1" t="s">
        <v>57</v>
      </c>
      <c r="C99" s="1" t="s">
        <v>1510</v>
      </c>
      <c r="D99" s="1">
        <v>38.021059999999999</v>
      </c>
      <c r="E99" s="1">
        <v>-107.39053</v>
      </c>
      <c r="F99" s="3">
        <v>2</v>
      </c>
      <c r="G99" s="9" t="s">
        <v>2026</v>
      </c>
      <c r="H99" s="15">
        <v>158.89433500000001</v>
      </c>
      <c r="I99" s="14">
        <v>37.331840999999997</v>
      </c>
      <c r="J99" s="1">
        <f t="shared" si="2"/>
        <v>0</v>
      </c>
      <c r="N99" s="38" t="s">
        <v>1669</v>
      </c>
      <c r="O99" s="39">
        <f t="shared" si="3"/>
        <v>1</v>
      </c>
    </row>
    <row r="100" spans="1:15" ht="12.95" customHeight="1">
      <c r="A100" s="2" t="s">
        <v>1935</v>
      </c>
      <c r="B100" s="1" t="s">
        <v>1936</v>
      </c>
      <c r="C100" s="1" t="s">
        <v>1937</v>
      </c>
      <c r="D100" s="1">
        <v>38.592779999999998</v>
      </c>
      <c r="E100" s="1">
        <v>-107.44723999999999</v>
      </c>
      <c r="F100" s="3">
        <v>2</v>
      </c>
      <c r="G100" s="9" t="s">
        <v>2026</v>
      </c>
      <c r="H100" s="15">
        <v>20.690282</v>
      </c>
      <c r="I100" s="14">
        <v>12.706287</v>
      </c>
      <c r="J100" s="1">
        <f t="shared" si="2"/>
        <v>1</v>
      </c>
      <c r="N100" s="38" t="s">
        <v>1670</v>
      </c>
      <c r="O100" s="39">
        <f t="shared" si="3"/>
        <v>1</v>
      </c>
    </row>
    <row r="101" spans="1:15" ht="12.95" customHeight="1">
      <c r="A101" s="2" t="s">
        <v>1949</v>
      </c>
      <c r="B101" s="1" t="s">
        <v>463</v>
      </c>
      <c r="C101" s="1" t="s">
        <v>1510</v>
      </c>
      <c r="D101" s="1">
        <v>39.785080000000001</v>
      </c>
      <c r="E101" s="1">
        <v>-106.3605</v>
      </c>
      <c r="F101" s="3">
        <v>2</v>
      </c>
      <c r="G101" s="9" t="s">
        <v>2026</v>
      </c>
      <c r="H101" s="15">
        <v>10.194602</v>
      </c>
      <c r="I101" s="14">
        <v>10.188015</v>
      </c>
      <c r="J101" s="1">
        <f t="shared" si="2"/>
        <v>0</v>
      </c>
      <c r="N101" s="38" t="s">
        <v>1681</v>
      </c>
      <c r="O101" s="39">
        <f t="shared" si="3"/>
        <v>0</v>
      </c>
    </row>
    <row r="102" spans="1:15" ht="12.95" customHeight="1">
      <c r="A102" s="2" t="s">
        <v>1950</v>
      </c>
      <c r="B102" s="1" t="s">
        <v>539</v>
      </c>
      <c r="C102" s="1" t="s">
        <v>1951</v>
      </c>
      <c r="D102" s="1">
        <v>38.723880000000001</v>
      </c>
      <c r="E102" s="1">
        <v>-106.67252999999999</v>
      </c>
      <c r="F102" s="3">
        <v>2</v>
      </c>
      <c r="G102" s="9" t="s">
        <v>2026</v>
      </c>
      <c r="H102" s="15">
        <v>48.833506</v>
      </c>
      <c r="I102" s="14">
        <v>27.557867999999999</v>
      </c>
      <c r="J102" s="1">
        <f t="shared" si="2"/>
        <v>1</v>
      </c>
      <c r="N102" s="38" t="s">
        <v>1717</v>
      </c>
      <c r="O102" s="39">
        <f t="shared" si="3"/>
        <v>1</v>
      </c>
    </row>
    <row r="103" spans="1:15" ht="12.95" customHeight="1">
      <c r="A103" s="2" t="s">
        <v>1952</v>
      </c>
      <c r="B103" s="1" t="s">
        <v>231</v>
      </c>
      <c r="C103" s="1" t="s">
        <v>1510</v>
      </c>
      <c r="D103" s="1">
        <v>37.595500000000001</v>
      </c>
      <c r="E103" s="1">
        <v>-105.3989</v>
      </c>
      <c r="F103" s="3">
        <v>2</v>
      </c>
      <c r="G103" s="9" t="s">
        <v>2026</v>
      </c>
      <c r="H103" s="15">
        <v>6.9189069999999999</v>
      </c>
      <c r="I103" s="14">
        <v>6.9189660000000002</v>
      </c>
      <c r="J103" s="1">
        <f t="shared" si="2"/>
        <v>1</v>
      </c>
      <c r="N103" s="38" t="s">
        <v>1730</v>
      </c>
      <c r="O103" s="39">
        <f t="shared" si="3"/>
        <v>1</v>
      </c>
    </row>
    <row r="104" spans="1:15" ht="12.95" customHeight="1">
      <c r="A104" s="2" t="s">
        <v>1957</v>
      </c>
      <c r="B104" s="1" t="s">
        <v>378</v>
      </c>
      <c r="C104" s="1" t="s">
        <v>1958</v>
      </c>
      <c r="D104" s="1">
        <v>39.215249999999997</v>
      </c>
      <c r="E104" s="1">
        <v>-106.39487</v>
      </c>
      <c r="F104" s="3">
        <v>2</v>
      </c>
      <c r="G104" s="9" t="s">
        <v>2026</v>
      </c>
      <c r="H104" s="15">
        <v>28.657916</v>
      </c>
      <c r="I104" s="14">
        <v>12.547874</v>
      </c>
      <c r="J104" s="1">
        <f t="shared" si="2"/>
        <v>0</v>
      </c>
      <c r="N104" s="38" t="s">
        <v>1732</v>
      </c>
      <c r="O104" s="39">
        <f t="shared" si="3"/>
        <v>1</v>
      </c>
    </row>
    <row r="105" spans="1:15" ht="12.95" customHeight="1">
      <c r="A105" s="2">
        <v>92</v>
      </c>
      <c r="B105" s="1" t="s">
        <v>1264</v>
      </c>
      <c r="C105" s="1" t="s">
        <v>1392</v>
      </c>
      <c r="D105" s="1">
        <v>37.399616999999999</v>
      </c>
      <c r="E105" s="1">
        <v>-104.643</v>
      </c>
      <c r="F105" s="3">
        <v>3</v>
      </c>
      <c r="G105" s="9" t="s">
        <v>2025</v>
      </c>
      <c r="H105" s="13">
        <v>372.24597699999998</v>
      </c>
      <c r="I105" s="14">
        <v>16.420704000000001</v>
      </c>
      <c r="J105" s="1">
        <f t="shared" si="2"/>
        <v>0</v>
      </c>
      <c r="N105" s="38" t="s">
        <v>1734</v>
      </c>
      <c r="O105" s="39">
        <f t="shared" si="3"/>
        <v>1</v>
      </c>
    </row>
    <row r="106" spans="1:15" ht="12.95" customHeight="1">
      <c r="A106" s="2">
        <v>5256</v>
      </c>
      <c r="B106" s="1" t="s">
        <v>801</v>
      </c>
      <c r="C106" s="1" t="s">
        <v>815</v>
      </c>
      <c r="D106" s="1">
        <v>39.309420000000003</v>
      </c>
      <c r="E106" s="1">
        <v>-104.72226999999999</v>
      </c>
      <c r="F106" s="3">
        <v>3</v>
      </c>
      <c r="G106" s="9" t="s">
        <v>2025</v>
      </c>
      <c r="H106" s="13">
        <v>335.75579399999998</v>
      </c>
      <c r="I106" s="14">
        <v>24.004604</v>
      </c>
      <c r="J106" s="1">
        <f t="shared" si="2"/>
        <v>0</v>
      </c>
      <c r="N106" s="38" t="s">
        <v>1737</v>
      </c>
      <c r="O106" s="39">
        <f t="shared" si="3"/>
        <v>1</v>
      </c>
    </row>
    <row r="107" spans="1:15" ht="12.95" customHeight="1">
      <c r="A107" s="2">
        <v>5258</v>
      </c>
      <c r="B107" s="1" t="s">
        <v>816</v>
      </c>
      <c r="C107" s="1" t="s">
        <v>817</v>
      </c>
      <c r="D107" s="1">
        <v>39.172939999999997</v>
      </c>
      <c r="E107" s="1">
        <v>-104.74675000000001</v>
      </c>
      <c r="F107" s="3">
        <v>3</v>
      </c>
      <c r="G107" s="9" t="s">
        <v>2025</v>
      </c>
      <c r="H107" s="13">
        <v>73.861666</v>
      </c>
      <c r="I107" s="14">
        <v>19.935725000000001</v>
      </c>
      <c r="J107" s="1">
        <f t="shared" si="2"/>
        <v>0</v>
      </c>
      <c r="N107" s="38" t="s">
        <v>1738</v>
      </c>
      <c r="O107" s="39">
        <f t="shared" si="3"/>
        <v>1</v>
      </c>
    </row>
    <row r="108" spans="1:15" ht="12.95" customHeight="1">
      <c r="A108" s="2">
        <v>5771</v>
      </c>
      <c r="B108" s="1" t="s">
        <v>952</v>
      </c>
      <c r="C108" s="1" t="s">
        <v>953</v>
      </c>
      <c r="D108" s="1">
        <v>39.345666999999999</v>
      </c>
      <c r="E108" s="1">
        <v>-104.981167</v>
      </c>
      <c r="F108" s="3">
        <v>1</v>
      </c>
      <c r="G108" s="9" t="s">
        <v>2025</v>
      </c>
      <c r="H108" s="13">
        <v>63.877749999999999</v>
      </c>
      <c r="I108" s="14">
        <v>16.56812</v>
      </c>
      <c r="J108" s="1">
        <f t="shared" si="2"/>
        <v>1</v>
      </c>
      <c r="N108" s="38" t="s">
        <v>1742</v>
      </c>
      <c r="O108" s="39">
        <f t="shared" si="3"/>
        <v>1</v>
      </c>
    </row>
    <row r="109" spans="1:15" ht="12.95" customHeight="1">
      <c r="A109" s="2">
        <v>5774</v>
      </c>
      <c r="B109" s="1" t="s">
        <v>958</v>
      </c>
      <c r="C109" s="1" t="s">
        <v>959</v>
      </c>
      <c r="D109" s="1">
        <v>39.165900000000001</v>
      </c>
      <c r="E109" s="1">
        <v>-104.866</v>
      </c>
      <c r="F109" s="3">
        <v>3</v>
      </c>
      <c r="G109" s="9" t="s">
        <v>2025</v>
      </c>
      <c r="H109" s="13">
        <v>20.46153</v>
      </c>
      <c r="I109" s="14">
        <v>14.324203000000001</v>
      </c>
      <c r="J109" s="1">
        <f t="shared" si="2"/>
        <v>0</v>
      </c>
      <c r="N109" s="38" t="s">
        <v>1743</v>
      </c>
      <c r="O109" s="39">
        <f t="shared" si="3"/>
        <v>1</v>
      </c>
    </row>
    <row r="110" spans="1:15" ht="12.95" customHeight="1">
      <c r="A110" s="2">
        <v>5775</v>
      </c>
      <c r="B110" s="1" t="s">
        <v>960</v>
      </c>
      <c r="C110" s="1" t="s">
        <v>959</v>
      </c>
      <c r="D110" s="1">
        <v>39.181649999999998</v>
      </c>
      <c r="E110" s="1">
        <v>-104.89682000000001</v>
      </c>
      <c r="F110" s="3">
        <v>1</v>
      </c>
      <c r="G110" s="9" t="s">
        <v>2025</v>
      </c>
      <c r="H110" s="13">
        <v>19.288335</v>
      </c>
      <c r="I110" s="14">
        <v>11.241505</v>
      </c>
      <c r="J110" s="1">
        <f t="shared" si="2"/>
        <v>1</v>
      </c>
      <c r="N110" s="38" t="s">
        <v>1745</v>
      </c>
      <c r="O110" s="39">
        <f t="shared" si="3"/>
        <v>0</v>
      </c>
    </row>
    <row r="111" spans="1:15" ht="12.95" customHeight="1">
      <c r="A111" s="2">
        <v>7222</v>
      </c>
      <c r="B111" s="1" t="s">
        <v>1148</v>
      </c>
      <c r="C111" s="1" t="s">
        <v>1149</v>
      </c>
      <c r="D111" s="1">
        <v>38.212269999999997</v>
      </c>
      <c r="E111" s="1">
        <v>-105.09563</v>
      </c>
      <c r="F111" s="3">
        <v>3</v>
      </c>
      <c r="G111" s="9" t="s">
        <v>2025</v>
      </c>
      <c r="H111" s="13">
        <v>225.227633</v>
      </c>
      <c r="I111" s="14">
        <v>22.761485</v>
      </c>
      <c r="J111" s="1">
        <f t="shared" si="2"/>
        <v>0</v>
      </c>
      <c r="N111" s="38" t="s">
        <v>1753</v>
      </c>
      <c r="O111" s="39">
        <f t="shared" si="3"/>
        <v>1</v>
      </c>
    </row>
    <row r="112" spans="1:15" ht="12.95" customHeight="1">
      <c r="A112" s="2">
        <v>7284</v>
      </c>
      <c r="B112" s="1" t="s">
        <v>378</v>
      </c>
      <c r="C112" s="1" t="s">
        <v>1169</v>
      </c>
      <c r="D112" s="1">
        <v>38.207970000000003</v>
      </c>
      <c r="E112" s="1">
        <v>-104.79312</v>
      </c>
      <c r="F112" s="3">
        <v>3</v>
      </c>
      <c r="G112" s="9" t="s">
        <v>2025</v>
      </c>
      <c r="H112" s="13">
        <v>138.032489</v>
      </c>
      <c r="I112" s="14">
        <v>14.581422999999999</v>
      </c>
      <c r="J112" s="1">
        <f t="shared" si="2"/>
        <v>1</v>
      </c>
      <c r="N112" s="38" t="s">
        <v>1757</v>
      </c>
      <c r="O112" s="39">
        <f t="shared" si="3"/>
        <v>0</v>
      </c>
    </row>
    <row r="113" spans="1:15" ht="12.95" customHeight="1">
      <c r="A113" s="2">
        <v>7285</v>
      </c>
      <c r="B113" s="1" t="s">
        <v>1170</v>
      </c>
      <c r="C113" s="1" t="s">
        <v>1171</v>
      </c>
      <c r="D113" s="1">
        <v>38.229399999999998</v>
      </c>
      <c r="E113" s="1">
        <v>-104.7462</v>
      </c>
      <c r="F113" s="3">
        <v>3</v>
      </c>
      <c r="G113" s="9" t="s">
        <v>2025</v>
      </c>
      <c r="H113" s="13">
        <v>61.971698000000004</v>
      </c>
      <c r="I113" s="14">
        <v>23.457115000000002</v>
      </c>
      <c r="J113" s="1">
        <f t="shared" si="2"/>
        <v>1</v>
      </c>
      <c r="N113" s="38" t="s">
        <v>1769</v>
      </c>
      <c r="O113" s="39">
        <f t="shared" si="3"/>
        <v>1</v>
      </c>
    </row>
    <row r="114" spans="1:15" ht="12.95" customHeight="1">
      <c r="A114" s="2">
        <v>7501</v>
      </c>
      <c r="B114" s="1" t="s">
        <v>1217</v>
      </c>
      <c r="C114" s="1" t="s">
        <v>1218</v>
      </c>
      <c r="D114" s="1">
        <v>37.954444000000002</v>
      </c>
      <c r="E114" s="1">
        <v>-103.719444</v>
      </c>
      <c r="F114" s="3">
        <v>3</v>
      </c>
      <c r="G114" s="9" t="s">
        <v>2025</v>
      </c>
      <c r="H114" s="13">
        <v>1240.3407199999999</v>
      </c>
      <c r="I114" s="14">
        <v>29.352988</v>
      </c>
      <c r="J114" s="1">
        <f t="shared" si="2"/>
        <v>0</v>
      </c>
      <c r="N114" s="38" t="s">
        <v>1797</v>
      </c>
      <c r="O114" s="39">
        <f t="shared" si="3"/>
        <v>1</v>
      </c>
    </row>
    <row r="115" spans="1:15" ht="12.95" customHeight="1">
      <c r="A115" s="2">
        <v>7512</v>
      </c>
      <c r="B115" s="1" t="s">
        <v>1220</v>
      </c>
      <c r="C115" s="1" t="s">
        <v>1221</v>
      </c>
      <c r="D115" s="1">
        <v>38.357700000000001</v>
      </c>
      <c r="E115" s="1">
        <v>-104.3873</v>
      </c>
      <c r="F115" s="3">
        <v>3</v>
      </c>
      <c r="G115" s="9" t="s">
        <v>2025</v>
      </c>
      <c r="H115" s="13">
        <v>1704.0871830000001</v>
      </c>
      <c r="I115" s="14">
        <v>13.893748</v>
      </c>
      <c r="J115" s="1">
        <f t="shared" si="2"/>
        <v>1</v>
      </c>
      <c r="N115" s="38" t="s">
        <v>1799</v>
      </c>
      <c r="O115" s="39">
        <f t="shared" si="3"/>
        <v>1</v>
      </c>
    </row>
    <row r="116" spans="1:15" ht="12.95" customHeight="1">
      <c r="A116" s="2">
        <v>7527</v>
      </c>
      <c r="B116" s="1" t="s">
        <v>1222</v>
      </c>
      <c r="C116" s="1" t="s">
        <v>1223</v>
      </c>
      <c r="D116" s="1">
        <v>38.69699</v>
      </c>
      <c r="E116" s="1">
        <v>-103.86784</v>
      </c>
      <c r="F116" s="3">
        <v>3</v>
      </c>
      <c r="G116" s="9" t="s">
        <v>2025</v>
      </c>
      <c r="H116" s="13">
        <v>372.71522099999999</v>
      </c>
      <c r="I116" s="14">
        <v>22.128107</v>
      </c>
      <c r="J116" s="1">
        <f t="shared" si="2"/>
        <v>0</v>
      </c>
      <c r="N116" s="38" t="s">
        <v>1804</v>
      </c>
      <c r="O116" s="39">
        <f t="shared" si="3"/>
        <v>1</v>
      </c>
    </row>
    <row r="117" spans="1:15" ht="12.95" customHeight="1">
      <c r="A117" s="2">
        <v>7549</v>
      </c>
      <c r="B117" s="1" t="s">
        <v>1224</v>
      </c>
      <c r="C117" s="1" t="s">
        <v>1232</v>
      </c>
      <c r="D117" s="1">
        <v>38.032629999999997</v>
      </c>
      <c r="E117" s="1">
        <v>-103.1969</v>
      </c>
      <c r="F117" s="3">
        <v>3</v>
      </c>
      <c r="G117" s="9" t="s">
        <v>2025</v>
      </c>
      <c r="H117" s="13">
        <v>8942.8129659999995</v>
      </c>
      <c r="I117" s="14">
        <v>30.550153000000002</v>
      </c>
      <c r="J117" s="1">
        <f t="shared" si="2"/>
        <v>0</v>
      </c>
      <c r="N117" s="38" t="s">
        <v>1839</v>
      </c>
      <c r="O117" s="39">
        <f t="shared" si="3"/>
        <v>1</v>
      </c>
    </row>
    <row r="118" spans="1:15" ht="12.95" customHeight="1">
      <c r="A118" s="2">
        <v>7560</v>
      </c>
      <c r="B118" s="1" t="s">
        <v>1235</v>
      </c>
      <c r="C118" s="1" t="s">
        <v>1236</v>
      </c>
      <c r="D118" s="1">
        <v>37.044600000000003</v>
      </c>
      <c r="E118" s="1">
        <v>-104.051</v>
      </c>
      <c r="F118" s="3">
        <v>3</v>
      </c>
      <c r="G118" s="9" t="s">
        <v>2025</v>
      </c>
      <c r="H118" s="13">
        <v>147.11147700000001</v>
      </c>
      <c r="I118" s="14">
        <v>17.571584000000001</v>
      </c>
      <c r="J118" s="1">
        <f t="shared" si="2"/>
        <v>1</v>
      </c>
      <c r="N118" s="38" t="s">
        <v>1857</v>
      </c>
      <c r="O118" s="39">
        <f t="shared" si="3"/>
        <v>0</v>
      </c>
    </row>
    <row r="119" spans="1:15" ht="12.95" customHeight="1">
      <c r="A119" s="2">
        <v>7571</v>
      </c>
      <c r="B119" s="1" t="s">
        <v>1237</v>
      </c>
      <c r="C119" s="1" t="s">
        <v>1238</v>
      </c>
      <c r="D119" s="1">
        <v>37.120617000000003</v>
      </c>
      <c r="E119" s="1">
        <v>-104.26134999999999</v>
      </c>
      <c r="F119" s="3">
        <v>3</v>
      </c>
      <c r="G119" s="9" t="s">
        <v>2025</v>
      </c>
      <c r="H119" s="13">
        <v>55.881059</v>
      </c>
      <c r="I119" s="14">
        <v>6.7942020000000003</v>
      </c>
      <c r="J119" s="1">
        <f t="shared" si="2"/>
        <v>1</v>
      </c>
      <c r="N119" s="38" t="s">
        <v>1869</v>
      </c>
      <c r="O119" s="39">
        <f t="shared" si="3"/>
        <v>1</v>
      </c>
    </row>
    <row r="120" spans="1:15" ht="12.95" customHeight="1">
      <c r="A120" s="2">
        <v>7590</v>
      </c>
      <c r="B120" s="1" t="s">
        <v>1247</v>
      </c>
      <c r="C120" s="1" t="s">
        <v>1248</v>
      </c>
      <c r="D120" s="1">
        <v>37.304532999999999</v>
      </c>
      <c r="E120" s="1">
        <v>-104.46676600000001</v>
      </c>
      <c r="F120" s="3">
        <v>3</v>
      </c>
      <c r="G120" s="9" t="s">
        <v>2025</v>
      </c>
      <c r="H120" s="13">
        <v>134.23538600000001</v>
      </c>
      <c r="I120" s="14">
        <v>10.672094</v>
      </c>
      <c r="J120" s="1">
        <f t="shared" si="2"/>
        <v>0</v>
      </c>
      <c r="N120" s="38" t="s">
        <v>1874</v>
      </c>
      <c r="O120" s="39">
        <f t="shared" si="3"/>
        <v>1</v>
      </c>
    </row>
    <row r="121" spans="1:15" ht="12.95" customHeight="1">
      <c r="A121" s="2">
        <v>7655</v>
      </c>
      <c r="B121" s="1" t="s">
        <v>1257</v>
      </c>
      <c r="C121" s="1" t="s">
        <v>1263</v>
      </c>
      <c r="D121" s="1">
        <v>37.751916000000001</v>
      </c>
      <c r="E121" s="1">
        <v>-104.598266</v>
      </c>
      <c r="F121" s="3">
        <v>3</v>
      </c>
      <c r="G121" s="9" t="s">
        <v>2025</v>
      </c>
      <c r="H121" s="13">
        <v>1674.481808</v>
      </c>
      <c r="I121" s="14">
        <v>35.944716999999997</v>
      </c>
      <c r="J121" s="1">
        <f t="shared" si="2"/>
        <v>0</v>
      </c>
      <c r="N121" s="38" t="s">
        <v>1876</v>
      </c>
      <c r="O121" s="39">
        <f t="shared" si="3"/>
        <v>1</v>
      </c>
    </row>
    <row r="122" spans="1:15" ht="12.95" customHeight="1">
      <c r="A122" s="2">
        <v>7701</v>
      </c>
      <c r="B122" s="1" t="s">
        <v>1264</v>
      </c>
      <c r="C122" s="1" t="s">
        <v>1265</v>
      </c>
      <c r="D122" s="1">
        <v>38.095829999999999</v>
      </c>
      <c r="E122" s="1">
        <v>-103.98472</v>
      </c>
      <c r="F122" s="3">
        <v>3</v>
      </c>
      <c r="G122" s="9" t="s">
        <v>2025</v>
      </c>
      <c r="H122" s="13">
        <v>2774.8374229999999</v>
      </c>
      <c r="I122" s="14">
        <v>28.305933</v>
      </c>
      <c r="J122" s="1">
        <f t="shared" si="2"/>
        <v>0</v>
      </c>
      <c r="N122" s="38" t="s">
        <v>1884</v>
      </c>
      <c r="O122" s="39">
        <f t="shared" si="3"/>
        <v>0</v>
      </c>
    </row>
    <row r="123" spans="1:15" ht="12.95" customHeight="1">
      <c r="A123" s="2">
        <v>7845</v>
      </c>
      <c r="B123" s="1" t="s">
        <v>1268</v>
      </c>
      <c r="C123" s="1" t="s">
        <v>1269</v>
      </c>
      <c r="D123" s="1">
        <v>37.635117000000001</v>
      </c>
      <c r="E123" s="1">
        <v>-102.53536699999999</v>
      </c>
      <c r="F123" s="3">
        <v>3</v>
      </c>
      <c r="G123" s="9" t="s">
        <v>2025</v>
      </c>
      <c r="H123" s="13">
        <v>1220.7408780000001</v>
      </c>
      <c r="I123" s="14">
        <v>25.270512</v>
      </c>
      <c r="J123" s="1">
        <f t="shared" si="2"/>
        <v>0</v>
      </c>
      <c r="N123" s="38" t="s">
        <v>1886</v>
      </c>
      <c r="O123" s="39">
        <f t="shared" si="3"/>
        <v>0</v>
      </c>
    </row>
    <row r="124" spans="1:15" ht="12.95" customHeight="1">
      <c r="A124" s="2">
        <v>7853</v>
      </c>
      <c r="B124" s="1" t="s">
        <v>1270</v>
      </c>
      <c r="C124" s="1" t="s">
        <v>1272</v>
      </c>
      <c r="D124" s="1">
        <v>37.892749999999999</v>
      </c>
      <c r="E124" s="1">
        <v>-102.61271600000001</v>
      </c>
      <c r="F124" s="3">
        <v>3</v>
      </c>
      <c r="G124" s="9" t="s">
        <v>2025</v>
      </c>
      <c r="H124" s="13">
        <v>421.06347</v>
      </c>
      <c r="I124" s="14">
        <v>39.371296999999998</v>
      </c>
      <c r="J124" s="1">
        <f t="shared" si="2"/>
        <v>0</v>
      </c>
      <c r="N124" s="38" t="s">
        <v>1889</v>
      </c>
      <c r="O124" s="39">
        <f t="shared" si="3"/>
        <v>1</v>
      </c>
    </row>
    <row r="125" spans="1:15" ht="12.95" customHeight="1">
      <c r="A125" s="2" t="s">
        <v>837</v>
      </c>
      <c r="B125" s="1" t="s">
        <v>838</v>
      </c>
      <c r="C125" s="1" t="s">
        <v>839</v>
      </c>
      <c r="D125" s="1">
        <v>40.823709999999998</v>
      </c>
      <c r="E125" s="1">
        <v>-105.07653000000001</v>
      </c>
      <c r="F125" s="3">
        <v>1</v>
      </c>
      <c r="G125" s="9" t="s">
        <v>2025</v>
      </c>
      <c r="H125" s="13">
        <v>180.61231900000001</v>
      </c>
      <c r="I125" s="14">
        <v>8.5414259999999995</v>
      </c>
      <c r="J125" s="1">
        <f t="shared" si="2"/>
        <v>0</v>
      </c>
      <c r="N125" s="38" t="s">
        <v>1896</v>
      </c>
      <c r="O125" s="39">
        <f t="shared" si="3"/>
        <v>1</v>
      </c>
    </row>
    <row r="126" spans="1:15" ht="12.95" customHeight="1">
      <c r="A126" s="2" t="s">
        <v>966</v>
      </c>
      <c r="B126" s="1" t="s">
        <v>961</v>
      </c>
      <c r="C126" s="1" t="s">
        <v>965</v>
      </c>
      <c r="D126" s="1">
        <v>39.369166999999997</v>
      </c>
      <c r="E126" s="1">
        <v>-104.96550000000001</v>
      </c>
      <c r="F126" s="3">
        <v>1</v>
      </c>
      <c r="G126" s="9" t="s">
        <v>2025</v>
      </c>
      <c r="H126" s="13">
        <v>256.78556500000002</v>
      </c>
      <c r="I126" s="14">
        <v>18.726457</v>
      </c>
      <c r="J126" s="1">
        <f t="shared" si="2"/>
        <v>1</v>
      </c>
      <c r="N126" s="38" t="s">
        <v>1898</v>
      </c>
      <c r="O126" s="39">
        <f t="shared" si="3"/>
        <v>1</v>
      </c>
    </row>
    <row r="127" spans="1:15" ht="12.95" customHeight="1">
      <c r="A127" s="2" t="s">
        <v>1185</v>
      </c>
      <c r="B127" s="1" t="s">
        <v>1175</v>
      </c>
      <c r="C127" s="1" t="s">
        <v>1186</v>
      </c>
      <c r="D127" s="1">
        <v>38.159370000000003</v>
      </c>
      <c r="E127" s="1">
        <v>-104.696377</v>
      </c>
      <c r="F127" s="3">
        <v>3</v>
      </c>
      <c r="G127" s="9" t="s">
        <v>2025</v>
      </c>
      <c r="H127" s="13">
        <v>19.993838</v>
      </c>
      <c r="I127" s="14">
        <v>9.2240789999999997</v>
      </c>
      <c r="J127" s="1">
        <f t="shared" si="2"/>
        <v>0</v>
      </c>
      <c r="N127" s="38" t="s">
        <v>1913</v>
      </c>
      <c r="O127" s="39">
        <f t="shared" si="3"/>
        <v>1</v>
      </c>
    </row>
    <row r="128" spans="1:15" ht="12.95" customHeight="1">
      <c r="A128" s="2" t="s">
        <v>1187</v>
      </c>
      <c r="B128" s="1" t="s">
        <v>1175</v>
      </c>
      <c r="C128" s="1" t="s">
        <v>1188</v>
      </c>
      <c r="D128" s="1">
        <v>38.154719999999998</v>
      </c>
      <c r="E128" s="1">
        <v>-104.712127</v>
      </c>
      <c r="F128" s="3">
        <v>3</v>
      </c>
      <c r="G128" s="9" t="s">
        <v>2025</v>
      </c>
      <c r="H128" s="13">
        <v>18.116662999999999</v>
      </c>
      <c r="I128" s="14">
        <v>10.546086000000001</v>
      </c>
      <c r="J128" s="1">
        <f t="shared" si="2"/>
        <v>0</v>
      </c>
      <c r="N128" s="38" t="s">
        <v>1915</v>
      </c>
      <c r="O128" s="39">
        <f t="shared" si="3"/>
        <v>0</v>
      </c>
    </row>
    <row r="129" spans="1:15" ht="12.95" customHeight="1">
      <c r="A129" s="2" t="s">
        <v>1273</v>
      </c>
      <c r="B129" s="1" t="s">
        <v>1274</v>
      </c>
      <c r="C129" s="1" t="s">
        <v>1275</v>
      </c>
      <c r="D129" s="1">
        <v>37.135382999999997</v>
      </c>
      <c r="E129" s="1">
        <v>-103.015716</v>
      </c>
      <c r="F129" s="3">
        <v>3</v>
      </c>
      <c r="G129" s="9" t="s">
        <v>2025</v>
      </c>
      <c r="H129" s="13">
        <v>102.178313</v>
      </c>
      <c r="I129" s="14">
        <v>31.158709000000002</v>
      </c>
      <c r="J129" s="1">
        <f t="shared" si="2"/>
        <v>1</v>
      </c>
      <c r="N129" s="38" t="s">
        <v>1928</v>
      </c>
      <c r="O129" s="39">
        <f t="shared" si="3"/>
        <v>0</v>
      </c>
    </row>
    <row r="130" spans="1:15" ht="12.95" customHeight="1">
      <c r="A130" s="2" t="s">
        <v>1276</v>
      </c>
      <c r="B130" s="1" t="s">
        <v>203</v>
      </c>
      <c r="C130" s="1" t="s">
        <v>114</v>
      </c>
      <c r="D130" s="1">
        <v>37.110849999999999</v>
      </c>
      <c r="E130" s="1">
        <v>-103.0744</v>
      </c>
      <c r="F130" s="3">
        <v>3</v>
      </c>
      <c r="G130" s="9" t="s">
        <v>2025</v>
      </c>
      <c r="H130" s="13">
        <v>20.634927999999999</v>
      </c>
      <c r="I130" s="14">
        <v>10.281609</v>
      </c>
      <c r="J130" s="1">
        <f t="shared" si="2"/>
        <v>1</v>
      </c>
      <c r="N130" s="38" t="s">
        <v>1932</v>
      </c>
      <c r="O130" s="39">
        <f t="shared" si="3"/>
        <v>0</v>
      </c>
    </row>
    <row r="131" spans="1:15" ht="12.95" customHeight="1">
      <c r="A131" s="2" t="s">
        <v>1279</v>
      </c>
      <c r="B131" s="1" t="s">
        <v>1274</v>
      </c>
      <c r="C131" s="1" t="s">
        <v>1280</v>
      </c>
      <c r="D131" s="1">
        <v>37.168532999999996</v>
      </c>
      <c r="E131" s="1">
        <v>-103.034533</v>
      </c>
      <c r="F131" s="3">
        <v>3</v>
      </c>
      <c r="G131" s="9" t="s">
        <v>2025</v>
      </c>
      <c r="H131" s="13">
        <v>70.620154999999997</v>
      </c>
      <c r="I131" s="14">
        <v>23.869987999999999</v>
      </c>
      <c r="J131" s="1">
        <f t="shared" ref="J131:J169" si="4">COUNTIF($N$2:$N$134,A131)</f>
        <v>1</v>
      </c>
      <c r="N131" s="38" t="s">
        <v>1935</v>
      </c>
      <c r="O131" s="39">
        <f t="shared" ref="O131:O134" si="5">COUNTIF($A$2:$A$169,N131)</f>
        <v>1</v>
      </c>
    </row>
    <row r="132" spans="1:15" ht="12.95" customHeight="1">
      <c r="A132" s="2" t="s">
        <v>1621</v>
      </c>
      <c r="B132" s="1" t="s">
        <v>1257</v>
      </c>
      <c r="C132" s="1" t="s">
        <v>1622</v>
      </c>
      <c r="D132" s="1">
        <v>37.679659999999998</v>
      </c>
      <c r="E132" s="1">
        <v>-104.652</v>
      </c>
      <c r="F132" s="3">
        <v>3</v>
      </c>
      <c r="G132" s="9" t="s">
        <v>2025</v>
      </c>
      <c r="H132" s="13">
        <v>1393.433284</v>
      </c>
      <c r="I132" s="14">
        <v>32.833010000000002</v>
      </c>
      <c r="J132" s="1">
        <f t="shared" si="4"/>
        <v>1</v>
      </c>
      <c r="N132" s="38" t="s">
        <v>1950</v>
      </c>
      <c r="O132" s="39">
        <f t="shared" si="5"/>
        <v>1</v>
      </c>
    </row>
    <row r="133" spans="1:15" ht="12.95" customHeight="1">
      <c r="A133" s="2" t="s">
        <v>1640</v>
      </c>
      <c r="B133" s="1" t="s">
        <v>1224</v>
      </c>
      <c r="C133" s="1" t="s">
        <v>1510</v>
      </c>
      <c r="D133" s="1">
        <v>37.558399999999999</v>
      </c>
      <c r="E133" s="1">
        <v>-103.652</v>
      </c>
      <c r="F133" s="3">
        <v>3</v>
      </c>
      <c r="G133" s="9" t="s">
        <v>2025</v>
      </c>
      <c r="H133" s="13">
        <v>5863.6521579999999</v>
      </c>
      <c r="I133" s="14">
        <v>16.101274</v>
      </c>
      <c r="J133" s="1">
        <f t="shared" si="4"/>
        <v>1</v>
      </c>
      <c r="N133" s="38" t="s">
        <v>1952</v>
      </c>
      <c r="O133" s="39">
        <f t="shared" si="5"/>
        <v>1</v>
      </c>
    </row>
    <row r="134" spans="1:15" ht="12.95" customHeight="1">
      <c r="A134" s="2" t="s">
        <v>1672</v>
      </c>
      <c r="B134" s="1" t="s">
        <v>801</v>
      </c>
      <c r="C134" s="1" t="s">
        <v>1673</v>
      </c>
      <c r="D134" s="1">
        <v>39.359000000000002</v>
      </c>
      <c r="E134" s="1">
        <v>-104.765</v>
      </c>
      <c r="F134" s="3">
        <v>1</v>
      </c>
      <c r="G134" s="9" t="s">
        <v>2025</v>
      </c>
      <c r="H134" s="13">
        <v>436.74811999999997</v>
      </c>
      <c r="I134" s="14">
        <v>16.884931000000002</v>
      </c>
      <c r="J134" s="1">
        <f t="shared" si="4"/>
        <v>0</v>
      </c>
      <c r="N134" s="38" t="s">
        <v>1960</v>
      </c>
      <c r="O134" s="39">
        <f t="shared" si="5"/>
        <v>0</v>
      </c>
    </row>
    <row r="135" spans="1:15" ht="12.95" customHeight="1">
      <c r="A135" s="2" t="s">
        <v>1972</v>
      </c>
      <c r="B135" s="1" t="s">
        <v>983</v>
      </c>
      <c r="C135" s="1" t="s">
        <v>1510</v>
      </c>
      <c r="D135" s="1">
        <v>39.344279999999998</v>
      </c>
      <c r="E135" s="1">
        <v>-104.97283899999999</v>
      </c>
      <c r="F135" s="11">
        <v>1</v>
      </c>
      <c r="G135" s="10" t="s">
        <v>2025</v>
      </c>
      <c r="H135" s="13">
        <v>185.87663699999999</v>
      </c>
      <c r="I135" s="14">
        <v>18.589326</v>
      </c>
      <c r="J135" s="1">
        <f t="shared" si="4"/>
        <v>0</v>
      </c>
    </row>
    <row r="136" spans="1:15" ht="12.95" customHeight="1">
      <c r="A136" s="2" t="s">
        <v>1974</v>
      </c>
      <c r="B136" s="1" t="s">
        <v>1224</v>
      </c>
      <c r="C136" s="1" t="s">
        <v>1510</v>
      </c>
      <c r="D136" s="1">
        <v>37.797199999999997</v>
      </c>
      <c r="E136" s="1">
        <v>-103.377493</v>
      </c>
      <c r="F136" s="11">
        <v>3</v>
      </c>
      <c r="G136" s="10" t="s">
        <v>2025</v>
      </c>
      <c r="H136" s="13">
        <v>8403.9594020000004</v>
      </c>
      <c r="I136" s="14">
        <v>28.311685000000001</v>
      </c>
      <c r="J136" s="1">
        <f t="shared" si="4"/>
        <v>0</v>
      </c>
    </row>
    <row r="137" spans="1:15" ht="12.95" customHeight="1">
      <c r="A137" s="2" t="s">
        <v>1994</v>
      </c>
      <c r="B137" s="1" t="s">
        <v>1224</v>
      </c>
      <c r="C137" s="1" t="s">
        <v>1510</v>
      </c>
      <c r="D137" s="1">
        <v>37.817352</v>
      </c>
      <c r="E137" s="1">
        <v>-103.36875000000001</v>
      </c>
      <c r="F137" s="11">
        <v>3</v>
      </c>
      <c r="G137" s="10" t="s">
        <v>2025</v>
      </c>
      <c r="H137" s="13">
        <v>8488.8705740000005</v>
      </c>
      <c r="I137" s="14">
        <v>42.997284000000001</v>
      </c>
      <c r="J137" s="1">
        <f t="shared" si="4"/>
        <v>0</v>
      </c>
    </row>
    <row r="138" spans="1:15" ht="12.95" customHeight="1">
      <c r="A138" s="2" t="s">
        <v>2003</v>
      </c>
      <c r="B138" s="1" t="s">
        <v>164</v>
      </c>
      <c r="C138" s="1" t="s">
        <v>1510</v>
      </c>
      <c r="D138" s="1">
        <v>39.549230999999999</v>
      </c>
      <c r="E138" s="1">
        <v>-105.131743</v>
      </c>
      <c r="F138" s="11">
        <v>1</v>
      </c>
      <c r="G138" s="10" t="s">
        <v>2025</v>
      </c>
      <c r="H138" s="13">
        <v>69.335954000000001</v>
      </c>
      <c r="I138" s="14">
        <v>17.32386</v>
      </c>
      <c r="J138" s="1">
        <f t="shared" si="4"/>
        <v>0</v>
      </c>
    </row>
    <row r="139" spans="1:15" ht="12.95" customHeight="1">
      <c r="A139" s="2" t="s">
        <v>1829</v>
      </c>
      <c r="B139" s="1" t="s">
        <v>1175</v>
      </c>
      <c r="C139" s="1" t="s">
        <v>1830</v>
      </c>
      <c r="D139" s="1">
        <v>38.160800000000002</v>
      </c>
      <c r="E139" s="1">
        <v>-104.6781</v>
      </c>
      <c r="F139" s="3">
        <v>3</v>
      </c>
      <c r="G139" s="9" t="s">
        <v>2025</v>
      </c>
      <c r="H139" s="13">
        <v>40.493309000000004</v>
      </c>
      <c r="I139" s="14">
        <v>16.941402</v>
      </c>
      <c r="J139" s="1">
        <f t="shared" si="4"/>
        <v>0</v>
      </c>
    </row>
    <row r="140" spans="1:15" ht="12.95" customHeight="1">
      <c r="A140" s="2" t="s">
        <v>1839</v>
      </c>
      <c r="B140" s="1" t="s">
        <v>1840</v>
      </c>
      <c r="C140" s="1" t="s">
        <v>1841</v>
      </c>
      <c r="D140" s="1">
        <v>37.494239999999998</v>
      </c>
      <c r="E140" s="1">
        <v>-103.6313</v>
      </c>
      <c r="F140" s="3">
        <v>3</v>
      </c>
      <c r="G140" s="9" t="s">
        <v>2025</v>
      </c>
      <c r="H140" s="13">
        <v>859.30688799999996</v>
      </c>
      <c r="I140" s="14">
        <v>21.583386999999998</v>
      </c>
      <c r="J140" s="1">
        <f t="shared" si="4"/>
        <v>1</v>
      </c>
    </row>
    <row r="141" spans="1:15" ht="12.95" customHeight="1">
      <c r="A141" s="2" t="s">
        <v>1843</v>
      </c>
      <c r="B141" s="1" t="s">
        <v>961</v>
      </c>
      <c r="C141" s="1" t="s">
        <v>1510</v>
      </c>
      <c r="D141" s="1">
        <v>39.347299999999997</v>
      </c>
      <c r="E141" s="1">
        <v>-104.9709</v>
      </c>
      <c r="F141" s="3">
        <v>1</v>
      </c>
      <c r="G141" s="9" t="s">
        <v>2025</v>
      </c>
      <c r="H141" s="13">
        <v>187.90883500000001</v>
      </c>
      <c r="I141" s="14">
        <v>19.01557</v>
      </c>
      <c r="J141" s="1">
        <f t="shared" si="4"/>
        <v>0</v>
      </c>
    </row>
    <row r="142" spans="1:15" ht="12.95" customHeight="1">
      <c r="A142" s="2" t="s">
        <v>1846</v>
      </c>
      <c r="B142" s="1" t="s">
        <v>1217</v>
      </c>
      <c r="C142" s="1" t="s">
        <v>1510</v>
      </c>
      <c r="D142" s="1">
        <v>37.790278000000001</v>
      </c>
      <c r="E142" s="1">
        <v>-103.82083299999999</v>
      </c>
      <c r="F142" s="3">
        <v>3</v>
      </c>
      <c r="G142" s="9" t="s">
        <v>2025</v>
      </c>
      <c r="H142" s="13">
        <v>666.595102</v>
      </c>
      <c r="I142" s="14">
        <v>22.781648000000001</v>
      </c>
      <c r="J142" s="1">
        <f t="shared" si="4"/>
        <v>0</v>
      </c>
    </row>
    <row r="143" spans="1:15" ht="12.95" customHeight="1">
      <c r="A143" s="2" t="s">
        <v>1850</v>
      </c>
      <c r="B143" s="1" t="s">
        <v>1014</v>
      </c>
      <c r="C143" s="1" t="s">
        <v>1510</v>
      </c>
      <c r="D143" s="1">
        <v>38.107500000000002</v>
      </c>
      <c r="E143" s="1">
        <v>-103.3661</v>
      </c>
      <c r="F143" s="3">
        <v>3</v>
      </c>
      <c r="G143" s="9" t="s">
        <v>2025</v>
      </c>
      <c r="H143" s="13">
        <v>3639.0936230000002</v>
      </c>
      <c r="I143" s="14">
        <v>32.913818999999997</v>
      </c>
      <c r="J143" s="1">
        <f t="shared" si="4"/>
        <v>0</v>
      </c>
    </row>
    <row r="144" spans="1:15" ht="12.95" customHeight="1">
      <c r="A144" s="2" t="s">
        <v>1874</v>
      </c>
      <c r="B144" s="1" t="s">
        <v>43</v>
      </c>
      <c r="C144" s="1" t="s">
        <v>1875</v>
      </c>
      <c r="D144" s="1">
        <v>40.800249999999998</v>
      </c>
      <c r="E144" s="1">
        <v>-104.45925</v>
      </c>
      <c r="F144" s="3">
        <v>3</v>
      </c>
      <c r="G144" s="9" t="s">
        <v>2025</v>
      </c>
      <c r="H144" s="13">
        <v>142.39559700000001</v>
      </c>
      <c r="I144" s="14">
        <v>13.732972</v>
      </c>
      <c r="J144" s="1">
        <f t="shared" si="4"/>
        <v>1</v>
      </c>
    </row>
    <row r="145" spans="1:10" ht="12.95" customHeight="1">
      <c r="A145" s="2" t="s">
        <v>1876</v>
      </c>
      <c r="B145" s="1" t="s">
        <v>1268</v>
      </c>
      <c r="C145" s="1" t="s">
        <v>1877</v>
      </c>
      <c r="D145" s="1">
        <v>37.513370000000002</v>
      </c>
      <c r="E145" s="1">
        <v>-103.02667</v>
      </c>
      <c r="F145" s="3">
        <v>3</v>
      </c>
      <c r="G145" s="9" t="s">
        <v>2025</v>
      </c>
      <c r="H145" s="13">
        <v>613.89089999999999</v>
      </c>
      <c r="I145" s="14">
        <v>24.355392999999999</v>
      </c>
      <c r="J145" s="1">
        <f t="shared" si="4"/>
        <v>1</v>
      </c>
    </row>
    <row r="146" spans="1:10" ht="12.95" customHeight="1">
      <c r="A146" s="2" t="s">
        <v>1889</v>
      </c>
      <c r="B146" s="1" t="s">
        <v>1217</v>
      </c>
      <c r="C146" s="1" t="s">
        <v>1890</v>
      </c>
      <c r="D146" s="1">
        <v>37.827060000000003</v>
      </c>
      <c r="E146" s="1">
        <v>-103.77298</v>
      </c>
      <c r="F146" s="3">
        <v>3</v>
      </c>
      <c r="G146" s="9" t="s">
        <v>2025</v>
      </c>
      <c r="H146" s="13">
        <v>692.98484099999996</v>
      </c>
      <c r="I146" s="14">
        <v>16.569686000000001</v>
      </c>
      <c r="J146" s="1">
        <f t="shared" si="4"/>
        <v>1</v>
      </c>
    </row>
    <row r="147" spans="1:10" ht="12.95" customHeight="1">
      <c r="A147" s="2" t="s">
        <v>1966</v>
      </c>
      <c r="B147" s="1" t="s">
        <v>1224</v>
      </c>
      <c r="C147" s="1" t="s">
        <v>1967</v>
      </c>
      <c r="D147" s="1">
        <v>37.797190000000001</v>
      </c>
      <c r="E147" s="1">
        <v>-103.377</v>
      </c>
      <c r="F147" s="3">
        <v>3</v>
      </c>
      <c r="G147" s="9" t="s">
        <v>2025</v>
      </c>
      <c r="H147" s="15">
        <v>8411.8014000000003</v>
      </c>
      <c r="I147" s="14">
        <v>27.065276000000001</v>
      </c>
      <c r="J147" s="1">
        <f t="shared" si="4"/>
        <v>0</v>
      </c>
    </row>
    <row r="148" spans="1:10" ht="12.95" customHeight="1">
      <c r="A148" s="2">
        <v>8355</v>
      </c>
      <c r="B148" s="1" t="s">
        <v>1326</v>
      </c>
      <c r="C148" s="1" t="s">
        <v>1327</v>
      </c>
      <c r="D148" s="1">
        <v>37.286250000000003</v>
      </c>
      <c r="E148" s="1">
        <v>-106.22028</v>
      </c>
      <c r="F148" s="3">
        <v>1</v>
      </c>
      <c r="G148" s="9" t="s">
        <v>2024</v>
      </c>
      <c r="H148" s="13">
        <v>52.796689999999998</v>
      </c>
      <c r="I148" s="14">
        <v>16.231701000000001</v>
      </c>
      <c r="J148" s="1">
        <f t="shared" si="4"/>
        <v>0</v>
      </c>
    </row>
    <row r="149" spans="1:10" ht="12.95" customHeight="1">
      <c r="A149" s="2">
        <v>8530</v>
      </c>
      <c r="B149" s="1" t="s">
        <v>788</v>
      </c>
      <c r="C149" s="1" t="s">
        <v>1337</v>
      </c>
      <c r="D149" s="1">
        <v>37.842930000000003</v>
      </c>
      <c r="E149" s="1">
        <v>-105.58335</v>
      </c>
      <c r="F149" s="3">
        <v>1</v>
      </c>
      <c r="G149" s="9" t="s">
        <v>2024</v>
      </c>
      <c r="H149" s="13">
        <v>61.731923000000002</v>
      </c>
      <c r="I149" s="14">
        <v>12.074897</v>
      </c>
      <c r="J149" s="1">
        <f t="shared" si="4"/>
        <v>0</v>
      </c>
    </row>
    <row r="150" spans="1:10" ht="12.95" customHeight="1">
      <c r="A150" s="2">
        <v>10551</v>
      </c>
      <c r="B150" s="1" t="s">
        <v>130</v>
      </c>
      <c r="C150" s="1" t="s">
        <v>131</v>
      </c>
      <c r="D150" s="1">
        <v>38.717799999999997</v>
      </c>
      <c r="E150" s="1">
        <v>-108.26861</v>
      </c>
      <c r="F150" s="3">
        <v>3</v>
      </c>
      <c r="G150" s="9" t="s">
        <v>2024</v>
      </c>
      <c r="H150" s="13">
        <v>529.36933599999998</v>
      </c>
      <c r="I150" s="14">
        <v>26.348054000000001</v>
      </c>
      <c r="J150" s="1">
        <f t="shared" si="4"/>
        <v>1</v>
      </c>
    </row>
    <row r="151" spans="1:10" ht="12.95" customHeight="1">
      <c r="A151" s="2">
        <v>10559</v>
      </c>
      <c r="B151" s="1" t="s">
        <v>134</v>
      </c>
      <c r="C151" s="1" t="s">
        <v>135</v>
      </c>
      <c r="D151" s="1">
        <v>38.581180000000003</v>
      </c>
      <c r="E151" s="1">
        <v>-108.40588</v>
      </c>
      <c r="F151" s="3">
        <v>1</v>
      </c>
      <c r="G151" s="9" t="s">
        <v>2024</v>
      </c>
      <c r="H151" s="13">
        <v>87.091436999999999</v>
      </c>
      <c r="I151" s="14">
        <v>15.061351</v>
      </c>
      <c r="J151" s="1">
        <f t="shared" si="4"/>
        <v>1</v>
      </c>
    </row>
    <row r="152" spans="1:10" ht="12.95" customHeight="1">
      <c r="A152" s="2">
        <v>10634</v>
      </c>
      <c r="B152" s="1" t="s">
        <v>154</v>
      </c>
      <c r="C152" s="1" t="s">
        <v>157</v>
      </c>
      <c r="D152" s="1">
        <v>38.392299999999999</v>
      </c>
      <c r="E152" s="1">
        <v>-107.94519</v>
      </c>
      <c r="F152" s="3">
        <v>1</v>
      </c>
      <c r="G152" s="9" t="s">
        <v>2024</v>
      </c>
      <c r="H152" s="13">
        <v>108.99275900000001</v>
      </c>
      <c r="I152" s="14">
        <v>9.7659719999999997</v>
      </c>
      <c r="J152" s="1">
        <f t="shared" si="4"/>
        <v>0</v>
      </c>
    </row>
    <row r="153" spans="1:10" ht="12.95" customHeight="1">
      <c r="A153" s="2">
        <v>10840</v>
      </c>
      <c r="B153" s="1" t="s">
        <v>200</v>
      </c>
      <c r="C153" s="1" t="s">
        <v>114</v>
      </c>
      <c r="D153" s="1">
        <v>38.358383000000003</v>
      </c>
      <c r="E153" s="1">
        <v>-108.710583</v>
      </c>
      <c r="F153" s="3">
        <v>3</v>
      </c>
      <c r="G153" s="9" t="s">
        <v>2024</v>
      </c>
      <c r="H153" s="13">
        <v>393.671176</v>
      </c>
      <c r="I153" s="14">
        <v>26.139765000000001</v>
      </c>
      <c r="J153" s="1">
        <f t="shared" si="4"/>
        <v>0</v>
      </c>
    </row>
    <row r="154" spans="1:10" ht="12.95" customHeight="1">
      <c r="A154" s="2">
        <v>10855</v>
      </c>
      <c r="B154" s="1" t="s">
        <v>65</v>
      </c>
      <c r="C154" s="1" t="s">
        <v>206</v>
      </c>
      <c r="D154" s="1">
        <v>38.106217000000001</v>
      </c>
      <c r="E154" s="1">
        <v>-108.18728299999999</v>
      </c>
      <c r="F154" s="3">
        <v>1</v>
      </c>
      <c r="G154" s="9" t="s">
        <v>2024</v>
      </c>
      <c r="H154" s="13">
        <v>199.93353300000001</v>
      </c>
      <c r="I154" s="14">
        <v>9.0013059999999996</v>
      </c>
      <c r="J154" s="1">
        <f t="shared" si="4"/>
        <v>0</v>
      </c>
    </row>
    <row r="155" spans="1:10" ht="12.95" customHeight="1">
      <c r="A155" s="2">
        <v>10860</v>
      </c>
      <c r="B155" s="1" t="s">
        <v>209</v>
      </c>
      <c r="C155" s="1" t="s">
        <v>210</v>
      </c>
      <c r="D155" s="1">
        <v>38.126167000000002</v>
      </c>
      <c r="E155" s="1">
        <v>-108.207667</v>
      </c>
      <c r="F155" s="3">
        <v>1</v>
      </c>
      <c r="G155" s="9" t="s">
        <v>2024</v>
      </c>
      <c r="H155" s="13">
        <v>121.884028</v>
      </c>
      <c r="I155" s="14">
        <v>10.865593000000001</v>
      </c>
      <c r="J155" s="1">
        <f t="shared" si="4"/>
        <v>0</v>
      </c>
    </row>
    <row r="156" spans="1:10" ht="12.95" customHeight="1">
      <c r="A156" s="2">
        <v>10917</v>
      </c>
      <c r="B156" s="1" t="s">
        <v>229</v>
      </c>
      <c r="C156" s="1" t="s">
        <v>230</v>
      </c>
      <c r="D156" s="1">
        <v>38.503189999999996</v>
      </c>
      <c r="E156" s="1">
        <v>-108.79037</v>
      </c>
      <c r="F156" s="3">
        <v>1</v>
      </c>
      <c r="G156" s="9" t="s">
        <v>2024</v>
      </c>
      <c r="H156" s="13">
        <v>71.181398999999999</v>
      </c>
      <c r="I156" s="14">
        <v>8.3747030000000002</v>
      </c>
      <c r="J156" s="1">
        <f t="shared" si="4"/>
        <v>1</v>
      </c>
    </row>
    <row r="157" spans="1:10" ht="12.95" customHeight="1">
      <c r="A157" s="2">
        <v>10922</v>
      </c>
      <c r="B157" s="1" t="s">
        <v>231</v>
      </c>
      <c r="C157" s="1" t="s">
        <v>114</v>
      </c>
      <c r="D157" s="1">
        <v>38.723700000000001</v>
      </c>
      <c r="E157" s="1">
        <v>-108.9097</v>
      </c>
      <c r="F157" s="3">
        <v>1</v>
      </c>
      <c r="G157" s="9" t="s">
        <v>2024</v>
      </c>
      <c r="H157" s="13">
        <v>40.451259</v>
      </c>
      <c r="I157" s="14">
        <v>13.584291</v>
      </c>
      <c r="J157" s="1">
        <f t="shared" si="4"/>
        <v>1</v>
      </c>
    </row>
    <row r="158" spans="1:10" ht="12.95" customHeight="1">
      <c r="A158" s="2">
        <v>10980</v>
      </c>
      <c r="B158" s="1" t="s">
        <v>232</v>
      </c>
      <c r="C158" s="1" t="s">
        <v>233</v>
      </c>
      <c r="D158" s="1">
        <v>38.441789999999997</v>
      </c>
      <c r="E158" s="1">
        <v>-108.87737</v>
      </c>
      <c r="F158" s="3">
        <v>3</v>
      </c>
      <c r="G158" s="9" t="s">
        <v>2024</v>
      </c>
      <c r="H158" s="13">
        <v>219.034245</v>
      </c>
      <c r="I158" s="14">
        <v>18.850819000000001</v>
      </c>
      <c r="J158" s="1">
        <f t="shared" si="4"/>
        <v>1</v>
      </c>
    </row>
    <row r="159" spans="1:10" ht="12.95" customHeight="1">
      <c r="A159" s="2">
        <v>11175</v>
      </c>
      <c r="B159" s="1" t="s">
        <v>248</v>
      </c>
      <c r="C159" s="1" t="s">
        <v>249</v>
      </c>
      <c r="D159" s="1">
        <v>39.658259999999999</v>
      </c>
      <c r="E159" s="1">
        <v>-107.78014</v>
      </c>
      <c r="F159" s="3">
        <v>1</v>
      </c>
      <c r="G159" s="9" t="s">
        <v>2024</v>
      </c>
      <c r="H159" s="13">
        <v>109.60757</v>
      </c>
      <c r="I159" s="14">
        <v>18.351127999999999</v>
      </c>
      <c r="J159" s="1">
        <f t="shared" si="4"/>
        <v>0</v>
      </c>
    </row>
    <row r="160" spans="1:10" ht="12.95" customHeight="1">
      <c r="A160" s="2">
        <v>11368</v>
      </c>
      <c r="B160" s="1" t="s">
        <v>279</v>
      </c>
      <c r="C160" s="1" t="s">
        <v>280</v>
      </c>
      <c r="D160" s="1">
        <v>40.449399999999997</v>
      </c>
      <c r="E160" s="1">
        <v>-107.9796</v>
      </c>
      <c r="F160" s="3">
        <v>1</v>
      </c>
      <c r="G160" s="9" t="s">
        <v>2024</v>
      </c>
      <c r="H160" s="13">
        <v>68.513938999999993</v>
      </c>
      <c r="I160" s="14">
        <v>11.451720999999999</v>
      </c>
      <c r="J160" s="1">
        <f t="shared" si="4"/>
        <v>0</v>
      </c>
    </row>
    <row r="161" spans="1:10" ht="12.95" customHeight="1">
      <c r="A161" s="2">
        <v>11485</v>
      </c>
      <c r="B161" s="1" t="s">
        <v>305</v>
      </c>
      <c r="C161" s="1" t="s">
        <v>306</v>
      </c>
      <c r="D161" s="1">
        <v>40.719650000000001</v>
      </c>
      <c r="E161" s="1">
        <v>-108.7518</v>
      </c>
      <c r="F161" s="3">
        <v>1</v>
      </c>
      <c r="G161" s="9" t="s">
        <v>2024</v>
      </c>
      <c r="H161" s="13">
        <v>2384.8070990000001</v>
      </c>
      <c r="I161" s="14">
        <v>39.385517</v>
      </c>
      <c r="J161" s="1">
        <f t="shared" si="4"/>
        <v>1</v>
      </c>
    </row>
    <row r="162" spans="1:10" ht="12.95" customHeight="1">
      <c r="A162" s="2">
        <v>11732</v>
      </c>
      <c r="B162" s="1" t="s">
        <v>331</v>
      </c>
      <c r="C162" s="1" t="s">
        <v>332</v>
      </c>
      <c r="D162" s="1">
        <v>40.168199999999999</v>
      </c>
      <c r="E162" s="1">
        <v>-108.4006</v>
      </c>
      <c r="F162" s="3">
        <v>1</v>
      </c>
      <c r="G162" s="9" t="s">
        <v>2024</v>
      </c>
      <c r="H162" s="13">
        <v>678.57889599999999</v>
      </c>
      <c r="I162" s="14">
        <v>25.589679</v>
      </c>
      <c r="J162" s="1">
        <f t="shared" si="4"/>
        <v>0</v>
      </c>
    </row>
    <row r="163" spans="1:10" ht="12.95" customHeight="1">
      <c r="A163" s="2">
        <v>11874</v>
      </c>
      <c r="B163" s="1" t="s">
        <v>340</v>
      </c>
      <c r="C163" s="1" t="s">
        <v>341</v>
      </c>
      <c r="D163" s="1">
        <v>40.731000000000002</v>
      </c>
      <c r="E163" s="1">
        <v>-108.88200000000001</v>
      </c>
      <c r="F163" s="3">
        <v>1</v>
      </c>
      <c r="G163" s="9" t="s">
        <v>2024</v>
      </c>
      <c r="H163" s="13">
        <v>217.10647299999999</v>
      </c>
      <c r="I163" s="14">
        <v>24.496668</v>
      </c>
      <c r="J163" s="1">
        <f t="shared" si="4"/>
        <v>0</v>
      </c>
    </row>
    <row r="164" spans="1:10" ht="12.95" customHeight="1">
      <c r="A164" s="2" t="s">
        <v>225</v>
      </c>
      <c r="B164" s="1" t="s">
        <v>172</v>
      </c>
      <c r="C164" s="1" t="s">
        <v>226</v>
      </c>
      <c r="D164" s="1">
        <v>37.793799999999997</v>
      </c>
      <c r="E164" s="1">
        <v>-108.818138</v>
      </c>
      <c r="F164" s="3">
        <v>1</v>
      </c>
      <c r="G164" s="9" t="s">
        <v>2024</v>
      </c>
      <c r="H164" s="13">
        <v>904.14123700000005</v>
      </c>
      <c r="I164" s="14">
        <v>18.512978</v>
      </c>
      <c r="J164" s="1">
        <f t="shared" si="4"/>
        <v>0</v>
      </c>
    </row>
    <row r="165" spans="1:10" ht="12.95" customHeight="1">
      <c r="A165" s="2" t="s">
        <v>333</v>
      </c>
      <c r="B165" s="1" t="s">
        <v>331</v>
      </c>
      <c r="C165" s="1" t="s">
        <v>334</v>
      </c>
      <c r="D165" s="1">
        <v>40.118079999999999</v>
      </c>
      <c r="E165" s="1">
        <v>-108.36089</v>
      </c>
      <c r="F165" s="3">
        <v>1</v>
      </c>
      <c r="G165" s="9" t="s">
        <v>2024</v>
      </c>
      <c r="H165" s="13">
        <v>575.03060300000004</v>
      </c>
      <c r="I165" s="14">
        <v>31.250340000000001</v>
      </c>
      <c r="J165" s="1">
        <f t="shared" si="4"/>
        <v>0</v>
      </c>
    </row>
    <row r="166" spans="1:10" ht="12.95" customHeight="1">
      <c r="A166" s="2" t="s">
        <v>335</v>
      </c>
      <c r="B166" s="1" t="s">
        <v>331</v>
      </c>
      <c r="C166" s="1" t="s">
        <v>336</v>
      </c>
      <c r="D166" s="1">
        <v>40.115015</v>
      </c>
      <c r="E166" s="1">
        <v>-108.360103</v>
      </c>
      <c r="F166" s="3">
        <v>1</v>
      </c>
      <c r="G166" s="9" t="s">
        <v>2024</v>
      </c>
      <c r="H166" s="13">
        <v>497.98394999999999</v>
      </c>
      <c r="I166" s="14">
        <v>24.604870999999999</v>
      </c>
      <c r="J166" s="1">
        <f t="shared" si="4"/>
        <v>0</v>
      </c>
    </row>
    <row r="167" spans="1:10" ht="12.95" customHeight="1">
      <c r="A167" s="2" t="s">
        <v>621</v>
      </c>
      <c r="B167" s="1" t="s">
        <v>622</v>
      </c>
      <c r="C167" s="1" t="s">
        <v>623</v>
      </c>
      <c r="D167" s="1">
        <v>39.331783000000001</v>
      </c>
      <c r="E167" s="1">
        <v>-107.219083</v>
      </c>
      <c r="F167" s="3">
        <v>1</v>
      </c>
      <c r="G167" s="9" t="s">
        <v>2024</v>
      </c>
      <c r="H167" s="13">
        <v>198.738497</v>
      </c>
      <c r="I167" s="14">
        <v>17.326246000000001</v>
      </c>
      <c r="J167" s="1">
        <f t="shared" si="4"/>
        <v>0</v>
      </c>
    </row>
    <row r="168" spans="1:10" ht="12.95" customHeight="1">
      <c r="A168" s="2" t="s">
        <v>1588</v>
      </c>
      <c r="B168" s="1" t="s">
        <v>65</v>
      </c>
      <c r="C168" s="1" t="s">
        <v>1510</v>
      </c>
      <c r="D168" s="1">
        <v>37.999721999999998</v>
      </c>
      <c r="E168" s="1">
        <v>-108.193889</v>
      </c>
      <c r="F168" s="3">
        <v>1</v>
      </c>
      <c r="G168" s="9" t="s">
        <v>2024</v>
      </c>
      <c r="H168" s="13">
        <v>129.440619</v>
      </c>
      <c r="I168" s="14">
        <v>10.19862</v>
      </c>
      <c r="J168" s="1">
        <f t="shared" si="4"/>
        <v>1</v>
      </c>
    </row>
    <row r="169" spans="1:10" ht="12.95" customHeight="1">
      <c r="A169" s="2" t="s">
        <v>1982</v>
      </c>
      <c r="B169" s="1" t="s">
        <v>1983</v>
      </c>
      <c r="C169" s="1" t="s">
        <v>1510</v>
      </c>
      <c r="D169" s="1">
        <v>38.553209000000003</v>
      </c>
      <c r="E169" s="1">
        <v>-107.518958</v>
      </c>
      <c r="F169" s="11">
        <v>1</v>
      </c>
      <c r="G169" s="10" t="s">
        <v>2024</v>
      </c>
      <c r="H169" s="13">
        <v>111.435213</v>
      </c>
      <c r="I169" s="14">
        <v>28.6342</v>
      </c>
      <c r="J169" s="1">
        <f t="shared" si="4"/>
        <v>0</v>
      </c>
    </row>
  </sheetData>
  <autoFilter ref="N1:O13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L378"/>
  <sheetViews>
    <sheetView topLeftCell="A55" workbookViewId="0">
      <selection activeCell="A66" sqref="A66:XFD66"/>
    </sheetView>
  </sheetViews>
  <sheetFormatPr defaultRowHeight="12.95" customHeight="1"/>
  <cols>
    <col min="1" max="1" width="11.28515625" bestFit="1" customWidth="1"/>
    <col min="2" max="2" width="27.5703125" bestFit="1" customWidth="1"/>
    <col min="3" max="3" width="32.7109375" customWidth="1"/>
    <col min="6" max="6" width="10.42578125" bestFit="1" customWidth="1"/>
  </cols>
  <sheetData>
    <row r="1" spans="1:12" ht="12.95" customHeight="1">
      <c r="A1" s="59" t="s">
        <v>0</v>
      </c>
      <c r="B1" s="59" t="s">
        <v>2029</v>
      </c>
      <c r="C1" s="59" t="s">
        <v>1</v>
      </c>
      <c r="D1" s="59" t="s">
        <v>2</v>
      </c>
      <c r="E1" s="59" t="s">
        <v>3</v>
      </c>
      <c r="F1" s="59" t="s">
        <v>2052</v>
      </c>
      <c r="G1" s="59" t="s">
        <v>2212</v>
      </c>
      <c r="H1" s="59" t="s">
        <v>2213</v>
      </c>
      <c r="I1" s="59" t="s">
        <v>2214</v>
      </c>
      <c r="J1" s="59" t="s">
        <v>2053</v>
      </c>
      <c r="K1" s="59" t="s">
        <v>2215</v>
      </c>
      <c r="L1" s="69" t="s">
        <v>2046</v>
      </c>
    </row>
    <row r="2" spans="1:12" ht="12.95" customHeight="1">
      <c r="A2" s="60" t="s">
        <v>2216</v>
      </c>
      <c r="B2" s="60" t="s">
        <v>731</v>
      </c>
      <c r="C2" s="60" t="s">
        <v>749</v>
      </c>
      <c r="D2" s="61">
        <v>40.412222200000002</v>
      </c>
      <c r="E2" s="61">
        <v>-104.56277780000001</v>
      </c>
      <c r="F2" s="62">
        <v>41163</v>
      </c>
      <c r="G2" s="63">
        <v>32.799999999999997</v>
      </c>
      <c r="H2" s="61">
        <v>3550</v>
      </c>
      <c r="I2" s="61">
        <v>5</v>
      </c>
      <c r="J2" s="61" t="s">
        <v>2217</v>
      </c>
      <c r="K2" s="60" t="s">
        <v>2025</v>
      </c>
      <c r="L2" s="1">
        <v>6</v>
      </c>
    </row>
    <row r="3" spans="1:12" ht="12.95" customHeight="1">
      <c r="A3" s="60" t="s">
        <v>2218</v>
      </c>
      <c r="B3" s="60" t="s">
        <v>731</v>
      </c>
      <c r="C3" s="60" t="s">
        <v>750</v>
      </c>
      <c r="D3" s="61">
        <v>39.92286</v>
      </c>
      <c r="E3" s="61">
        <v>-104.86809</v>
      </c>
      <c r="F3" s="62">
        <v>41157</v>
      </c>
      <c r="G3" s="63">
        <v>23.4</v>
      </c>
      <c r="H3" s="61">
        <v>3510</v>
      </c>
      <c r="I3" s="61">
        <v>5</v>
      </c>
      <c r="J3" s="61" t="s">
        <v>2219</v>
      </c>
      <c r="K3" s="60" t="s">
        <v>2025</v>
      </c>
      <c r="L3" s="1">
        <v>5</v>
      </c>
    </row>
    <row r="4" spans="1:12" ht="12.95" customHeight="1">
      <c r="A4" s="60" t="s">
        <v>2220</v>
      </c>
      <c r="B4" s="60" t="s">
        <v>751</v>
      </c>
      <c r="C4" s="60" t="s">
        <v>752</v>
      </c>
      <c r="D4" s="61">
        <v>40.417777800000003</v>
      </c>
      <c r="E4" s="61">
        <v>-104.6394444</v>
      </c>
      <c r="F4" s="62">
        <v>41760</v>
      </c>
      <c r="G4" s="63">
        <v>24.7</v>
      </c>
      <c r="H4" s="61">
        <v>3637</v>
      </c>
      <c r="I4" s="61">
        <v>1</v>
      </c>
      <c r="J4" s="61" t="s">
        <v>2221</v>
      </c>
      <c r="K4" s="60" t="s">
        <v>2025</v>
      </c>
      <c r="L4" s="1">
        <v>6</v>
      </c>
    </row>
    <row r="5" spans="1:12" ht="12.95" customHeight="1">
      <c r="A5" s="60" t="s">
        <v>2222</v>
      </c>
      <c r="B5" s="60" t="s">
        <v>753</v>
      </c>
      <c r="C5" s="60" t="s">
        <v>94</v>
      </c>
      <c r="D5" s="61">
        <v>40.3513333</v>
      </c>
      <c r="E5" s="61">
        <v>-104.7743667</v>
      </c>
      <c r="F5" s="62">
        <v>41760</v>
      </c>
      <c r="G5" s="63">
        <v>35.200000000000003</v>
      </c>
      <c r="H5" s="61">
        <v>3638</v>
      </c>
      <c r="I5" s="61">
        <v>1</v>
      </c>
      <c r="J5" s="61" t="s">
        <v>2223</v>
      </c>
      <c r="K5" s="60" t="s">
        <v>2025</v>
      </c>
      <c r="L5" s="1">
        <v>3</v>
      </c>
    </row>
    <row r="6" spans="1:12" ht="12.95" customHeight="1">
      <c r="A6" s="60" t="s">
        <v>2224</v>
      </c>
      <c r="B6" s="60" t="s">
        <v>1224</v>
      </c>
      <c r="C6" s="60" t="s">
        <v>1369</v>
      </c>
      <c r="D6" s="61">
        <v>37.123469999999998</v>
      </c>
      <c r="E6" s="61">
        <v>-104.70844</v>
      </c>
      <c r="F6" s="62">
        <v>41142</v>
      </c>
      <c r="G6" s="63">
        <v>75.5</v>
      </c>
      <c r="H6" s="61">
        <v>3548</v>
      </c>
      <c r="I6" s="61">
        <v>1</v>
      </c>
      <c r="J6" s="61" t="s">
        <v>2225</v>
      </c>
      <c r="K6" s="60" t="s">
        <v>2026</v>
      </c>
      <c r="L6" s="1">
        <v>6</v>
      </c>
    </row>
    <row r="7" spans="1:12" ht="12.95" customHeight="1">
      <c r="A7" s="60" t="s">
        <v>2226</v>
      </c>
      <c r="B7" s="60" t="s">
        <v>4</v>
      </c>
      <c r="C7" s="60" t="s">
        <v>5</v>
      </c>
      <c r="D7" s="61">
        <v>38.12538</v>
      </c>
      <c r="E7" s="61">
        <v>-108.20621</v>
      </c>
      <c r="F7" s="62">
        <v>39702</v>
      </c>
      <c r="G7" s="63">
        <v>66.400000000000006</v>
      </c>
      <c r="H7" s="61">
        <v>3114</v>
      </c>
      <c r="I7" s="61">
        <v>1</v>
      </c>
      <c r="J7" s="61" t="s">
        <v>2227</v>
      </c>
      <c r="K7" s="60" t="s">
        <v>2024</v>
      </c>
      <c r="L7" s="1">
        <v>2</v>
      </c>
    </row>
    <row r="8" spans="1:12" ht="12.95" customHeight="1">
      <c r="A8" s="60" t="s">
        <v>2228</v>
      </c>
      <c r="B8" s="60" t="s">
        <v>342</v>
      </c>
      <c r="C8" s="60" t="s">
        <v>343</v>
      </c>
      <c r="D8" s="61">
        <v>40.741010000000003</v>
      </c>
      <c r="E8" s="61">
        <v>-106.28196</v>
      </c>
      <c r="F8" s="62">
        <v>41505</v>
      </c>
      <c r="G8" s="63">
        <v>67.5</v>
      </c>
      <c r="H8" s="61">
        <v>3558</v>
      </c>
      <c r="I8" s="61">
        <v>1</v>
      </c>
      <c r="J8" s="61" t="s">
        <v>2229</v>
      </c>
      <c r="K8" s="60" t="s">
        <v>2024</v>
      </c>
      <c r="L8" s="1">
        <v>4</v>
      </c>
    </row>
    <row r="9" spans="1:12" ht="12.95" customHeight="1">
      <c r="A9" s="60" t="s">
        <v>2230</v>
      </c>
      <c r="B9" s="60" t="s">
        <v>731</v>
      </c>
      <c r="C9" s="60" t="s">
        <v>732</v>
      </c>
      <c r="D9" s="61">
        <v>40.225279999999998</v>
      </c>
      <c r="E9" s="61">
        <v>-104.849</v>
      </c>
      <c r="F9" s="62">
        <v>40441</v>
      </c>
      <c r="G9" s="63">
        <v>53.8</v>
      </c>
      <c r="H9" s="61">
        <v>3299</v>
      </c>
      <c r="I9" s="61">
        <v>1</v>
      </c>
      <c r="J9" s="61" t="s">
        <v>2231</v>
      </c>
      <c r="K9" s="60" t="s">
        <v>2025</v>
      </c>
      <c r="L9" s="1">
        <v>3</v>
      </c>
    </row>
    <row r="10" spans="1:12" ht="12.95" customHeight="1">
      <c r="A10" s="60" t="s">
        <v>2232</v>
      </c>
      <c r="B10" s="60" t="s">
        <v>444</v>
      </c>
      <c r="C10" s="60" t="s">
        <v>743</v>
      </c>
      <c r="D10" s="61">
        <v>39.5794444</v>
      </c>
      <c r="E10" s="61">
        <v>-106.09222219999999</v>
      </c>
      <c r="F10" s="62">
        <v>40786</v>
      </c>
      <c r="G10" s="63">
        <v>64.099999999999994</v>
      </c>
      <c r="H10" s="61">
        <v>3455</v>
      </c>
      <c r="I10" s="61">
        <v>1</v>
      </c>
      <c r="J10" s="61" t="s">
        <v>2233</v>
      </c>
      <c r="K10" s="60" t="s">
        <v>2026</v>
      </c>
      <c r="L10" s="1">
        <v>3</v>
      </c>
    </row>
    <row r="11" spans="1:12" ht="12.95" customHeight="1">
      <c r="A11" s="60" t="s">
        <v>2234</v>
      </c>
      <c r="B11" s="60" t="s">
        <v>466</v>
      </c>
      <c r="C11" s="60" t="s">
        <v>744</v>
      </c>
      <c r="D11" s="61">
        <v>39.509399999999999</v>
      </c>
      <c r="E11" s="61">
        <v>-106.367</v>
      </c>
      <c r="F11" s="62">
        <v>40071</v>
      </c>
      <c r="G11" s="63">
        <v>83</v>
      </c>
      <c r="H11" s="61">
        <v>3196</v>
      </c>
      <c r="I11" s="61">
        <v>1</v>
      </c>
      <c r="J11" s="61" t="s">
        <v>2235</v>
      </c>
      <c r="K11" s="60" t="s">
        <v>2026</v>
      </c>
      <c r="L11" s="1">
        <v>1</v>
      </c>
    </row>
    <row r="12" spans="1:12" ht="12.95" customHeight="1">
      <c r="A12" s="60" t="s">
        <v>2236</v>
      </c>
      <c r="B12" s="60" t="s">
        <v>26</v>
      </c>
      <c r="C12" s="60" t="s">
        <v>745</v>
      </c>
      <c r="D12" s="61">
        <v>38.852060000000002</v>
      </c>
      <c r="E12" s="61">
        <v>-106.9532</v>
      </c>
      <c r="F12" s="62">
        <v>41120</v>
      </c>
      <c r="G12" s="63">
        <v>54.1</v>
      </c>
      <c r="H12" s="61">
        <v>3508</v>
      </c>
      <c r="I12" s="61">
        <v>1</v>
      </c>
      <c r="J12" s="61" t="s">
        <v>2237</v>
      </c>
      <c r="K12" s="60" t="s">
        <v>2026</v>
      </c>
      <c r="L12" s="1">
        <v>6</v>
      </c>
    </row>
    <row r="13" spans="1:12" ht="12.95" customHeight="1">
      <c r="A13" s="60" t="s">
        <v>2238</v>
      </c>
      <c r="B13" s="60" t="s">
        <v>142</v>
      </c>
      <c r="C13" s="60" t="s">
        <v>746</v>
      </c>
      <c r="D13" s="61">
        <v>40.331919999999997</v>
      </c>
      <c r="E13" s="61">
        <v>-106.957363</v>
      </c>
      <c r="F13" s="62">
        <v>40820</v>
      </c>
      <c r="G13" s="63">
        <v>49.7</v>
      </c>
      <c r="H13" s="61">
        <v>3456</v>
      </c>
      <c r="I13" s="61">
        <v>1</v>
      </c>
      <c r="J13" s="61" t="s">
        <v>2239</v>
      </c>
      <c r="K13" s="60" t="s">
        <v>2026</v>
      </c>
      <c r="L13" s="1">
        <v>4</v>
      </c>
    </row>
    <row r="14" spans="1:12" ht="12.95" customHeight="1">
      <c r="A14" s="60" t="s">
        <v>2240</v>
      </c>
      <c r="B14" s="60" t="s">
        <v>731</v>
      </c>
      <c r="C14" s="60" t="s">
        <v>779</v>
      </c>
      <c r="D14" s="61">
        <v>40.187730000000002</v>
      </c>
      <c r="E14" s="61">
        <v>-104.8296</v>
      </c>
      <c r="F14" s="62">
        <v>40441</v>
      </c>
      <c r="G14" s="63">
        <v>55.3</v>
      </c>
      <c r="H14" s="61">
        <v>3305</v>
      </c>
      <c r="I14" s="61">
        <v>1</v>
      </c>
      <c r="J14" s="61" t="s">
        <v>2241</v>
      </c>
      <c r="K14" s="60" t="s">
        <v>2025</v>
      </c>
      <c r="L14" s="1">
        <v>3</v>
      </c>
    </row>
    <row r="15" spans="1:12" ht="12.95" customHeight="1">
      <c r="A15" s="60" t="s">
        <v>2242</v>
      </c>
      <c r="B15" s="60" t="s">
        <v>731</v>
      </c>
      <c r="C15" s="60" t="s">
        <v>780</v>
      </c>
      <c r="D15" s="61">
        <v>40.116399999999999</v>
      </c>
      <c r="E15" s="61">
        <v>-104.8185</v>
      </c>
      <c r="F15" s="62">
        <v>40441</v>
      </c>
      <c r="G15" s="63">
        <v>32.200000000000003</v>
      </c>
      <c r="H15" s="61">
        <v>3306</v>
      </c>
      <c r="I15" s="61">
        <v>1</v>
      </c>
      <c r="J15" s="61" t="s">
        <v>2243</v>
      </c>
      <c r="K15" s="60" t="s">
        <v>2025</v>
      </c>
      <c r="L15" s="1">
        <v>6</v>
      </c>
    </row>
    <row r="16" spans="1:12" ht="12.95" customHeight="1">
      <c r="A16" s="60" t="s">
        <v>2244</v>
      </c>
      <c r="B16" s="60" t="s">
        <v>731</v>
      </c>
      <c r="C16" s="60" t="s">
        <v>781</v>
      </c>
      <c r="D16" s="61">
        <v>40.080829999999999</v>
      </c>
      <c r="E16" s="61">
        <v>-104.821</v>
      </c>
      <c r="F16" s="62">
        <v>40441</v>
      </c>
      <c r="G16" s="63">
        <v>52.3</v>
      </c>
      <c r="H16" s="61">
        <v>3307</v>
      </c>
      <c r="I16" s="61">
        <v>1</v>
      </c>
      <c r="J16" s="61" t="s">
        <v>2245</v>
      </c>
      <c r="K16" s="60" t="s">
        <v>2025</v>
      </c>
      <c r="L16" s="1">
        <v>6</v>
      </c>
    </row>
    <row r="17" spans="1:12" ht="12.95" customHeight="1">
      <c r="A17" s="60" t="s">
        <v>2246</v>
      </c>
      <c r="B17" s="60" t="s">
        <v>731</v>
      </c>
      <c r="C17" s="60" t="s">
        <v>782</v>
      </c>
      <c r="D17" s="61">
        <v>39.838569999999997</v>
      </c>
      <c r="E17" s="61">
        <v>-104.94893999999999</v>
      </c>
      <c r="F17" s="62">
        <v>40834</v>
      </c>
      <c r="G17" s="63">
        <v>32</v>
      </c>
      <c r="H17" s="61">
        <v>3457</v>
      </c>
      <c r="I17" s="61">
        <v>1</v>
      </c>
      <c r="J17" s="61" t="s">
        <v>2247</v>
      </c>
      <c r="K17" s="60" t="s">
        <v>2025</v>
      </c>
      <c r="L17" s="1">
        <v>4</v>
      </c>
    </row>
    <row r="18" spans="1:12" ht="12.95" customHeight="1">
      <c r="A18" s="60" t="s">
        <v>2248</v>
      </c>
      <c r="B18" s="60" t="s">
        <v>731</v>
      </c>
      <c r="C18" s="60" t="s">
        <v>784</v>
      </c>
      <c r="D18" s="61">
        <v>39.776719999999997</v>
      </c>
      <c r="E18" s="61">
        <v>-104.97776</v>
      </c>
      <c r="F18" s="62">
        <v>40834</v>
      </c>
      <c r="G18" s="63">
        <v>28.8</v>
      </c>
      <c r="H18" s="61">
        <v>3458</v>
      </c>
      <c r="I18" s="61">
        <v>1</v>
      </c>
      <c r="J18" s="61" t="s">
        <v>2249</v>
      </c>
      <c r="K18" s="60" t="s">
        <v>2025</v>
      </c>
      <c r="L18" s="1">
        <v>4</v>
      </c>
    </row>
    <row r="19" spans="1:12" ht="12.95" customHeight="1">
      <c r="A19" s="60" t="s">
        <v>2250</v>
      </c>
      <c r="B19" s="60" t="s">
        <v>794</v>
      </c>
      <c r="C19" s="60" t="s">
        <v>795</v>
      </c>
      <c r="D19" s="61">
        <v>40.069200000000002</v>
      </c>
      <c r="E19" s="61">
        <v>-104.8322</v>
      </c>
      <c r="F19" s="62">
        <v>40441</v>
      </c>
      <c r="G19" s="63">
        <v>30.1</v>
      </c>
      <c r="H19" s="61">
        <v>3308</v>
      </c>
      <c r="I19" s="61">
        <v>1</v>
      </c>
      <c r="J19" s="61" t="s">
        <v>2251</v>
      </c>
      <c r="K19" s="60" t="s">
        <v>2025</v>
      </c>
      <c r="L19" s="1">
        <v>4</v>
      </c>
    </row>
    <row r="20" spans="1:12" ht="12.95" customHeight="1">
      <c r="A20" s="60" t="s">
        <v>2252</v>
      </c>
      <c r="B20" s="60" t="s">
        <v>801</v>
      </c>
      <c r="C20" s="60" t="s">
        <v>806</v>
      </c>
      <c r="D20" s="61">
        <v>39.624490000000002</v>
      </c>
      <c r="E20" s="61">
        <v>-104.83410000000001</v>
      </c>
      <c r="F20" s="62">
        <v>40344</v>
      </c>
      <c r="G20" s="63">
        <v>37.1</v>
      </c>
      <c r="H20" s="61">
        <v>3266</v>
      </c>
      <c r="I20" s="61">
        <v>1</v>
      </c>
      <c r="J20" s="61" t="s">
        <v>2253</v>
      </c>
      <c r="K20" s="60" t="s">
        <v>2025</v>
      </c>
      <c r="L20" s="1">
        <v>3</v>
      </c>
    </row>
    <row r="21" spans="1:12" ht="12.95" customHeight="1">
      <c r="A21" s="60" t="s">
        <v>2254</v>
      </c>
      <c r="B21" s="60" t="s">
        <v>801</v>
      </c>
      <c r="C21" s="60" t="s">
        <v>811</v>
      </c>
      <c r="D21" s="61">
        <v>39.479579999999999</v>
      </c>
      <c r="E21" s="61">
        <v>-104.76861</v>
      </c>
      <c r="F21" s="62">
        <v>41900</v>
      </c>
      <c r="G21" s="63">
        <v>29.3</v>
      </c>
      <c r="H21" s="61">
        <v>3689</v>
      </c>
      <c r="I21" s="61">
        <v>1</v>
      </c>
      <c r="J21" s="61" t="s">
        <v>2255</v>
      </c>
      <c r="K21" s="60" t="s">
        <v>2025</v>
      </c>
      <c r="L21" s="1">
        <v>3</v>
      </c>
    </row>
    <row r="22" spans="1:12" ht="12.95" customHeight="1">
      <c r="A22" s="60" t="s">
        <v>2256</v>
      </c>
      <c r="B22" s="60" t="s">
        <v>801</v>
      </c>
      <c r="C22" s="60" t="s">
        <v>814</v>
      </c>
      <c r="D22" s="61">
        <v>39.392310000000002</v>
      </c>
      <c r="E22" s="61">
        <v>-104.76136</v>
      </c>
      <c r="F22" s="62">
        <v>41113</v>
      </c>
      <c r="G22" s="63">
        <v>51.9</v>
      </c>
      <c r="H22" s="61">
        <v>3513</v>
      </c>
      <c r="I22" s="61">
        <v>5</v>
      </c>
      <c r="J22" s="61" t="s">
        <v>2257</v>
      </c>
      <c r="K22" s="60" t="s">
        <v>2025</v>
      </c>
      <c r="L22" s="1">
        <v>1</v>
      </c>
    </row>
    <row r="23" spans="1:12" ht="12.95" customHeight="1">
      <c r="A23" s="60" t="s">
        <v>2258</v>
      </c>
      <c r="B23" s="60" t="s">
        <v>801</v>
      </c>
      <c r="C23" s="60" t="s">
        <v>815</v>
      </c>
      <c r="D23" s="61">
        <v>39.309420000000003</v>
      </c>
      <c r="E23" s="61">
        <v>-104.72226999999999</v>
      </c>
      <c r="F23" s="62">
        <v>39678</v>
      </c>
      <c r="G23" s="63">
        <v>50.4</v>
      </c>
      <c r="H23" s="61">
        <v>3108</v>
      </c>
      <c r="I23" s="61">
        <v>5</v>
      </c>
      <c r="J23" s="61" t="s">
        <v>2259</v>
      </c>
      <c r="K23" s="60" t="s">
        <v>2025</v>
      </c>
      <c r="L23" s="70">
        <v>0</v>
      </c>
    </row>
    <row r="24" spans="1:12" ht="12.95" customHeight="1">
      <c r="A24" s="60" t="s">
        <v>2260</v>
      </c>
      <c r="B24" s="60" t="s">
        <v>816</v>
      </c>
      <c r="C24" s="60" t="s">
        <v>817</v>
      </c>
      <c r="D24" s="61">
        <v>39.172939999999997</v>
      </c>
      <c r="E24" s="61">
        <v>-104.74675000000001</v>
      </c>
      <c r="F24" s="62">
        <v>41900</v>
      </c>
      <c r="G24" s="63">
        <v>42.9</v>
      </c>
      <c r="H24" s="61">
        <v>3695</v>
      </c>
      <c r="I24" s="61">
        <v>1</v>
      </c>
      <c r="J24" s="61" t="s">
        <v>2261</v>
      </c>
      <c r="K24" s="60" t="s">
        <v>2025</v>
      </c>
      <c r="L24" s="70">
        <v>0</v>
      </c>
    </row>
    <row r="25" spans="1:12" ht="12.95" customHeight="1">
      <c r="A25" s="60" t="s">
        <v>2262</v>
      </c>
      <c r="B25" s="60" t="s">
        <v>751</v>
      </c>
      <c r="C25" s="60" t="s">
        <v>825</v>
      </c>
      <c r="D25" s="61">
        <v>40.567160000000001</v>
      </c>
      <c r="E25" s="61">
        <v>-105.02715000000001</v>
      </c>
      <c r="F25" s="62">
        <v>41129</v>
      </c>
      <c r="G25" s="63">
        <v>55.6</v>
      </c>
      <c r="H25" s="61">
        <v>3515</v>
      </c>
      <c r="I25" s="61">
        <v>1</v>
      </c>
      <c r="J25" s="61" t="s">
        <v>2263</v>
      </c>
      <c r="K25" s="60" t="s">
        <v>2025</v>
      </c>
      <c r="L25" s="1">
        <v>4</v>
      </c>
    </row>
    <row r="26" spans="1:12" ht="12.95" customHeight="1">
      <c r="A26" s="60" t="s">
        <v>2264</v>
      </c>
      <c r="B26" s="60" t="s">
        <v>753</v>
      </c>
      <c r="C26" s="60" t="s">
        <v>844</v>
      </c>
      <c r="D26" s="61">
        <v>40.397280000000002</v>
      </c>
      <c r="E26" s="61">
        <v>-104.99294999999999</v>
      </c>
      <c r="F26" s="62">
        <v>40441</v>
      </c>
      <c r="G26" s="63">
        <v>43.7</v>
      </c>
      <c r="H26" s="61">
        <v>3309</v>
      </c>
      <c r="I26" s="61">
        <v>1</v>
      </c>
      <c r="J26" s="61" t="s">
        <v>2265</v>
      </c>
      <c r="K26" s="60" t="s">
        <v>2025</v>
      </c>
      <c r="L26" s="1">
        <v>5</v>
      </c>
    </row>
    <row r="27" spans="1:12" ht="12.95" customHeight="1">
      <c r="A27" s="60" t="s">
        <v>2266</v>
      </c>
      <c r="B27" s="60" t="s">
        <v>753</v>
      </c>
      <c r="C27" s="60" t="s">
        <v>849</v>
      </c>
      <c r="D27" s="61">
        <v>40.378377999999998</v>
      </c>
      <c r="E27" s="61">
        <v>-105.51479999999999</v>
      </c>
      <c r="F27" s="62">
        <v>41136</v>
      </c>
      <c r="G27" s="63">
        <v>39.5</v>
      </c>
      <c r="H27" s="61">
        <v>3518</v>
      </c>
      <c r="I27" s="61">
        <v>1</v>
      </c>
      <c r="J27" s="61" t="s">
        <v>2267</v>
      </c>
      <c r="K27" s="60" t="s">
        <v>2026</v>
      </c>
      <c r="L27" s="1">
        <v>5</v>
      </c>
    </row>
    <row r="28" spans="1:12" ht="12.95" customHeight="1">
      <c r="A28" s="60" t="s">
        <v>2268</v>
      </c>
      <c r="B28" s="60" t="s">
        <v>756</v>
      </c>
      <c r="C28" s="60" t="s">
        <v>856</v>
      </c>
      <c r="D28" s="61">
        <v>40.18459</v>
      </c>
      <c r="E28" s="61">
        <v>-104.931</v>
      </c>
      <c r="F28" s="62">
        <v>40023</v>
      </c>
      <c r="G28" s="63">
        <v>57.2</v>
      </c>
      <c r="H28" s="61">
        <v>3199</v>
      </c>
      <c r="I28" s="61">
        <v>1</v>
      </c>
      <c r="J28" s="61" t="s">
        <v>2269</v>
      </c>
      <c r="K28" s="60" t="s">
        <v>2025</v>
      </c>
      <c r="L28" s="1">
        <v>7</v>
      </c>
    </row>
    <row r="29" spans="1:12" ht="12.95" customHeight="1">
      <c r="A29" s="60" t="s">
        <v>2270</v>
      </c>
      <c r="B29" s="60" t="s">
        <v>756</v>
      </c>
      <c r="C29" s="60" t="s">
        <v>857</v>
      </c>
      <c r="D29" s="61">
        <v>40.154960000000003</v>
      </c>
      <c r="E29" s="61">
        <v>-105.08268</v>
      </c>
      <c r="F29" s="62">
        <v>40022</v>
      </c>
      <c r="G29" s="63">
        <v>47.4</v>
      </c>
      <c r="H29" s="61">
        <v>3200</v>
      </c>
      <c r="I29" s="61">
        <v>1</v>
      </c>
      <c r="J29" s="61" t="s">
        <v>2271</v>
      </c>
      <c r="K29" s="60" t="s">
        <v>2025</v>
      </c>
      <c r="L29" s="1">
        <v>5</v>
      </c>
    </row>
    <row r="30" spans="1:12" ht="12.95" customHeight="1">
      <c r="A30" s="60" t="s">
        <v>2272</v>
      </c>
      <c r="B30" s="60" t="s">
        <v>756</v>
      </c>
      <c r="C30" s="60" t="s">
        <v>858</v>
      </c>
      <c r="D30" s="61">
        <v>40.188800000000001</v>
      </c>
      <c r="E30" s="61">
        <v>-105.19799999999999</v>
      </c>
      <c r="F30" s="62">
        <v>40022</v>
      </c>
      <c r="G30" s="63">
        <v>55.3</v>
      </c>
      <c r="H30" s="61">
        <v>3201</v>
      </c>
      <c r="I30" s="61">
        <v>1</v>
      </c>
      <c r="J30" s="61" t="s">
        <v>2273</v>
      </c>
      <c r="K30" s="60" t="s">
        <v>2025</v>
      </c>
      <c r="L30" s="1">
        <v>4</v>
      </c>
    </row>
    <row r="31" spans="1:12" ht="12.95" customHeight="1">
      <c r="A31" s="60" t="s">
        <v>2274</v>
      </c>
      <c r="B31" s="60" t="s">
        <v>870</v>
      </c>
      <c r="C31" s="60" t="s">
        <v>114</v>
      </c>
      <c r="D31" s="61">
        <v>40.158999999999999</v>
      </c>
      <c r="E31" s="61">
        <v>-105.01</v>
      </c>
      <c r="F31" s="62">
        <v>40022</v>
      </c>
      <c r="G31" s="63">
        <v>54.7</v>
      </c>
      <c r="H31" s="61">
        <v>3202</v>
      </c>
      <c r="I31" s="61">
        <v>1</v>
      </c>
      <c r="J31" s="61" t="s">
        <v>2275</v>
      </c>
      <c r="K31" s="60" t="s">
        <v>2025</v>
      </c>
      <c r="L31" s="1">
        <v>6</v>
      </c>
    </row>
    <row r="32" spans="1:12" ht="12.95" customHeight="1">
      <c r="A32" s="60" t="s">
        <v>2276</v>
      </c>
      <c r="B32" s="60" t="s">
        <v>870</v>
      </c>
      <c r="C32" s="60" t="s">
        <v>871</v>
      </c>
      <c r="D32" s="61">
        <v>40.109000000000002</v>
      </c>
      <c r="E32" s="61">
        <v>-105.03713999999999</v>
      </c>
      <c r="F32" s="62">
        <v>40023</v>
      </c>
      <c r="G32" s="63">
        <v>55.1</v>
      </c>
      <c r="H32" s="61">
        <v>3203</v>
      </c>
      <c r="I32" s="61">
        <v>1</v>
      </c>
      <c r="J32" s="61" t="s">
        <v>2277</v>
      </c>
      <c r="K32" s="60" t="s">
        <v>2025</v>
      </c>
      <c r="L32" s="1">
        <v>5</v>
      </c>
    </row>
    <row r="33" spans="1:12" ht="12.95" customHeight="1">
      <c r="A33" s="60" t="s">
        <v>2278</v>
      </c>
      <c r="B33" s="60" t="s">
        <v>870</v>
      </c>
      <c r="C33" s="60" t="s">
        <v>872</v>
      </c>
      <c r="D33" s="61">
        <v>40.069499999999998</v>
      </c>
      <c r="E33" s="61">
        <v>-105.083</v>
      </c>
      <c r="F33" s="62">
        <v>41760</v>
      </c>
      <c r="G33" s="63">
        <v>35.6</v>
      </c>
      <c r="H33" s="61">
        <v>3640</v>
      </c>
      <c r="I33" s="61">
        <v>1</v>
      </c>
      <c r="J33" s="61" t="s">
        <v>2279</v>
      </c>
      <c r="K33" s="60" t="s">
        <v>2025</v>
      </c>
      <c r="L33" s="1">
        <v>6</v>
      </c>
    </row>
    <row r="34" spans="1:12" ht="12.95" customHeight="1">
      <c r="A34" s="60" t="s">
        <v>2280</v>
      </c>
      <c r="B34" s="60" t="s">
        <v>870</v>
      </c>
      <c r="C34" s="60" t="s">
        <v>873</v>
      </c>
      <c r="D34" s="61">
        <v>40.049793000000001</v>
      </c>
      <c r="E34" s="61">
        <v>-105.145877</v>
      </c>
      <c r="F34" s="62">
        <v>41284</v>
      </c>
      <c r="G34" s="63">
        <v>44.1</v>
      </c>
      <c r="H34" s="61">
        <v>3551</v>
      </c>
      <c r="I34" s="61">
        <v>1</v>
      </c>
      <c r="J34" s="61" t="s">
        <v>2281</v>
      </c>
      <c r="K34" s="60" t="s">
        <v>2025</v>
      </c>
      <c r="L34" s="1">
        <v>5</v>
      </c>
    </row>
    <row r="35" spans="1:12" ht="12.95" customHeight="1">
      <c r="A35" s="60" t="s">
        <v>2282</v>
      </c>
      <c r="B35" s="60" t="s">
        <v>870</v>
      </c>
      <c r="C35" s="60" t="s">
        <v>875</v>
      </c>
      <c r="D35" s="61">
        <v>40.038119999999999</v>
      </c>
      <c r="E35" s="61">
        <v>-105.2116</v>
      </c>
      <c r="F35" s="62">
        <v>40023</v>
      </c>
      <c r="G35" s="63">
        <v>46.9</v>
      </c>
      <c r="H35" s="61">
        <v>3205</v>
      </c>
      <c r="I35" s="61">
        <v>1</v>
      </c>
      <c r="J35" s="61" t="s">
        <v>2283</v>
      </c>
      <c r="K35" s="60" t="s">
        <v>2025</v>
      </c>
      <c r="L35" s="1">
        <v>5</v>
      </c>
    </row>
    <row r="36" spans="1:12" ht="12.95" customHeight="1">
      <c r="A36" s="60" t="s">
        <v>2284</v>
      </c>
      <c r="B36" s="60" t="s">
        <v>878</v>
      </c>
      <c r="C36" s="60" t="s">
        <v>879</v>
      </c>
      <c r="D36" s="61">
        <v>39.981940000000002</v>
      </c>
      <c r="E36" s="61">
        <v>-105.45247999999999</v>
      </c>
      <c r="F36" s="62">
        <v>41500</v>
      </c>
      <c r="G36" s="63">
        <v>61.1</v>
      </c>
      <c r="H36" s="61">
        <v>3582</v>
      </c>
      <c r="I36" s="61">
        <v>1</v>
      </c>
      <c r="J36" s="61" t="s">
        <v>2285</v>
      </c>
      <c r="K36" s="60" t="s">
        <v>2026</v>
      </c>
      <c r="L36" s="1">
        <v>5</v>
      </c>
    </row>
    <row r="37" spans="1:12" ht="12.95" customHeight="1">
      <c r="A37" s="60" t="s">
        <v>2286</v>
      </c>
      <c r="B37" s="60" t="s">
        <v>878</v>
      </c>
      <c r="C37" s="60" t="s">
        <v>884</v>
      </c>
      <c r="D37" s="61">
        <v>39.9617</v>
      </c>
      <c r="E37" s="61">
        <v>-105.5057</v>
      </c>
      <c r="F37" s="62">
        <v>41500</v>
      </c>
      <c r="G37" s="63">
        <v>54.3</v>
      </c>
      <c r="H37" s="61">
        <v>3585</v>
      </c>
      <c r="I37" s="61">
        <v>1</v>
      </c>
      <c r="J37" s="61" t="s">
        <v>2287</v>
      </c>
      <c r="K37" s="60" t="s">
        <v>2026</v>
      </c>
      <c r="L37" s="1">
        <v>6</v>
      </c>
    </row>
    <row r="38" spans="1:12" ht="12.95" customHeight="1">
      <c r="A38" s="60" t="s">
        <v>2288</v>
      </c>
      <c r="B38" s="60" t="s">
        <v>14</v>
      </c>
      <c r="C38" s="60" t="s">
        <v>894</v>
      </c>
      <c r="D38" s="61">
        <v>40.069583299999998</v>
      </c>
      <c r="E38" s="61">
        <v>-105.05922219999999</v>
      </c>
      <c r="F38" s="62">
        <v>41760</v>
      </c>
      <c r="G38" s="63">
        <v>43.7</v>
      </c>
      <c r="H38" s="61">
        <v>3641</v>
      </c>
      <c r="I38" s="61">
        <v>5</v>
      </c>
      <c r="J38" s="61" t="s">
        <v>2289</v>
      </c>
      <c r="K38" s="60" t="s">
        <v>2025</v>
      </c>
      <c r="L38" s="1">
        <v>5</v>
      </c>
    </row>
    <row r="39" spans="1:12" ht="12.95" customHeight="1">
      <c r="A39" s="60" t="s">
        <v>2290</v>
      </c>
      <c r="B39" s="60" t="s">
        <v>895</v>
      </c>
      <c r="C39" s="60" t="s">
        <v>114</v>
      </c>
      <c r="D39" s="61">
        <v>40.0045</v>
      </c>
      <c r="E39" s="61">
        <v>-105.4055</v>
      </c>
      <c r="F39" s="62">
        <v>41135</v>
      </c>
      <c r="G39" s="63">
        <v>95.4</v>
      </c>
      <c r="H39" s="61">
        <v>3529</v>
      </c>
      <c r="I39" s="61">
        <v>1</v>
      </c>
      <c r="J39" s="61" t="s">
        <v>2291</v>
      </c>
      <c r="K39" s="60" t="s">
        <v>2026</v>
      </c>
      <c r="L39" s="1">
        <v>3</v>
      </c>
    </row>
    <row r="40" spans="1:12" ht="12.95" customHeight="1">
      <c r="A40" s="60" t="s">
        <v>2292</v>
      </c>
      <c r="B40" s="60" t="s">
        <v>267</v>
      </c>
      <c r="C40" s="60" t="s">
        <v>899</v>
      </c>
      <c r="D40" s="61">
        <v>39.773449999999997</v>
      </c>
      <c r="E40" s="61">
        <v>-105.14364999999999</v>
      </c>
      <c r="F40" s="62">
        <v>40079</v>
      </c>
      <c r="G40" s="63">
        <v>58.9</v>
      </c>
      <c r="H40" s="61">
        <v>3206</v>
      </c>
      <c r="I40" s="61">
        <v>1</v>
      </c>
      <c r="J40" s="61" t="s">
        <v>2293</v>
      </c>
      <c r="K40" s="60" t="s">
        <v>2025</v>
      </c>
      <c r="L40" s="1">
        <v>5</v>
      </c>
    </row>
    <row r="41" spans="1:12" ht="12.95" customHeight="1">
      <c r="A41" s="60" t="s">
        <v>2294</v>
      </c>
      <c r="B41" s="60" t="s">
        <v>267</v>
      </c>
      <c r="C41" s="60" t="s">
        <v>901</v>
      </c>
      <c r="D41" s="61">
        <v>39.768140000000002</v>
      </c>
      <c r="E41" s="61">
        <v>-105.19295</v>
      </c>
      <c r="F41" s="62">
        <v>40078</v>
      </c>
      <c r="G41" s="63">
        <v>33.700000000000003</v>
      </c>
      <c r="H41" s="61">
        <v>3208</v>
      </c>
      <c r="I41" s="61">
        <v>1</v>
      </c>
      <c r="J41" s="61" t="s">
        <v>2295</v>
      </c>
      <c r="K41" s="60" t="s">
        <v>2025</v>
      </c>
      <c r="L41" s="1">
        <v>5</v>
      </c>
    </row>
    <row r="42" spans="1:12" ht="12.95" customHeight="1">
      <c r="A42" s="60" t="s">
        <v>2296</v>
      </c>
      <c r="B42" s="60" t="s">
        <v>267</v>
      </c>
      <c r="C42" s="60" t="s">
        <v>902</v>
      </c>
      <c r="D42" s="61">
        <v>39.76455</v>
      </c>
      <c r="E42" s="61">
        <v>-105.20746</v>
      </c>
      <c r="F42" s="62">
        <v>40078</v>
      </c>
      <c r="G42" s="63">
        <v>48.4</v>
      </c>
      <c r="H42" s="61">
        <v>3209</v>
      </c>
      <c r="I42" s="61">
        <v>1</v>
      </c>
      <c r="J42" s="61" t="s">
        <v>2297</v>
      </c>
      <c r="K42" s="60" t="s">
        <v>2025</v>
      </c>
      <c r="L42" s="1">
        <v>5</v>
      </c>
    </row>
    <row r="43" spans="1:12" ht="12.95" customHeight="1">
      <c r="A43" s="60" t="s">
        <v>2298</v>
      </c>
      <c r="B43" s="60" t="s">
        <v>267</v>
      </c>
      <c r="C43" s="60" t="s">
        <v>903</v>
      </c>
      <c r="D43" s="61">
        <v>39.763240000000003</v>
      </c>
      <c r="E43" s="61">
        <v>-105.21098000000001</v>
      </c>
      <c r="F43" s="62">
        <v>40078</v>
      </c>
      <c r="G43" s="63">
        <v>61.4</v>
      </c>
      <c r="H43" s="61">
        <v>3210</v>
      </c>
      <c r="I43" s="61">
        <v>1</v>
      </c>
      <c r="J43" s="61" t="s">
        <v>2299</v>
      </c>
      <c r="K43" s="60" t="s">
        <v>2025</v>
      </c>
      <c r="L43" s="1">
        <v>5</v>
      </c>
    </row>
    <row r="44" spans="1:12" ht="12.95" customHeight="1">
      <c r="A44" s="60" t="s">
        <v>2300</v>
      </c>
      <c r="B44" s="60" t="s">
        <v>267</v>
      </c>
      <c r="C44" s="60" t="s">
        <v>904</v>
      </c>
      <c r="D44" s="61">
        <v>39.758929999999999</v>
      </c>
      <c r="E44" s="61">
        <v>-105.21735</v>
      </c>
      <c r="F44" s="62">
        <v>40078</v>
      </c>
      <c r="G44" s="63">
        <v>59.4</v>
      </c>
      <c r="H44" s="61">
        <v>3211</v>
      </c>
      <c r="I44" s="61">
        <v>1</v>
      </c>
      <c r="J44" s="61" t="s">
        <v>2301</v>
      </c>
      <c r="K44" s="60" t="s">
        <v>2026</v>
      </c>
      <c r="L44" s="1">
        <v>6</v>
      </c>
    </row>
    <row r="45" spans="1:12" ht="12.95" customHeight="1">
      <c r="A45" s="60" t="s">
        <v>2302</v>
      </c>
      <c r="B45" s="60" t="s">
        <v>267</v>
      </c>
      <c r="C45" s="60" t="s">
        <v>905</v>
      </c>
      <c r="D45" s="61">
        <v>39.757480000000001</v>
      </c>
      <c r="E45" s="61">
        <v>-105.22066</v>
      </c>
      <c r="F45" s="62">
        <v>40078</v>
      </c>
      <c r="G45" s="63">
        <v>68.900000000000006</v>
      </c>
      <c r="H45" s="61">
        <v>3212</v>
      </c>
      <c r="I45" s="61">
        <v>1</v>
      </c>
      <c r="J45" s="61" t="s">
        <v>2303</v>
      </c>
      <c r="K45" s="60" t="s">
        <v>2026</v>
      </c>
      <c r="L45" s="1">
        <v>6</v>
      </c>
    </row>
    <row r="46" spans="1:12" ht="12.95" customHeight="1">
      <c r="A46" s="60" t="s">
        <v>2304</v>
      </c>
      <c r="B46" s="60" t="s">
        <v>267</v>
      </c>
      <c r="C46" s="60" t="s">
        <v>906</v>
      </c>
      <c r="D46" s="61">
        <v>39.742150000000002</v>
      </c>
      <c r="E46" s="61">
        <v>-105.49928</v>
      </c>
      <c r="F46" s="62">
        <v>40050</v>
      </c>
      <c r="G46" s="63">
        <v>66.8</v>
      </c>
      <c r="H46" s="61">
        <v>3213</v>
      </c>
      <c r="I46" s="61">
        <v>1</v>
      </c>
      <c r="J46" s="61" t="s">
        <v>2305</v>
      </c>
      <c r="K46" s="60" t="s">
        <v>2026</v>
      </c>
      <c r="L46" s="1">
        <v>6</v>
      </c>
    </row>
    <row r="47" spans="1:12" ht="12.95" customHeight="1">
      <c r="A47" s="60" t="s">
        <v>2306</v>
      </c>
      <c r="B47" s="60" t="s">
        <v>267</v>
      </c>
      <c r="C47" s="60" t="s">
        <v>907</v>
      </c>
      <c r="D47" s="61">
        <v>39.761659999999999</v>
      </c>
      <c r="E47" s="61">
        <v>-105.65101</v>
      </c>
      <c r="F47" s="62">
        <v>40051</v>
      </c>
      <c r="G47" s="63">
        <v>63.4</v>
      </c>
      <c r="H47" s="61">
        <v>3214</v>
      </c>
      <c r="I47" s="61">
        <v>1</v>
      </c>
      <c r="J47" s="61" t="s">
        <v>2307</v>
      </c>
      <c r="K47" s="60" t="s">
        <v>2026</v>
      </c>
      <c r="L47" s="1">
        <v>6</v>
      </c>
    </row>
    <row r="48" spans="1:12" ht="12.95" customHeight="1">
      <c r="A48" s="60" t="s">
        <v>2308</v>
      </c>
      <c r="B48" s="60" t="s">
        <v>908</v>
      </c>
      <c r="C48" s="60" t="s">
        <v>909</v>
      </c>
      <c r="D48" s="61">
        <v>39.770209999999999</v>
      </c>
      <c r="E48" s="61">
        <v>-105.80674</v>
      </c>
      <c r="F48" s="62">
        <v>41569</v>
      </c>
      <c r="G48" s="63">
        <v>44.1</v>
      </c>
      <c r="H48" s="61">
        <v>3591</v>
      </c>
      <c r="I48" s="61">
        <v>1</v>
      </c>
      <c r="J48" s="61" t="s">
        <v>2309</v>
      </c>
      <c r="K48" s="60" t="s">
        <v>2026</v>
      </c>
      <c r="L48" s="1">
        <v>5</v>
      </c>
    </row>
    <row r="49" spans="1:12" ht="12.95" customHeight="1">
      <c r="A49" s="60" t="s">
        <v>2310</v>
      </c>
      <c r="B49" s="60" t="s">
        <v>267</v>
      </c>
      <c r="C49" s="60" t="s">
        <v>910</v>
      </c>
      <c r="D49" s="61">
        <v>39.717489999999998</v>
      </c>
      <c r="E49" s="61">
        <v>-105.69423</v>
      </c>
      <c r="F49" s="62">
        <v>40050</v>
      </c>
      <c r="G49" s="63">
        <v>60.2</v>
      </c>
      <c r="H49" s="61">
        <v>3216</v>
      </c>
      <c r="I49" s="61">
        <v>1</v>
      </c>
      <c r="J49" s="61" t="s">
        <v>2311</v>
      </c>
      <c r="K49" s="60" t="s">
        <v>2026</v>
      </c>
      <c r="L49" s="1">
        <v>5</v>
      </c>
    </row>
    <row r="50" spans="1:12" ht="12.95" customHeight="1">
      <c r="A50" s="60" t="s">
        <v>2312</v>
      </c>
      <c r="B50" s="60" t="s">
        <v>733</v>
      </c>
      <c r="C50" s="60" t="s">
        <v>913</v>
      </c>
      <c r="D50" s="61">
        <v>39.804029999999997</v>
      </c>
      <c r="E50" s="61">
        <v>-105.49679</v>
      </c>
      <c r="F50" s="62">
        <v>40051</v>
      </c>
      <c r="G50" s="63">
        <v>64.7</v>
      </c>
      <c r="H50" s="61">
        <v>3218</v>
      </c>
      <c r="I50" s="61">
        <v>1</v>
      </c>
      <c r="J50" s="61" t="s">
        <v>2313</v>
      </c>
      <c r="K50" s="60" t="s">
        <v>2026</v>
      </c>
      <c r="L50" s="1">
        <v>4</v>
      </c>
    </row>
    <row r="51" spans="1:12" ht="12.95" customHeight="1">
      <c r="A51" s="60" t="s">
        <v>2314</v>
      </c>
      <c r="B51" s="60" t="s">
        <v>916</v>
      </c>
      <c r="C51" s="60" t="s">
        <v>917</v>
      </c>
      <c r="D51" s="61">
        <v>39.755369999999999</v>
      </c>
      <c r="E51" s="61">
        <v>-105.55656999999999</v>
      </c>
      <c r="F51" s="62">
        <v>41569</v>
      </c>
      <c r="G51" s="63">
        <v>72</v>
      </c>
      <c r="H51" s="61">
        <v>3594</v>
      </c>
      <c r="I51" s="61">
        <v>1</v>
      </c>
      <c r="J51" s="61" t="s">
        <v>2315</v>
      </c>
      <c r="K51" s="60" t="s">
        <v>2026</v>
      </c>
      <c r="L51" s="1">
        <v>4</v>
      </c>
    </row>
    <row r="52" spans="1:12" ht="12.95" customHeight="1">
      <c r="A52" s="60" t="s">
        <v>2316</v>
      </c>
      <c r="B52" s="60" t="s">
        <v>731</v>
      </c>
      <c r="C52" s="60" t="s">
        <v>921</v>
      </c>
      <c r="D52" s="61">
        <v>39.674849999999999</v>
      </c>
      <c r="E52" s="61">
        <v>-104.99735</v>
      </c>
      <c r="F52" s="62">
        <v>40834</v>
      </c>
      <c r="G52" s="63">
        <v>49.1</v>
      </c>
      <c r="H52" s="61">
        <v>3460</v>
      </c>
      <c r="I52" s="61">
        <v>1</v>
      </c>
      <c r="J52" s="61" t="s">
        <v>2317</v>
      </c>
      <c r="K52" s="60" t="s">
        <v>2025</v>
      </c>
      <c r="L52" s="1">
        <v>4</v>
      </c>
    </row>
    <row r="53" spans="1:12" ht="12.95" customHeight="1">
      <c r="A53" s="60" t="s">
        <v>2318</v>
      </c>
      <c r="B53" s="60" t="s">
        <v>967</v>
      </c>
      <c r="C53" s="60" t="s">
        <v>968</v>
      </c>
      <c r="D53" s="61">
        <v>39.432499999999997</v>
      </c>
      <c r="E53" s="61">
        <v>-104.9646667</v>
      </c>
      <c r="F53" s="62">
        <v>41165</v>
      </c>
      <c r="G53" s="63">
        <v>39.5</v>
      </c>
      <c r="H53" s="61">
        <v>3536</v>
      </c>
      <c r="I53" s="61">
        <v>5</v>
      </c>
      <c r="J53" s="61" t="s">
        <v>2319</v>
      </c>
      <c r="K53" s="60" t="s">
        <v>2025</v>
      </c>
      <c r="L53" s="1">
        <v>1</v>
      </c>
    </row>
    <row r="54" spans="1:12" ht="12.95" customHeight="1">
      <c r="A54" s="60" t="s">
        <v>2320</v>
      </c>
      <c r="B54" s="60" t="s">
        <v>983</v>
      </c>
      <c r="C54" s="60" t="s">
        <v>984</v>
      </c>
      <c r="D54" s="61">
        <v>39.506788</v>
      </c>
      <c r="E54" s="61">
        <v>-105.02498667</v>
      </c>
      <c r="F54" s="62">
        <v>40344</v>
      </c>
      <c r="G54" s="63">
        <v>50.8</v>
      </c>
      <c r="H54" s="61">
        <v>3268</v>
      </c>
      <c r="I54" s="61">
        <v>1</v>
      </c>
      <c r="J54" s="61" t="s">
        <v>2321</v>
      </c>
      <c r="K54" s="60" t="s">
        <v>2025</v>
      </c>
      <c r="L54" s="1">
        <v>2</v>
      </c>
    </row>
    <row r="55" spans="1:12" ht="12.95" customHeight="1">
      <c r="A55" s="60" t="s">
        <v>2322</v>
      </c>
      <c r="B55" s="60" t="s">
        <v>988</v>
      </c>
      <c r="C55" s="60" t="s">
        <v>989</v>
      </c>
      <c r="D55" s="61">
        <v>39.382440000000003</v>
      </c>
      <c r="E55" s="61">
        <v>-105.42872</v>
      </c>
      <c r="F55" s="62">
        <v>40798</v>
      </c>
      <c r="G55" s="63">
        <v>84.3</v>
      </c>
      <c r="H55" s="61">
        <v>3465</v>
      </c>
      <c r="I55" s="61">
        <v>1</v>
      </c>
      <c r="J55" s="61" t="s">
        <v>2323</v>
      </c>
      <c r="K55" s="60" t="s">
        <v>2026</v>
      </c>
      <c r="L55" s="1">
        <v>3</v>
      </c>
    </row>
    <row r="56" spans="1:12" ht="12.95" customHeight="1">
      <c r="A56" s="60" t="s">
        <v>2324</v>
      </c>
      <c r="B56" s="60" t="s">
        <v>731</v>
      </c>
      <c r="C56" s="60" t="s">
        <v>991</v>
      </c>
      <c r="D56" s="61">
        <v>39.251182999999997</v>
      </c>
      <c r="E56" s="61">
        <v>-105.23626400000001</v>
      </c>
      <c r="F56" s="62">
        <v>41113</v>
      </c>
      <c r="G56" s="63">
        <v>39</v>
      </c>
      <c r="H56" s="61">
        <v>3537</v>
      </c>
      <c r="I56" s="61">
        <v>1</v>
      </c>
      <c r="J56" s="61" t="s">
        <v>2325</v>
      </c>
      <c r="K56" s="60" t="s">
        <v>2026</v>
      </c>
      <c r="L56" s="1">
        <v>6</v>
      </c>
    </row>
    <row r="57" spans="1:12" ht="12.95" customHeight="1">
      <c r="A57" s="60" t="s">
        <v>2326</v>
      </c>
      <c r="B57" s="60" t="s">
        <v>731</v>
      </c>
      <c r="C57" s="60" t="s">
        <v>1000</v>
      </c>
      <c r="D57" s="61">
        <v>38.904850000000003</v>
      </c>
      <c r="E57" s="61">
        <v>-105.46593</v>
      </c>
      <c r="F57" s="62">
        <v>41527</v>
      </c>
      <c r="G57" s="63">
        <v>40.299999999999997</v>
      </c>
      <c r="H57" s="61">
        <v>3603</v>
      </c>
      <c r="I57" s="61">
        <v>1</v>
      </c>
      <c r="J57" s="61" t="s">
        <v>2327</v>
      </c>
      <c r="K57" s="60" t="s">
        <v>2026</v>
      </c>
      <c r="L57" s="1">
        <v>6</v>
      </c>
    </row>
    <row r="58" spans="1:12" ht="12.95" customHeight="1">
      <c r="A58" s="60" t="s">
        <v>2328</v>
      </c>
      <c r="B58" s="60" t="s">
        <v>1031</v>
      </c>
      <c r="C58" s="60" t="s">
        <v>987</v>
      </c>
      <c r="D58" s="61">
        <v>38.968969999999999</v>
      </c>
      <c r="E58" s="61">
        <v>-105.35619</v>
      </c>
      <c r="F58" s="62">
        <v>40029</v>
      </c>
      <c r="G58" s="63">
        <v>48.1</v>
      </c>
      <c r="H58" s="61">
        <v>3225</v>
      </c>
      <c r="I58" s="61">
        <v>1</v>
      </c>
      <c r="J58" s="61" t="s">
        <v>2329</v>
      </c>
      <c r="K58" s="60" t="s">
        <v>2026</v>
      </c>
      <c r="L58" s="1">
        <v>4</v>
      </c>
    </row>
    <row r="59" spans="1:12" ht="12.95" customHeight="1">
      <c r="A59" s="60" t="s">
        <v>2330</v>
      </c>
      <c r="B59" s="60" t="s">
        <v>1033</v>
      </c>
      <c r="C59" s="60" t="s">
        <v>1034</v>
      </c>
      <c r="D59" s="61">
        <v>39.306699999999999</v>
      </c>
      <c r="E59" s="61">
        <v>-105.192511</v>
      </c>
      <c r="F59" s="62">
        <v>40392</v>
      </c>
      <c r="G59" s="63">
        <v>82.2</v>
      </c>
      <c r="H59" s="61">
        <v>3324</v>
      </c>
      <c r="I59" s="61">
        <v>1</v>
      </c>
      <c r="J59" s="61" t="s">
        <v>2331</v>
      </c>
      <c r="K59" s="60" t="s">
        <v>2026</v>
      </c>
      <c r="L59" s="1">
        <v>2</v>
      </c>
    </row>
    <row r="60" spans="1:12" ht="12.95" customHeight="1">
      <c r="A60" s="60" t="s">
        <v>2332</v>
      </c>
      <c r="B60" s="60" t="s">
        <v>526</v>
      </c>
      <c r="C60" s="60" t="s">
        <v>1035</v>
      </c>
      <c r="D60" s="61">
        <v>39.244900000000001</v>
      </c>
      <c r="E60" s="61">
        <v>-105.234481</v>
      </c>
      <c r="F60" s="62">
        <v>40392</v>
      </c>
      <c r="G60" s="63">
        <v>41.8</v>
      </c>
      <c r="H60" s="61">
        <v>3325</v>
      </c>
      <c r="I60" s="61">
        <v>1</v>
      </c>
      <c r="J60" s="61" t="s">
        <v>2333</v>
      </c>
      <c r="K60" s="60" t="s">
        <v>2026</v>
      </c>
      <c r="L60" s="1">
        <v>1</v>
      </c>
    </row>
    <row r="61" spans="1:12" ht="12.95" customHeight="1">
      <c r="A61" s="60" t="s">
        <v>2334</v>
      </c>
      <c r="B61" s="60" t="s">
        <v>1077</v>
      </c>
      <c r="C61" s="60" t="s">
        <v>1079</v>
      </c>
      <c r="D61" s="61">
        <v>38.18618</v>
      </c>
      <c r="E61" s="61">
        <v>-105.483968</v>
      </c>
      <c r="F61" s="62">
        <v>41891</v>
      </c>
      <c r="G61" s="63">
        <v>49.9</v>
      </c>
      <c r="H61" s="61">
        <v>3697</v>
      </c>
      <c r="I61" s="61">
        <v>1</v>
      </c>
      <c r="J61" s="61" t="s">
        <v>2335</v>
      </c>
      <c r="K61" s="60" t="s">
        <v>2026</v>
      </c>
      <c r="L61" s="1">
        <v>5</v>
      </c>
    </row>
    <row r="62" spans="1:12" ht="12.95" customHeight="1">
      <c r="A62" s="60" t="s">
        <v>2336</v>
      </c>
      <c r="B62" s="60" t="s">
        <v>1086</v>
      </c>
      <c r="C62" s="60" t="s">
        <v>1087</v>
      </c>
      <c r="D62" s="61">
        <v>38.167599000000003</v>
      </c>
      <c r="E62" s="61">
        <v>-105.574669</v>
      </c>
      <c r="F62" s="62">
        <v>41479</v>
      </c>
      <c r="G62" s="63">
        <v>27.6</v>
      </c>
      <c r="H62" s="61">
        <v>3606</v>
      </c>
      <c r="I62" s="61">
        <v>1</v>
      </c>
      <c r="J62" s="61" t="s">
        <v>2337</v>
      </c>
      <c r="K62" s="60" t="s">
        <v>2026</v>
      </c>
      <c r="L62" s="1">
        <v>1</v>
      </c>
    </row>
    <row r="63" spans="1:12" ht="12.95" customHeight="1">
      <c r="A63" s="60" t="s">
        <v>2338</v>
      </c>
      <c r="B63" s="60" t="s">
        <v>1090</v>
      </c>
      <c r="C63" s="60" t="s">
        <v>1091</v>
      </c>
      <c r="D63" s="61">
        <v>38.260599999999997</v>
      </c>
      <c r="E63" s="61">
        <v>-105.6747</v>
      </c>
      <c r="F63" s="62">
        <v>41480</v>
      </c>
      <c r="G63" s="63">
        <v>83.6</v>
      </c>
      <c r="H63" s="61">
        <v>3607</v>
      </c>
      <c r="I63" s="61">
        <v>1</v>
      </c>
      <c r="J63" s="61" t="s">
        <v>2339</v>
      </c>
      <c r="K63" s="60" t="s">
        <v>2026</v>
      </c>
      <c r="L63" s="1">
        <v>2</v>
      </c>
    </row>
    <row r="64" spans="1:12" ht="12.95" customHeight="1">
      <c r="A64" s="60" t="s">
        <v>2340</v>
      </c>
      <c r="B64" s="60" t="s">
        <v>1092</v>
      </c>
      <c r="C64" s="60" t="s">
        <v>1093</v>
      </c>
      <c r="D64" s="61">
        <v>38.24118</v>
      </c>
      <c r="E64" s="61">
        <v>-105.66882</v>
      </c>
      <c r="F64" s="62">
        <v>41480</v>
      </c>
      <c r="G64" s="63">
        <v>84.4</v>
      </c>
      <c r="H64" s="61">
        <v>3608</v>
      </c>
      <c r="I64" s="61">
        <v>1</v>
      </c>
      <c r="J64" s="61" t="s">
        <v>2341</v>
      </c>
      <c r="K64" s="60" t="s">
        <v>2026</v>
      </c>
      <c r="L64" s="1">
        <v>1</v>
      </c>
    </row>
    <row r="65" spans="1:12" ht="12.95" customHeight="1">
      <c r="A65" s="60" t="s">
        <v>2342</v>
      </c>
      <c r="B65" s="60" t="s">
        <v>1098</v>
      </c>
      <c r="C65" s="60" t="s">
        <v>675</v>
      </c>
      <c r="D65" s="61">
        <v>38.117959999999997</v>
      </c>
      <c r="E65" s="61">
        <v>-105.59753000000001</v>
      </c>
      <c r="F65" s="62">
        <v>41479</v>
      </c>
      <c r="G65" s="63">
        <v>79.5</v>
      </c>
      <c r="H65" s="61">
        <v>3609</v>
      </c>
      <c r="I65" s="61">
        <v>1</v>
      </c>
      <c r="J65" s="61" t="s">
        <v>2343</v>
      </c>
      <c r="K65" s="60" t="s">
        <v>2026</v>
      </c>
      <c r="L65" s="1">
        <v>1</v>
      </c>
    </row>
    <row r="66" spans="1:12" ht="12.95" customHeight="1">
      <c r="A66" s="60" t="s">
        <v>2344</v>
      </c>
      <c r="B66" s="60" t="s">
        <v>1099</v>
      </c>
      <c r="C66" s="60" t="s">
        <v>1100</v>
      </c>
      <c r="D66" s="61">
        <v>37.975470000000001</v>
      </c>
      <c r="E66" s="61">
        <v>-105.50821999999999</v>
      </c>
      <c r="F66" s="62">
        <v>41479</v>
      </c>
      <c r="G66" s="63">
        <v>68.7</v>
      </c>
      <c r="H66" s="61">
        <v>3610</v>
      </c>
      <c r="I66" s="61">
        <v>1</v>
      </c>
      <c r="J66" s="61" t="s">
        <v>2345</v>
      </c>
      <c r="K66" s="60" t="s">
        <v>2026</v>
      </c>
      <c r="L66" s="70">
        <v>0</v>
      </c>
    </row>
    <row r="67" spans="1:12" ht="12.95" customHeight="1">
      <c r="A67" s="60" t="s">
        <v>2346</v>
      </c>
      <c r="B67" s="60" t="s">
        <v>203</v>
      </c>
      <c r="C67" s="60" t="s">
        <v>1106</v>
      </c>
      <c r="D67" s="61">
        <v>38.843381000000001</v>
      </c>
      <c r="E67" s="61">
        <v>-106.134799</v>
      </c>
      <c r="F67" s="62">
        <v>40430</v>
      </c>
      <c r="G67" s="63">
        <v>75.2</v>
      </c>
      <c r="H67" s="61">
        <v>3326</v>
      </c>
      <c r="I67" s="61">
        <v>1</v>
      </c>
      <c r="J67" s="61" t="s">
        <v>2347</v>
      </c>
      <c r="K67" s="60" t="s">
        <v>2026</v>
      </c>
      <c r="L67" s="1">
        <v>5</v>
      </c>
    </row>
    <row r="68" spans="1:12" ht="12.95" customHeight="1">
      <c r="A68" s="60" t="s">
        <v>2348</v>
      </c>
      <c r="B68" s="60" t="s">
        <v>747</v>
      </c>
      <c r="C68" s="60" t="s">
        <v>1116</v>
      </c>
      <c r="D68" s="61">
        <v>39.164499999999997</v>
      </c>
      <c r="E68" s="61">
        <v>-106.32016</v>
      </c>
      <c r="F68" s="62">
        <v>40387</v>
      </c>
      <c r="G68" s="63">
        <v>42.8</v>
      </c>
      <c r="H68" s="61">
        <v>3327</v>
      </c>
      <c r="I68" s="61">
        <v>1</v>
      </c>
      <c r="J68" s="61" t="s">
        <v>2349</v>
      </c>
      <c r="K68" s="60" t="s">
        <v>2026</v>
      </c>
      <c r="L68" s="1">
        <v>5</v>
      </c>
    </row>
    <row r="69" spans="1:12" ht="12.95" customHeight="1">
      <c r="A69" s="60" t="s">
        <v>2350</v>
      </c>
      <c r="B69" s="60" t="s">
        <v>1118</v>
      </c>
      <c r="C69" s="60" t="s">
        <v>1119</v>
      </c>
      <c r="D69" s="61">
        <v>39.188920000000003</v>
      </c>
      <c r="E69" s="61">
        <v>-106.331</v>
      </c>
      <c r="F69" s="62">
        <v>40430</v>
      </c>
      <c r="G69" s="63">
        <v>46.1</v>
      </c>
      <c r="H69" s="61">
        <v>3328</v>
      </c>
      <c r="I69" s="61">
        <v>1</v>
      </c>
      <c r="J69" s="61" t="s">
        <v>2351</v>
      </c>
      <c r="K69" s="60" t="s">
        <v>2026</v>
      </c>
      <c r="L69" s="1">
        <v>4</v>
      </c>
    </row>
    <row r="70" spans="1:12" ht="12.95" customHeight="1">
      <c r="A70" s="60" t="s">
        <v>2352</v>
      </c>
      <c r="B70" s="60" t="s">
        <v>1155</v>
      </c>
      <c r="C70" s="60" t="s">
        <v>1156</v>
      </c>
      <c r="D70" s="61">
        <v>38.123849999999997</v>
      </c>
      <c r="E70" s="61">
        <v>-105.13617000000001</v>
      </c>
      <c r="F70" s="62">
        <v>41478</v>
      </c>
      <c r="G70" s="63">
        <v>89</v>
      </c>
      <c r="H70" s="61">
        <v>3613</v>
      </c>
      <c r="I70" s="61">
        <v>1</v>
      </c>
      <c r="J70" s="61" t="s">
        <v>2353</v>
      </c>
      <c r="K70" s="60" t="s">
        <v>2026</v>
      </c>
      <c r="L70" s="1">
        <v>2</v>
      </c>
    </row>
    <row r="71" spans="1:12" ht="12.95" customHeight="1">
      <c r="A71" s="60" t="s">
        <v>2354</v>
      </c>
      <c r="B71" s="60" t="s">
        <v>1164</v>
      </c>
      <c r="C71" s="60" t="s">
        <v>1166</v>
      </c>
      <c r="D71" s="61">
        <v>38.711660000000002</v>
      </c>
      <c r="E71" s="61">
        <v>-105.18389999999999</v>
      </c>
      <c r="F71" s="62">
        <v>40030</v>
      </c>
      <c r="G71" s="63">
        <v>28.8</v>
      </c>
      <c r="H71" s="61">
        <v>3228</v>
      </c>
      <c r="I71" s="61">
        <v>1</v>
      </c>
      <c r="J71" s="61" t="s">
        <v>2355</v>
      </c>
      <c r="K71" s="60" t="s">
        <v>2026</v>
      </c>
      <c r="L71" s="1">
        <v>3</v>
      </c>
    </row>
    <row r="72" spans="1:12" ht="12.95" customHeight="1">
      <c r="A72" s="60" t="s">
        <v>2356</v>
      </c>
      <c r="B72" s="60" t="s">
        <v>1164</v>
      </c>
      <c r="C72" s="60" t="s">
        <v>1167</v>
      </c>
      <c r="D72" s="61">
        <v>38.720300000000002</v>
      </c>
      <c r="E72" s="61">
        <v>-105.178</v>
      </c>
      <c r="F72" s="62">
        <v>40030</v>
      </c>
      <c r="G72" s="63">
        <v>34.4</v>
      </c>
      <c r="H72" s="61">
        <v>3229</v>
      </c>
      <c r="I72" s="61">
        <v>1</v>
      </c>
      <c r="J72" s="61" t="s">
        <v>2357</v>
      </c>
      <c r="K72" s="60" t="s">
        <v>2026</v>
      </c>
      <c r="L72" s="1">
        <v>3</v>
      </c>
    </row>
    <row r="73" spans="1:12" ht="12.95" customHeight="1">
      <c r="A73" s="60" t="s">
        <v>2358</v>
      </c>
      <c r="B73" s="60" t="s">
        <v>1164</v>
      </c>
      <c r="C73" s="60" t="s">
        <v>1168</v>
      </c>
      <c r="D73" s="61">
        <v>38.737833000000002</v>
      </c>
      <c r="E73" s="61">
        <v>-105.177944</v>
      </c>
      <c r="F73" s="62">
        <v>41535</v>
      </c>
      <c r="G73" s="63">
        <v>44.2</v>
      </c>
      <c r="H73" s="61">
        <v>3614</v>
      </c>
      <c r="I73" s="61">
        <v>1</v>
      </c>
      <c r="J73" s="61" t="s">
        <v>2359</v>
      </c>
      <c r="K73" s="60" t="s">
        <v>2026</v>
      </c>
      <c r="L73" s="1">
        <v>3</v>
      </c>
    </row>
    <row r="74" spans="1:12" ht="12.95" customHeight="1">
      <c r="A74" s="60" t="s">
        <v>2360</v>
      </c>
      <c r="B74" s="60" t="s">
        <v>1189</v>
      </c>
      <c r="C74" s="60" t="s">
        <v>1193</v>
      </c>
      <c r="D74" s="61">
        <v>39.068716600000002</v>
      </c>
      <c r="E74" s="61">
        <v>-104.87305000000001</v>
      </c>
      <c r="F74" s="62">
        <v>40344</v>
      </c>
      <c r="G74" s="63">
        <v>20.399999999999999</v>
      </c>
      <c r="H74" s="61">
        <v>3270</v>
      </c>
      <c r="I74" s="61">
        <v>1</v>
      </c>
      <c r="J74" s="61" t="s">
        <v>2361</v>
      </c>
      <c r="K74" s="60" t="s">
        <v>2026</v>
      </c>
      <c r="L74" s="1">
        <v>4</v>
      </c>
    </row>
    <row r="75" spans="1:12" ht="12.95" customHeight="1">
      <c r="A75" s="60" t="s">
        <v>2362</v>
      </c>
      <c r="B75" s="60" t="s">
        <v>1197</v>
      </c>
      <c r="C75" s="60" t="s">
        <v>1198</v>
      </c>
      <c r="D75" s="61">
        <v>38.822283300000002</v>
      </c>
      <c r="E75" s="61">
        <v>-104.7265</v>
      </c>
      <c r="F75" s="62">
        <v>40344</v>
      </c>
      <c r="G75" s="63">
        <v>25.8</v>
      </c>
      <c r="H75" s="61">
        <v>3271</v>
      </c>
      <c r="I75" s="61">
        <v>1</v>
      </c>
      <c r="J75" s="61" t="s">
        <v>2363</v>
      </c>
      <c r="K75" s="60" t="s">
        <v>2025</v>
      </c>
      <c r="L75" s="1">
        <v>2</v>
      </c>
    </row>
    <row r="76" spans="1:12" ht="12.95" customHeight="1">
      <c r="A76" s="60" t="s">
        <v>2364</v>
      </c>
      <c r="B76" s="60" t="s">
        <v>1194</v>
      </c>
      <c r="C76" s="60" t="s">
        <v>1202</v>
      </c>
      <c r="D76" s="61">
        <v>38.797499999999999</v>
      </c>
      <c r="E76" s="61">
        <v>-104.78615000000001</v>
      </c>
      <c r="F76" s="62">
        <v>40421</v>
      </c>
      <c r="G76" s="63">
        <v>27.5</v>
      </c>
      <c r="H76" s="61">
        <v>3332</v>
      </c>
      <c r="I76" s="61">
        <v>1</v>
      </c>
      <c r="J76" s="61" t="s">
        <v>2365</v>
      </c>
      <c r="K76" s="60" t="s">
        <v>2025</v>
      </c>
      <c r="L76" s="1">
        <v>4</v>
      </c>
    </row>
    <row r="77" spans="1:12" ht="12.95" customHeight="1">
      <c r="A77" s="60" t="s">
        <v>2366</v>
      </c>
      <c r="B77" s="60" t="s">
        <v>1194</v>
      </c>
      <c r="C77" s="60" t="s">
        <v>1203</v>
      </c>
      <c r="D77" s="61">
        <v>38.677433200000003</v>
      </c>
      <c r="E77" s="61">
        <v>-104.7053666</v>
      </c>
      <c r="F77" s="62">
        <v>40421</v>
      </c>
      <c r="G77" s="63">
        <v>27.5</v>
      </c>
      <c r="H77" s="61">
        <v>3333</v>
      </c>
      <c r="I77" s="61">
        <v>1</v>
      </c>
      <c r="J77" s="61" t="s">
        <v>2367</v>
      </c>
      <c r="K77" s="60" t="s">
        <v>2025</v>
      </c>
      <c r="L77" s="1">
        <v>3</v>
      </c>
    </row>
    <row r="78" spans="1:12" ht="12.95" customHeight="1">
      <c r="A78" s="60" t="s">
        <v>2368</v>
      </c>
      <c r="B78" s="60" t="s">
        <v>1194</v>
      </c>
      <c r="C78" s="60" t="s">
        <v>1206</v>
      </c>
      <c r="D78" s="61">
        <v>38.307666599999997</v>
      </c>
      <c r="E78" s="61">
        <v>-104.6042166</v>
      </c>
      <c r="F78" s="62">
        <v>40421</v>
      </c>
      <c r="G78" s="63">
        <v>57</v>
      </c>
      <c r="H78" s="61">
        <v>3334</v>
      </c>
      <c r="I78" s="61">
        <v>1</v>
      </c>
      <c r="J78" s="61" t="s">
        <v>2369</v>
      </c>
      <c r="K78" s="60" t="s">
        <v>2025</v>
      </c>
      <c r="L78" s="1">
        <v>2</v>
      </c>
    </row>
    <row r="79" spans="1:12" ht="12.95" customHeight="1">
      <c r="A79" s="60" t="s">
        <v>2370</v>
      </c>
      <c r="B79" s="60" t="s">
        <v>2371</v>
      </c>
      <c r="C79" s="60" t="s">
        <v>114</v>
      </c>
      <c r="D79" s="61">
        <v>38.897651000000003</v>
      </c>
      <c r="E79" s="61">
        <v>-104.98808</v>
      </c>
      <c r="F79" s="62">
        <v>40442</v>
      </c>
      <c r="G79" s="63">
        <v>83.7</v>
      </c>
      <c r="H79" s="61">
        <v>3336</v>
      </c>
      <c r="I79" s="61">
        <v>1</v>
      </c>
      <c r="J79" s="61" t="s">
        <v>2372</v>
      </c>
      <c r="K79" s="60" t="s">
        <v>2026</v>
      </c>
      <c r="L79" s="70">
        <v>0</v>
      </c>
    </row>
    <row r="80" spans="1:12" ht="12.95" customHeight="1">
      <c r="A80" s="60" t="s">
        <v>2373</v>
      </c>
      <c r="B80" s="60" t="s">
        <v>1240</v>
      </c>
      <c r="C80" s="60" t="s">
        <v>1241</v>
      </c>
      <c r="D80" s="61">
        <v>37.115183299999998</v>
      </c>
      <c r="E80" s="61">
        <v>-104.60525</v>
      </c>
      <c r="F80" s="62">
        <v>41142</v>
      </c>
      <c r="G80" s="63">
        <v>62.6</v>
      </c>
      <c r="H80" s="61">
        <v>3543</v>
      </c>
      <c r="I80" s="61">
        <v>5</v>
      </c>
      <c r="J80" s="61" t="s">
        <v>2374</v>
      </c>
      <c r="K80" s="60" t="s">
        <v>2026</v>
      </c>
      <c r="L80" s="1">
        <v>2</v>
      </c>
    </row>
    <row r="81" spans="1:12" ht="12.95" customHeight="1">
      <c r="A81" s="60" t="s">
        <v>2375</v>
      </c>
      <c r="B81" s="60" t="s">
        <v>1242</v>
      </c>
      <c r="C81" s="60" t="s">
        <v>1241</v>
      </c>
      <c r="D81" s="61">
        <v>37.145000000000003</v>
      </c>
      <c r="E81" s="61">
        <v>-104.61931</v>
      </c>
      <c r="F81" s="62">
        <v>41142</v>
      </c>
      <c r="G81" s="63">
        <v>54.4</v>
      </c>
      <c r="H81" s="61">
        <v>3544</v>
      </c>
      <c r="I81" s="61">
        <v>1</v>
      </c>
      <c r="J81" s="61" t="s">
        <v>2376</v>
      </c>
      <c r="K81" s="60" t="s">
        <v>2026</v>
      </c>
      <c r="L81" s="1">
        <v>4</v>
      </c>
    </row>
    <row r="82" spans="1:12" ht="12.95" customHeight="1">
      <c r="A82" s="60" t="s">
        <v>2377</v>
      </c>
      <c r="B82" s="60" t="s">
        <v>1243</v>
      </c>
      <c r="C82" s="60" t="s">
        <v>114</v>
      </c>
      <c r="D82" s="61">
        <v>37.114083299999997</v>
      </c>
      <c r="E82" s="61">
        <v>-104.77979999999999</v>
      </c>
      <c r="F82" s="62">
        <v>41142</v>
      </c>
      <c r="G82" s="63">
        <v>62</v>
      </c>
      <c r="H82" s="61">
        <v>3545</v>
      </c>
      <c r="I82" s="61">
        <v>1</v>
      </c>
      <c r="J82" s="61" t="s">
        <v>2378</v>
      </c>
      <c r="K82" s="60" t="s">
        <v>2026</v>
      </c>
      <c r="L82" s="1">
        <v>3</v>
      </c>
    </row>
    <row r="83" spans="1:12" ht="12.95" customHeight="1">
      <c r="A83" s="60" t="s">
        <v>2379</v>
      </c>
      <c r="B83" s="60" t="s">
        <v>1244</v>
      </c>
      <c r="C83" s="60" t="s">
        <v>1245</v>
      </c>
      <c r="D83" s="61">
        <v>37.148739999999997</v>
      </c>
      <c r="E83" s="61">
        <v>-104.92195</v>
      </c>
      <c r="F83" s="62">
        <v>41142</v>
      </c>
      <c r="G83" s="63">
        <v>34.1</v>
      </c>
      <c r="H83" s="61">
        <v>3546</v>
      </c>
      <c r="I83" s="61">
        <v>1</v>
      </c>
      <c r="J83" s="61" t="s">
        <v>2380</v>
      </c>
      <c r="K83" s="60" t="s">
        <v>2026</v>
      </c>
      <c r="L83" s="1">
        <v>4</v>
      </c>
    </row>
    <row r="84" spans="1:12" ht="12.95" customHeight="1">
      <c r="A84" s="60" t="s">
        <v>2381</v>
      </c>
      <c r="B84" s="60" t="s">
        <v>1246</v>
      </c>
      <c r="C84" s="60" t="s">
        <v>114</v>
      </c>
      <c r="D84" s="61">
        <v>37.132333299999999</v>
      </c>
      <c r="E84" s="61">
        <v>-104.8472</v>
      </c>
      <c r="F84" s="62">
        <v>41142</v>
      </c>
      <c r="G84" s="63">
        <v>44.6</v>
      </c>
      <c r="H84" s="61">
        <v>3547</v>
      </c>
      <c r="I84" s="61">
        <v>1</v>
      </c>
      <c r="J84" s="61" t="s">
        <v>2382</v>
      </c>
      <c r="K84" s="60" t="s">
        <v>2026</v>
      </c>
      <c r="L84" s="1">
        <v>5</v>
      </c>
    </row>
    <row r="85" spans="1:12" ht="12.95" customHeight="1">
      <c r="A85" s="60" t="s">
        <v>2383</v>
      </c>
      <c r="B85" s="60" t="s">
        <v>762</v>
      </c>
      <c r="C85" s="60" t="s">
        <v>1336</v>
      </c>
      <c r="D85" s="61">
        <v>37.797716999999999</v>
      </c>
      <c r="E85" s="61">
        <v>-105.502685</v>
      </c>
      <c r="F85" s="62">
        <v>40730</v>
      </c>
      <c r="G85" s="63">
        <v>67.900000000000006</v>
      </c>
      <c r="H85" s="61">
        <v>3374</v>
      </c>
      <c r="I85" s="61">
        <v>1</v>
      </c>
      <c r="J85" s="61" t="s">
        <v>2384</v>
      </c>
      <c r="K85" s="60" t="s">
        <v>2026</v>
      </c>
      <c r="L85" s="1">
        <v>1</v>
      </c>
    </row>
    <row r="86" spans="1:12" ht="12.95" customHeight="1">
      <c r="A86" s="60" t="s">
        <v>2385</v>
      </c>
      <c r="B86" s="60" t="s">
        <v>788</v>
      </c>
      <c r="C86" s="60" t="s">
        <v>1337</v>
      </c>
      <c r="D86" s="61">
        <v>37.842930000000003</v>
      </c>
      <c r="E86" s="61">
        <v>-105.58335</v>
      </c>
      <c r="F86" s="62">
        <v>40729</v>
      </c>
      <c r="G86" s="63">
        <v>53.2</v>
      </c>
      <c r="H86" s="61">
        <v>3375</v>
      </c>
      <c r="I86" s="61">
        <v>1</v>
      </c>
      <c r="J86" s="61" t="s">
        <v>2386</v>
      </c>
      <c r="K86" s="60" t="s">
        <v>2024</v>
      </c>
      <c r="L86" s="70">
        <v>0</v>
      </c>
    </row>
    <row r="87" spans="1:12" ht="12.95" customHeight="1">
      <c r="A87" s="60" t="s">
        <v>2387</v>
      </c>
      <c r="B87" s="60" t="s">
        <v>1354</v>
      </c>
      <c r="C87" s="60" t="s">
        <v>1355</v>
      </c>
      <c r="D87" s="61">
        <v>37.060555999999998</v>
      </c>
      <c r="E87" s="61">
        <v>-106.096667</v>
      </c>
      <c r="F87" s="62">
        <v>40408</v>
      </c>
      <c r="G87" s="63">
        <v>79.8</v>
      </c>
      <c r="H87" s="61">
        <v>3347</v>
      </c>
      <c r="I87" s="61">
        <v>1</v>
      </c>
      <c r="J87" s="61" t="s">
        <v>2388</v>
      </c>
      <c r="K87" s="60" t="s">
        <v>2024</v>
      </c>
      <c r="L87" s="1">
        <v>1</v>
      </c>
    </row>
    <row r="88" spans="1:12" ht="12.95" customHeight="1">
      <c r="A88" s="60" t="s">
        <v>2389</v>
      </c>
      <c r="B88" s="60" t="s">
        <v>738</v>
      </c>
      <c r="C88" s="60" t="s">
        <v>1373</v>
      </c>
      <c r="D88" s="61">
        <v>37.165795000000003</v>
      </c>
      <c r="E88" s="61">
        <v>-107.037105</v>
      </c>
      <c r="F88" s="62">
        <v>41877</v>
      </c>
      <c r="G88" s="63">
        <v>73</v>
      </c>
      <c r="H88" s="61">
        <v>3709</v>
      </c>
      <c r="I88" s="61">
        <v>1</v>
      </c>
      <c r="J88" s="61" t="s">
        <v>2390</v>
      </c>
      <c r="K88" s="60" t="s">
        <v>2026</v>
      </c>
      <c r="L88" s="1">
        <v>5</v>
      </c>
    </row>
    <row r="89" spans="1:12" ht="12.95" customHeight="1">
      <c r="A89" s="60" t="s">
        <v>2391</v>
      </c>
      <c r="B89" s="60" t="s">
        <v>67</v>
      </c>
      <c r="C89" s="60" t="s">
        <v>1377</v>
      </c>
      <c r="D89" s="61">
        <v>37.24559</v>
      </c>
      <c r="E89" s="61">
        <v>-107.00433200000001</v>
      </c>
      <c r="F89" s="62">
        <v>41879</v>
      </c>
      <c r="G89" s="63">
        <v>62</v>
      </c>
      <c r="H89" s="61">
        <v>3710</v>
      </c>
      <c r="I89" s="61">
        <v>1</v>
      </c>
      <c r="J89" s="61" t="s">
        <v>2392</v>
      </c>
      <c r="K89" s="60" t="s">
        <v>2026</v>
      </c>
      <c r="L89" s="1">
        <v>6</v>
      </c>
    </row>
    <row r="90" spans="1:12" ht="12.95" customHeight="1">
      <c r="A90" s="60" t="s">
        <v>2393</v>
      </c>
      <c r="B90" s="60" t="s">
        <v>985</v>
      </c>
      <c r="C90" s="60" t="s">
        <v>1384</v>
      </c>
      <c r="D90" s="61">
        <v>37.351500000000001</v>
      </c>
      <c r="E90" s="61">
        <v>-106.92137</v>
      </c>
      <c r="F90" s="62">
        <v>41876</v>
      </c>
      <c r="G90" s="63">
        <v>75.400000000000006</v>
      </c>
      <c r="H90" s="61">
        <v>3711</v>
      </c>
      <c r="I90" s="61">
        <v>1</v>
      </c>
      <c r="J90" s="61" t="s">
        <v>2394</v>
      </c>
      <c r="K90" s="60" t="s">
        <v>2026</v>
      </c>
      <c r="L90" s="1">
        <v>2</v>
      </c>
    </row>
    <row r="91" spans="1:12" ht="12.95" customHeight="1">
      <c r="A91" s="60" t="s">
        <v>2395</v>
      </c>
      <c r="B91" s="60" t="s">
        <v>788</v>
      </c>
      <c r="C91" s="60" t="s">
        <v>1386</v>
      </c>
      <c r="D91" s="61">
        <v>37.387650000000001</v>
      </c>
      <c r="E91" s="61">
        <v>-106.846583</v>
      </c>
      <c r="F91" s="62">
        <v>41877</v>
      </c>
      <c r="G91" s="63">
        <v>82.9</v>
      </c>
      <c r="H91" s="61">
        <v>3712</v>
      </c>
      <c r="I91" s="61">
        <v>1</v>
      </c>
      <c r="J91" s="61" t="s">
        <v>2396</v>
      </c>
      <c r="K91" s="60" t="s">
        <v>2026</v>
      </c>
      <c r="L91" s="1">
        <v>2</v>
      </c>
    </row>
    <row r="92" spans="1:12" ht="12.95" customHeight="1">
      <c r="A92" s="60" t="s">
        <v>2397</v>
      </c>
      <c r="B92" s="60" t="s">
        <v>103</v>
      </c>
      <c r="C92" s="60" t="s">
        <v>1389</v>
      </c>
      <c r="D92" s="61">
        <v>37.388902999999999</v>
      </c>
      <c r="E92" s="61">
        <v>-106.750783</v>
      </c>
      <c r="F92" s="62">
        <v>41877</v>
      </c>
      <c r="G92" s="63">
        <v>69.599999999999994</v>
      </c>
      <c r="H92" s="61">
        <v>3713</v>
      </c>
      <c r="I92" s="61">
        <v>1</v>
      </c>
      <c r="J92" s="61" t="s">
        <v>2398</v>
      </c>
      <c r="K92" s="60" t="s">
        <v>2026</v>
      </c>
      <c r="L92" s="1">
        <v>2</v>
      </c>
    </row>
    <row r="93" spans="1:12" ht="12.95" customHeight="1">
      <c r="A93" s="60" t="s">
        <v>2399</v>
      </c>
      <c r="B93" s="60" t="s">
        <v>1390</v>
      </c>
      <c r="C93" s="60" t="s">
        <v>1391</v>
      </c>
      <c r="D93" s="61">
        <v>37.449959999999997</v>
      </c>
      <c r="E93" s="61">
        <v>-106.91128</v>
      </c>
      <c r="F93" s="62">
        <v>41876</v>
      </c>
      <c r="G93" s="63">
        <v>39.6</v>
      </c>
      <c r="H93" s="61">
        <v>3714</v>
      </c>
      <c r="I93" s="61">
        <v>1</v>
      </c>
      <c r="J93" s="61" t="s">
        <v>2400</v>
      </c>
      <c r="K93" s="60" t="s">
        <v>2026</v>
      </c>
      <c r="L93" s="1">
        <v>1</v>
      </c>
    </row>
    <row r="94" spans="1:12" ht="12.95" customHeight="1">
      <c r="A94" s="60" t="s">
        <v>2401</v>
      </c>
      <c r="B94" s="60" t="s">
        <v>1393</v>
      </c>
      <c r="C94" s="60" t="s">
        <v>114</v>
      </c>
      <c r="D94" s="61">
        <v>37.35351</v>
      </c>
      <c r="E94" s="61">
        <v>-107.32458</v>
      </c>
      <c r="F94" s="62">
        <v>41878</v>
      </c>
      <c r="G94" s="63">
        <v>70.5</v>
      </c>
      <c r="H94" s="61">
        <v>3715</v>
      </c>
      <c r="I94" s="61">
        <v>1</v>
      </c>
      <c r="J94" s="61" t="s">
        <v>2402</v>
      </c>
      <c r="K94" s="60" t="s">
        <v>2026</v>
      </c>
      <c r="L94" s="1">
        <v>2</v>
      </c>
    </row>
    <row r="95" spans="1:12" ht="12.95" customHeight="1">
      <c r="A95" s="60" t="s">
        <v>2403</v>
      </c>
      <c r="B95" s="60" t="s">
        <v>1398</v>
      </c>
      <c r="C95" s="60" t="s">
        <v>1399</v>
      </c>
      <c r="D95" s="61">
        <v>37.455877000000001</v>
      </c>
      <c r="E95" s="61">
        <v>-107.198972</v>
      </c>
      <c r="F95" s="62">
        <v>41858</v>
      </c>
      <c r="G95" s="63">
        <v>71.3</v>
      </c>
      <c r="H95" s="61">
        <v>3717</v>
      </c>
      <c r="I95" s="61">
        <v>1</v>
      </c>
      <c r="J95" s="61" t="s">
        <v>2404</v>
      </c>
      <c r="K95" s="60" t="s">
        <v>2026</v>
      </c>
      <c r="L95" s="1">
        <v>2</v>
      </c>
    </row>
    <row r="96" spans="1:12" ht="12.95" customHeight="1">
      <c r="A96" s="60" t="s">
        <v>2405</v>
      </c>
      <c r="B96" s="60" t="s">
        <v>1402</v>
      </c>
      <c r="C96" s="60" t="s">
        <v>1403</v>
      </c>
      <c r="D96" s="61">
        <v>37.542479999999998</v>
      </c>
      <c r="E96" s="61">
        <v>-107.27558999999999</v>
      </c>
      <c r="F96" s="62">
        <v>41878</v>
      </c>
      <c r="G96" s="63">
        <v>72</v>
      </c>
      <c r="H96" s="61">
        <v>3718</v>
      </c>
      <c r="I96" s="61">
        <v>1</v>
      </c>
      <c r="J96" s="61" t="s">
        <v>2406</v>
      </c>
      <c r="K96" s="60" t="s">
        <v>2026</v>
      </c>
      <c r="L96" s="1">
        <v>2</v>
      </c>
    </row>
    <row r="97" spans="1:12" ht="12.95" customHeight="1">
      <c r="A97" s="60" t="s">
        <v>2407</v>
      </c>
      <c r="B97" s="60" t="s">
        <v>1404</v>
      </c>
      <c r="C97" s="60" t="s">
        <v>1405</v>
      </c>
      <c r="D97" s="61">
        <v>37.512219999999999</v>
      </c>
      <c r="E97" s="61">
        <v>-107.14564</v>
      </c>
      <c r="F97" s="62">
        <v>41878</v>
      </c>
      <c r="G97" s="63">
        <v>85.3</v>
      </c>
      <c r="H97" s="61">
        <v>3719</v>
      </c>
      <c r="I97" s="61">
        <v>1</v>
      </c>
      <c r="J97" s="61" t="s">
        <v>2408</v>
      </c>
      <c r="K97" s="60" t="s">
        <v>2026</v>
      </c>
      <c r="L97" s="70">
        <v>0</v>
      </c>
    </row>
    <row r="98" spans="1:12" ht="12.95" customHeight="1">
      <c r="A98" s="60" t="s">
        <v>2409</v>
      </c>
      <c r="B98" s="60" t="s">
        <v>1406</v>
      </c>
      <c r="C98" s="60" t="s">
        <v>1407</v>
      </c>
      <c r="D98" s="61">
        <v>37.473984999999999</v>
      </c>
      <c r="E98" s="61">
        <v>-107.546542</v>
      </c>
      <c r="F98" s="62">
        <v>41857</v>
      </c>
      <c r="G98" s="63">
        <v>76.099999999999994</v>
      </c>
      <c r="H98" s="61">
        <v>3720</v>
      </c>
      <c r="I98" s="61">
        <v>1</v>
      </c>
      <c r="J98" s="61" t="s">
        <v>2410</v>
      </c>
      <c r="K98" s="60" t="s">
        <v>2026</v>
      </c>
      <c r="L98" s="1">
        <v>1</v>
      </c>
    </row>
    <row r="99" spans="1:12" ht="12.95" customHeight="1">
      <c r="A99" s="60" t="s">
        <v>2411</v>
      </c>
      <c r="B99" s="60" t="s">
        <v>1416</v>
      </c>
      <c r="C99" s="60" t="s">
        <v>1417</v>
      </c>
      <c r="D99" s="61">
        <v>37.33137833</v>
      </c>
      <c r="E99" s="61">
        <v>-107.90296669999999</v>
      </c>
      <c r="F99" s="62">
        <v>39700</v>
      </c>
      <c r="G99" s="63">
        <v>75.400000000000006</v>
      </c>
      <c r="H99" s="61">
        <v>3127</v>
      </c>
      <c r="I99" s="61">
        <v>1</v>
      </c>
      <c r="J99" s="61" t="s">
        <v>2412</v>
      </c>
      <c r="K99" s="60" t="s">
        <v>2026</v>
      </c>
      <c r="L99" s="1">
        <v>3</v>
      </c>
    </row>
    <row r="100" spans="1:12" ht="12.95" customHeight="1">
      <c r="A100" s="60" t="s">
        <v>2413</v>
      </c>
      <c r="B100" s="60" t="s">
        <v>1411</v>
      </c>
      <c r="C100" s="60" t="s">
        <v>1419</v>
      </c>
      <c r="D100" s="61">
        <v>37.859929000000001</v>
      </c>
      <c r="E100" s="61">
        <v>-107.575756</v>
      </c>
      <c r="F100" s="62">
        <v>41863</v>
      </c>
      <c r="G100" s="63">
        <v>62.9</v>
      </c>
      <c r="H100" s="61">
        <v>3721</v>
      </c>
      <c r="I100" s="61">
        <v>1</v>
      </c>
      <c r="J100" s="61" t="s">
        <v>2414</v>
      </c>
      <c r="K100" s="60" t="s">
        <v>2026</v>
      </c>
      <c r="L100" s="1">
        <v>3</v>
      </c>
    </row>
    <row r="101" spans="1:12" ht="12.95" customHeight="1">
      <c r="A101" s="60" t="s">
        <v>2415</v>
      </c>
      <c r="B101" s="60" t="s">
        <v>1421</v>
      </c>
      <c r="C101" s="60" t="s">
        <v>1422</v>
      </c>
      <c r="D101" s="61">
        <v>37.168556670000001</v>
      </c>
      <c r="E101" s="61">
        <v>-108.1196017</v>
      </c>
      <c r="F101" s="62">
        <v>39699</v>
      </c>
      <c r="G101" s="63">
        <v>74.099999999999994</v>
      </c>
      <c r="H101" s="61">
        <v>3128</v>
      </c>
      <c r="I101" s="61">
        <v>1</v>
      </c>
      <c r="J101" s="61" t="s">
        <v>2416</v>
      </c>
      <c r="K101" s="60" t="s">
        <v>2024</v>
      </c>
      <c r="L101" s="1">
        <v>4</v>
      </c>
    </row>
    <row r="102" spans="1:12" ht="12.95" customHeight="1">
      <c r="A102" s="60" t="s">
        <v>2417</v>
      </c>
      <c r="B102" s="60" t="s">
        <v>1421</v>
      </c>
      <c r="C102" s="60" t="s">
        <v>1423</v>
      </c>
      <c r="D102" s="61">
        <v>37.201000000000001</v>
      </c>
      <c r="E102" s="61">
        <v>-108.078</v>
      </c>
      <c r="F102" s="62">
        <v>40731</v>
      </c>
      <c r="G102" s="63">
        <v>61.6</v>
      </c>
      <c r="H102" s="61">
        <v>3354</v>
      </c>
      <c r="I102" s="61">
        <v>1</v>
      </c>
      <c r="J102" s="61" t="s">
        <v>2418</v>
      </c>
      <c r="K102" s="60" t="s">
        <v>2024</v>
      </c>
      <c r="L102" s="1">
        <v>5</v>
      </c>
    </row>
    <row r="103" spans="1:12" ht="12.95" customHeight="1">
      <c r="A103" s="60" t="s">
        <v>2419</v>
      </c>
      <c r="B103" s="60" t="s">
        <v>1421</v>
      </c>
      <c r="C103" s="60" t="s">
        <v>1424</v>
      </c>
      <c r="D103" s="61">
        <v>37.251109829999997</v>
      </c>
      <c r="E103" s="61">
        <v>-108.034055</v>
      </c>
      <c r="F103" s="62">
        <v>39699</v>
      </c>
      <c r="G103" s="63">
        <v>65.099999999999994</v>
      </c>
      <c r="H103" s="61">
        <v>3129</v>
      </c>
      <c r="I103" s="61">
        <v>1</v>
      </c>
      <c r="J103" s="61" t="s">
        <v>2420</v>
      </c>
      <c r="K103" s="60" t="s">
        <v>2024</v>
      </c>
      <c r="L103" s="1">
        <v>5</v>
      </c>
    </row>
    <row r="104" spans="1:12" ht="12.95" customHeight="1">
      <c r="A104" s="60" t="s">
        <v>2421</v>
      </c>
      <c r="B104" s="60" t="s">
        <v>1421</v>
      </c>
      <c r="C104" s="60" t="s">
        <v>1426</v>
      </c>
      <c r="D104" s="61">
        <v>37.329248329999999</v>
      </c>
      <c r="E104" s="61">
        <v>-108.0603567</v>
      </c>
      <c r="F104" s="62">
        <v>39700</v>
      </c>
      <c r="G104" s="63">
        <v>74.099999999999994</v>
      </c>
      <c r="H104" s="61">
        <v>3131</v>
      </c>
      <c r="I104" s="61">
        <v>1</v>
      </c>
      <c r="J104" s="61" t="s">
        <v>2422</v>
      </c>
      <c r="K104" s="60" t="s">
        <v>2026</v>
      </c>
      <c r="L104" s="1">
        <v>3</v>
      </c>
    </row>
    <row r="105" spans="1:12" ht="12.95" customHeight="1">
      <c r="A105" s="60" t="s">
        <v>2423</v>
      </c>
      <c r="B105" s="60" t="s">
        <v>1421</v>
      </c>
      <c r="C105" s="60" t="s">
        <v>1427</v>
      </c>
      <c r="D105" s="61">
        <v>37.356104999999999</v>
      </c>
      <c r="E105" s="61">
        <v>-108.0776267</v>
      </c>
      <c r="F105" s="62">
        <v>39699</v>
      </c>
      <c r="G105" s="63">
        <v>58</v>
      </c>
      <c r="H105" s="61">
        <v>3132</v>
      </c>
      <c r="I105" s="61">
        <v>1</v>
      </c>
      <c r="J105" s="61" t="s">
        <v>2424</v>
      </c>
      <c r="K105" s="60" t="s">
        <v>2026</v>
      </c>
      <c r="L105" s="1">
        <v>2</v>
      </c>
    </row>
    <row r="106" spans="1:12" ht="12.95" customHeight="1">
      <c r="A106" s="60" t="s">
        <v>2425</v>
      </c>
      <c r="B106" s="60" t="s">
        <v>1421</v>
      </c>
      <c r="C106" s="60" t="s">
        <v>1428</v>
      </c>
      <c r="D106" s="61">
        <v>37.393126670000001</v>
      </c>
      <c r="E106" s="61">
        <v>-108.068893</v>
      </c>
      <c r="F106" s="62">
        <v>39699</v>
      </c>
      <c r="G106" s="63">
        <v>75</v>
      </c>
      <c r="H106" s="61">
        <v>3133</v>
      </c>
      <c r="I106" s="61">
        <v>1</v>
      </c>
      <c r="J106" s="61" t="s">
        <v>2426</v>
      </c>
      <c r="K106" s="60" t="s">
        <v>2026</v>
      </c>
      <c r="L106" s="1">
        <v>3</v>
      </c>
    </row>
    <row r="107" spans="1:12" ht="12.95" customHeight="1">
      <c r="A107" s="60" t="s">
        <v>2427</v>
      </c>
      <c r="B107" s="60" t="s">
        <v>1429</v>
      </c>
      <c r="C107" s="60" t="s">
        <v>1430</v>
      </c>
      <c r="D107" s="61">
        <v>37.255000000000003</v>
      </c>
      <c r="E107" s="61">
        <v>-108.357</v>
      </c>
      <c r="F107" s="62">
        <v>40731</v>
      </c>
      <c r="G107" s="63">
        <v>44.3</v>
      </c>
      <c r="H107" s="61">
        <v>3355</v>
      </c>
      <c r="I107" s="61">
        <v>1</v>
      </c>
      <c r="J107" s="61" t="s">
        <v>2428</v>
      </c>
      <c r="K107" s="60" t="s">
        <v>2024</v>
      </c>
      <c r="L107" s="1">
        <v>3</v>
      </c>
    </row>
    <row r="108" spans="1:12" ht="12.95" customHeight="1">
      <c r="A108" s="60" t="s">
        <v>2429</v>
      </c>
      <c r="B108" s="60" t="s">
        <v>1429</v>
      </c>
      <c r="C108" s="60" t="s">
        <v>1431</v>
      </c>
      <c r="D108" s="61">
        <v>37.295000000000002</v>
      </c>
      <c r="E108" s="61">
        <v>-108.36499999999999</v>
      </c>
      <c r="F108" s="62">
        <v>40731</v>
      </c>
      <c r="G108" s="63">
        <v>48.1</v>
      </c>
      <c r="H108" s="61">
        <v>3356</v>
      </c>
      <c r="I108" s="61">
        <v>1</v>
      </c>
      <c r="J108" s="61" t="s">
        <v>2430</v>
      </c>
      <c r="K108" s="60" t="s">
        <v>2024</v>
      </c>
      <c r="L108" s="1">
        <v>4</v>
      </c>
    </row>
    <row r="109" spans="1:12" ht="12.95" customHeight="1">
      <c r="A109" s="60" t="s">
        <v>2431</v>
      </c>
      <c r="B109" s="60" t="s">
        <v>1432</v>
      </c>
      <c r="C109" s="60" t="s">
        <v>1433</v>
      </c>
      <c r="D109" s="61">
        <v>37.295000000000002</v>
      </c>
      <c r="E109" s="61">
        <v>-108.366</v>
      </c>
      <c r="F109" s="62">
        <v>40731</v>
      </c>
      <c r="G109" s="63">
        <v>40.6</v>
      </c>
      <c r="H109" s="61">
        <v>3357</v>
      </c>
      <c r="I109" s="61">
        <v>1</v>
      </c>
      <c r="J109" s="61" t="s">
        <v>2432</v>
      </c>
      <c r="K109" s="60" t="s">
        <v>2024</v>
      </c>
      <c r="L109" s="1">
        <v>4</v>
      </c>
    </row>
    <row r="110" spans="1:12" ht="12.95" customHeight="1">
      <c r="A110" s="60" t="s">
        <v>2433</v>
      </c>
      <c r="B110" s="60" t="s">
        <v>1434</v>
      </c>
      <c r="C110" s="60" t="s">
        <v>1433</v>
      </c>
      <c r="D110" s="61">
        <v>37.33211</v>
      </c>
      <c r="E110" s="61">
        <v>-108.325789</v>
      </c>
      <c r="F110" s="62">
        <v>40731</v>
      </c>
      <c r="G110" s="63">
        <v>59.3</v>
      </c>
      <c r="H110" s="61">
        <v>3358</v>
      </c>
      <c r="I110" s="61">
        <v>1</v>
      </c>
      <c r="J110" s="61" t="s">
        <v>2434</v>
      </c>
      <c r="K110" s="60" t="s">
        <v>2024</v>
      </c>
      <c r="L110" s="1">
        <v>5</v>
      </c>
    </row>
    <row r="111" spans="1:12" ht="12.95" customHeight="1">
      <c r="A111" s="60" t="s">
        <v>2435</v>
      </c>
      <c r="B111" s="60" t="s">
        <v>1429</v>
      </c>
      <c r="C111" s="60" t="s">
        <v>1445</v>
      </c>
      <c r="D111" s="61">
        <v>37.304149000000002</v>
      </c>
      <c r="E111" s="61">
        <v>-108.357838</v>
      </c>
      <c r="F111" s="62">
        <v>41857</v>
      </c>
      <c r="G111" s="63">
        <v>46.9</v>
      </c>
      <c r="H111" s="61">
        <v>3722</v>
      </c>
      <c r="I111" s="61">
        <v>1</v>
      </c>
      <c r="J111" s="61" t="s">
        <v>2436</v>
      </c>
      <c r="K111" s="60" t="s">
        <v>2024</v>
      </c>
      <c r="L111" s="1">
        <v>5</v>
      </c>
    </row>
    <row r="112" spans="1:12" ht="12.95" customHeight="1">
      <c r="A112" s="60" t="s">
        <v>2437</v>
      </c>
      <c r="B112" s="60" t="s">
        <v>1451</v>
      </c>
      <c r="C112" s="60" t="s">
        <v>1452</v>
      </c>
      <c r="D112" s="61">
        <v>37.371000000000002</v>
      </c>
      <c r="E112" s="61">
        <v>-108.233</v>
      </c>
      <c r="F112" s="62">
        <v>40730</v>
      </c>
      <c r="G112" s="63">
        <v>45.2</v>
      </c>
      <c r="H112" s="61">
        <v>3361</v>
      </c>
      <c r="I112" s="61">
        <v>1</v>
      </c>
      <c r="J112" s="61" t="s">
        <v>2438</v>
      </c>
      <c r="K112" s="60" t="s">
        <v>2024</v>
      </c>
      <c r="L112" s="1">
        <v>3</v>
      </c>
    </row>
    <row r="113" spans="1:12" ht="12.95" customHeight="1">
      <c r="A113" s="60" t="s">
        <v>2439</v>
      </c>
      <c r="B113" s="60" t="s">
        <v>1429</v>
      </c>
      <c r="C113" s="60" t="s">
        <v>1453</v>
      </c>
      <c r="D113" s="61">
        <v>37.357999999999997</v>
      </c>
      <c r="E113" s="61">
        <v>-108.254</v>
      </c>
      <c r="F113" s="62">
        <v>40730</v>
      </c>
      <c r="G113" s="63">
        <v>51.3</v>
      </c>
      <c r="H113" s="61">
        <v>3362</v>
      </c>
      <c r="I113" s="61">
        <v>1</v>
      </c>
      <c r="J113" s="61" t="s">
        <v>2440</v>
      </c>
      <c r="K113" s="60" t="s">
        <v>2024</v>
      </c>
      <c r="L113" s="1">
        <v>5</v>
      </c>
    </row>
    <row r="114" spans="1:12" ht="12.95" customHeight="1">
      <c r="A114" s="60" t="s">
        <v>2441</v>
      </c>
      <c r="B114" s="60" t="s">
        <v>1454</v>
      </c>
      <c r="C114" s="60" t="s">
        <v>1433</v>
      </c>
      <c r="D114" s="61">
        <v>37.357999999999997</v>
      </c>
      <c r="E114" s="61">
        <v>-108.255</v>
      </c>
      <c r="F114" s="62">
        <v>40730</v>
      </c>
      <c r="G114" s="63">
        <v>48.4</v>
      </c>
      <c r="H114" s="61">
        <v>3363</v>
      </c>
      <c r="I114" s="61">
        <v>1</v>
      </c>
      <c r="J114" s="61" t="s">
        <v>2442</v>
      </c>
      <c r="K114" s="60" t="s">
        <v>2024</v>
      </c>
      <c r="L114" s="1">
        <v>4</v>
      </c>
    </row>
    <row r="115" spans="1:12" ht="12.95" customHeight="1">
      <c r="A115" s="60" t="s">
        <v>2443</v>
      </c>
      <c r="B115" s="60" t="s">
        <v>1429</v>
      </c>
      <c r="C115" s="60" t="s">
        <v>1455</v>
      </c>
      <c r="D115" s="61">
        <v>37.332999999999998</v>
      </c>
      <c r="E115" s="61">
        <v>-108.324</v>
      </c>
      <c r="F115" s="62">
        <v>40731</v>
      </c>
      <c r="G115" s="63">
        <v>53.5</v>
      </c>
      <c r="H115" s="61">
        <v>3364</v>
      </c>
      <c r="I115" s="61">
        <v>1</v>
      </c>
      <c r="J115" s="61" t="s">
        <v>2444</v>
      </c>
      <c r="K115" s="60" t="s">
        <v>2024</v>
      </c>
      <c r="L115" s="1">
        <v>7</v>
      </c>
    </row>
    <row r="116" spans="1:12" ht="12.95" customHeight="1">
      <c r="A116" s="60" t="s">
        <v>2445</v>
      </c>
      <c r="B116" s="60" t="s">
        <v>87</v>
      </c>
      <c r="C116" s="60" t="s">
        <v>1457</v>
      </c>
      <c r="D116" s="61">
        <v>37.060502999999997</v>
      </c>
      <c r="E116" s="61">
        <v>-106.693152</v>
      </c>
      <c r="F116" s="62">
        <v>41858</v>
      </c>
      <c r="G116" s="63">
        <v>62.5</v>
      </c>
      <c r="H116" s="61">
        <v>3723</v>
      </c>
      <c r="I116" s="61">
        <v>1</v>
      </c>
      <c r="J116" s="61" t="s">
        <v>2446</v>
      </c>
      <c r="K116" s="60" t="s">
        <v>2026</v>
      </c>
      <c r="L116" s="1">
        <v>4</v>
      </c>
    </row>
    <row r="117" spans="1:12" ht="12.95" customHeight="1">
      <c r="A117" s="60" t="s">
        <v>2447</v>
      </c>
      <c r="B117" s="60" t="s">
        <v>1458</v>
      </c>
      <c r="C117" s="60" t="s">
        <v>1459</v>
      </c>
      <c r="D117" s="61">
        <v>37.161160000000002</v>
      </c>
      <c r="E117" s="61">
        <v>-106.94833</v>
      </c>
      <c r="F117" s="62">
        <v>41877</v>
      </c>
      <c r="G117" s="63">
        <v>61.1</v>
      </c>
      <c r="H117" s="61">
        <v>3724</v>
      </c>
      <c r="I117" s="61">
        <v>5</v>
      </c>
      <c r="J117" s="61" t="s">
        <v>2448</v>
      </c>
      <c r="K117" s="60" t="s">
        <v>2026</v>
      </c>
      <c r="L117" s="1">
        <v>4</v>
      </c>
    </row>
    <row r="118" spans="1:12" ht="12.95" customHeight="1">
      <c r="A118" s="60" t="s">
        <v>2449</v>
      </c>
      <c r="B118" s="60" t="s">
        <v>1460</v>
      </c>
      <c r="C118" s="60" t="s">
        <v>1461</v>
      </c>
      <c r="D118" s="61">
        <v>37.143698000000001</v>
      </c>
      <c r="E118" s="61">
        <v>-106.88550600000001</v>
      </c>
      <c r="F118" s="62">
        <v>41858</v>
      </c>
      <c r="G118" s="63">
        <v>81.7</v>
      </c>
      <c r="H118" s="61">
        <v>3725</v>
      </c>
      <c r="I118" s="61">
        <v>1</v>
      </c>
      <c r="J118" s="61" t="s">
        <v>2450</v>
      </c>
      <c r="K118" s="60" t="s">
        <v>2026</v>
      </c>
      <c r="L118" s="1">
        <v>4</v>
      </c>
    </row>
    <row r="119" spans="1:12" ht="12.95" customHeight="1">
      <c r="A119" s="60" t="s">
        <v>2451</v>
      </c>
      <c r="B119" s="60" t="s">
        <v>1462</v>
      </c>
      <c r="C119" s="60" t="s">
        <v>1463</v>
      </c>
      <c r="D119" s="61">
        <v>37.327717</v>
      </c>
      <c r="E119" s="61">
        <v>-108.701667</v>
      </c>
      <c r="F119" s="62">
        <v>40372</v>
      </c>
      <c r="G119" s="63">
        <v>52.7</v>
      </c>
      <c r="H119" s="61">
        <v>3349</v>
      </c>
      <c r="I119" s="61">
        <v>1</v>
      </c>
      <c r="J119" s="61" t="s">
        <v>2452</v>
      </c>
      <c r="K119" s="60" t="s">
        <v>2024</v>
      </c>
      <c r="L119" s="1">
        <v>3</v>
      </c>
    </row>
    <row r="120" spans="1:12" ht="12.95" customHeight="1">
      <c r="A120" s="60" t="s">
        <v>2453</v>
      </c>
      <c r="B120" s="60" t="s">
        <v>6</v>
      </c>
      <c r="C120" s="60" t="s">
        <v>7</v>
      </c>
      <c r="D120" s="61">
        <v>38.727440000000001</v>
      </c>
      <c r="E120" s="61">
        <v>-106.76173</v>
      </c>
      <c r="F120" s="62">
        <v>41122</v>
      </c>
      <c r="G120" s="63">
        <v>48.9</v>
      </c>
      <c r="H120" s="61">
        <v>3472</v>
      </c>
      <c r="I120" s="61">
        <v>1</v>
      </c>
      <c r="J120" s="61" t="s">
        <v>2454</v>
      </c>
      <c r="K120" s="60" t="s">
        <v>2026</v>
      </c>
      <c r="L120" s="1">
        <v>2</v>
      </c>
    </row>
    <row r="121" spans="1:12" ht="12.95" customHeight="1">
      <c r="A121" s="60" t="s">
        <v>2455</v>
      </c>
      <c r="B121" s="60" t="s">
        <v>6</v>
      </c>
      <c r="C121" s="60" t="s">
        <v>8</v>
      </c>
      <c r="D121" s="61">
        <v>38.762549999999997</v>
      </c>
      <c r="E121" s="61">
        <v>-106.66203</v>
      </c>
      <c r="F121" s="62">
        <v>41122</v>
      </c>
      <c r="G121" s="63">
        <v>64.8</v>
      </c>
      <c r="H121" s="61">
        <v>3473</v>
      </c>
      <c r="I121" s="61">
        <v>1</v>
      </c>
      <c r="J121" s="61" t="s">
        <v>2456</v>
      </c>
      <c r="K121" s="60" t="s">
        <v>2026</v>
      </c>
      <c r="L121" s="1">
        <v>4</v>
      </c>
    </row>
    <row r="122" spans="1:12" ht="12.95" customHeight="1">
      <c r="A122" s="60" t="s">
        <v>2457</v>
      </c>
      <c r="B122" s="60" t="s">
        <v>6</v>
      </c>
      <c r="C122" s="60" t="s">
        <v>2458</v>
      </c>
      <c r="D122" s="61">
        <v>38.775509999999997</v>
      </c>
      <c r="E122" s="61">
        <v>-106.63396</v>
      </c>
      <c r="F122" s="62">
        <v>41122</v>
      </c>
      <c r="G122" s="63">
        <v>57.2</v>
      </c>
      <c r="H122" s="61">
        <v>3474</v>
      </c>
      <c r="I122" s="61">
        <v>1</v>
      </c>
      <c r="J122" s="61" t="s">
        <v>2459</v>
      </c>
      <c r="K122" s="60" t="s">
        <v>2026</v>
      </c>
      <c r="L122" s="1">
        <v>3</v>
      </c>
    </row>
    <row r="123" spans="1:12" ht="12.95" customHeight="1">
      <c r="A123" s="60" t="s">
        <v>2460</v>
      </c>
      <c r="B123" s="60" t="s">
        <v>6</v>
      </c>
      <c r="C123" s="60" t="s">
        <v>10</v>
      </c>
      <c r="D123" s="61">
        <v>38.803190000000001</v>
      </c>
      <c r="E123" s="61">
        <v>-106.6283</v>
      </c>
      <c r="F123" s="62">
        <v>41122</v>
      </c>
      <c r="G123" s="63">
        <v>51.8</v>
      </c>
      <c r="H123" s="61">
        <v>3475</v>
      </c>
      <c r="I123" s="61">
        <v>1</v>
      </c>
      <c r="J123" s="61" t="s">
        <v>2461</v>
      </c>
      <c r="K123" s="60" t="s">
        <v>2026</v>
      </c>
      <c r="L123" s="1">
        <v>3</v>
      </c>
    </row>
    <row r="124" spans="1:12" ht="12.95" customHeight="1">
      <c r="A124" s="60" t="s">
        <v>2462</v>
      </c>
      <c r="B124" s="60" t="s">
        <v>6</v>
      </c>
      <c r="C124" s="60" t="s">
        <v>11</v>
      </c>
      <c r="D124" s="61">
        <v>38.812440000000002</v>
      </c>
      <c r="E124" s="61">
        <v>-106.61532</v>
      </c>
      <c r="F124" s="62">
        <v>41122</v>
      </c>
      <c r="G124" s="63">
        <v>38.200000000000003</v>
      </c>
      <c r="H124" s="61">
        <v>3476</v>
      </c>
      <c r="I124" s="61">
        <v>1</v>
      </c>
      <c r="J124" s="61" t="s">
        <v>2463</v>
      </c>
      <c r="K124" s="60" t="s">
        <v>2026</v>
      </c>
      <c r="L124" s="1">
        <v>4</v>
      </c>
    </row>
    <row r="125" spans="1:12" ht="12.95" customHeight="1">
      <c r="A125" s="60" t="s">
        <v>2464</v>
      </c>
      <c r="B125" s="60" t="s">
        <v>6</v>
      </c>
      <c r="C125" s="60" t="s">
        <v>12</v>
      </c>
      <c r="D125" s="61">
        <v>38.817309999999999</v>
      </c>
      <c r="E125" s="61">
        <v>-106.61031</v>
      </c>
      <c r="F125" s="62">
        <v>41122</v>
      </c>
      <c r="G125" s="63">
        <v>35.700000000000003</v>
      </c>
      <c r="H125" s="61">
        <v>3477</v>
      </c>
      <c r="I125" s="61">
        <v>1</v>
      </c>
      <c r="J125" s="61" t="s">
        <v>2465</v>
      </c>
      <c r="K125" s="60" t="s">
        <v>2026</v>
      </c>
      <c r="L125" s="1">
        <v>4</v>
      </c>
    </row>
    <row r="126" spans="1:12" ht="12.95" customHeight="1">
      <c r="A126" s="60" t="s">
        <v>2466</v>
      </c>
      <c r="B126" s="60" t="s">
        <v>6</v>
      </c>
      <c r="C126" s="60" t="s">
        <v>13</v>
      </c>
      <c r="D126" s="61">
        <v>38.900799999999997</v>
      </c>
      <c r="E126" s="61">
        <v>-106.58466</v>
      </c>
      <c r="F126" s="62">
        <v>41122</v>
      </c>
      <c r="G126" s="63">
        <v>48.1</v>
      </c>
      <c r="H126" s="61">
        <v>3478</v>
      </c>
      <c r="I126" s="61">
        <v>1</v>
      </c>
      <c r="J126" s="61" t="s">
        <v>2467</v>
      </c>
      <c r="K126" s="60" t="s">
        <v>2026</v>
      </c>
      <c r="L126" s="1">
        <v>3</v>
      </c>
    </row>
    <row r="127" spans="1:12" ht="12.95" customHeight="1">
      <c r="A127" s="60" t="s">
        <v>2468</v>
      </c>
      <c r="B127" s="60" t="s">
        <v>14</v>
      </c>
      <c r="C127" s="60" t="s">
        <v>15</v>
      </c>
      <c r="D127" s="61">
        <v>38.871200000000002</v>
      </c>
      <c r="E127" s="61">
        <v>-106.98578999999999</v>
      </c>
      <c r="F127" s="62">
        <v>40445</v>
      </c>
      <c r="G127" s="63">
        <v>33</v>
      </c>
      <c r="H127" s="61">
        <v>3272</v>
      </c>
      <c r="I127" s="61">
        <v>1</v>
      </c>
      <c r="J127" s="61" t="s">
        <v>2469</v>
      </c>
      <c r="K127" s="60" t="s">
        <v>2026</v>
      </c>
      <c r="L127" s="1">
        <v>5</v>
      </c>
    </row>
    <row r="128" spans="1:12" ht="12.95" customHeight="1">
      <c r="A128" s="60" t="s">
        <v>2470</v>
      </c>
      <c r="B128" s="60" t="s">
        <v>24</v>
      </c>
      <c r="C128" s="60" t="s">
        <v>25</v>
      </c>
      <c r="D128" s="61">
        <v>38.727460000000001</v>
      </c>
      <c r="E128" s="61">
        <v>-107.50615000000001</v>
      </c>
      <c r="F128" s="62">
        <v>39659</v>
      </c>
      <c r="G128" s="63">
        <v>75.900000000000006</v>
      </c>
      <c r="H128" s="61">
        <v>3135</v>
      </c>
      <c r="I128" s="61">
        <v>1</v>
      </c>
      <c r="J128" s="61" t="s">
        <v>2471</v>
      </c>
      <c r="K128" s="60" t="s">
        <v>2026</v>
      </c>
      <c r="L128" s="1">
        <v>5</v>
      </c>
    </row>
    <row r="129" spans="1:12" ht="12.95" customHeight="1">
      <c r="A129" s="60" t="s">
        <v>2472</v>
      </c>
      <c r="B129" s="60" t="s">
        <v>26</v>
      </c>
      <c r="C129" s="60" t="s">
        <v>27</v>
      </c>
      <c r="D129" s="61">
        <v>38.836539999999999</v>
      </c>
      <c r="E129" s="61">
        <v>-106.9367</v>
      </c>
      <c r="F129" s="62">
        <v>40445</v>
      </c>
      <c r="G129" s="63">
        <v>58.3</v>
      </c>
      <c r="H129" s="61">
        <v>3273</v>
      </c>
      <c r="I129" s="61">
        <v>1</v>
      </c>
      <c r="J129" s="61" t="s">
        <v>2473</v>
      </c>
      <c r="K129" s="60" t="s">
        <v>2026</v>
      </c>
      <c r="L129" s="1">
        <v>6</v>
      </c>
    </row>
    <row r="130" spans="1:12" ht="12.95" customHeight="1">
      <c r="A130" s="60" t="s">
        <v>2474</v>
      </c>
      <c r="B130" s="60" t="s">
        <v>41</v>
      </c>
      <c r="C130" s="60" t="s">
        <v>42</v>
      </c>
      <c r="D130" s="61">
        <v>38.446510000000004</v>
      </c>
      <c r="E130" s="61">
        <v>-107.344228</v>
      </c>
      <c r="F130" s="62">
        <v>41865</v>
      </c>
      <c r="G130" s="63">
        <v>59.9</v>
      </c>
      <c r="H130" s="61">
        <v>3649</v>
      </c>
      <c r="I130" s="61">
        <v>1</v>
      </c>
      <c r="J130" s="61" t="s">
        <v>2475</v>
      </c>
      <c r="K130" s="60" t="s">
        <v>2024</v>
      </c>
      <c r="L130" s="1">
        <v>2</v>
      </c>
    </row>
    <row r="131" spans="1:12" ht="12.95" customHeight="1">
      <c r="A131" s="60" t="s">
        <v>2476</v>
      </c>
      <c r="B131" s="60" t="s">
        <v>45</v>
      </c>
      <c r="C131" s="60" t="s">
        <v>46</v>
      </c>
      <c r="D131" s="61">
        <v>38.21951</v>
      </c>
      <c r="E131" s="61">
        <v>-107.46508</v>
      </c>
      <c r="F131" s="62">
        <v>41851</v>
      </c>
      <c r="G131" s="63">
        <v>77.900000000000006</v>
      </c>
      <c r="H131" s="61">
        <v>3651</v>
      </c>
      <c r="I131" s="61">
        <v>1</v>
      </c>
      <c r="J131" s="61" t="s">
        <v>2477</v>
      </c>
      <c r="K131" s="60" t="s">
        <v>2026</v>
      </c>
      <c r="L131" s="1">
        <v>1</v>
      </c>
    </row>
    <row r="132" spans="1:12" ht="12.95" customHeight="1">
      <c r="A132" s="60" t="s">
        <v>2478</v>
      </c>
      <c r="B132" s="60" t="s">
        <v>37</v>
      </c>
      <c r="C132" s="60" t="s">
        <v>46</v>
      </c>
      <c r="D132" s="61">
        <v>38.213261000000003</v>
      </c>
      <c r="E132" s="61">
        <v>-107.46518500000001</v>
      </c>
      <c r="F132" s="62">
        <v>41851</v>
      </c>
      <c r="G132" s="63">
        <v>71.099999999999994</v>
      </c>
      <c r="H132" s="61">
        <v>3653</v>
      </c>
      <c r="I132" s="61">
        <v>1</v>
      </c>
      <c r="J132" s="61" t="s">
        <v>2479</v>
      </c>
      <c r="K132" s="60" t="s">
        <v>2026</v>
      </c>
      <c r="L132" s="70">
        <v>0</v>
      </c>
    </row>
    <row r="133" spans="1:12" ht="12.95" customHeight="1">
      <c r="A133" s="60" t="s">
        <v>2480</v>
      </c>
      <c r="B133" s="60" t="s">
        <v>53</v>
      </c>
      <c r="C133" s="60" t="s">
        <v>54</v>
      </c>
      <c r="D133" s="61">
        <v>38.351807000000001</v>
      </c>
      <c r="E133" s="61">
        <v>-107.23636500000001</v>
      </c>
      <c r="F133" s="62">
        <v>41865</v>
      </c>
      <c r="G133" s="63">
        <v>71.2</v>
      </c>
      <c r="H133" s="61">
        <v>3654</v>
      </c>
      <c r="I133" s="61">
        <v>1</v>
      </c>
      <c r="J133" s="61" t="s">
        <v>2481</v>
      </c>
      <c r="K133" s="60" t="s">
        <v>2024</v>
      </c>
      <c r="L133" s="1">
        <v>2</v>
      </c>
    </row>
    <row r="134" spans="1:12" ht="12.95" customHeight="1">
      <c r="A134" s="60" t="s">
        <v>2482</v>
      </c>
      <c r="B134" s="60" t="s">
        <v>53</v>
      </c>
      <c r="C134" s="60" t="s">
        <v>56</v>
      </c>
      <c r="D134" s="61">
        <v>38.094946</v>
      </c>
      <c r="E134" s="61">
        <v>-107.29224600000001</v>
      </c>
      <c r="F134" s="62">
        <v>40448</v>
      </c>
      <c r="G134" s="63">
        <v>61.3</v>
      </c>
      <c r="H134" s="61">
        <v>3274</v>
      </c>
      <c r="I134" s="61">
        <v>1</v>
      </c>
      <c r="J134" s="61" t="s">
        <v>2483</v>
      </c>
      <c r="K134" s="60" t="s">
        <v>2026</v>
      </c>
      <c r="L134" s="1">
        <v>4</v>
      </c>
    </row>
    <row r="135" spans="1:12" ht="12.95" customHeight="1">
      <c r="A135" s="60" t="s">
        <v>2484</v>
      </c>
      <c r="B135" s="60" t="s">
        <v>53</v>
      </c>
      <c r="C135" s="60" t="s">
        <v>63</v>
      </c>
      <c r="D135" s="61">
        <v>37.936810000000001</v>
      </c>
      <c r="E135" s="61">
        <v>-107.46205999999999</v>
      </c>
      <c r="F135" s="62">
        <v>41121</v>
      </c>
      <c r="G135" s="63">
        <v>50.6</v>
      </c>
      <c r="H135" s="61">
        <v>3481</v>
      </c>
      <c r="I135" s="61">
        <v>1</v>
      </c>
      <c r="J135" s="61" t="s">
        <v>2485</v>
      </c>
      <c r="K135" s="60" t="s">
        <v>2026</v>
      </c>
      <c r="L135" s="1">
        <v>1</v>
      </c>
    </row>
    <row r="136" spans="1:12" ht="12.95" customHeight="1">
      <c r="A136" s="60" t="s">
        <v>2486</v>
      </c>
      <c r="B136" s="60" t="s">
        <v>53</v>
      </c>
      <c r="C136" s="60" t="s">
        <v>64</v>
      </c>
      <c r="D136" s="61">
        <v>37.943469999999998</v>
      </c>
      <c r="E136" s="61">
        <v>-107.47333</v>
      </c>
      <c r="F136" s="62">
        <v>41121</v>
      </c>
      <c r="G136" s="63">
        <v>71.900000000000006</v>
      </c>
      <c r="H136" s="61">
        <v>3482</v>
      </c>
      <c r="I136" s="61">
        <v>1</v>
      </c>
      <c r="J136" s="61" t="s">
        <v>2487</v>
      </c>
      <c r="K136" s="60" t="s">
        <v>2026</v>
      </c>
      <c r="L136" s="1">
        <v>2</v>
      </c>
    </row>
    <row r="137" spans="1:12" ht="12.95" customHeight="1">
      <c r="A137" s="60" t="s">
        <v>2488</v>
      </c>
      <c r="B137" s="60" t="s">
        <v>72</v>
      </c>
      <c r="C137" s="60" t="s">
        <v>78</v>
      </c>
      <c r="D137" s="61">
        <v>38.588009999999997</v>
      </c>
      <c r="E137" s="61">
        <v>-106.93124</v>
      </c>
      <c r="F137" s="62">
        <v>41513</v>
      </c>
      <c r="G137" s="63">
        <v>43.7</v>
      </c>
      <c r="H137" s="61">
        <v>3553</v>
      </c>
      <c r="I137" s="61">
        <v>1</v>
      </c>
      <c r="J137" s="61" t="s">
        <v>2489</v>
      </c>
      <c r="K137" s="60" t="s">
        <v>2026</v>
      </c>
      <c r="L137" s="1">
        <v>5</v>
      </c>
    </row>
    <row r="138" spans="1:12" ht="12.95" customHeight="1">
      <c r="A138" s="60" t="s">
        <v>2490</v>
      </c>
      <c r="B138" s="60" t="s">
        <v>82</v>
      </c>
      <c r="C138" s="60" t="s">
        <v>83</v>
      </c>
      <c r="D138" s="61">
        <v>38.275889999999997</v>
      </c>
      <c r="E138" s="61">
        <v>-107.09706</v>
      </c>
      <c r="F138" s="62">
        <v>40448</v>
      </c>
      <c r="G138" s="63">
        <v>74.599999999999994</v>
      </c>
      <c r="H138" s="61">
        <v>3277</v>
      </c>
      <c r="I138" s="61">
        <v>1</v>
      </c>
      <c r="J138" s="61" t="s">
        <v>2491</v>
      </c>
      <c r="K138" s="60" t="s">
        <v>2026</v>
      </c>
      <c r="L138" s="1">
        <v>4</v>
      </c>
    </row>
    <row r="139" spans="1:12" ht="12.95" customHeight="1">
      <c r="A139" s="60" t="s">
        <v>2492</v>
      </c>
      <c r="B139" s="60" t="s">
        <v>82</v>
      </c>
      <c r="C139" s="60" t="s">
        <v>85</v>
      </c>
      <c r="D139" s="61">
        <v>38.106758999999997</v>
      </c>
      <c r="E139" s="61">
        <v>-107.03497400000001</v>
      </c>
      <c r="F139" s="62">
        <v>41863</v>
      </c>
      <c r="G139" s="63">
        <v>49.9</v>
      </c>
      <c r="H139" s="61">
        <v>3659</v>
      </c>
      <c r="I139" s="61">
        <v>1</v>
      </c>
      <c r="J139" s="61" t="s">
        <v>2493</v>
      </c>
      <c r="K139" s="60" t="s">
        <v>2026</v>
      </c>
      <c r="L139" s="1">
        <v>4</v>
      </c>
    </row>
    <row r="140" spans="1:12" ht="12.95" customHeight="1">
      <c r="A140" s="60" t="s">
        <v>2494</v>
      </c>
      <c r="B140" s="60" t="s">
        <v>89</v>
      </c>
      <c r="C140" s="60" t="s">
        <v>91</v>
      </c>
      <c r="D140" s="61">
        <v>38.411667000000001</v>
      </c>
      <c r="E140" s="61">
        <v>-106.422222</v>
      </c>
      <c r="F140" s="62">
        <v>40437</v>
      </c>
      <c r="G140" s="63">
        <v>77.099999999999994</v>
      </c>
      <c r="H140" s="61">
        <v>3278</v>
      </c>
      <c r="I140" s="61">
        <v>1</v>
      </c>
      <c r="J140" s="61" t="s">
        <v>2495</v>
      </c>
      <c r="K140" s="60" t="s">
        <v>2026</v>
      </c>
      <c r="L140" s="1">
        <v>5</v>
      </c>
    </row>
    <row r="141" spans="1:12" ht="12.95" customHeight="1">
      <c r="A141" s="60" t="s">
        <v>2496</v>
      </c>
      <c r="B141" s="60" t="s">
        <v>93</v>
      </c>
      <c r="C141" s="60" t="s">
        <v>95</v>
      </c>
      <c r="D141" s="61">
        <v>38.437249999999999</v>
      </c>
      <c r="E141" s="61">
        <v>-106.7625</v>
      </c>
      <c r="F141" s="62">
        <v>41863</v>
      </c>
      <c r="G141" s="63">
        <v>39.9</v>
      </c>
      <c r="H141" s="61">
        <v>3661</v>
      </c>
      <c r="I141" s="61">
        <v>1</v>
      </c>
      <c r="J141" s="61" t="s">
        <v>2497</v>
      </c>
      <c r="K141" s="60" t="s">
        <v>2024</v>
      </c>
      <c r="L141" s="1">
        <v>2</v>
      </c>
    </row>
    <row r="142" spans="1:12" ht="12.95" customHeight="1">
      <c r="A142" s="60" t="s">
        <v>2498</v>
      </c>
      <c r="B142" s="60" t="s">
        <v>93</v>
      </c>
      <c r="C142" s="60" t="s">
        <v>96</v>
      </c>
      <c r="D142" s="61">
        <v>38.325282999999999</v>
      </c>
      <c r="E142" s="61">
        <v>-106.76961</v>
      </c>
      <c r="F142" s="62">
        <v>40444</v>
      </c>
      <c r="G142" s="63">
        <v>75.7</v>
      </c>
      <c r="H142" s="61">
        <v>3280</v>
      </c>
      <c r="I142" s="61">
        <v>1</v>
      </c>
      <c r="J142" s="61" t="s">
        <v>2499</v>
      </c>
      <c r="K142" s="60" t="s">
        <v>2026</v>
      </c>
      <c r="L142" s="1">
        <v>4</v>
      </c>
    </row>
    <row r="143" spans="1:12" ht="12.95" customHeight="1">
      <c r="A143" s="60" t="s">
        <v>2500</v>
      </c>
      <c r="B143" s="60" t="s">
        <v>93</v>
      </c>
      <c r="C143" s="60" t="s">
        <v>97</v>
      </c>
      <c r="D143" s="61">
        <v>38.223889999999997</v>
      </c>
      <c r="E143" s="61">
        <v>-106.743961</v>
      </c>
      <c r="F143" s="62">
        <v>41863</v>
      </c>
      <c r="G143" s="63">
        <v>50.9</v>
      </c>
      <c r="H143" s="61">
        <v>3662</v>
      </c>
      <c r="I143" s="61">
        <v>1</v>
      </c>
      <c r="J143" s="61" t="s">
        <v>2501</v>
      </c>
      <c r="K143" s="60" t="s">
        <v>2026</v>
      </c>
      <c r="L143" s="1">
        <v>4</v>
      </c>
    </row>
    <row r="144" spans="1:12" ht="12.95" customHeight="1">
      <c r="A144" s="60" t="s">
        <v>2502</v>
      </c>
      <c r="B144" s="60" t="s">
        <v>113</v>
      </c>
      <c r="C144" s="60" t="s">
        <v>114</v>
      </c>
      <c r="D144" s="61">
        <v>38.783648300000003</v>
      </c>
      <c r="E144" s="61">
        <v>-107.83503159999999</v>
      </c>
      <c r="F144" s="62">
        <v>41872</v>
      </c>
      <c r="G144" s="63">
        <v>58.3</v>
      </c>
      <c r="H144" s="61">
        <v>3666</v>
      </c>
      <c r="I144" s="61">
        <v>1</v>
      </c>
      <c r="J144" s="61" t="s">
        <v>2503</v>
      </c>
      <c r="K144" s="60" t="s">
        <v>2024</v>
      </c>
      <c r="L144" s="1">
        <v>4</v>
      </c>
    </row>
    <row r="145" spans="1:12" ht="12.95" customHeight="1">
      <c r="A145" s="60" t="s">
        <v>2504</v>
      </c>
      <c r="B145" s="60" t="s">
        <v>115</v>
      </c>
      <c r="C145" s="60" t="s">
        <v>116</v>
      </c>
      <c r="D145" s="61">
        <v>38.791899999999998</v>
      </c>
      <c r="E145" s="61">
        <v>-107.726</v>
      </c>
      <c r="F145" s="62">
        <v>40058</v>
      </c>
      <c r="G145" s="63">
        <v>60.5</v>
      </c>
      <c r="H145" s="61">
        <v>3181</v>
      </c>
      <c r="I145" s="61">
        <v>1</v>
      </c>
      <c r="J145" s="61" t="s">
        <v>2505</v>
      </c>
      <c r="K145" s="60" t="s">
        <v>2024</v>
      </c>
      <c r="L145" s="1">
        <v>5</v>
      </c>
    </row>
    <row r="146" spans="1:12" ht="12.95" customHeight="1">
      <c r="A146" s="60" t="s">
        <v>2506</v>
      </c>
      <c r="B146" s="60" t="s">
        <v>128</v>
      </c>
      <c r="C146" s="60" t="s">
        <v>129</v>
      </c>
      <c r="D146" s="61">
        <v>39.146856999999997</v>
      </c>
      <c r="E146" s="61">
        <v>-107.43833100000001</v>
      </c>
      <c r="F146" s="62">
        <v>41849</v>
      </c>
      <c r="G146" s="63">
        <v>85.1</v>
      </c>
      <c r="H146" s="61">
        <v>3669</v>
      </c>
      <c r="I146" s="61">
        <v>1</v>
      </c>
      <c r="J146" s="61" t="s">
        <v>2507</v>
      </c>
      <c r="K146" s="60" t="s">
        <v>2026</v>
      </c>
      <c r="L146" s="1">
        <v>2</v>
      </c>
    </row>
    <row r="147" spans="1:12" ht="12.95" customHeight="1">
      <c r="A147" s="60" t="s">
        <v>2508</v>
      </c>
      <c r="B147" s="60" t="s">
        <v>140</v>
      </c>
      <c r="C147" s="60" t="s">
        <v>141</v>
      </c>
      <c r="D147" s="61">
        <v>38.969915999999998</v>
      </c>
      <c r="E147" s="61">
        <v>-107.87875</v>
      </c>
      <c r="F147" s="62">
        <v>41850</v>
      </c>
      <c r="G147" s="63">
        <v>69.5</v>
      </c>
      <c r="H147" s="61">
        <v>3670</v>
      </c>
      <c r="I147" s="61">
        <v>1</v>
      </c>
      <c r="J147" s="61" t="s">
        <v>2509</v>
      </c>
      <c r="K147" s="60" t="s">
        <v>2024</v>
      </c>
      <c r="L147" s="1">
        <v>2</v>
      </c>
    </row>
    <row r="148" spans="1:12" ht="12.95" customHeight="1">
      <c r="A148" s="60" t="s">
        <v>2510</v>
      </c>
      <c r="B148" s="60" t="s">
        <v>142</v>
      </c>
      <c r="C148" s="60" t="s">
        <v>143</v>
      </c>
      <c r="D148" s="61">
        <v>38.857267999999998</v>
      </c>
      <c r="E148" s="61">
        <v>-107.994715</v>
      </c>
      <c r="F148" s="62">
        <v>41850</v>
      </c>
      <c r="G148" s="63">
        <v>43.9</v>
      </c>
      <c r="H148" s="61">
        <v>3671</v>
      </c>
      <c r="I148" s="61">
        <v>1</v>
      </c>
      <c r="J148" s="61" t="s">
        <v>2511</v>
      </c>
      <c r="K148" s="60" t="s">
        <v>2024</v>
      </c>
      <c r="L148" s="1">
        <v>1</v>
      </c>
    </row>
    <row r="149" spans="1:12" ht="12.95" customHeight="1">
      <c r="A149" s="60" t="s">
        <v>2512</v>
      </c>
      <c r="B149" s="60" t="s">
        <v>14</v>
      </c>
      <c r="C149" s="60" t="s">
        <v>158</v>
      </c>
      <c r="D149" s="61">
        <v>38.101016000000001</v>
      </c>
      <c r="E149" s="61">
        <v>-107.738764</v>
      </c>
      <c r="F149" s="62">
        <v>40742</v>
      </c>
      <c r="G149" s="63">
        <v>77.8</v>
      </c>
      <c r="H149" s="61">
        <v>3376</v>
      </c>
      <c r="I149" s="61">
        <v>1</v>
      </c>
      <c r="J149" s="61" t="s">
        <v>2513</v>
      </c>
      <c r="K149" s="60" t="s">
        <v>2026</v>
      </c>
      <c r="L149" s="1">
        <v>3</v>
      </c>
    </row>
    <row r="150" spans="1:12" ht="12.95" customHeight="1">
      <c r="A150" s="60" t="s">
        <v>2514</v>
      </c>
      <c r="B150" s="60" t="s">
        <v>174</v>
      </c>
      <c r="C150" s="60" t="s">
        <v>175</v>
      </c>
      <c r="D150" s="61">
        <v>37.590820000000001</v>
      </c>
      <c r="E150" s="61">
        <v>-108.21032</v>
      </c>
      <c r="F150" s="62">
        <v>40715</v>
      </c>
      <c r="G150" s="63">
        <v>64.599999999999994</v>
      </c>
      <c r="H150" s="61">
        <v>3350</v>
      </c>
      <c r="I150" s="61">
        <v>1</v>
      </c>
      <c r="J150" s="61" t="s">
        <v>2515</v>
      </c>
      <c r="K150" s="60" t="s">
        <v>2026</v>
      </c>
      <c r="L150" s="70">
        <v>0</v>
      </c>
    </row>
    <row r="151" spans="1:12" ht="12.95" customHeight="1">
      <c r="A151" s="60" t="s">
        <v>2516</v>
      </c>
      <c r="B151" s="60" t="s">
        <v>178</v>
      </c>
      <c r="C151" s="60" t="s">
        <v>179</v>
      </c>
      <c r="D151" s="61">
        <v>37.746299999999998</v>
      </c>
      <c r="E151" s="61">
        <v>-108.2362</v>
      </c>
      <c r="F151" s="62">
        <v>41856</v>
      </c>
      <c r="G151" s="63">
        <v>85.4</v>
      </c>
      <c r="H151" s="61">
        <v>3674</v>
      </c>
      <c r="I151" s="61">
        <v>1</v>
      </c>
      <c r="J151" s="61" t="s">
        <v>2517</v>
      </c>
      <c r="K151" s="60" t="s">
        <v>2026</v>
      </c>
      <c r="L151" s="1">
        <v>3</v>
      </c>
    </row>
    <row r="152" spans="1:12" ht="12.95" customHeight="1">
      <c r="A152" s="60" t="s">
        <v>2518</v>
      </c>
      <c r="B152" s="60" t="s">
        <v>4</v>
      </c>
      <c r="C152" s="60" t="s">
        <v>188</v>
      </c>
      <c r="D152" s="61">
        <v>37.948210000000003</v>
      </c>
      <c r="E152" s="61">
        <v>-107.87707</v>
      </c>
      <c r="F152" s="62">
        <v>41509</v>
      </c>
      <c r="G152" s="63">
        <v>53.8</v>
      </c>
      <c r="H152" s="61">
        <v>3555</v>
      </c>
      <c r="I152" s="61">
        <v>1</v>
      </c>
      <c r="J152" s="61" t="s">
        <v>2519</v>
      </c>
      <c r="K152" s="60" t="s">
        <v>2026</v>
      </c>
      <c r="L152" s="1">
        <v>6</v>
      </c>
    </row>
    <row r="153" spans="1:12" ht="12.95" customHeight="1">
      <c r="A153" s="60" t="s">
        <v>2520</v>
      </c>
      <c r="B153" s="60" t="s">
        <v>192</v>
      </c>
      <c r="C153" s="60" t="s">
        <v>193</v>
      </c>
      <c r="D153" s="61">
        <v>37.940845000000003</v>
      </c>
      <c r="E153" s="61">
        <v>-107.9761433</v>
      </c>
      <c r="F153" s="62">
        <v>39702</v>
      </c>
      <c r="G153" s="63">
        <v>80.3</v>
      </c>
      <c r="H153" s="61">
        <v>3141</v>
      </c>
      <c r="I153" s="61">
        <v>1</v>
      </c>
      <c r="J153" s="61" t="s">
        <v>2521</v>
      </c>
      <c r="K153" s="60" t="s">
        <v>2026</v>
      </c>
      <c r="L153" s="1">
        <v>3</v>
      </c>
    </row>
    <row r="154" spans="1:12" ht="12.95" customHeight="1">
      <c r="A154" s="60" t="s">
        <v>2522</v>
      </c>
      <c r="B154" s="60" t="s">
        <v>201</v>
      </c>
      <c r="C154" s="60" t="s">
        <v>202</v>
      </c>
      <c r="D154" s="61">
        <v>38.206192000000001</v>
      </c>
      <c r="E154" s="61">
        <v>-108.617327</v>
      </c>
      <c r="F154" s="62">
        <v>41849</v>
      </c>
      <c r="G154" s="63">
        <v>45.5</v>
      </c>
      <c r="H154" s="61">
        <v>3677</v>
      </c>
      <c r="I154" s="61">
        <v>5</v>
      </c>
      <c r="J154" s="61" t="s">
        <v>2523</v>
      </c>
      <c r="K154" s="60" t="s">
        <v>2024</v>
      </c>
      <c r="L154" s="1">
        <v>2</v>
      </c>
    </row>
    <row r="155" spans="1:12" ht="12.95" customHeight="1">
      <c r="A155" s="60" t="s">
        <v>2524</v>
      </c>
      <c r="B155" s="60" t="s">
        <v>207</v>
      </c>
      <c r="C155" s="60" t="s">
        <v>208</v>
      </c>
      <c r="D155" s="61">
        <v>37.937361000000003</v>
      </c>
      <c r="E155" s="61">
        <v>-108.037746</v>
      </c>
      <c r="F155" s="62">
        <v>40744</v>
      </c>
      <c r="G155" s="63">
        <v>85.7</v>
      </c>
      <c r="H155" s="61">
        <v>3379</v>
      </c>
      <c r="I155" s="61">
        <v>1</v>
      </c>
      <c r="J155" s="61" t="s">
        <v>2525</v>
      </c>
      <c r="K155" s="60" t="s">
        <v>2026</v>
      </c>
      <c r="L155" s="1">
        <v>2</v>
      </c>
    </row>
    <row r="156" spans="1:12" ht="12.95" customHeight="1">
      <c r="A156" s="60" t="s">
        <v>2526</v>
      </c>
      <c r="B156" s="60" t="s">
        <v>209</v>
      </c>
      <c r="C156" s="60" t="s">
        <v>210</v>
      </c>
      <c r="D156" s="61">
        <v>38.126166699999999</v>
      </c>
      <c r="E156" s="61">
        <v>-108.2076667</v>
      </c>
      <c r="F156" s="62">
        <v>40745</v>
      </c>
      <c r="G156" s="63">
        <v>37.4</v>
      </c>
      <c r="H156" s="61">
        <v>3380</v>
      </c>
      <c r="I156" s="61">
        <v>1</v>
      </c>
      <c r="J156" s="61" t="s">
        <v>2527</v>
      </c>
      <c r="K156" s="60" t="s">
        <v>2024</v>
      </c>
      <c r="L156" s="70">
        <v>0</v>
      </c>
    </row>
    <row r="157" spans="1:12" ht="12.95" customHeight="1">
      <c r="A157" s="60" t="s">
        <v>2528</v>
      </c>
      <c r="B157" s="60" t="s">
        <v>214</v>
      </c>
      <c r="C157" s="60" t="s">
        <v>94</v>
      </c>
      <c r="D157" s="61">
        <v>37.940183300000001</v>
      </c>
      <c r="E157" s="61">
        <v>-107.8988166</v>
      </c>
      <c r="F157" s="62">
        <v>39702</v>
      </c>
      <c r="G157" s="63">
        <v>67.5</v>
      </c>
      <c r="H157" s="61">
        <v>3142</v>
      </c>
      <c r="I157" s="61">
        <v>1</v>
      </c>
      <c r="J157" s="61" t="s">
        <v>2529</v>
      </c>
      <c r="K157" s="60" t="s">
        <v>2026</v>
      </c>
      <c r="L157" s="1">
        <v>5</v>
      </c>
    </row>
    <row r="158" spans="1:12" ht="12.95" customHeight="1">
      <c r="A158" s="60" t="s">
        <v>2530</v>
      </c>
      <c r="B158" s="60" t="s">
        <v>227</v>
      </c>
      <c r="C158" s="60" t="s">
        <v>228</v>
      </c>
      <c r="D158" s="61">
        <v>38.438405000000003</v>
      </c>
      <c r="E158" s="61">
        <v>-108.83777499999999</v>
      </c>
      <c r="F158" s="62">
        <v>41850</v>
      </c>
      <c r="G158" s="63">
        <v>62.4</v>
      </c>
      <c r="H158" s="61">
        <v>3726</v>
      </c>
      <c r="I158" s="61">
        <v>1</v>
      </c>
      <c r="J158" s="61" t="s">
        <v>2531</v>
      </c>
      <c r="K158" s="60" t="s">
        <v>2024</v>
      </c>
      <c r="L158" s="1">
        <v>1</v>
      </c>
    </row>
    <row r="159" spans="1:12" ht="12.95" customHeight="1">
      <c r="A159" s="60" t="s">
        <v>2532</v>
      </c>
      <c r="B159" s="60" t="s">
        <v>234</v>
      </c>
      <c r="C159" s="60" t="s">
        <v>235</v>
      </c>
      <c r="D159" s="61">
        <v>38.386766000000001</v>
      </c>
      <c r="E159" s="61">
        <v>-108.75778699999999</v>
      </c>
      <c r="F159" s="62">
        <v>40743</v>
      </c>
      <c r="G159" s="63">
        <v>37.1</v>
      </c>
      <c r="H159" s="61">
        <v>3383</v>
      </c>
      <c r="I159" s="61">
        <v>1</v>
      </c>
      <c r="J159" s="61" t="s">
        <v>2533</v>
      </c>
      <c r="K159" s="60" t="s">
        <v>2024</v>
      </c>
      <c r="L159" s="1">
        <v>1</v>
      </c>
    </row>
    <row r="160" spans="1:12" ht="12.95" customHeight="1">
      <c r="A160" s="60" t="s">
        <v>2534</v>
      </c>
      <c r="B160" s="60" t="s">
        <v>287</v>
      </c>
      <c r="C160" s="60" t="s">
        <v>288</v>
      </c>
      <c r="D160" s="61">
        <v>40.622280000000003</v>
      </c>
      <c r="E160" s="61">
        <v>-107.46696</v>
      </c>
      <c r="F160" s="62">
        <v>40758</v>
      </c>
      <c r="G160" s="63">
        <v>80.3</v>
      </c>
      <c r="H160" s="61">
        <v>3385</v>
      </c>
      <c r="I160" s="61">
        <v>1</v>
      </c>
      <c r="J160" s="61" t="s">
        <v>2535</v>
      </c>
      <c r="K160" s="60" t="s">
        <v>2024</v>
      </c>
      <c r="L160" s="1">
        <v>3</v>
      </c>
    </row>
    <row r="161" spans="1:12" ht="12.95" customHeight="1">
      <c r="A161" s="60" t="s">
        <v>2536</v>
      </c>
      <c r="B161" s="60" t="s">
        <v>376</v>
      </c>
      <c r="C161" s="60" t="s">
        <v>377</v>
      </c>
      <c r="D161" s="61">
        <v>39.99897</v>
      </c>
      <c r="E161" s="61">
        <v>-105.82758</v>
      </c>
      <c r="F161" s="62">
        <v>40812</v>
      </c>
      <c r="G161" s="63">
        <v>63</v>
      </c>
      <c r="H161" s="61">
        <v>3400</v>
      </c>
      <c r="I161" s="61">
        <v>1</v>
      </c>
      <c r="J161" s="61" t="s">
        <v>2537</v>
      </c>
      <c r="K161" s="60" t="s">
        <v>2026</v>
      </c>
      <c r="L161" s="1">
        <v>4</v>
      </c>
    </row>
    <row r="162" spans="1:12" ht="12.95" customHeight="1">
      <c r="A162" s="60" t="s">
        <v>2538</v>
      </c>
      <c r="B162" s="60" t="s">
        <v>381</v>
      </c>
      <c r="C162" s="60" t="s">
        <v>382</v>
      </c>
      <c r="D162" s="61">
        <v>39.934660999999998</v>
      </c>
      <c r="E162" s="61">
        <v>-105.899884</v>
      </c>
      <c r="F162" s="62">
        <v>40434</v>
      </c>
      <c r="G162" s="63">
        <v>62.4</v>
      </c>
      <c r="H162" s="61">
        <v>3287</v>
      </c>
      <c r="I162" s="61">
        <v>1</v>
      </c>
      <c r="J162" s="61" t="s">
        <v>2539</v>
      </c>
      <c r="K162" s="60" t="s">
        <v>2026</v>
      </c>
      <c r="L162" s="1">
        <v>1</v>
      </c>
    </row>
    <row r="163" spans="1:12" ht="12.95" customHeight="1">
      <c r="A163" s="60" t="s">
        <v>2540</v>
      </c>
      <c r="B163" s="60" t="s">
        <v>362</v>
      </c>
      <c r="C163" s="60" t="s">
        <v>394</v>
      </c>
      <c r="D163" s="61">
        <v>39.933548000000002</v>
      </c>
      <c r="E163" s="61">
        <v>-105.789861</v>
      </c>
      <c r="F163" s="62">
        <v>40812</v>
      </c>
      <c r="G163" s="63">
        <v>18.399999999999999</v>
      </c>
      <c r="H163" s="61">
        <v>3402</v>
      </c>
      <c r="I163" s="61">
        <v>1</v>
      </c>
      <c r="J163" s="61" t="s">
        <v>2541</v>
      </c>
      <c r="K163" s="60" t="s">
        <v>2026</v>
      </c>
      <c r="L163" s="1">
        <v>5</v>
      </c>
    </row>
    <row r="164" spans="1:12" ht="12.95" customHeight="1">
      <c r="A164" s="60" t="s">
        <v>2542</v>
      </c>
      <c r="B164" s="60" t="s">
        <v>414</v>
      </c>
      <c r="C164" s="60" t="s">
        <v>415</v>
      </c>
      <c r="D164" s="61">
        <v>40.050849999999997</v>
      </c>
      <c r="E164" s="61">
        <v>-106.58299</v>
      </c>
      <c r="F164" s="62">
        <v>40756</v>
      </c>
      <c r="G164" s="63">
        <v>62.3</v>
      </c>
      <c r="H164" s="61">
        <v>3407</v>
      </c>
      <c r="I164" s="61">
        <v>1</v>
      </c>
      <c r="J164" s="61" t="s">
        <v>2543</v>
      </c>
      <c r="K164" s="60" t="s">
        <v>2026</v>
      </c>
      <c r="L164" s="1">
        <v>2</v>
      </c>
    </row>
    <row r="165" spans="1:12" ht="12.95" customHeight="1">
      <c r="A165" s="60" t="s">
        <v>2544</v>
      </c>
      <c r="B165" s="60" t="s">
        <v>487</v>
      </c>
      <c r="C165" s="60" t="s">
        <v>488</v>
      </c>
      <c r="D165" s="61">
        <v>39.641039999999997</v>
      </c>
      <c r="E165" s="61">
        <v>-106.39617</v>
      </c>
      <c r="F165" s="62">
        <v>39715</v>
      </c>
      <c r="G165" s="63">
        <v>36.1</v>
      </c>
      <c r="H165" s="61">
        <v>3149</v>
      </c>
      <c r="I165" s="61">
        <v>1</v>
      </c>
      <c r="J165" s="61" t="s">
        <v>2545</v>
      </c>
      <c r="K165" s="60" t="s">
        <v>2026</v>
      </c>
      <c r="L165" s="1">
        <v>3</v>
      </c>
    </row>
    <row r="166" spans="1:12" ht="12.95" customHeight="1">
      <c r="A166" s="60" t="s">
        <v>2546</v>
      </c>
      <c r="B166" s="60" t="s">
        <v>65</v>
      </c>
      <c r="C166" s="60" t="s">
        <v>484</v>
      </c>
      <c r="D166" s="61">
        <v>39.629199999999997</v>
      </c>
      <c r="E166" s="61">
        <v>-106.52321999999999</v>
      </c>
      <c r="F166" s="62">
        <v>40772</v>
      </c>
      <c r="G166" s="63">
        <v>34.299999999999997</v>
      </c>
      <c r="H166" s="61">
        <v>3420</v>
      </c>
      <c r="I166" s="61">
        <v>1</v>
      </c>
      <c r="J166" s="61" t="s">
        <v>2547</v>
      </c>
      <c r="K166" s="60" t="s">
        <v>2026</v>
      </c>
      <c r="L166" s="1">
        <v>3</v>
      </c>
    </row>
    <row r="167" spans="1:12" ht="12.95" customHeight="1">
      <c r="A167" s="60" t="s">
        <v>2548</v>
      </c>
      <c r="B167" s="60" t="s">
        <v>489</v>
      </c>
      <c r="C167" s="60" t="s">
        <v>490</v>
      </c>
      <c r="D167" s="61">
        <v>39.610059999999997</v>
      </c>
      <c r="E167" s="61">
        <v>-106.44689</v>
      </c>
      <c r="F167" s="62">
        <v>40772</v>
      </c>
      <c r="G167" s="63">
        <v>34.200000000000003</v>
      </c>
      <c r="H167" s="61">
        <v>3421</v>
      </c>
      <c r="I167" s="61">
        <v>1</v>
      </c>
      <c r="J167" s="61" t="s">
        <v>2549</v>
      </c>
      <c r="K167" s="60" t="s">
        <v>2026</v>
      </c>
      <c r="L167" s="1">
        <v>5</v>
      </c>
    </row>
    <row r="168" spans="1:12" ht="12.95" customHeight="1">
      <c r="A168" s="60" t="s">
        <v>2550</v>
      </c>
      <c r="B168" s="60" t="s">
        <v>489</v>
      </c>
      <c r="C168" s="60" t="s">
        <v>491</v>
      </c>
      <c r="D168" s="61">
        <v>39.620989999999999</v>
      </c>
      <c r="E168" s="61">
        <v>-106.4264</v>
      </c>
      <c r="F168" s="62">
        <v>39714</v>
      </c>
      <c r="G168" s="63">
        <v>36.9</v>
      </c>
      <c r="H168" s="61">
        <v>3152</v>
      </c>
      <c r="I168" s="61">
        <v>1</v>
      </c>
      <c r="J168" s="61" t="s">
        <v>2551</v>
      </c>
      <c r="K168" s="60" t="s">
        <v>2026</v>
      </c>
      <c r="L168" s="1">
        <v>6</v>
      </c>
    </row>
    <row r="169" spans="1:12" ht="12.95" customHeight="1">
      <c r="A169" s="60" t="s">
        <v>2552</v>
      </c>
      <c r="B169" s="60" t="s">
        <v>489</v>
      </c>
      <c r="C169" s="60" t="s">
        <v>496</v>
      </c>
      <c r="D169" s="61">
        <v>39.641669999999998</v>
      </c>
      <c r="E169" s="61">
        <v>-106.30667</v>
      </c>
      <c r="F169" s="62">
        <v>41507</v>
      </c>
      <c r="G169" s="63">
        <v>14.4</v>
      </c>
      <c r="H169" s="61">
        <v>3568</v>
      </c>
      <c r="I169" s="61">
        <v>1</v>
      </c>
      <c r="J169" s="61" t="s">
        <v>2553</v>
      </c>
      <c r="K169" s="60" t="s">
        <v>2026</v>
      </c>
      <c r="L169" s="1">
        <v>4</v>
      </c>
    </row>
    <row r="170" spans="1:12" ht="12.95" customHeight="1">
      <c r="A170" s="60" t="s">
        <v>2554</v>
      </c>
      <c r="B170" s="60" t="s">
        <v>489</v>
      </c>
      <c r="C170" s="60" t="s">
        <v>506</v>
      </c>
      <c r="D170" s="61">
        <v>39.626383300000001</v>
      </c>
      <c r="E170" s="61">
        <v>-106.27684499999999</v>
      </c>
      <c r="F170" s="62">
        <v>40436</v>
      </c>
      <c r="G170" s="63">
        <v>38.1</v>
      </c>
      <c r="H170" s="61">
        <v>3298</v>
      </c>
      <c r="I170" s="61">
        <v>1</v>
      </c>
      <c r="J170" s="61" t="s">
        <v>2555</v>
      </c>
      <c r="K170" s="60" t="s">
        <v>2026</v>
      </c>
      <c r="L170" s="1">
        <v>1</v>
      </c>
    </row>
    <row r="171" spans="1:12" ht="12.95" customHeight="1">
      <c r="A171" s="60" t="s">
        <v>2556</v>
      </c>
      <c r="B171" s="60" t="s">
        <v>507</v>
      </c>
      <c r="C171" s="60" t="s">
        <v>508</v>
      </c>
      <c r="D171" s="61">
        <v>39.473100000000002</v>
      </c>
      <c r="E171" s="61">
        <v>-106.36799999999999</v>
      </c>
      <c r="F171" s="62">
        <v>40071</v>
      </c>
      <c r="G171" s="63">
        <v>76.599999999999994</v>
      </c>
      <c r="H171" s="61">
        <v>3188</v>
      </c>
      <c r="I171" s="61">
        <v>1</v>
      </c>
      <c r="J171" s="61" t="s">
        <v>2557</v>
      </c>
      <c r="K171" s="60" t="s">
        <v>2026</v>
      </c>
      <c r="L171" s="1">
        <v>2</v>
      </c>
    </row>
    <row r="172" spans="1:12" ht="12.95" customHeight="1">
      <c r="A172" s="60" t="s">
        <v>2558</v>
      </c>
      <c r="B172" s="60" t="s">
        <v>511</v>
      </c>
      <c r="C172" s="60" t="s">
        <v>521</v>
      </c>
      <c r="D172" s="61">
        <v>39.373316000000003</v>
      </c>
      <c r="E172" s="61">
        <v>-107.083755</v>
      </c>
      <c r="F172" s="62">
        <v>40815</v>
      </c>
      <c r="G172" s="63">
        <v>73.2</v>
      </c>
      <c r="H172" s="61">
        <v>3423</v>
      </c>
      <c r="I172" s="61">
        <v>1</v>
      </c>
      <c r="J172" s="61" t="s">
        <v>2559</v>
      </c>
      <c r="K172" s="60" t="s">
        <v>2024</v>
      </c>
      <c r="L172" s="1">
        <v>4</v>
      </c>
    </row>
    <row r="173" spans="1:12" ht="12.95" customHeight="1">
      <c r="A173" s="60" t="s">
        <v>2560</v>
      </c>
      <c r="B173" s="60" t="s">
        <v>511</v>
      </c>
      <c r="C173" s="60" t="s">
        <v>525</v>
      </c>
      <c r="D173" s="61">
        <v>39.367660000000001</v>
      </c>
      <c r="E173" s="61">
        <v>-107.05211</v>
      </c>
      <c r="F173" s="62">
        <v>40072</v>
      </c>
      <c r="G173" s="63">
        <v>69.5</v>
      </c>
      <c r="H173" s="61">
        <v>3190</v>
      </c>
      <c r="I173" s="61">
        <v>1</v>
      </c>
      <c r="J173" s="61" t="s">
        <v>2561</v>
      </c>
      <c r="K173" s="60" t="s">
        <v>2026</v>
      </c>
      <c r="L173" s="1">
        <v>6</v>
      </c>
    </row>
    <row r="174" spans="1:12" ht="12.95" customHeight="1">
      <c r="A174" s="60" t="s">
        <v>2562</v>
      </c>
      <c r="B174" s="60" t="s">
        <v>536</v>
      </c>
      <c r="C174" s="60" t="s">
        <v>537</v>
      </c>
      <c r="D174" s="61">
        <v>39.4572</v>
      </c>
      <c r="E174" s="61">
        <v>-107.265</v>
      </c>
      <c r="F174" s="62">
        <v>40813</v>
      </c>
      <c r="G174" s="63">
        <v>41.2</v>
      </c>
      <c r="H174" s="61">
        <v>3427</v>
      </c>
      <c r="I174" s="61">
        <v>1</v>
      </c>
      <c r="J174" s="61" t="s">
        <v>2563</v>
      </c>
      <c r="K174" s="60" t="s">
        <v>2026</v>
      </c>
      <c r="L174" s="1">
        <v>5</v>
      </c>
    </row>
    <row r="175" spans="1:12" ht="12.95" customHeight="1">
      <c r="A175" s="60" t="s">
        <v>2564</v>
      </c>
      <c r="B175" s="60" t="s">
        <v>539</v>
      </c>
      <c r="C175" s="60" t="s">
        <v>556</v>
      </c>
      <c r="D175" s="61">
        <v>39.085383999999998</v>
      </c>
      <c r="E175" s="61">
        <v>-107.24226400000001</v>
      </c>
      <c r="F175" s="62">
        <v>40814</v>
      </c>
      <c r="G175" s="63">
        <v>67.7</v>
      </c>
      <c r="H175" s="61">
        <v>3435</v>
      </c>
      <c r="I175" s="61">
        <v>1</v>
      </c>
      <c r="J175" s="61" t="s">
        <v>2565</v>
      </c>
      <c r="K175" s="60" t="s">
        <v>2026</v>
      </c>
      <c r="L175" s="1">
        <v>5</v>
      </c>
    </row>
    <row r="176" spans="1:12" ht="12.95" customHeight="1">
      <c r="A176" s="60" t="s">
        <v>2566</v>
      </c>
      <c r="B176" s="60" t="s">
        <v>557</v>
      </c>
      <c r="C176" s="60" t="s">
        <v>558</v>
      </c>
      <c r="D176" s="61">
        <v>39.330866</v>
      </c>
      <c r="E176" s="61">
        <v>-106.986115</v>
      </c>
      <c r="F176" s="62">
        <v>40812</v>
      </c>
      <c r="G176" s="63">
        <v>57.4</v>
      </c>
      <c r="H176" s="61">
        <v>3436</v>
      </c>
      <c r="I176" s="61">
        <v>1</v>
      </c>
      <c r="J176" s="61" t="s">
        <v>2567</v>
      </c>
      <c r="K176" s="60" t="s">
        <v>2024</v>
      </c>
      <c r="L176" s="1">
        <v>4</v>
      </c>
    </row>
    <row r="177" spans="1:12" ht="12.95" customHeight="1">
      <c r="A177" s="60" t="s">
        <v>2568</v>
      </c>
      <c r="B177" s="60" t="s">
        <v>557</v>
      </c>
      <c r="C177" s="60" t="s">
        <v>559</v>
      </c>
      <c r="D177" s="61">
        <v>39.298229999999997</v>
      </c>
      <c r="E177" s="61">
        <v>-106.95996</v>
      </c>
      <c r="F177" s="62">
        <v>39660</v>
      </c>
      <c r="G177" s="63">
        <v>57.1</v>
      </c>
      <c r="H177" s="61">
        <v>3157</v>
      </c>
      <c r="I177" s="61">
        <v>1</v>
      </c>
      <c r="J177" s="61" t="s">
        <v>2569</v>
      </c>
      <c r="K177" s="60" t="s">
        <v>2026</v>
      </c>
      <c r="L177" s="1">
        <v>3</v>
      </c>
    </row>
    <row r="178" spans="1:12" ht="12.95" customHeight="1">
      <c r="A178" s="60" t="s">
        <v>2570</v>
      </c>
      <c r="B178" s="60" t="s">
        <v>560</v>
      </c>
      <c r="C178" s="60" t="s">
        <v>561</v>
      </c>
      <c r="D178" s="61">
        <v>39.310211000000002</v>
      </c>
      <c r="E178" s="61">
        <v>-106.980968</v>
      </c>
      <c r="F178" s="62">
        <v>40812</v>
      </c>
      <c r="G178" s="63">
        <v>60.6</v>
      </c>
      <c r="H178" s="61">
        <v>3437</v>
      </c>
      <c r="I178" s="61">
        <v>1</v>
      </c>
      <c r="J178" s="61" t="s">
        <v>2571</v>
      </c>
      <c r="K178" s="60" t="s">
        <v>2024</v>
      </c>
      <c r="L178" s="1">
        <v>4</v>
      </c>
    </row>
    <row r="179" spans="1:12" ht="12.95" customHeight="1">
      <c r="A179" s="60" t="s">
        <v>2572</v>
      </c>
      <c r="B179" s="60" t="s">
        <v>562</v>
      </c>
      <c r="C179" s="60" t="s">
        <v>566</v>
      </c>
      <c r="D179" s="61">
        <v>39.379052999999999</v>
      </c>
      <c r="E179" s="61">
        <v>-106.964175</v>
      </c>
      <c r="F179" s="62">
        <v>41177</v>
      </c>
      <c r="G179" s="63">
        <v>56.5</v>
      </c>
      <c r="H179" s="61">
        <v>3495</v>
      </c>
      <c r="I179" s="61">
        <v>1</v>
      </c>
      <c r="J179" s="61" t="s">
        <v>2573</v>
      </c>
      <c r="K179" s="60" t="s">
        <v>2026</v>
      </c>
      <c r="L179" s="1">
        <v>4</v>
      </c>
    </row>
    <row r="180" spans="1:12" ht="12.95" customHeight="1">
      <c r="A180" s="60" t="s">
        <v>2574</v>
      </c>
      <c r="B180" s="60" t="s">
        <v>562</v>
      </c>
      <c r="C180" s="60" t="s">
        <v>567</v>
      </c>
      <c r="D180" s="61">
        <v>39.378098999999999</v>
      </c>
      <c r="E180" s="61">
        <v>-106.89274399999999</v>
      </c>
      <c r="F180" s="62">
        <v>41177</v>
      </c>
      <c r="G180" s="63">
        <v>45.6</v>
      </c>
      <c r="H180" s="61">
        <v>3496</v>
      </c>
      <c r="I180" s="61">
        <v>1</v>
      </c>
      <c r="J180" s="61" t="s">
        <v>2575</v>
      </c>
      <c r="K180" s="60" t="s">
        <v>2026</v>
      </c>
      <c r="L180" s="1">
        <v>3</v>
      </c>
    </row>
    <row r="181" spans="1:12" ht="12.95" customHeight="1">
      <c r="A181" s="60" t="s">
        <v>2576</v>
      </c>
      <c r="B181" s="60" t="s">
        <v>562</v>
      </c>
      <c r="C181" s="60" t="s">
        <v>568</v>
      </c>
      <c r="D181" s="61">
        <v>39.369788</v>
      </c>
      <c r="E181" s="61">
        <v>-106.858709</v>
      </c>
      <c r="F181" s="62">
        <v>41177</v>
      </c>
      <c r="G181" s="63">
        <v>51.8</v>
      </c>
      <c r="H181" s="61">
        <v>3497</v>
      </c>
      <c r="I181" s="61">
        <v>1</v>
      </c>
      <c r="J181" s="61" t="s">
        <v>2577</v>
      </c>
      <c r="K181" s="60" t="s">
        <v>2026</v>
      </c>
      <c r="L181" s="1">
        <v>4</v>
      </c>
    </row>
    <row r="182" spans="1:12" ht="12.95" customHeight="1">
      <c r="A182" s="60" t="s">
        <v>2578</v>
      </c>
      <c r="B182" s="60" t="s">
        <v>562</v>
      </c>
      <c r="C182" s="60" t="s">
        <v>569</v>
      </c>
      <c r="D182" s="61">
        <v>39.361091999999999</v>
      </c>
      <c r="E182" s="61">
        <v>-106.84345999999999</v>
      </c>
      <c r="F182" s="62">
        <v>41177</v>
      </c>
      <c r="G182" s="63">
        <v>57.7</v>
      </c>
      <c r="H182" s="61">
        <v>3498</v>
      </c>
      <c r="I182" s="61">
        <v>1</v>
      </c>
      <c r="J182" s="61" t="s">
        <v>2579</v>
      </c>
      <c r="K182" s="60" t="s">
        <v>2026</v>
      </c>
      <c r="L182" s="1">
        <v>4</v>
      </c>
    </row>
    <row r="183" spans="1:12" ht="12.95" customHeight="1">
      <c r="A183" s="60" t="s">
        <v>2580</v>
      </c>
      <c r="B183" s="60" t="s">
        <v>562</v>
      </c>
      <c r="C183" s="60" t="s">
        <v>570</v>
      </c>
      <c r="D183" s="61">
        <v>39.362774000000002</v>
      </c>
      <c r="E183" s="61">
        <v>-106.829601</v>
      </c>
      <c r="F183" s="62">
        <v>41177</v>
      </c>
      <c r="G183" s="63">
        <v>30.2</v>
      </c>
      <c r="H183" s="61">
        <v>3499</v>
      </c>
      <c r="I183" s="61">
        <v>1</v>
      </c>
      <c r="J183" s="61" t="s">
        <v>2581</v>
      </c>
      <c r="K183" s="60" t="s">
        <v>2026</v>
      </c>
      <c r="L183" s="1">
        <v>4</v>
      </c>
    </row>
    <row r="184" spans="1:12" ht="12.95" customHeight="1">
      <c r="A184" s="60" t="s">
        <v>2582</v>
      </c>
      <c r="B184" s="60" t="s">
        <v>562</v>
      </c>
      <c r="C184" s="60" t="s">
        <v>571</v>
      </c>
      <c r="D184" s="61">
        <v>39.329681999999998</v>
      </c>
      <c r="E184" s="61">
        <v>-106.658248</v>
      </c>
      <c r="F184" s="62">
        <v>41177</v>
      </c>
      <c r="G184" s="63">
        <v>59.8</v>
      </c>
      <c r="H184" s="61">
        <v>3500</v>
      </c>
      <c r="I184" s="61">
        <v>1</v>
      </c>
      <c r="J184" s="61" t="s">
        <v>2583</v>
      </c>
      <c r="K184" s="60" t="s">
        <v>2026</v>
      </c>
      <c r="L184" s="1">
        <v>3</v>
      </c>
    </row>
    <row r="185" spans="1:12" ht="12.95" customHeight="1">
      <c r="A185" s="60" t="s">
        <v>2584</v>
      </c>
      <c r="B185" s="60" t="s">
        <v>593</v>
      </c>
      <c r="C185" s="60" t="s">
        <v>594</v>
      </c>
      <c r="D185" s="61">
        <v>39.245109999999997</v>
      </c>
      <c r="E185" s="61">
        <v>-106.7521</v>
      </c>
      <c r="F185" s="62">
        <v>39660</v>
      </c>
      <c r="G185" s="63">
        <v>84.8</v>
      </c>
      <c r="H185" s="61">
        <v>3158</v>
      </c>
      <c r="I185" s="61">
        <v>1</v>
      </c>
      <c r="J185" s="61" t="s">
        <v>2585</v>
      </c>
      <c r="K185" s="60" t="s">
        <v>2026</v>
      </c>
      <c r="L185" s="70">
        <v>0</v>
      </c>
    </row>
    <row r="186" spans="1:12" ht="12.95" customHeight="1">
      <c r="A186" s="60" t="s">
        <v>2586</v>
      </c>
      <c r="B186" s="60" t="s">
        <v>511</v>
      </c>
      <c r="C186" s="60" t="s">
        <v>595</v>
      </c>
      <c r="D186" s="61">
        <v>39.257379999999998</v>
      </c>
      <c r="E186" s="61">
        <v>-106.88209999999999</v>
      </c>
      <c r="F186" s="62">
        <v>40072</v>
      </c>
      <c r="G186" s="63">
        <v>53.6</v>
      </c>
      <c r="H186" s="61">
        <v>3192</v>
      </c>
      <c r="I186" s="61">
        <v>1</v>
      </c>
      <c r="J186" s="61" t="s">
        <v>2587</v>
      </c>
      <c r="K186" s="60" t="s">
        <v>2026</v>
      </c>
      <c r="L186" s="1">
        <v>6</v>
      </c>
    </row>
    <row r="187" spans="1:12" ht="12.95" customHeight="1">
      <c r="A187" s="60" t="s">
        <v>2588</v>
      </c>
      <c r="B187" s="60" t="s">
        <v>511</v>
      </c>
      <c r="C187" s="60" t="s">
        <v>600</v>
      </c>
      <c r="D187" s="61">
        <v>39.194026000000001</v>
      </c>
      <c r="E187" s="61">
        <v>-106.81716</v>
      </c>
      <c r="F187" s="62">
        <v>40819</v>
      </c>
      <c r="G187" s="63">
        <v>50.8</v>
      </c>
      <c r="H187" s="61">
        <v>3441</v>
      </c>
      <c r="I187" s="61">
        <v>1</v>
      </c>
      <c r="J187" s="61" t="s">
        <v>2589</v>
      </c>
      <c r="K187" s="60" t="s">
        <v>2026</v>
      </c>
      <c r="L187" s="1">
        <v>6</v>
      </c>
    </row>
    <row r="188" spans="1:12" ht="12.95" customHeight="1">
      <c r="A188" s="60" t="s">
        <v>2590</v>
      </c>
      <c r="B188" s="60" t="s">
        <v>511</v>
      </c>
      <c r="C188" s="60" t="s">
        <v>606</v>
      </c>
      <c r="D188" s="61">
        <v>39.148200000000003</v>
      </c>
      <c r="E188" s="61">
        <v>-106.78279999999999</v>
      </c>
      <c r="F188" s="62">
        <v>40073</v>
      </c>
      <c r="G188" s="63">
        <v>68.3</v>
      </c>
      <c r="H188" s="61">
        <v>3194</v>
      </c>
      <c r="I188" s="61">
        <v>1</v>
      </c>
      <c r="J188" s="61" t="s">
        <v>2591</v>
      </c>
      <c r="K188" s="60" t="s">
        <v>2026</v>
      </c>
      <c r="L188" s="1">
        <v>4</v>
      </c>
    </row>
    <row r="189" spans="1:12" ht="12.95" customHeight="1">
      <c r="A189" s="60" t="s">
        <v>2592</v>
      </c>
      <c r="B189" s="60" t="s">
        <v>619</v>
      </c>
      <c r="C189" s="60" t="s">
        <v>620</v>
      </c>
      <c r="D189" s="61">
        <v>39.197000000000003</v>
      </c>
      <c r="E189" s="61">
        <v>-106.818</v>
      </c>
      <c r="F189" s="62">
        <v>40073</v>
      </c>
      <c r="G189" s="63">
        <v>49.8</v>
      </c>
      <c r="H189" s="61">
        <v>3195</v>
      </c>
      <c r="I189" s="61">
        <v>1</v>
      </c>
      <c r="J189" s="61" t="s">
        <v>2593</v>
      </c>
      <c r="K189" s="60" t="s">
        <v>2026</v>
      </c>
      <c r="L189" s="1">
        <v>4</v>
      </c>
    </row>
    <row r="190" spans="1:12" ht="12.95" customHeight="1">
      <c r="A190" s="60" t="s">
        <v>2594</v>
      </c>
      <c r="B190" s="60" t="s">
        <v>644</v>
      </c>
      <c r="C190" s="60" t="s">
        <v>645</v>
      </c>
      <c r="D190" s="61">
        <v>40.061459999999997</v>
      </c>
      <c r="E190" s="61">
        <v>-107.01203</v>
      </c>
      <c r="F190" s="62">
        <v>41506</v>
      </c>
      <c r="G190" s="63">
        <v>75.8</v>
      </c>
      <c r="H190" s="61">
        <v>3579</v>
      </c>
      <c r="I190" s="61">
        <v>1</v>
      </c>
      <c r="J190" s="61" t="s">
        <v>2595</v>
      </c>
      <c r="K190" s="60" t="s">
        <v>2026</v>
      </c>
      <c r="L190" s="1">
        <v>2</v>
      </c>
    </row>
    <row r="191" spans="1:12" ht="12.95" customHeight="1">
      <c r="A191" s="60" t="s">
        <v>2596</v>
      </c>
      <c r="B191" s="60" t="s">
        <v>650</v>
      </c>
      <c r="C191" s="60" t="s">
        <v>652</v>
      </c>
      <c r="D191" s="61">
        <v>40.591810000000002</v>
      </c>
      <c r="E191" s="61">
        <v>-107.32057</v>
      </c>
      <c r="F191" s="62">
        <v>39645</v>
      </c>
      <c r="G191" s="63">
        <v>71.2</v>
      </c>
      <c r="H191" s="61">
        <v>3161</v>
      </c>
      <c r="I191" s="61">
        <v>1</v>
      </c>
      <c r="J191" s="61" t="s">
        <v>2597</v>
      </c>
      <c r="K191" s="60" t="s">
        <v>2024</v>
      </c>
      <c r="L191" s="1">
        <v>1</v>
      </c>
    </row>
    <row r="192" spans="1:12" ht="12.95" customHeight="1">
      <c r="A192" s="60" t="s">
        <v>2598</v>
      </c>
      <c r="B192" s="60" t="s">
        <v>650</v>
      </c>
      <c r="C192" s="60" t="s">
        <v>655</v>
      </c>
      <c r="D192" s="61">
        <v>40.669440000000002</v>
      </c>
      <c r="E192" s="61">
        <v>-107.28547</v>
      </c>
      <c r="F192" s="62">
        <v>39644</v>
      </c>
      <c r="G192" s="63">
        <v>83.8</v>
      </c>
      <c r="H192" s="61">
        <v>3163</v>
      </c>
      <c r="I192" s="61">
        <v>1</v>
      </c>
      <c r="J192" s="61" t="s">
        <v>2599</v>
      </c>
      <c r="K192" s="60" t="s">
        <v>2026</v>
      </c>
      <c r="L192" s="1">
        <v>2</v>
      </c>
    </row>
    <row r="193" spans="1:12" ht="12.95" customHeight="1">
      <c r="A193" s="60" t="s">
        <v>2600</v>
      </c>
      <c r="B193" s="60" t="s">
        <v>178</v>
      </c>
      <c r="C193" s="60" t="s">
        <v>669</v>
      </c>
      <c r="D193" s="61">
        <v>40.35633</v>
      </c>
      <c r="E193" s="61">
        <v>-107.104</v>
      </c>
      <c r="F193" s="62">
        <v>40757</v>
      </c>
      <c r="G193" s="63">
        <v>74.2</v>
      </c>
      <c r="H193" s="61">
        <v>3447</v>
      </c>
      <c r="I193" s="61">
        <v>1</v>
      </c>
      <c r="J193" s="61" t="s">
        <v>2601</v>
      </c>
      <c r="K193" s="60" t="s">
        <v>2026</v>
      </c>
      <c r="L193" s="1">
        <v>4</v>
      </c>
    </row>
    <row r="194" spans="1:12" ht="12.95" customHeight="1">
      <c r="A194" s="60" t="s">
        <v>2602</v>
      </c>
      <c r="B194" s="60" t="s">
        <v>674</v>
      </c>
      <c r="C194" s="60" t="s">
        <v>675</v>
      </c>
      <c r="D194" s="61">
        <v>40.697249999999997</v>
      </c>
      <c r="E194" s="61">
        <v>-106.89888999999999</v>
      </c>
      <c r="F194" s="62">
        <v>40757</v>
      </c>
      <c r="G194" s="63">
        <v>50.7</v>
      </c>
      <c r="H194" s="61">
        <v>3448</v>
      </c>
      <c r="I194" s="61">
        <v>1</v>
      </c>
      <c r="J194" s="61" t="s">
        <v>2603</v>
      </c>
      <c r="K194" s="60" t="s">
        <v>2026</v>
      </c>
      <c r="L194" s="1">
        <v>2</v>
      </c>
    </row>
    <row r="195" spans="1:12" ht="12.95" customHeight="1">
      <c r="A195" s="60" t="s">
        <v>2604</v>
      </c>
      <c r="B195" s="60" t="s">
        <v>689</v>
      </c>
      <c r="C195" s="60" t="s">
        <v>690</v>
      </c>
      <c r="D195" s="61">
        <v>40.294530000000002</v>
      </c>
      <c r="E195" s="61">
        <v>-106.79903</v>
      </c>
      <c r="F195" s="62">
        <v>40756</v>
      </c>
      <c r="G195" s="63">
        <v>78.2</v>
      </c>
      <c r="H195" s="61">
        <v>3450</v>
      </c>
      <c r="I195" s="61">
        <v>1</v>
      </c>
      <c r="J195" s="61" t="s">
        <v>2605</v>
      </c>
      <c r="K195" s="60" t="s">
        <v>2026</v>
      </c>
      <c r="L195" s="70">
        <v>0</v>
      </c>
    </row>
    <row r="196" spans="1:12" ht="12.95" customHeight="1">
      <c r="A196" s="60" t="s">
        <v>2606</v>
      </c>
      <c r="B196" s="60" t="s">
        <v>696</v>
      </c>
      <c r="C196" s="60" t="s">
        <v>697</v>
      </c>
      <c r="D196" s="61">
        <v>40.546900000000001</v>
      </c>
      <c r="E196" s="61">
        <v>-107.11252</v>
      </c>
      <c r="F196" s="62">
        <v>40757</v>
      </c>
      <c r="G196" s="63">
        <v>39.799999999999997</v>
      </c>
      <c r="H196" s="61">
        <v>3451</v>
      </c>
      <c r="I196" s="61">
        <v>1</v>
      </c>
      <c r="J196" s="61" t="s">
        <v>2607</v>
      </c>
      <c r="K196" s="60" t="s">
        <v>2026</v>
      </c>
      <c r="L196" s="1">
        <v>3</v>
      </c>
    </row>
    <row r="197" spans="1:12" ht="12.95" customHeight="1">
      <c r="A197" s="60" t="s">
        <v>2608</v>
      </c>
      <c r="B197" s="60" t="s">
        <v>342</v>
      </c>
      <c r="C197" s="60" t="s">
        <v>715</v>
      </c>
      <c r="D197" s="61">
        <v>40.745373000000001</v>
      </c>
      <c r="E197" s="61">
        <v>-106.29673</v>
      </c>
      <c r="F197" s="62">
        <v>41505</v>
      </c>
      <c r="G197" s="63">
        <v>50.5</v>
      </c>
      <c r="H197" s="61">
        <v>3580</v>
      </c>
      <c r="I197" s="61">
        <v>1</v>
      </c>
      <c r="J197" s="61" t="s">
        <v>2609</v>
      </c>
      <c r="K197" s="60" t="s">
        <v>2024</v>
      </c>
      <c r="L197" s="1">
        <v>5</v>
      </c>
    </row>
    <row r="198" spans="1:12" ht="12.95" customHeight="1">
      <c r="A198" s="60" t="s">
        <v>2610</v>
      </c>
      <c r="B198" s="60" t="s">
        <v>342</v>
      </c>
      <c r="C198" s="60" t="s">
        <v>719</v>
      </c>
      <c r="D198" s="61">
        <v>40.553429999999999</v>
      </c>
      <c r="E198" s="61">
        <v>-106.04337</v>
      </c>
      <c r="F198" s="62">
        <v>41505</v>
      </c>
      <c r="G198" s="63">
        <v>75.099999999999994</v>
      </c>
      <c r="H198" s="61">
        <v>3581</v>
      </c>
      <c r="I198" s="61">
        <v>1</v>
      </c>
      <c r="J198" s="61" t="s">
        <v>2611</v>
      </c>
      <c r="K198" s="60" t="s">
        <v>2026</v>
      </c>
      <c r="L198" s="1">
        <v>4</v>
      </c>
    </row>
    <row r="199" spans="1:12" ht="12.95" customHeight="1">
      <c r="A199" s="60" t="s">
        <v>48</v>
      </c>
      <c r="B199" s="60" t="s">
        <v>49</v>
      </c>
      <c r="C199" s="60" t="s">
        <v>50</v>
      </c>
      <c r="D199" s="61">
        <v>38.296509</v>
      </c>
      <c r="E199" s="61">
        <v>-107.488669</v>
      </c>
      <c r="F199" s="62">
        <v>41851</v>
      </c>
      <c r="G199" s="63">
        <v>82.4</v>
      </c>
      <c r="H199" s="61">
        <v>3652</v>
      </c>
      <c r="I199" s="61">
        <v>1</v>
      </c>
      <c r="J199" s="61" t="s">
        <v>2612</v>
      </c>
      <c r="K199" s="60" t="s">
        <v>2026</v>
      </c>
      <c r="L199" s="1">
        <v>1</v>
      </c>
    </row>
    <row r="200" spans="1:12" ht="12.95" customHeight="1">
      <c r="A200" s="60" t="s">
        <v>70</v>
      </c>
      <c r="B200" s="60" t="s">
        <v>67</v>
      </c>
      <c r="C200" s="60" t="s">
        <v>71</v>
      </c>
      <c r="D200" s="61">
        <v>38.695605</v>
      </c>
      <c r="E200" s="61">
        <v>-107.0714</v>
      </c>
      <c r="F200" s="62">
        <v>41864</v>
      </c>
      <c r="G200" s="63">
        <v>83.9</v>
      </c>
      <c r="H200" s="61">
        <v>3656</v>
      </c>
      <c r="I200" s="61">
        <v>1</v>
      </c>
      <c r="J200" s="61" t="s">
        <v>2613</v>
      </c>
      <c r="K200" s="60" t="s">
        <v>2026</v>
      </c>
      <c r="L200" s="1">
        <v>1</v>
      </c>
    </row>
    <row r="201" spans="1:12" ht="12.95" customHeight="1">
      <c r="A201" s="60" t="s">
        <v>76</v>
      </c>
      <c r="B201" s="60" t="s">
        <v>72</v>
      </c>
      <c r="C201" s="60" t="s">
        <v>77</v>
      </c>
      <c r="D201" s="61">
        <v>38.795644000000003</v>
      </c>
      <c r="E201" s="61">
        <v>-107.087673</v>
      </c>
      <c r="F201" s="62">
        <v>41864</v>
      </c>
      <c r="G201" s="63">
        <v>89.1</v>
      </c>
      <c r="H201" s="61">
        <v>3657</v>
      </c>
      <c r="I201" s="61">
        <v>1</v>
      </c>
      <c r="J201" s="61" t="s">
        <v>2614</v>
      </c>
      <c r="K201" s="60" t="s">
        <v>2026</v>
      </c>
      <c r="L201" s="1">
        <v>1</v>
      </c>
    </row>
    <row r="202" spans="1:12" ht="12.95" customHeight="1">
      <c r="A202" s="60" t="s">
        <v>117</v>
      </c>
      <c r="B202" s="60" t="s">
        <v>115</v>
      </c>
      <c r="C202" s="60" t="s">
        <v>118</v>
      </c>
      <c r="D202" s="61">
        <v>38.869199999999999</v>
      </c>
      <c r="E202" s="61">
        <v>-107.60299999999999</v>
      </c>
      <c r="F202" s="62">
        <v>40058</v>
      </c>
      <c r="G202" s="63">
        <v>86.5</v>
      </c>
      <c r="H202" s="61">
        <v>3182</v>
      </c>
      <c r="I202" s="61">
        <v>1</v>
      </c>
      <c r="J202" s="61" t="s">
        <v>2615</v>
      </c>
      <c r="K202" s="60" t="s">
        <v>2024</v>
      </c>
      <c r="L202" s="1">
        <v>4</v>
      </c>
    </row>
    <row r="203" spans="1:12" ht="12.95" customHeight="1">
      <c r="A203" s="60" t="s">
        <v>119</v>
      </c>
      <c r="B203" s="60" t="s">
        <v>115</v>
      </c>
      <c r="C203" s="60" t="s">
        <v>120</v>
      </c>
      <c r="D203" s="61">
        <v>38.918959999999998</v>
      </c>
      <c r="E203" s="61">
        <v>-107.48966</v>
      </c>
      <c r="F203" s="62">
        <v>40058</v>
      </c>
      <c r="G203" s="63">
        <v>82.7</v>
      </c>
      <c r="H203" s="61">
        <v>3183</v>
      </c>
      <c r="I203" s="61">
        <v>1</v>
      </c>
      <c r="J203" s="61" t="s">
        <v>2616</v>
      </c>
      <c r="K203" s="60" t="s">
        <v>2026</v>
      </c>
      <c r="L203" s="1">
        <v>7</v>
      </c>
    </row>
    <row r="204" spans="1:12" ht="12.95" customHeight="1">
      <c r="A204" s="60" t="s">
        <v>176</v>
      </c>
      <c r="B204" s="60" t="s">
        <v>177</v>
      </c>
      <c r="C204" s="60" t="s">
        <v>114</v>
      </c>
      <c r="D204" s="61">
        <v>37.598635000000002</v>
      </c>
      <c r="E204" s="61">
        <v>-108.112647</v>
      </c>
      <c r="F204" s="62">
        <v>41856</v>
      </c>
      <c r="G204" s="63">
        <v>61.9</v>
      </c>
      <c r="H204" s="61">
        <v>3673</v>
      </c>
      <c r="I204" s="61">
        <v>1</v>
      </c>
      <c r="J204" s="61" t="s">
        <v>2617</v>
      </c>
      <c r="K204" s="60" t="s">
        <v>2026</v>
      </c>
      <c r="L204" s="1">
        <v>1</v>
      </c>
    </row>
    <row r="205" spans="1:12" ht="12.95" customHeight="1">
      <c r="A205" s="60" t="s">
        <v>182</v>
      </c>
      <c r="B205" s="60" t="s">
        <v>180</v>
      </c>
      <c r="C205" s="60" t="s">
        <v>183</v>
      </c>
      <c r="D205" s="61">
        <v>37.705390000000001</v>
      </c>
      <c r="E205" s="61">
        <v>-108.246014</v>
      </c>
      <c r="F205" s="62">
        <v>41856</v>
      </c>
      <c r="G205" s="63">
        <v>68.5</v>
      </c>
      <c r="H205" s="61">
        <v>3675</v>
      </c>
      <c r="I205" s="61">
        <v>1</v>
      </c>
      <c r="J205" s="61" t="s">
        <v>2618</v>
      </c>
      <c r="K205" s="60" t="s">
        <v>2026</v>
      </c>
      <c r="L205" s="1">
        <v>5</v>
      </c>
    </row>
    <row r="206" spans="1:12" ht="12.95" customHeight="1">
      <c r="A206" s="60" t="s">
        <v>184</v>
      </c>
      <c r="B206" s="60" t="s">
        <v>185</v>
      </c>
      <c r="C206" s="60" t="s">
        <v>186</v>
      </c>
      <c r="D206" s="61">
        <v>37.698213000000003</v>
      </c>
      <c r="E206" s="61">
        <v>-108.016901</v>
      </c>
      <c r="F206" s="62">
        <v>41828</v>
      </c>
      <c r="G206" s="63">
        <v>62.8</v>
      </c>
      <c r="H206" s="61">
        <v>3676</v>
      </c>
      <c r="I206" s="61">
        <v>1</v>
      </c>
      <c r="J206" s="61" t="s">
        <v>2619</v>
      </c>
      <c r="K206" s="60" t="s">
        <v>2026</v>
      </c>
      <c r="L206" s="1">
        <v>1</v>
      </c>
    </row>
    <row r="207" spans="1:12" ht="12.95" customHeight="1">
      <c r="A207" s="60" t="s">
        <v>190</v>
      </c>
      <c r="B207" s="60" t="s">
        <v>4</v>
      </c>
      <c r="C207" s="60" t="s">
        <v>191</v>
      </c>
      <c r="D207" s="61">
        <v>37.93526</v>
      </c>
      <c r="E207" s="61">
        <v>-107.80853</v>
      </c>
      <c r="F207" s="62">
        <v>40806</v>
      </c>
      <c r="G207" s="63">
        <v>64.8</v>
      </c>
      <c r="H207" s="61">
        <v>3377</v>
      </c>
      <c r="I207" s="61">
        <v>1</v>
      </c>
      <c r="J207" s="61" t="s">
        <v>2620</v>
      </c>
      <c r="K207" s="60" t="s">
        <v>2026</v>
      </c>
      <c r="L207" s="1">
        <v>5</v>
      </c>
    </row>
    <row r="208" spans="1:12" ht="12.95" customHeight="1">
      <c r="A208" s="60" t="s">
        <v>335</v>
      </c>
      <c r="B208" s="60" t="s">
        <v>331</v>
      </c>
      <c r="C208" s="60" t="s">
        <v>336</v>
      </c>
      <c r="D208" s="61">
        <v>40.115015</v>
      </c>
      <c r="E208" s="61">
        <v>-108.360103</v>
      </c>
      <c r="F208" s="62">
        <v>40814</v>
      </c>
      <c r="G208" s="63">
        <v>42.5</v>
      </c>
      <c r="H208" s="61">
        <v>3393</v>
      </c>
      <c r="I208" s="61">
        <v>1</v>
      </c>
      <c r="J208" s="61" t="s">
        <v>2621</v>
      </c>
      <c r="K208" s="60" t="s">
        <v>2024</v>
      </c>
      <c r="L208" s="70">
        <v>0</v>
      </c>
    </row>
    <row r="209" spans="1:12" ht="12.95" customHeight="1">
      <c r="A209" s="60" t="s">
        <v>344</v>
      </c>
      <c r="B209" s="60" t="s">
        <v>345</v>
      </c>
      <c r="C209" s="60" t="s">
        <v>346</v>
      </c>
      <c r="D209" s="61">
        <v>40.080258999999998</v>
      </c>
      <c r="E209" s="61">
        <v>-106.09857100000001</v>
      </c>
      <c r="F209" s="62">
        <v>40812</v>
      </c>
      <c r="G209" s="63">
        <v>51.2</v>
      </c>
      <c r="H209" s="61">
        <v>3394</v>
      </c>
      <c r="I209" s="61">
        <v>1</v>
      </c>
      <c r="J209" s="61" t="s">
        <v>2622</v>
      </c>
      <c r="K209" s="60" t="s">
        <v>2026</v>
      </c>
      <c r="L209" s="1">
        <v>4</v>
      </c>
    </row>
    <row r="210" spans="1:12" ht="12.95" customHeight="1">
      <c r="A210" s="60" t="s">
        <v>347</v>
      </c>
      <c r="B210" s="60" t="s">
        <v>345</v>
      </c>
      <c r="C210" s="60" t="s">
        <v>348</v>
      </c>
      <c r="D210" s="61">
        <v>40.063279000000001</v>
      </c>
      <c r="E210" s="61">
        <v>-106.191402</v>
      </c>
      <c r="F210" s="62">
        <v>40812</v>
      </c>
      <c r="G210" s="63">
        <v>52.5</v>
      </c>
      <c r="H210" s="61">
        <v>3395</v>
      </c>
      <c r="I210" s="61">
        <v>1</v>
      </c>
      <c r="J210" s="61" t="s">
        <v>2623</v>
      </c>
      <c r="K210" s="60" t="s">
        <v>2026</v>
      </c>
      <c r="L210" s="1">
        <v>5</v>
      </c>
    </row>
    <row r="211" spans="1:12" ht="12.95" customHeight="1">
      <c r="A211" s="60" t="s">
        <v>349</v>
      </c>
      <c r="B211" s="60" t="s">
        <v>345</v>
      </c>
      <c r="C211" s="60" t="s">
        <v>350</v>
      </c>
      <c r="D211" s="61">
        <v>40.055596999999999</v>
      </c>
      <c r="E211" s="61">
        <v>-106.283574</v>
      </c>
      <c r="F211" s="62">
        <v>40812</v>
      </c>
      <c r="G211" s="63">
        <v>61.7</v>
      </c>
      <c r="H211" s="61">
        <v>3396</v>
      </c>
      <c r="I211" s="61">
        <v>1</v>
      </c>
      <c r="J211" s="61" t="s">
        <v>2624</v>
      </c>
      <c r="K211" s="60" t="s">
        <v>2026</v>
      </c>
      <c r="L211" s="1">
        <v>5</v>
      </c>
    </row>
    <row r="212" spans="1:12" ht="12.95" customHeight="1">
      <c r="A212" s="60" t="s">
        <v>387</v>
      </c>
      <c r="B212" s="60" t="s">
        <v>388</v>
      </c>
      <c r="C212" s="60" t="s">
        <v>389</v>
      </c>
      <c r="D212" s="61">
        <v>39.876522999999999</v>
      </c>
      <c r="E212" s="61">
        <v>-105.90224600000001</v>
      </c>
      <c r="F212" s="62">
        <v>41494</v>
      </c>
      <c r="G212" s="63">
        <v>61.6</v>
      </c>
      <c r="H212" s="61">
        <v>3559</v>
      </c>
      <c r="I212" s="61">
        <v>1</v>
      </c>
      <c r="J212" s="61" t="s">
        <v>2625</v>
      </c>
      <c r="K212" s="60" t="s">
        <v>2026</v>
      </c>
      <c r="L212" s="70">
        <v>0</v>
      </c>
    </row>
    <row r="213" spans="1:12" ht="12.95" customHeight="1">
      <c r="A213" s="60" t="s">
        <v>390</v>
      </c>
      <c r="B213" s="60" t="s">
        <v>391</v>
      </c>
      <c r="C213" s="60" t="s">
        <v>389</v>
      </c>
      <c r="D213" s="61">
        <v>39.887407000000003</v>
      </c>
      <c r="E213" s="61">
        <v>-105.87712500000001</v>
      </c>
      <c r="F213" s="62">
        <v>41494</v>
      </c>
      <c r="G213" s="63">
        <v>65.599999999999994</v>
      </c>
      <c r="H213" s="61">
        <v>3560</v>
      </c>
      <c r="I213" s="61">
        <v>1</v>
      </c>
      <c r="J213" s="61" t="s">
        <v>2626</v>
      </c>
      <c r="K213" s="60" t="s">
        <v>2026</v>
      </c>
      <c r="L213" s="70">
        <v>0</v>
      </c>
    </row>
    <row r="214" spans="1:12" ht="12.95" customHeight="1">
      <c r="A214" s="60" t="s">
        <v>392</v>
      </c>
      <c r="B214" s="60" t="s">
        <v>391</v>
      </c>
      <c r="C214" s="60" t="s">
        <v>393</v>
      </c>
      <c r="D214" s="61">
        <v>39.890521</v>
      </c>
      <c r="E214" s="61">
        <v>-105.877413</v>
      </c>
      <c r="F214" s="62">
        <v>41494</v>
      </c>
      <c r="G214" s="63">
        <v>75.8</v>
      </c>
      <c r="H214" s="61">
        <v>3561</v>
      </c>
      <c r="I214" s="61">
        <v>5</v>
      </c>
      <c r="J214" s="61" t="s">
        <v>2627</v>
      </c>
      <c r="K214" s="60" t="s">
        <v>2026</v>
      </c>
      <c r="L214" s="70">
        <v>0</v>
      </c>
    </row>
    <row r="215" spans="1:12" ht="12.95" customHeight="1">
      <c r="A215" s="60" t="s">
        <v>395</v>
      </c>
      <c r="B215" s="60" t="s">
        <v>396</v>
      </c>
      <c r="C215" s="60" t="s">
        <v>389</v>
      </c>
      <c r="D215" s="61">
        <v>39.880709000000003</v>
      </c>
      <c r="E215" s="61">
        <v>-105.741146</v>
      </c>
      <c r="F215" s="62">
        <v>41495</v>
      </c>
      <c r="G215" s="63">
        <v>79</v>
      </c>
      <c r="H215" s="61">
        <v>3562</v>
      </c>
      <c r="I215" s="61">
        <v>1</v>
      </c>
      <c r="J215" s="61" t="s">
        <v>2628</v>
      </c>
      <c r="K215" s="60" t="s">
        <v>2026</v>
      </c>
      <c r="L215" s="1">
        <v>1</v>
      </c>
    </row>
    <row r="216" spans="1:12" ht="12.95" customHeight="1">
      <c r="A216" s="60" t="s">
        <v>397</v>
      </c>
      <c r="B216" s="60" t="s">
        <v>396</v>
      </c>
      <c r="C216" s="60" t="s">
        <v>398</v>
      </c>
      <c r="D216" s="61">
        <v>39.881754000000001</v>
      </c>
      <c r="E216" s="61">
        <v>-105.744181</v>
      </c>
      <c r="F216" s="62">
        <v>41495</v>
      </c>
      <c r="G216" s="63">
        <v>63.8</v>
      </c>
      <c r="H216" s="61">
        <v>3563</v>
      </c>
      <c r="I216" s="61">
        <v>5</v>
      </c>
      <c r="J216" s="61" t="s">
        <v>2629</v>
      </c>
      <c r="K216" s="60" t="s">
        <v>2026</v>
      </c>
      <c r="L216" s="1">
        <v>2</v>
      </c>
    </row>
    <row r="217" spans="1:12" ht="12.95" customHeight="1">
      <c r="A217" s="60" t="s">
        <v>399</v>
      </c>
      <c r="B217" s="60" t="s">
        <v>400</v>
      </c>
      <c r="C217" s="60" t="s">
        <v>389</v>
      </c>
      <c r="D217" s="61">
        <v>39.952092999999998</v>
      </c>
      <c r="E217" s="61">
        <v>-105.736152</v>
      </c>
      <c r="F217" s="62">
        <v>41527</v>
      </c>
      <c r="G217" s="63">
        <v>77.099999999999994</v>
      </c>
      <c r="H217" s="61">
        <v>3564</v>
      </c>
      <c r="I217" s="61">
        <v>1</v>
      </c>
      <c r="J217" s="61" t="s">
        <v>2630</v>
      </c>
      <c r="K217" s="60" t="s">
        <v>2026</v>
      </c>
      <c r="L217" s="1">
        <v>1</v>
      </c>
    </row>
    <row r="218" spans="1:12" ht="12.95" customHeight="1">
      <c r="A218" s="60" t="s">
        <v>401</v>
      </c>
      <c r="B218" s="60" t="s">
        <v>400</v>
      </c>
      <c r="C218" s="60" t="s">
        <v>402</v>
      </c>
      <c r="D218" s="61">
        <v>39.951372999999997</v>
      </c>
      <c r="E218" s="61">
        <v>-105.73757500000001</v>
      </c>
      <c r="F218" s="62">
        <v>41527</v>
      </c>
      <c r="G218" s="63">
        <v>71.099999999999994</v>
      </c>
      <c r="H218" s="61">
        <v>3565</v>
      </c>
      <c r="I218" s="61">
        <v>1</v>
      </c>
      <c r="J218" s="61" t="s">
        <v>2631</v>
      </c>
      <c r="K218" s="60" t="s">
        <v>2026</v>
      </c>
      <c r="L218" s="1">
        <v>1</v>
      </c>
    </row>
    <row r="219" spans="1:12" ht="12.95" customHeight="1">
      <c r="A219" s="60" t="s">
        <v>428</v>
      </c>
      <c r="B219" s="60" t="s">
        <v>307</v>
      </c>
      <c r="C219" s="60" t="s">
        <v>429</v>
      </c>
      <c r="D219" s="61">
        <v>40.042479999999998</v>
      </c>
      <c r="E219" s="61">
        <v>-106.39573</v>
      </c>
      <c r="F219" s="62">
        <v>40827</v>
      </c>
      <c r="G219" s="63">
        <v>4.2</v>
      </c>
      <c r="H219" s="61">
        <v>3411</v>
      </c>
      <c r="I219" s="61">
        <v>1</v>
      </c>
      <c r="J219" s="61" t="s">
        <v>2632</v>
      </c>
      <c r="K219" s="60" t="s">
        <v>2026</v>
      </c>
      <c r="L219" s="1">
        <v>7</v>
      </c>
    </row>
    <row r="220" spans="1:12" ht="12.95" customHeight="1">
      <c r="A220" s="60" t="s">
        <v>433</v>
      </c>
      <c r="B220" s="60" t="s">
        <v>307</v>
      </c>
      <c r="C220" s="60" t="s">
        <v>434</v>
      </c>
      <c r="D220" s="61">
        <v>39.6252</v>
      </c>
      <c r="E220" s="61">
        <v>-106.06565000000001</v>
      </c>
      <c r="F220" s="62">
        <v>40786</v>
      </c>
      <c r="G220" s="63">
        <v>23.6</v>
      </c>
      <c r="H220" s="61">
        <v>3414</v>
      </c>
      <c r="I220" s="61">
        <v>1</v>
      </c>
      <c r="J220" s="61" t="s">
        <v>2633</v>
      </c>
      <c r="K220" s="60" t="s">
        <v>2026</v>
      </c>
      <c r="L220" s="1">
        <v>4</v>
      </c>
    </row>
    <row r="221" spans="1:12" ht="12.95" customHeight="1">
      <c r="A221" s="60" t="s">
        <v>436</v>
      </c>
      <c r="B221" s="60" t="s">
        <v>437</v>
      </c>
      <c r="C221" s="60" t="s">
        <v>438</v>
      </c>
      <c r="D221" s="61">
        <v>39.718000000000004</v>
      </c>
      <c r="E221" s="61">
        <v>-106.15300000000001</v>
      </c>
      <c r="F221" s="62">
        <v>40786</v>
      </c>
      <c r="G221" s="63">
        <v>70.5</v>
      </c>
      <c r="H221" s="61">
        <v>3415</v>
      </c>
      <c r="I221" s="61">
        <v>1</v>
      </c>
      <c r="J221" s="61" t="s">
        <v>2634</v>
      </c>
      <c r="K221" s="60" t="s">
        <v>2026</v>
      </c>
      <c r="L221" s="1">
        <v>2</v>
      </c>
    </row>
    <row r="222" spans="1:12" ht="12.95" customHeight="1">
      <c r="A222" s="60" t="s">
        <v>451</v>
      </c>
      <c r="B222" s="60" t="s">
        <v>452</v>
      </c>
      <c r="C222" s="60" t="s">
        <v>453</v>
      </c>
      <c r="D222" s="61">
        <v>39.605215999999999</v>
      </c>
      <c r="E222" s="61">
        <v>-105.943031</v>
      </c>
      <c r="F222" s="62">
        <v>40786</v>
      </c>
      <c r="G222" s="63">
        <v>59.6</v>
      </c>
      <c r="H222" s="61">
        <v>3417</v>
      </c>
      <c r="I222" s="61">
        <v>1</v>
      </c>
      <c r="J222" s="61" t="s">
        <v>2635</v>
      </c>
      <c r="K222" s="60" t="s">
        <v>2026</v>
      </c>
      <c r="L222" s="1">
        <v>5</v>
      </c>
    </row>
    <row r="223" spans="1:12" ht="12.95" customHeight="1">
      <c r="A223" s="60" t="s">
        <v>459</v>
      </c>
      <c r="B223" s="60" t="s">
        <v>460</v>
      </c>
      <c r="C223" s="60" t="s">
        <v>461</v>
      </c>
      <c r="D223" s="61">
        <v>39.588349999999998</v>
      </c>
      <c r="E223" s="61">
        <v>-106.00345</v>
      </c>
      <c r="F223" s="62">
        <v>40786</v>
      </c>
      <c r="G223" s="63">
        <v>20.3</v>
      </c>
      <c r="H223" s="61">
        <v>3419</v>
      </c>
      <c r="I223" s="61">
        <v>1</v>
      </c>
      <c r="J223" s="61" t="s">
        <v>2636</v>
      </c>
      <c r="K223" s="60" t="s">
        <v>2026</v>
      </c>
      <c r="L223" s="1">
        <v>2</v>
      </c>
    </row>
    <row r="224" spans="1:12" ht="12.95" customHeight="1">
      <c r="A224" s="60" t="s">
        <v>465</v>
      </c>
      <c r="B224" s="60" t="s">
        <v>466</v>
      </c>
      <c r="C224" s="60" t="s">
        <v>467</v>
      </c>
      <c r="D224" s="61">
        <v>39.705410000000001</v>
      </c>
      <c r="E224" s="61">
        <v>-106.72092000000001</v>
      </c>
      <c r="F224" s="62">
        <v>39714</v>
      </c>
      <c r="G224" s="63">
        <v>63.4</v>
      </c>
      <c r="H224" s="61">
        <v>3143</v>
      </c>
      <c r="I224" s="61">
        <v>1</v>
      </c>
      <c r="J224" s="61" t="s">
        <v>2637</v>
      </c>
      <c r="K224" s="60" t="s">
        <v>2026</v>
      </c>
      <c r="L224" s="1">
        <v>7</v>
      </c>
    </row>
    <row r="225" spans="1:12" ht="12.95" customHeight="1">
      <c r="A225" s="60" t="s">
        <v>470</v>
      </c>
      <c r="B225" s="60" t="s">
        <v>471</v>
      </c>
      <c r="C225" s="60" t="s">
        <v>472</v>
      </c>
      <c r="D225" s="61">
        <v>39.647959999999998</v>
      </c>
      <c r="E225" s="61">
        <v>-106.60939</v>
      </c>
      <c r="F225" s="62">
        <v>39714</v>
      </c>
      <c r="G225" s="63">
        <v>46.4</v>
      </c>
      <c r="H225" s="61">
        <v>3145</v>
      </c>
      <c r="I225" s="61">
        <v>1</v>
      </c>
      <c r="J225" s="61" t="s">
        <v>2638</v>
      </c>
      <c r="K225" s="60" t="s">
        <v>2026</v>
      </c>
      <c r="L225" s="1">
        <v>5</v>
      </c>
    </row>
    <row r="226" spans="1:12" ht="12.95" customHeight="1">
      <c r="A226" s="60" t="s">
        <v>475</v>
      </c>
      <c r="B226" s="60" t="s">
        <v>466</v>
      </c>
      <c r="C226" s="60" t="s">
        <v>476</v>
      </c>
      <c r="D226" s="61">
        <v>39.634810000000002</v>
      </c>
      <c r="E226" s="61">
        <v>-106.52922</v>
      </c>
      <c r="F226" s="62">
        <v>39715</v>
      </c>
      <c r="G226" s="63">
        <v>69.8</v>
      </c>
      <c r="H226" s="61">
        <v>3146</v>
      </c>
      <c r="I226" s="61">
        <v>1</v>
      </c>
      <c r="J226" s="61" t="s">
        <v>2639</v>
      </c>
      <c r="K226" s="60" t="s">
        <v>2026</v>
      </c>
      <c r="L226" s="1">
        <v>5</v>
      </c>
    </row>
    <row r="227" spans="1:12" ht="12.95" customHeight="1">
      <c r="A227" s="60" t="s">
        <v>477</v>
      </c>
      <c r="B227" s="60" t="s">
        <v>466</v>
      </c>
      <c r="C227" s="60" t="s">
        <v>478</v>
      </c>
      <c r="D227" s="61">
        <v>39.639200000000002</v>
      </c>
      <c r="E227" s="61">
        <v>-106.58394</v>
      </c>
      <c r="F227" s="62">
        <v>39715</v>
      </c>
      <c r="G227" s="63">
        <v>73.400000000000006</v>
      </c>
      <c r="H227" s="61">
        <v>3147</v>
      </c>
      <c r="I227" s="61">
        <v>1</v>
      </c>
      <c r="J227" s="61" t="s">
        <v>2640</v>
      </c>
      <c r="K227" s="60" t="s">
        <v>2026</v>
      </c>
      <c r="L227" s="1">
        <v>6</v>
      </c>
    </row>
    <row r="228" spans="1:12" ht="12.95" customHeight="1">
      <c r="A228" s="60" t="s">
        <v>479</v>
      </c>
      <c r="B228" s="60" t="s">
        <v>466</v>
      </c>
      <c r="C228" s="60" t="s">
        <v>480</v>
      </c>
      <c r="D228" s="61">
        <v>39.652999999999999</v>
      </c>
      <c r="E228" s="61">
        <v>-106.6224</v>
      </c>
      <c r="F228" s="62">
        <v>39714</v>
      </c>
      <c r="G228" s="63">
        <v>55.5</v>
      </c>
      <c r="H228" s="61">
        <v>3148</v>
      </c>
      <c r="I228" s="61">
        <v>1</v>
      </c>
      <c r="J228" s="61" t="s">
        <v>2641</v>
      </c>
      <c r="K228" s="60" t="s">
        <v>2026</v>
      </c>
      <c r="L228" s="1">
        <v>6</v>
      </c>
    </row>
    <row r="229" spans="1:12" ht="12.95" customHeight="1">
      <c r="A229" s="60" t="s">
        <v>481</v>
      </c>
      <c r="B229" s="60" t="s">
        <v>466</v>
      </c>
      <c r="C229" s="60" t="s">
        <v>482</v>
      </c>
      <c r="D229" s="61">
        <v>39.658389999999997</v>
      </c>
      <c r="E229" s="61">
        <v>-106.6375</v>
      </c>
      <c r="F229" s="62">
        <v>39714</v>
      </c>
      <c r="G229" s="63">
        <v>51.9</v>
      </c>
      <c r="H229" s="61">
        <v>3144</v>
      </c>
      <c r="I229" s="61">
        <v>1</v>
      </c>
      <c r="J229" s="61" t="s">
        <v>2642</v>
      </c>
      <c r="K229" s="60" t="s">
        <v>2026</v>
      </c>
      <c r="L229" s="1">
        <v>6</v>
      </c>
    </row>
    <row r="230" spans="1:12" ht="12.95" customHeight="1">
      <c r="A230" s="60" t="s">
        <v>492</v>
      </c>
      <c r="B230" s="60" t="s">
        <v>489</v>
      </c>
      <c r="C230" s="60" t="s">
        <v>493</v>
      </c>
      <c r="D230" s="61">
        <v>39.640970000000003</v>
      </c>
      <c r="E230" s="61">
        <v>-106.39436000000001</v>
      </c>
      <c r="F230" s="62">
        <v>41507</v>
      </c>
      <c r="G230" s="63">
        <v>50.6</v>
      </c>
      <c r="H230" s="61">
        <v>3566</v>
      </c>
      <c r="I230" s="61">
        <v>1</v>
      </c>
      <c r="J230" s="61" t="s">
        <v>2643</v>
      </c>
      <c r="K230" s="60" t="s">
        <v>2026</v>
      </c>
      <c r="L230" s="1">
        <v>6</v>
      </c>
    </row>
    <row r="231" spans="1:12" ht="12.95" customHeight="1">
      <c r="A231" s="60" t="s">
        <v>494</v>
      </c>
      <c r="B231" s="60" t="s">
        <v>489</v>
      </c>
      <c r="C231" s="60" t="s">
        <v>495</v>
      </c>
      <c r="D231" s="61">
        <v>39.640194000000001</v>
      </c>
      <c r="E231" s="61">
        <v>-106.399546</v>
      </c>
      <c r="F231" s="62">
        <v>41507</v>
      </c>
      <c r="G231" s="63">
        <v>45.6</v>
      </c>
      <c r="H231" s="61">
        <v>3567</v>
      </c>
      <c r="I231" s="61">
        <v>1</v>
      </c>
      <c r="J231" s="61" t="s">
        <v>2644</v>
      </c>
      <c r="K231" s="60" t="s">
        <v>2026</v>
      </c>
      <c r="L231" s="1">
        <v>6</v>
      </c>
    </row>
    <row r="232" spans="1:12" ht="12.95" customHeight="1">
      <c r="A232" s="60" t="s">
        <v>497</v>
      </c>
      <c r="B232" s="60" t="s">
        <v>489</v>
      </c>
      <c r="C232" s="60" t="s">
        <v>498</v>
      </c>
      <c r="D232" s="61">
        <v>39.640680000000003</v>
      </c>
      <c r="E232" s="61">
        <v>-106.35993000000001</v>
      </c>
      <c r="F232" s="62">
        <v>39715</v>
      </c>
      <c r="G232" s="63">
        <v>54.8</v>
      </c>
      <c r="H232" s="61">
        <v>3156</v>
      </c>
      <c r="I232" s="61">
        <v>1</v>
      </c>
      <c r="J232" s="61" t="s">
        <v>2645</v>
      </c>
      <c r="K232" s="60" t="s">
        <v>2026</v>
      </c>
      <c r="L232" s="1">
        <v>5</v>
      </c>
    </row>
    <row r="233" spans="1:12" ht="12.95" customHeight="1">
      <c r="A233" s="60" t="s">
        <v>513</v>
      </c>
      <c r="B233" s="60" t="s">
        <v>511</v>
      </c>
      <c r="C233" s="60" t="s">
        <v>514</v>
      </c>
      <c r="D233" s="61">
        <v>39.424320000000002</v>
      </c>
      <c r="E233" s="61">
        <v>-107.24302</v>
      </c>
      <c r="F233" s="62">
        <v>40074</v>
      </c>
      <c r="G233" s="63">
        <v>52.7</v>
      </c>
      <c r="H233" s="61">
        <v>3189</v>
      </c>
      <c r="I233" s="61">
        <v>1</v>
      </c>
      <c r="J233" s="61" t="s">
        <v>2646</v>
      </c>
      <c r="K233" s="60" t="s">
        <v>2026</v>
      </c>
      <c r="L233" s="1">
        <v>7</v>
      </c>
    </row>
    <row r="234" spans="1:12" ht="12.95" customHeight="1">
      <c r="A234" s="60" t="s">
        <v>515</v>
      </c>
      <c r="B234" s="60" t="s">
        <v>511</v>
      </c>
      <c r="C234" s="60" t="s">
        <v>516</v>
      </c>
      <c r="D234" s="61">
        <v>39.417200000000001</v>
      </c>
      <c r="E234" s="61">
        <v>-107.230433333333</v>
      </c>
      <c r="F234" s="62">
        <v>41898</v>
      </c>
      <c r="G234" s="63">
        <v>72.099999999999994</v>
      </c>
      <c r="H234" s="61">
        <v>3679</v>
      </c>
      <c r="I234" s="61">
        <v>1</v>
      </c>
      <c r="J234" s="61" t="s">
        <v>2647</v>
      </c>
      <c r="K234" s="60" t="s">
        <v>2024</v>
      </c>
      <c r="L234" s="1">
        <v>5</v>
      </c>
    </row>
    <row r="235" spans="1:12" ht="12.95" customHeight="1">
      <c r="A235" s="60" t="s">
        <v>517</v>
      </c>
      <c r="B235" s="60" t="s">
        <v>511</v>
      </c>
      <c r="C235" s="60" t="s">
        <v>518</v>
      </c>
      <c r="D235" s="61">
        <v>39.4151666666666</v>
      </c>
      <c r="E235" s="61">
        <v>-107.22584999999999</v>
      </c>
      <c r="F235" s="62">
        <v>41897</v>
      </c>
      <c r="G235" s="63">
        <v>68.5</v>
      </c>
      <c r="H235" s="61">
        <v>3680</v>
      </c>
      <c r="I235" s="61">
        <v>1</v>
      </c>
      <c r="J235" s="61" t="s">
        <v>2648</v>
      </c>
      <c r="K235" s="60" t="s">
        <v>2024</v>
      </c>
      <c r="L235" s="1">
        <v>5</v>
      </c>
    </row>
    <row r="236" spans="1:12" ht="12.95" customHeight="1">
      <c r="A236" s="60" t="s">
        <v>519</v>
      </c>
      <c r="B236" s="60" t="s">
        <v>511</v>
      </c>
      <c r="C236" s="60" t="s">
        <v>520</v>
      </c>
      <c r="D236" s="61">
        <v>39.4147166666666</v>
      </c>
      <c r="E236" s="61">
        <v>-107.220566666666</v>
      </c>
      <c r="F236" s="62">
        <v>41897</v>
      </c>
      <c r="G236" s="63">
        <v>74.400000000000006</v>
      </c>
      <c r="H236" s="61">
        <v>3681</v>
      </c>
      <c r="I236" s="61">
        <v>1</v>
      </c>
      <c r="J236" s="61" t="s">
        <v>2649</v>
      </c>
      <c r="K236" s="60" t="s">
        <v>2024</v>
      </c>
      <c r="L236" s="1">
        <v>5</v>
      </c>
    </row>
    <row r="237" spans="1:12" ht="12.95" customHeight="1">
      <c r="A237" s="60" t="s">
        <v>522</v>
      </c>
      <c r="B237" s="60" t="s">
        <v>511</v>
      </c>
      <c r="C237" s="60" t="s">
        <v>523</v>
      </c>
      <c r="D237" s="61">
        <v>39.365982500000001</v>
      </c>
      <c r="E237" s="61">
        <v>-107.03373000000001</v>
      </c>
      <c r="F237" s="62">
        <v>40815</v>
      </c>
      <c r="G237" s="63">
        <v>76</v>
      </c>
      <c r="H237" s="61">
        <v>3424</v>
      </c>
      <c r="I237" s="61">
        <v>1</v>
      </c>
      <c r="J237" s="61" t="s">
        <v>2650</v>
      </c>
      <c r="K237" s="60" t="s">
        <v>2024</v>
      </c>
      <c r="L237" s="1">
        <v>5</v>
      </c>
    </row>
    <row r="238" spans="1:12" ht="12.95" customHeight="1">
      <c r="A238" s="60" t="s">
        <v>534</v>
      </c>
      <c r="B238" s="60" t="s">
        <v>526</v>
      </c>
      <c r="C238" s="60" t="s">
        <v>535</v>
      </c>
      <c r="D238" s="61">
        <v>39.404000000000003</v>
      </c>
      <c r="E238" s="61">
        <v>-107.3599</v>
      </c>
      <c r="F238" s="62">
        <v>40816</v>
      </c>
      <c r="G238" s="63">
        <v>81.5</v>
      </c>
      <c r="H238" s="61">
        <v>3426</v>
      </c>
      <c r="I238" s="61">
        <v>1</v>
      </c>
      <c r="J238" s="61" t="s">
        <v>2651</v>
      </c>
      <c r="K238" s="60" t="s">
        <v>2026</v>
      </c>
      <c r="L238" s="1">
        <v>3</v>
      </c>
    </row>
    <row r="239" spans="1:12" ht="12.95" customHeight="1">
      <c r="A239" s="60" t="s">
        <v>540</v>
      </c>
      <c r="B239" s="60" t="s">
        <v>539</v>
      </c>
      <c r="C239" s="60" t="s">
        <v>541</v>
      </c>
      <c r="D239" s="61">
        <v>39.3773646</v>
      </c>
      <c r="E239" s="61">
        <v>-107.20466999999999</v>
      </c>
      <c r="F239" s="62">
        <v>40813</v>
      </c>
      <c r="G239" s="63">
        <v>65.400000000000006</v>
      </c>
      <c r="H239" s="61">
        <v>3431</v>
      </c>
      <c r="I239" s="61">
        <v>1</v>
      </c>
      <c r="J239" s="61" t="s">
        <v>2652</v>
      </c>
      <c r="K239" s="60" t="s">
        <v>2024</v>
      </c>
      <c r="L239" s="1">
        <v>2</v>
      </c>
    </row>
    <row r="240" spans="1:12" ht="12.95" customHeight="1">
      <c r="A240" s="60" t="s">
        <v>542</v>
      </c>
      <c r="B240" s="60" t="s">
        <v>539</v>
      </c>
      <c r="C240" s="60" t="s">
        <v>543</v>
      </c>
      <c r="D240" s="61">
        <v>39.201749999999997</v>
      </c>
      <c r="E240" s="61">
        <v>-107.23108000000001</v>
      </c>
      <c r="F240" s="62">
        <v>40814</v>
      </c>
      <c r="G240" s="63">
        <v>86</v>
      </c>
      <c r="H240" s="61">
        <v>3432</v>
      </c>
      <c r="I240" s="61">
        <v>1</v>
      </c>
      <c r="J240" s="61" t="s">
        <v>2653</v>
      </c>
      <c r="K240" s="60" t="s">
        <v>2026</v>
      </c>
      <c r="L240" s="1">
        <v>6</v>
      </c>
    </row>
    <row r="241" spans="1:12" ht="12.95" customHeight="1">
      <c r="A241" s="60" t="s">
        <v>574</v>
      </c>
      <c r="B241" s="60" t="s">
        <v>572</v>
      </c>
      <c r="C241" s="60" t="s">
        <v>575</v>
      </c>
      <c r="D241" s="61">
        <v>39.246866666666598</v>
      </c>
      <c r="E241" s="61">
        <v>-106.59328333333301</v>
      </c>
      <c r="F241" s="62">
        <v>41176</v>
      </c>
      <c r="G241" s="63">
        <v>56</v>
      </c>
      <c r="H241" s="61">
        <v>3502</v>
      </c>
      <c r="I241" s="61">
        <v>1</v>
      </c>
      <c r="J241" s="61" t="s">
        <v>2654</v>
      </c>
      <c r="K241" s="60" t="s">
        <v>2026</v>
      </c>
      <c r="L241" s="70">
        <v>0</v>
      </c>
    </row>
    <row r="242" spans="1:12" ht="12.95" customHeight="1">
      <c r="A242" s="60" t="s">
        <v>576</v>
      </c>
      <c r="B242" s="60" t="s">
        <v>572</v>
      </c>
      <c r="C242" s="60" t="s">
        <v>577</v>
      </c>
      <c r="D242" s="61">
        <v>39.253287</v>
      </c>
      <c r="E242" s="61">
        <v>-106.594785</v>
      </c>
      <c r="F242" s="62">
        <v>41176</v>
      </c>
      <c r="G242" s="63">
        <v>55.8</v>
      </c>
      <c r="H242" s="61">
        <v>3503</v>
      </c>
      <c r="I242" s="61">
        <v>1</v>
      </c>
      <c r="J242" s="61" t="s">
        <v>2655</v>
      </c>
      <c r="K242" s="60" t="s">
        <v>2026</v>
      </c>
      <c r="L242" s="70">
        <v>0</v>
      </c>
    </row>
    <row r="243" spans="1:12" ht="12.95" customHeight="1">
      <c r="A243" s="60" t="s">
        <v>578</v>
      </c>
      <c r="B243" s="60" t="s">
        <v>572</v>
      </c>
      <c r="C243" s="60" t="s">
        <v>579</v>
      </c>
      <c r="D243" s="61">
        <v>39.261265000000002</v>
      </c>
      <c r="E243" s="61">
        <v>-106.597238</v>
      </c>
      <c r="F243" s="62">
        <v>41176</v>
      </c>
      <c r="G243" s="63">
        <v>46.2</v>
      </c>
      <c r="H243" s="61">
        <v>3504</v>
      </c>
      <c r="I243" s="61">
        <v>1</v>
      </c>
      <c r="J243" s="61" t="s">
        <v>2656</v>
      </c>
      <c r="K243" s="60" t="s">
        <v>2026</v>
      </c>
      <c r="L243" s="70">
        <v>0</v>
      </c>
    </row>
    <row r="244" spans="1:12" ht="12.95" customHeight="1">
      <c r="A244" s="60" t="s">
        <v>580</v>
      </c>
      <c r="B244" s="60" t="s">
        <v>572</v>
      </c>
      <c r="C244" s="60" t="s">
        <v>581</v>
      </c>
      <c r="D244" s="61">
        <v>39.275776999999998</v>
      </c>
      <c r="E244" s="61">
        <v>-106.60979399999999</v>
      </c>
      <c r="F244" s="62">
        <v>41176</v>
      </c>
      <c r="G244" s="63">
        <v>64.400000000000006</v>
      </c>
      <c r="H244" s="61">
        <v>3505</v>
      </c>
      <c r="I244" s="61">
        <v>1</v>
      </c>
      <c r="J244" s="61" t="s">
        <v>2657</v>
      </c>
      <c r="K244" s="60" t="s">
        <v>2026</v>
      </c>
      <c r="L244" s="70">
        <v>0</v>
      </c>
    </row>
    <row r="245" spans="1:12" ht="12.95" customHeight="1">
      <c r="A245" s="60" t="s">
        <v>582</v>
      </c>
      <c r="B245" s="60" t="s">
        <v>572</v>
      </c>
      <c r="C245" s="60" t="s">
        <v>133</v>
      </c>
      <c r="D245" s="61">
        <v>39.2970166666666</v>
      </c>
      <c r="E245" s="61">
        <v>-106.61151666666601</v>
      </c>
      <c r="F245" s="62">
        <v>41177</v>
      </c>
      <c r="G245" s="63">
        <v>58.3</v>
      </c>
      <c r="H245" s="61">
        <v>3506</v>
      </c>
      <c r="I245" s="61">
        <v>1</v>
      </c>
      <c r="J245" s="61" t="s">
        <v>2658</v>
      </c>
      <c r="K245" s="60" t="s">
        <v>2026</v>
      </c>
      <c r="L245" s="70">
        <v>0</v>
      </c>
    </row>
    <row r="246" spans="1:12" ht="12.95" customHeight="1">
      <c r="A246" s="60" t="s">
        <v>590</v>
      </c>
      <c r="B246" s="60" t="s">
        <v>584</v>
      </c>
      <c r="C246" s="60" t="s">
        <v>591</v>
      </c>
      <c r="D246" s="61">
        <v>39.249279999999999</v>
      </c>
      <c r="E246" s="61">
        <v>-106.88621999999999</v>
      </c>
      <c r="F246" s="62">
        <v>40073</v>
      </c>
      <c r="G246" s="63">
        <v>63.1</v>
      </c>
      <c r="H246" s="61">
        <v>3191</v>
      </c>
      <c r="I246" s="61">
        <v>1</v>
      </c>
      <c r="J246" s="61" t="s">
        <v>2659</v>
      </c>
      <c r="K246" s="60" t="s">
        <v>2026</v>
      </c>
      <c r="L246" s="1">
        <v>6</v>
      </c>
    </row>
    <row r="247" spans="1:12" ht="12.95" customHeight="1">
      <c r="A247" s="60" t="s">
        <v>597</v>
      </c>
      <c r="B247" s="60" t="s">
        <v>511</v>
      </c>
      <c r="C247" s="60" t="s">
        <v>598</v>
      </c>
      <c r="D247" s="61">
        <v>39.217970000000001</v>
      </c>
      <c r="E247" s="61">
        <v>-106.85463799999999</v>
      </c>
      <c r="F247" s="62">
        <v>41508</v>
      </c>
      <c r="G247" s="63">
        <v>42.6</v>
      </c>
      <c r="H247" s="61">
        <v>3572</v>
      </c>
      <c r="I247" s="61">
        <v>1</v>
      </c>
      <c r="J247" s="61" t="s">
        <v>2660</v>
      </c>
      <c r="K247" s="60" t="s">
        <v>2024</v>
      </c>
      <c r="L247" s="1">
        <v>5</v>
      </c>
    </row>
    <row r="248" spans="1:12" ht="12.95" customHeight="1">
      <c r="A248" s="60" t="s">
        <v>599</v>
      </c>
      <c r="B248" s="60" t="s">
        <v>511</v>
      </c>
      <c r="C248" s="60" t="s">
        <v>188</v>
      </c>
      <c r="D248" s="61">
        <v>39.225589999999997</v>
      </c>
      <c r="E248" s="61">
        <v>-106.86113</v>
      </c>
      <c r="F248" s="62">
        <v>41508</v>
      </c>
      <c r="G248" s="63">
        <v>42.1</v>
      </c>
      <c r="H248" s="61">
        <v>3573</v>
      </c>
      <c r="I248" s="61">
        <v>1</v>
      </c>
      <c r="J248" s="61" t="s">
        <v>2661</v>
      </c>
      <c r="K248" s="60" t="s">
        <v>2024</v>
      </c>
      <c r="L248" s="1">
        <v>5</v>
      </c>
    </row>
    <row r="249" spans="1:12" ht="12.95" customHeight="1">
      <c r="A249" s="60" t="s">
        <v>607</v>
      </c>
      <c r="B249" s="60" t="s">
        <v>511</v>
      </c>
      <c r="C249" s="60" t="s">
        <v>608</v>
      </c>
      <c r="D249" s="61">
        <v>39.148200000000003</v>
      </c>
      <c r="E249" s="61">
        <v>-106.78279999999999</v>
      </c>
      <c r="F249" s="62">
        <v>41508</v>
      </c>
      <c r="G249" s="63">
        <v>72.3</v>
      </c>
      <c r="H249" s="61">
        <v>3574</v>
      </c>
      <c r="I249" s="61">
        <v>1</v>
      </c>
      <c r="J249" s="61" t="s">
        <v>2662</v>
      </c>
      <c r="K249" s="60" t="s">
        <v>2026</v>
      </c>
      <c r="L249" s="1">
        <v>3</v>
      </c>
    </row>
    <row r="250" spans="1:12" ht="12.95" customHeight="1">
      <c r="A250" s="60" t="s">
        <v>621</v>
      </c>
      <c r="B250" s="60" t="s">
        <v>622</v>
      </c>
      <c r="C250" s="60" t="s">
        <v>2663</v>
      </c>
      <c r="D250" s="61">
        <v>39.331783333333298</v>
      </c>
      <c r="E250" s="61">
        <v>-107.219083333333</v>
      </c>
      <c r="F250" s="62">
        <v>40815</v>
      </c>
      <c r="G250" s="63">
        <v>82.8</v>
      </c>
      <c r="H250" s="61">
        <v>3443</v>
      </c>
      <c r="I250" s="61">
        <v>1</v>
      </c>
      <c r="J250" s="61" t="s">
        <v>2664</v>
      </c>
      <c r="K250" s="60" t="s">
        <v>2024</v>
      </c>
      <c r="L250" s="70">
        <v>0</v>
      </c>
    </row>
    <row r="251" spans="1:12" ht="12.95" customHeight="1">
      <c r="A251" s="60" t="s">
        <v>629</v>
      </c>
      <c r="B251" s="60" t="s">
        <v>624</v>
      </c>
      <c r="C251" s="60" t="s">
        <v>630</v>
      </c>
      <c r="D251" s="61">
        <v>40.491509999999998</v>
      </c>
      <c r="E251" s="61">
        <v>-106.94801</v>
      </c>
      <c r="F251" s="62">
        <v>41506</v>
      </c>
      <c r="G251" s="63">
        <v>60.7</v>
      </c>
      <c r="H251" s="61">
        <v>3575</v>
      </c>
      <c r="I251" s="61">
        <v>1</v>
      </c>
      <c r="J251" s="61" t="s">
        <v>2665</v>
      </c>
      <c r="K251" s="60" t="s">
        <v>2026</v>
      </c>
      <c r="L251" s="1">
        <v>7</v>
      </c>
    </row>
    <row r="252" spans="1:12" ht="12.95" customHeight="1">
      <c r="A252" s="60" t="s">
        <v>653</v>
      </c>
      <c r="B252" s="60" t="s">
        <v>650</v>
      </c>
      <c r="C252" s="60" t="s">
        <v>654</v>
      </c>
      <c r="D252" s="61">
        <v>40.539009999999998</v>
      </c>
      <c r="E252" s="61">
        <v>-107.4106</v>
      </c>
      <c r="F252" s="62">
        <v>40758</v>
      </c>
      <c r="G252" s="63">
        <v>64.3</v>
      </c>
      <c r="H252" s="61">
        <v>3446</v>
      </c>
      <c r="I252" s="61">
        <v>1</v>
      </c>
      <c r="J252" s="61" t="s">
        <v>2666</v>
      </c>
      <c r="K252" s="60" t="s">
        <v>2024</v>
      </c>
      <c r="L252" s="1">
        <v>1</v>
      </c>
    </row>
    <row r="253" spans="1:12" ht="12.95" customHeight="1">
      <c r="A253" s="60" t="s">
        <v>656</v>
      </c>
      <c r="B253" s="60" t="s">
        <v>650</v>
      </c>
      <c r="C253" s="60" t="s">
        <v>657</v>
      </c>
      <c r="D253" s="61">
        <v>40.67624</v>
      </c>
      <c r="E253" s="61">
        <v>-107.27145</v>
      </c>
      <c r="F253" s="62">
        <v>39644</v>
      </c>
      <c r="G253" s="63">
        <v>84.2</v>
      </c>
      <c r="H253" s="61">
        <v>3164</v>
      </c>
      <c r="I253" s="61">
        <v>1</v>
      </c>
      <c r="J253" s="61" t="s">
        <v>2667</v>
      </c>
      <c r="K253" s="60" t="s">
        <v>2026</v>
      </c>
      <c r="L253" s="1">
        <v>1</v>
      </c>
    </row>
    <row r="254" spans="1:12" ht="12.95" customHeight="1">
      <c r="A254" s="60" t="s">
        <v>660</v>
      </c>
      <c r="B254" s="60" t="s">
        <v>650</v>
      </c>
      <c r="C254" s="60" t="s">
        <v>661</v>
      </c>
      <c r="D254" s="61">
        <v>40.753970000000002</v>
      </c>
      <c r="E254" s="61">
        <v>-107.13545000000001</v>
      </c>
      <c r="F254" s="62">
        <v>39644</v>
      </c>
      <c r="G254" s="63">
        <v>75.8</v>
      </c>
      <c r="H254" s="61">
        <v>3169</v>
      </c>
      <c r="I254" s="61">
        <v>1</v>
      </c>
      <c r="J254" s="61" t="s">
        <v>2668</v>
      </c>
      <c r="K254" s="60" t="s">
        <v>2026</v>
      </c>
      <c r="L254" s="1">
        <v>3</v>
      </c>
    </row>
    <row r="255" spans="1:12" ht="12.95" customHeight="1">
      <c r="A255" s="60" t="s">
        <v>664</v>
      </c>
      <c r="B255" s="60" t="s">
        <v>662</v>
      </c>
      <c r="C255" s="60" t="s">
        <v>665</v>
      </c>
      <c r="D255" s="61">
        <v>40.4041</v>
      </c>
      <c r="E255" s="61">
        <v>-107.2242</v>
      </c>
      <c r="F255" s="62">
        <v>39645</v>
      </c>
      <c r="G255" s="63">
        <v>39.6</v>
      </c>
      <c r="H255" s="61">
        <v>3167</v>
      </c>
      <c r="I255" s="61">
        <v>1</v>
      </c>
      <c r="J255" s="61" t="s">
        <v>2669</v>
      </c>
      <c r="K255" s="60" t="s">
        <v>2026</v>
      </c>
      <c r="L255" s="1">
        <v>4</v>
      </c>
    </row>
    <row r="256" spans="1:12" ht="12.95" customHeight="1">
      <c r="A256" s="60" t="s">
        <v>676</v>
      </c>
      <c r="B256" s="60" t="s">
        <v>677</v>
      </c>
      <c r="C256" s="60" t="s">
        <v>678</v>
      </c>
      <c r="D256" s="61">
        <v>40.822000000000003</v>
      </c>
      <c r="E256" s="61">
        <v>-106.777</v>
      </c>
      <c r="F256" s="62">
        <v>41844</v>
      </c>
      <c r="G256" s="63">
        <v>78.099999999999994</v>
      </c>
      <c r="H256" s="61">
        <v>3682</v>
      </c>
      <c r="I256" s="61">
        <v>1</v>
      </c>
      <c r="J256" s="61" t="s">
        <v>2670</v>
      </c>
      <c r="K256" s="60" t="s">
        <v>2026</v>
      </c>
      <c r="L256" s="1">
        <v>2</v>
      </c>
    </row>
    <row r="257" spans="1:12" ht="12.95" customHeight="1">
      <c r="A257" s="60" t="s">
        <v>679</v>
      </c>
      <c r="B257" s="60" t="s">
        <v>680</v>
      </c>
      <c r="C257" s="60" t="s">
        <v>681</v>
      </c>
      <c r="D257" s="61">
        <v>40.796999999999997</v>
      </c>
      <c r="E257" s="61">
        <v>-106.69499999999999</v>
      </c>
      <c r="F257" s="62">
        <v>41843</v>
      </c>
      <c r="G257" s="63">
        <v>73.8</v>
      </c>
      <c r="H257" s="61">
        <v>3683</v>
      </c>
      <c r="I257" s="61">
        <v>1</v>
      </c>
      <c r="J257" s="61" t="s">
        <v>2671</v>
      </c>
      <c r="K257" s="60" t="s">
        <v>2026</v>
      </c>
      <c r="L257" s="70">
        <v>0</v>
      </c>
    </row>
    <row r="258" spans="1:12" ht="12.95" customHeight="1">
      <c r="A258" s="60" t="s">
        <v>682</v>
      </c>
      <c r="B258" s="60" t="s">
        <v>683</v>
      </c>
      <c r="C258" s="60" t="s">
        <v>684</v>
      </c>
      <c r="D258" s="61">
        <v>40.755516669999999</v>
      </c>
      <c r="E258" s="61">
        <v>-106.81358333</v>
      </c>
      <c r="F258" s="62">
        <v>41844</v>
      </c>
      <c r="G258" s="63">
        <v>88.8</v>
      </c>
      <c r="H258" s="61">
        <v>3684</v>
      </c>
      <c r="I258" s="61">
        <v>1</v>
      </c>
      <c r="J258" s="61" t="s">
        <v>2672</v>
      </c>
      <c r="K258" s="60" t="s">
        <v>2026</v>
      </c>
      <c r="L258" s="1">
        <v>2</v>
      </c>
    </row>
    <row r="259" spans="1:12" ht="12.95" customHeight="1">
      <c r="A259" s="60" t="s">
        <v>685</v>
      </c>
      <c r="B259" s="60" t="s">
        <v>670</v>
      </c>
      <c r="C259" s="60" t="s">
        <v>686</v>
      </c>
      <c r="D259" s="61">
        <v>40.766951669999997</v>
      </c>
      <c r="E259" s="61">
        <v>-106.781285</v>
      </c>
      <c r="F259" s="62">
        <v>41844</v>
      </c>
      <c r="G259" s="63">
        <v>86.6</v>
      </c>
      <c r="H259" s="61">
        <v>3685</v>
      </c>
      <c r="I259" s="61">
        <v>1</v>
      </c>
      <c r="J259" s="61" t="s">
        <v>2673</v>
      </c>
      <c r="K259" s="60" t="s">
        <v>2026</v>
      </c>
      <c r="L259" s="1">
        <v>2</v>
      </c>
    </row>
    <row r="260" spans="1:12" ht="12.95" customHeight="1">
      <c r="A260" s="60" t="s">
        <v>698</v>
      </c>
      <c r="B260" s="60" t="s">
        <v>644</v>
      </c>
      <c r="C260" s="60" t="s">
        <v>699</v>
      </c>
      <c r="D260" s="61">
        <v>40.149749999999997</v>
      </c>
      <c r="E260" s="61">
        <v>-106.90412000000001</v>
      </c>
      <c r="F260" s="62">
        <v>40756</v>
      </c>
      <c r="G260" s="63">
        <v>59.8</v>
      </c>
      <c r="H260" s="61">
        <v>3452</v>
      </c>
      <c r="I260" s="61">
        <v>1</v>
      </c>
      <c r="J260" s="61" t="s">
        <v>2674</v>
      </c>
      <c r="K260" s="60" t="s">
        <v>2026</v>
      </c>
      <c r="L260" s="1">
        <v>3</v>
      </c>
    </row>
    <row r="261" spans="1:12" ht="12.95" customHeight="1">
      <c r="A261" s="60" t="s">
        <v>702</v>
      </c>
      <c r="B261" s="60" t="s">
        <v>700</v>
      </c>
      <c r="C261" s="60" t="s">
        <v>703</v>
      </c>
      <c r="D261" s="61">
        <v>40.952143329999998</v>
      </c>
      <c r="E261" s="61">
        <v>-106.342045</v>
      </c>
      <c r="F261" s="62">
        <v>40805</v>
      </c>
      <c r="G261" s="63">
        <v>61.8</v>
      </c>
      <c r="H261" s="61">
        <v>3453</v>
      </c>
      <c r="I261" s="61">
        <v>1</v>
      </c>
      <c r="J261" s="61" t="s">
        <v>2675</v>
      </c>
      <c r="K261" s="60" t="s">
        <v>2026</v>
      </c>
      <c r="L261" s="1">
        <v>5</v>
      </c>
    </row>
    <row r="262" spans="1:12" ht="12.95" customHeight="1">
      <c r="A262" s="60" t="s">
        <v>807</v>
      </c>
      <c r="B262" s="60" t="s">
        <v>801</v>
      </c>
      <c r="C262" s="60" t="s">
        <v>808</v>
      </c>
      <c r="D262" s="61">
        <v>39.580390000000001</v>
      </c>
      <c r="E262" s="61">
        <v>-104.80141999999999</v>
      </c>
      <c r="F262" s="62">
        <v>39679</v>
      </c>
      <c r="G262" s="63">
        <v>51.6</v>
      </c>
      <c r="H262" s="61">
        <v>3120</v>
      </c>
      <c r="I262" s="61">
        <v>5</v>
      </c>
      <c r="J262" s="61" t="s">
        <v>2676</v>
      </c>
      <c r="K262" s="60" t="s">
        <v>2025</v>
      </c>
      <c r="L262" s="1">
        <v>3</v>
      </c>
    </row>
    <row r="263" spans="1:12" ht="12.95" customHeight="1">
      <c r="A263" s="60" t="s">
        <v>809</v>
      </c>
      <c r="B263" s="60" t="s">
        <v>801</v>
      </c>
      <c r="C263" s="60" t="s">
        <v>810</v>
      </c>
      <c r="D263" s="61">
        <v>39.517270000000003</v>
      </c>
      <c r="E263" s="61">
        <v>-104.77795</v>
      </c>
      <c r="F263" s="62">
        <v>39679</v>
      </c>
      <c r="G263" s="63">
        <v>46.7</v>
      </c>
      <c r="H263" s="61">
        <v>3105</v>
      </c>
      <c r="I263" s="61">
        <v>5</v>
      </c>
      <c r="J263" s="61" t="s">
        <v>2677</v>
      </c>
      <c r="K263" s="60" t="s">
        <v>2025</v>
      </c>
      <c r="L263" s="1">
        <v>3</v>
      </c>
    </row>
    <row r="264" spans="1:12" ht="12.95" customHeight="1">
      <c r="A264" s="60" t="s">
        <v>812</v>
      </c>
      <c r="B264" s="60" t="s">
        <v>801</v>
      </c>
      <c r="C264" s="60" t="s">
        <v>813</v>
      </c>
      <c r="D264" s="61">
        <v>39.416820000000001</v>
      </c>
      <c r="E264" s="61">
        <v>-104.76875</v>
      </c>
      <c r="F264" s="62">
        <v>41900</v>
      </c>
      <c r="G264" s="63">
        <v>63.7</v>
      </c>
      <c r="H264" s="61">
        <v>3692</v>
      </c>
      <c r="I264" s="61">
        <v>1</v>
      </c>
      <c r="J264" s="61" t="s">
        <v>2678</v>
      </c>
      <c r="K264" s="60" t="s">
        <v>2025</v>
      </c>
      <c r="L264" s="1">
        <v>1</v>
      </c>
    </row>
    <row r="265" spans="1:12" ht="12.95" customHeight="1">
      <c r="A265" s="60" t="s">
        <v>834</v>
      </c>
      <c r="B265" s="60" t="s">
        <v>832</v>
      </c>
      <c r="C265" s="60" t="s">
        <v>2679</v>
      </c>
      <c r="D265" s="61">
        <v>40.877594999999999</v>
      </c>
      <c r="E265" s="61">
        <v>-105.33854832999999</v>
      </c>
      <c r="F265" s="62">
        <v>40821</v>
      </c>
      <c r="G265" s="63">
        <v>39.5</v>
      </c>
      <c r="H265" s="61">
        <v>3459</v>
      </c>
      <c r="I265" s="61">
        <v>1</v>
      </c>
      <c r="J265" s="61" t="s">
        <v>2680</v>
      </c>
      <c r="K265" s="60" t="s">
        <v>2026</v>
      </c>
      <c r="L265" s="1">
        <v>3</v>
      </c>
    </row>
    <row r="266" spans="1:12" ht="12.95" customHeight="1">
      <c r="A266" s="60" t="s">
        <v>880</v>
      </c>
      <c r="B266" s="60" t="s">
        <v>878</v>
      </c>
      <c r="C266" s="60" t="s">
        <v>881</v>
      </c>
      <c r="D266" s="61">
        <v>39.990119999999997</v>
      </c>
      <c r="E266" s="61">
        <v>-105.42303</v>
      </c>
      <c r="F266" s="62">
        <v>41500</v>
      </c>
      <c r="G266" s="63">
        <v>61.2</v>
      </c>
      <c r="H266" s="61">
        <v>3583</v>
      </c>
      <c r="I266" s="61">
        <v>1</v>
      </c>
      <c r="J266" s="61" t="s">
        <v>2681</v>
      </c>
      <c r="K266" s="60" t="s">
        <v>2026</v>
      </c>
      <c r="L266" s="1">
        <v>4</v>
      </c>
    </row>
    <row r="267" spans="1:12" ht="12.95" customHeight="1">
      <c r="A267" s="60" t="s">
        <v>882</v>
      </c>
      <c r="B267" s="60" t="s">
        <v>870</v>
      </c>
      <c r="C267" s="60" t="s">
        <v>883</v>
      </c>
      <c r="D267" s="61">
        <v>40.001612000000002</v>
      </c>
      <c r="E267" s="61">
        <v>-105.37391700000001</v>
      </c>
      <c r="F267" s="62">
        <v>41500</v>
      </c>
      <c r="G267" s="63">
        <v>86.9</v>
      </c>
      <c r="H267" s="61">
        <v>3584</v>
      </c>
      <c r="I267" s="61">
        <v>1</v>
      </c>
      <c r="J267" s="61" t="s">
        <v>2682</v>
      </c>
      <c r="K267" s="60" t="s">
        <v>2026</v>
      </c>
      <c r="L267" s="1">
        <v>4</v>
      </c>
    </row>
    <row r="268" spans="1:12" ht="12.95" customHeight="1">
      <c r="A268" s="60" t="s">
        <v>885</v>
      </c>
      <c r="B268" s="60" t="s">
        <v>878</v>
      </c>
      <c r="C268" s="60" t="s">
        <v>886</v>
      </c>
      <c r="D268" s="61">
        <v>39.966656999999998</v>
      </c>
      <c r="E268" s="61">
        <v>-105.48092699999999</v>
      </c>
      <c r="F268" s="62">
        <v>41514</v>
      </c>
      <c r="G268" s="63">
        <v>43.5</v>
      </c>
      <c r="H268" s="61">
        <v>3586</v>
      </c>
      <c r="I268" s="61">
        <v>1</v>
      </c>
      <c r="J268" s="61" t="s">
        <v>2683</v>
      </c>
      <c r="K268" s="60" t="s">
        <v>2026</v>
      </c>
      <c r="L268" s="1">
        <v>6</v>
      </c>
    </row>
    <row r="269" spans="1:12" ht="12.95" customHeight="1">
      <c r="A269" s="60" t="s">
        <v>887</v>
      </c>
      <c r="B269" s="60" t="s">
        <v>878</v>
      </c>
      <c r="C269" s="60" t="s">
        <v>888</v>
      </c>
      <c r="D269" s="61">
        <v>39.971291000000001</v>
      </c>
      <c r="E269" s="61">
        <v>-105.475821</v>
      </c>
      <c r="F269" s="62">
        <v>41500</v>
      </c>
      <c r="G269" s="63">
        <v>41.6</v>
      </c>
      <c r="H269" s="61">
        <v>3587</v>
      </c>
      <c r="I269" s="61">
        <v>1</v>
      </c>
      <c r="J269" s="61" t="s">
        <v>2684</v>
      </c>
      <c r="K269" s="60" t="s">
        <v>2026</v>
      </c>
      <c r="L269" s="1">
        <v>5</v>
      </c>
    </row>
    <row r="270" spans="1:12" ht="12.95" customHeight="1">
      <c r="A270" s="60" t="s">
        <v>889</v>
      </c>
      <c r="B270" s="60" t="s">
        <v>878</v>
      </c>
      <c r="C270" s="60" t="s">
        <v>890</v>
      </c>
      <c r="D270" s="61">
        <v>39.972329000000002</v>
      </c>
      <c r="E270" s="61">
        <v>-105.465039</v>
      </c>
      <c r="F270" s="62">
        <v>41500</v>
      </c>
      <c r="G270" s="63">
        <v>64.099999999999994</v>
      </c>
      <c r="H270" s="61">
        <v>3588</v>
      </c>
      <c r="I270" s="61">
        <v>1</v>
      </c>
      <c r="J270" s="61" t="s">
        <v>2685</v>
      </c>
      <c r="K270" s="60" t="s">
        <v>2026</v>
      </c>
      <c r="L270" s="1">
        <v>5</v>
      </c>
    </row>
    <row r="271" spans="1:12" ht="12.95" customHeight="1">
      <c r="A271" s="60" t="s">
        <v>911</v>
      </c>
      <c r="B271" s="60" t="s">
        <v>267</v>
      </c>
      <c r="C271" s="60" t="s">
        <v>912</v>
      </c>
      <c r="D271" s="61">
        <v>39.695120000000003</v>
      </c>
      <c r="E271" s="61">
        <v>-105.72989</v>
      </c>
      <c r="F271" s="62">
        <v>40050</v>
      </c>
      <c r="G271" s="63">
        <v>64.099999999999994</v>
      </c>
      <c r="H271" s="61">
        <v>3217</v>
      </c>
      <c r="I271" s="61">
        <v>1</v>
      </c>
      <c r="J271" s="61" t="s">
        <v>2686</v>
      </c>
      <c r="K271" s="60" t="s">
        <v>2026</v>
      </c>
      <c r="L271" s="1">
        <v>5</v>
      </c>
    </row>
    <row r="272" spans="1:12" ht="12.95" customHeight="1">
      <c r="A272" s="60" t="s">
        <v>932</v>
      </c>
      <c r="B272" s="60" t="s">
        <v>931</v>
      </c>
      <c r="C272" s="60" t="s">
        <v>933</v>
      </c>
      <c r="D272" s="61">
        <v>39.614204999999998</v>
      </c>
      <c r="E272" s="61">
        <v>-105.330168</v>
      </c>
      <c r="F272" s="62">
        <v>40441</v>
      </c>
      <c r="G272" s="63">
        <v>55.5</v>
      </c>
      <c r="H272" s="61">
        <v>3313</v>
      </c>
      <c r="I272" s="61">
        <v>1</v>
      </c>
      <c r="J272" s="61" t="s">
        <v>2687</v>
      </c>
      <c r="K272" s="60" t="s">
        <v>2026</v>
      </c>
      <c r="L272" s="1">
        <v>3</v>
      </c>
    </row>
    <row r="273" spans="1:12" ht="12.95" customHeight="1">
      <c r="A273" s="60" t="s">
        <v>934</v>
      </c>
      <c r="B273" s="60" t="s">
        <v>935</v>
      </c>
      <c r="C273" s="60" t="s">
        <v>936</v>
      </c>
      <c r="D273" s="61">
        <v>39.632199999999997</v>
      </c>
      <c r="E273" s="61">
        <v>-105.4558</v>
      </c>
      <c r="F273" s="62">
        <v>39713</v>
      </c>
      <c r="G273" s="63">
        <v>73.099999999999994</v>
      </c>
      <c r="H273" s="61">
        <v>3122</v>
      </c>
      <c r="I273" s="61">
        <v>1</v>
      </c>
      <c r="J273" s="61" t="s">
        <v>2688</v>
      </c>
      <c r="K273" s="60" t="s">
        <v>2026</v>
      </c>
      <c r="L273" s="1">
        <v>4</v>
      </c>
    </row>
    <row r="274" spans="1:12" ht="12.95" customHeight="1">
      <c r="A274" s="60" t="s">
        <v>943</v>
      </c>
      <c r="B274" s="60" t="s">
        <v>412</v>
      </c>
      <c r="C274" s="60" t="s">
        <v>944</v>
      </c>
      <c r="D274" s="61">
        <v>39.623399999999997</v>
      </c>
      <c r="E274" s="61">
        <v>-105.4451</v>
      </c>
      <c r="F274" s="62">
        <v>40441</v>
      </c>
      <c r="G274" s="63">
        <v>71.2</v>
      </c>
      <c r="H274" s="61">
        <v>3317</v>
      </c>
      <c r="I274" s="61">
        <v>1</v>
      </c>
      <c r="J274" s="61" t="s">
        <v>2689</v>
      </c>
      <c r="K274" s="60" t="s">
        <v>2026</v>
      </c>
      <c r="L274" s="1">
        <v>3</v>
      </c>
    </row>
    <row r="275" spans="1:12" ht="12.95" customHeight="1">
      <c r="A275" s="60" t="s">
        <v>945</v>
      </c>
      <c r="B275" s="60" t="s">
        <v>412</v>
      </c>
      <c r="C275" s="60" t="s">
        <v>946</v>
      </c>
      <c r="D275" s="61">
        <v>39.611358000000003</v>
      </c>
      <c r="E275" s="61">
        <v>-105.533367</v>
      </c>
      <c r="F275" s="62">
        <v>40805</v>
      </c>
      <c r="G275" s="63">
        <v>55.5</v>
      </c>
      <c r="H275" s="61">
        <v>3464</v>
      </c>
      <c r="I275" s="61">
        <v>1</v>
      </c>
      <c r="J275" s="61" t="s">
        <v>2690</v>
      </c>
      <c r="K275" s="60" t="s">
        <v>2026</v>
      </c>
      <c r="L275" s="70">
        <v>0</v>
      </c>
    </row>
    <row r="276" spans="1:12" ht="12.95" customHeight="1">
      <c r="A276" s="60" t="s">
        <v>947</v>
      </c>
      <c r="B276" s="60" t="s">
        <v>412</v>
      </c>
      <c r="C276" s="60" t="s">
        <v>948</v>
      </c>
      <c r="D276" s="61">
        <v>39.611666666666601</v>
      </c>
      <c r="E276" s="61">
        <v>-105.480233333333</v>
      </c>
      <c r="F276" s="62">
        <v>41166</v>
      </c>
      <c r="G276" s="63">
        <v>72.5</v>
      </c>
      <c r="H276" s="61">
        <v>3534</v>
      </c>
      <c r="I276" s="61">
        <v>1</v>
      </c>
      <c r="J276" s="61" t="s">
        <v>2691</v>
      </c>
      <c r="K276" s="60" t="s">
        <v>2026</v>
      </c>
      <c r="L276" s="1">
        <v>1</v>
      </c>
    </row>
    <row r="277" spans="1:12" ht="12.95" customHeight="1">
      <c r="A277" s="60" t="s">
        <v>949</v>
      </c>
      <c r="B277" s="60" t="s">
        <v>412</v>
      </c>
      <c r="C277" s="60" t="s">
        <v>950</v>
      </c>
      <c r="D277" s="61">
        <v>39.634038888888803</v>
      </c>
      <c r="E277" s="61">
        <v>-105.402605555555</v>
      </c>
      <c r="F277" s="62">
        <v>41166</v>
      </c>
      <c r="G277" s="63">
        <v>71.900000000000006</v>
      </c>
      <c r="H277" s="61">
        <v>3535</v>
      </c>
      <c r="I277" s="61">
        <v>1</v>
      </c>
      <c r="J277" s="61" t="s">
        <v>2692</v>
      </c>
      <c r="K277" s="60" t="s">
        <v>2026</v>
      </c>
      <c r="L277" s="1">
        <v>4</v>
      </c>
    </row>
    <row r="278" spans="1:12" ht="12.95" customHeight="1">
      <c r="A278" s="60" t="s">
        <v>994</v>
      </c>
      <c r="B278" s="60" t="s">
        <v>731</v>
      </c>
      <c r="C278" s="60" t="s">
        <v>995</v>
      </c>
      <c r="D278" s="61">
        <v>38.916969999999999</v>
      </c>
      <c r="E278" s="61">
        <v>-105.44532</v>
      </c>
      <c r="F278" s="62">
        <v>41527</v>
      </c>
      <c r="G278" s="63">
        <v>47.7</v>
      </c>
      <c r="H278" s="61">
        <v>3599</v>
      </c>
      <c r="I278" s="61">
        <v>1</v>
      </c>
      <c r="J278" s="61" t="s">
        <v>2693</v>
      </c>
      <c r="K278" s="60" t="s">
        <v>2026</v>
      </c>
      <c r="L278" s="1">
        <v>5</v>
      </c>
    </row>
    <row r="279" spans="1:12" ht="12.95" customHeight="1">
      <c r="A279" s="60" t="s">
        <v>996</v>
      </c>
      <c r="B279" s="60" t="s">
        <v>731</v>
      </c>
      <c r="C279" s="60" t="s">
        <v>997</v>
      </c>
      <c r="D279" s="61">
        <v>38.929560000000002</v>
      </c>
      <c r="E279" s="61">
        <v>-105.41522999999999</v>
      </c>
      <c r="F279" s="62">
        <v>41527</v>
      </c>
      <c r="G279" s="63">
        <v>57.7</v>
      </c>
      <c r="H279" s="61">
        <v>3600</v>
      </c>
      <c r="I279" s="61">
        <v>1</v>
      </c>
      <c r="J279" s="61" t="s">
        <v>2694</v>
      </c>
      <c r="K279" s="60" t="s">
        <v>2026</v>
      </c>
      <c r="L279" s="1">
        <v>5</v>
      </c>
    </row>
    <row r="280" spans="1:12" ht="12.95" customHeight="1">
      <c r="A280" s="60" t="s">
        <v>1028</v>
      </c>
      <c r="B280" s="60" t="s">
        <v>1029</v>
      </c>
      <c r="C280" s="60" t="s">
        <v>1030</v>
      </c>
      <c r="D280" s="61">
        <v>39.128219999999999</v>
      </c>
      <c r="E280" s="61">
        <v>-105.17449999999999</v>
      </c>
      <c r="F280" s="62">
        <v>40393</v>
      </c>
      <c r="G280" s="63">
        <v>21.9</v>
      </c>
      <c r="H280" s="61">
        <v>3322</v>
      </c>
      <c r="I280" s="61">
        <v>1</v>
      </c>
      <c r="J280" s="61" t="s">
        <v>2695</v>
      </c>
      <c r="K280" s="60" t="s">
        <v>2026</v>
      </c>
      <c r="L280" s="1">
        <v>2</v>
      </c>
    </row>
    <row r="281" spans="1:12" ht="12.95" customHeight="1">
      <c r="A281" s="60" t="s">
        <v>1032</v>
      </c>
      <c r="B281" s="60" t="s">
        <v>41</v>
      </c>
      <c r="C281" s="60" t="s">
        <v>114</v>
      </c>
      <c r="D281" s="61">
        <v>39.357799999999997</v>
      </c>
      <c r="E281" s="61">
        <v>-105.16956500000001</v>
      </c>
      <c r="F281" s="62">
        <v>40392</v>
      </c>
      <c r="G281" s="63">
        <v>83.1</v>
      </c>
      <c r="H281" s="61">
        <v>3323</v>
      </c>
      <c r="I281" s="61">
        <v>1</v>
      </c>
      <c r="J281" s="61" t="s">
        <v>2696</v>
      </c>
      <c r="K281" s="60" t="s">
        <v>2026</v>
      </c>
      <c r="L281" s="1">
        <v>2</v>
      </c>
    </row>
    <row r="282" spans="1:12" ht="12.95" customHeight="1">
      <c r="A282" s="60" t="s">
        <v>1080</v>
      </c>
      <c r="B282" s="60" t="s">
        <v>1077</v>
      </c>
      <c r="C282" s="60" t="s">
        <v>1081</v>
      </c>
      <c r="D282" s="61">
        <v>38.169069999999998</v>
      </c>
      <c r="E282" s="61">
        <v>-105.4962</v>
      </c>
      <c r="F282" s="62">
        <v>41478</v>
      </c>
      <c r="G282" s="63">
        <v>55.6</v>
      </c>
      <c r="H282" s="61">
        <v>3605</v>
      </c>
      <c r="I282" s="61">
        <v>1</v>
      </c>
      <c r="J282" s="61" t="s">
        <v>2697</v>
      </c>
      <c r="K282" s="60" t="s">
        <v>2026</v>
      </c>
      <c r="L282" s="1">
        <v>5</v>
      </c>
    </row>
    <row r="283" spans="1:12" ht="12.95" customHeight="1">
      <c r="A283" s="60" t="s">
        <v>1082</v>
      </c>
      <c r="B283" s="60" t="s">
        <v>1077</v>
      </c>
      <c r="C283" s="60" t="s">
        <v>1083</v>
      </c>
      <c r="D283" s="61">
        <v>38.131231669999998</v>
      </c>
      <c r="E283" s="61">
        <v>-105.47305167</v>
      </c>
      <c r="F283" s="62">
        <v>41891</v>
      </c>
      <c r="G283" s="63">
        <v>48.5</v>
      </c>
      <c r="H283" s="61">
        <v>3698</v>
      </c>
      <c r="I283" s="61">
        <v>1</v>
      </c>
      <c r="J283" s="61" t="s">
        <v>2698</v>
      </c>
      <c r="K283" s="60" t="s">
        <v>2026</v>
      </c>
      <c r="L283" s="1">
        <v>5</v>
      </c>
    </row>
    <row r="284" spans="1:12" ht="12.95" customHeight="1">
      <c r="A284" s="60" t="s">
        <v>1084</v>
      </c>
      <c r="B284" s="60" t="s">
        <v>1077</v>
      </c>
      <c r="C284" s="60" t="s">
        <v>1085</v>
      </c>
      <c r="D284" s="61">
        <v>37.92989</v>
      </c>
      <c r="E284" s="61">
        <v>-105.456</v>
      </c>
      <c r="F284" s="62">
        <v>41891</v>
      </c>
      <c r="G284" s="63">
        <v>81</v>
      </c>
      <c r="H284" s="61">
        <v>3699</v>
      </c>
      <c r="I284" s="61">
        <v>1</v>
      </c>
      <c r="J284" s="61" t="s">
        <v>2699</v>
      </c>
      <c r="K284" s="60" t="s">
        <v>2026</v>
      </c>
      <c r="L284" s="70">
        <v>0</v>
      </c>
    </row>
    <row r="285" spans="1:12" ht="12.95" customHeight="1">
      <c r="A285" s="60" t="s">
        <v>1150</v>
      </c>
      <c r="B285" s="60" t="s">
        <v>1151</v>
      </c>
      <c r="C285" s="60" t="s">
        <v>1152</v>
      </c>
      <c r="D285" s="61">
        <v>38.181653330000003</v>
      </c>
      <c r="E285" s="61">
        <v>-105.10832667</v>
      </c>
      <c r="F285" s="62">
        <v>41478</v>
      </c>
      <c r="G285" s="63">
        <v>42.6</v>
      </c>
      <c r="H285" s="61">
        <v>3611</v>
      </c>
      <c r="I285" s="61">
        <v>1</v>
      </c>
      <c r="J285" s="61" t="s">
        <v>2700</v>
      </c>
      <c r="K285" s="60" t="s">
        <v>2026</v>
      </c>
      <c r="L285" s="1">
        <v>3</v>
      </c>
    </row>
    <row r="286" spans="1:12" ht="12.95" customHeight="1">
      <c r="A286" s="60" t="s">
        <v>1153</v>
      </c>
      <c r="B286" s="60" t="s">
        <v>1151</v>
      </c>
      <c r="C286" s="60" t="s">
        <v>1154</v>
      </c>
      <c r="D286" s="61">
        <v>38.167593330000003</v>
      </c>
      <c r="E286" s="61">
        <v>-105.18862</v>
      </c>
      <c r="F286" s="62">
        <v>41478</v>
      </c>
      <c r="G286" s="63">
        <v>35</v>
      </c>
      <c r="H286" s="61">
        <v>3612</v>
      </c>
      <c r="I286" s="61">
        <v>1</v>
      </c>
      <c r="J286" s="61" t="s">
        <v>2701</v>
      </c>
      <c r="K286" s="60" t="s">
        <v>2026</v>
      </c>
      <c r="L286" s="1">
        <v>3</v>
      </c>
    </row>
    <row r="287" spans="1:12" ht="12.95" customHeight="1">
      <c r="A287" s="60" t="s">
        <v>1174</v>
      </c>
      <c r="B287" s="60" t="s">
        <v>2702</v>
      </c>
      <c r="C287" s="60" t="s">
        <v>1176</v>
      </c>
      <c r="D287" s="61">
        <v>38.257202999999997</v>
      </c>
      <c r="E287" s="61">
        <v>-104.56056100000001</v>
      </c>
      <c r="F287" s="62">
        <v>41870</v>
      </c>
      <c r="G287" s="63">
        <v>39.299999999999997</v>
      </c>
      <c r="H287" s="61">
        <v>3700</v>
      </c>
      <c r="I287" s="61">
        <v>5</v>
      </c>
      <c r="J287" s="61" t="s">
        <v>2703</v>
      </c>
      <c r="K287" s="60" t="s">
        <v>2025</v>
      </c>
      <c r="L287" s="1">
        <v>3</v>
      </c>
    </row>
    <row r="288" spans="1:12" ht="12.95" customHeight="1">
      <c r="A288" s="60" t="s">
        <v>1177</v>
      </c>
      <c r="B288" s="60" t="s">
        <v>2702</v>
      </c>
      <c r="C288" s="60" t="s">
        <v>1178</v>
      </c>
      <c r="D288" s="61">
        <v>38.252892000000003</v>
      </c>
      <c r="E288" s="61">
        <v>-104.573932</v>
      </c>
      <c r="F288" s="62">
        <v>41870</v>
      </c>
      <c r="G288" s="63">
        <v>25.4</v>
      </c>
      <c r="H288" s="61">
        <v>3701</v>
      </c>
      <c r="I288" s="61">
        <v>1</v>
      </c>
      <c r="J288" s="61" t="s">
        <v>2704</v>
      </c>
      <c r="K288" s="60" t="s">
        <v>2025</v>
      </c>
      <c r="L288" s="1">
        <v>3</v>
      </c>
    </row>
    <row r="289" spans="1:12" ht="12.95" customHeight="1">
      <c r="A289" s="60" t="s">
        <v>1179</v>
      </c>
      <c r="B289" s="60" t="s">
        <v>2702</v>
      </c>
      <c r="C289" s="60" t="s">
        <v>1180</v>
      </c>
      <c r="D289" s="61">
        <v>38.243682</v>
      </c>
      <c r="E289" s="61">
        <v>-104.592692</v>
      </c>
      <c r="F289" s="62">
        <v>41870</v>
      </c>
      <c r="G289" s="63">
        <v>24.6</v>
      </c>
      <c r="H289" s="61">
        <v>3702</v>
      </c>
      <c r="I289" s="61">
        <v>1</v>
      </c>
      <c r="J289" s="61" t="s">
        <v>2705</v>
      </c>
      <c r="K289" s="60" t="s">
        <v>2025</v>
      </c>
      <c r="L289" s="1">
        <v>1</v>
      </c>
    </row>
    <row r="290" spans="1:12" ht="12.95" customHeight="1">
      <c r="A290" s="60" t="s">
        <v>1181</v>
      </c>
      <c r="B290" s="60" t="s">
        <v>2702</v>
      </c>
      <c r="C290" s="60" t="s">
        <v>1182</v>
      </c>
      <c r="D290" s="61">
        <v>38.227251000000003</v>
      </c>
      <c r="E290" s="61">
        <v>-104.598681</v>
      </c>
      <c r="F290" s="62">
        <v>41870</v>
      </c>
      <c r="G290" s="63">
        <v>16.8</v>
      </c>
      <c r="H290" s="61">
        <v>3703</v>
      </c>
      <c r="I290" s="61">
        <v>1</v>
      </c>
      <c r="J290" s="61" t="s">
        <v>2706</v>
      </c>
      <c r="K290" s="60" t="s">
        <v>2025</v>
      </c>
      <c r="L290" s="1">
        <v>1</v>
      </c>
    </row>
    <row r="291" spans="1:12" ht="12.95" customHeight="1">
      <c r="A291" s="60" t="s">
        <v>1183</v>
      </c>
      <c r="B291" s="60" t="s">
        <v>2702</v>
      </c>
      <c r="C291" s="60" t="s">
        <v>1184</v>
      </c>
      <c r="D291" s="61">
        <v>38.215274000000001</v>
      </c>
      <c r="E291" s="61">
        <v>-104.604328</v>
      </c>
      <c r="F291" s="62">
        <v>41870</v>
      </c>
      <c r="G291" s="63">
        <v>58.1</v>
      </c>
      <c r="H291" s="61">
        <v>3704</v>
      </c>
      <c r="I291" s="61">
        <v>5</v>
      </c>
      <c r="J291" s="61" t="s">
        <v>2707</v>
      </c>
      <c r="K291" s="60" t="s">
        <v>2025</v>
      </c>
      <c r="L291" s="1">
        <v>1</v>
      </c>
    </row>
    <row r="292" spans="1:12" ht="12.95" customHeight="1">
      <c r="A292" s="60" t="s">
        <v>1185</v>
      </c>
      <c r="B292" s="60" t="s">
        <v>2702</v>
      </c>
      <c r="C292" s="60" t="s">
        <v>1186</v>
      </c>
      <c r="D292" s="61">
        <v>38.159370000000003</v>
      </c>
      <c r="E292" s="61">
        <v>-104.696377</v>
      </c>
      <c r="F292" s="62">
        <v>41870</v>
      </c>
      <c r="G292" s="63">
        <v>38.700000000000003</v>
      </c>
      <c r="H292" s="61">
        <v>3705</v>
      </c>
      <c r="I292" s="61">
        <v>1</v>
      </c>
      <c r="J292" s="61" t="s">
        <v>2708</v>
      </c>
      <c r="K292" s="60" t="s">
        <v>2025</v>
      </c>
      <c r="L292" s="70">
        <v>0</v>
      </c>
    </row>
    <row r="293" spans="1:12" ht="12.95" customHeight="1">
      <c r="A293" s="60" t="s">
        <v>1187</v>
      </c>
      <c r="B293" s="60" t="s">
        <v>2702</v>
      </c>
      <c r="C293" s="60" t="s">
        <v>1188</v>
      </c>
      <c r="D293" s="61">
        <v>38.154719999999998</v>
      </c>
      <c r="E293" s="61">
        <v>-104.712127</v>
      </c>
      <c r="F293" s="62">
        <v>41870</v>
      </c>
      <c r="G293" s="63">
        <v>61</v>
      </c>
      <c r="H293" s="61">
        <v>3706</v>
      </c>
      <c r="I293" s="61">
        <v>1</v>
      </c>
      <c r="J293" s="61" t="s">
        <v>2709</v>
      </c>
      <c r="K293" s="60" t="s">
        <v>2025</v>
      </c>
      <c r="L293" s="70">
        <v>0</v>
      </c>
    </row>
    <row r="294" spans="1:12" ht="12.95" customHeight="1">
      <c r="A294" s="60" t="s">
        <v>1212</v>
      </c>
      <c r="B294" s="60" t="s">
        <v>1189</v>
      </c>
      <c r="C294" s="60" t="s">
        <v>114</v>
      </c>
      <c r="D294" s="61">
        <v>38.829166999999998</v>
      </c>
      <c r="E294" s="61">
        <v>-104.833333</v>
      </c>
      <c r="F294" s="62">
        <v>40442</v>
      </c>
      <c r="G294" s="63">
        <v>52.2</v>
      </c>
      <c r="H294" s="61">
        <v>3335</v>
      </c>
      <c r="I294" s="61">
        <v>1</v>
      </c>
      <c r="J294" s="61" t="s">
        <v>2710</v>
      </c>
      <c r="K294" s="60" t="s">
        <v>2025</v>
      </c>
      <c r="L294" s="1">
        <v>3</v>
      </c>
    </row>
    <row r="295" spans="1:12" ht="12.95" customHeight="1">
      <c r="A295" s="60" t="s">
        <v>1226</v>
      </c>
      <c r="B295" s="60" t="s">
        <v>1224</v>
      </c>
      <c r="C295" s="60" t="s">
        <v>1227</v>
      </c>
      <c r="D295" s="61">
        <v>37.131900000000002</v>
      </c>
      <c r="E295" s="61">
        <v>-104.84739999999999</v>
      </c>
      <c r="F295" s="62">
        <v>41142</v>
      </c>
      <c r="G295" s="63">
        <v>61.5</v>
      </c>
      <c r="H295" s="61">
        <v>3540</v>
      </c>
      <c r="I295" s="61">
        <v>1</v>
      </c>
      <c r="J295" s="61" t="s">
        <v>2711</v>
      </c>
      <c r="K295" s="60" t="s">
        <v>2026</v>
      </c>
      <c r="L295" s="1">
        <v>7</v>
      </c>
    </row>
    <row r="296" spans="1:12" ht="12.95" customHeight="1">
      <c r="A296" s="60" t="s">
        <v>1284</v>
      </c>
      <c r="B296" s="60" t="s">
        <v>43</v>
      </c>
      <c r="C296" s="60" t="s">
        <v>1285</v>
      </c>
      <c r="D296" s="61">
        <v>37.82255</v>
      </c>
      <c r="E296" s="61">
        <v>-106.91061999999999</v>
      </c>
      <c r="F296" s="62">
        <v>41870</v>
      </c>
      <c r="G296" s="63">
        <v>46.6</v>
      </c>
      <c r="H296" s="61">
        <v>3707</v>
      </c>
      <c r="I296" s="61">
        <v>1</v>
      </c>
      <c r="J296" s="61" t="s">
        <v>2712</v>
      </c>
      <c r="K296" s="60" t="s">
        <v>2026</v>
      </c>
      <c r="L296" s="1">
        <v>5</v>
      </c>
    </row>
    <row r="297" spans="1:12" ht="12.95" customHeight="1">
      <c r="A297" s="60" t="s">
        <v>1286</v>
      </c>
      <c r="B297" s="60" t="s">
        <v>43</v>
      </c>
      <c r="C297" s="60" t="s">
        <v>1287</v>
      </c>
      <c r="D297" s="61">
        <v>37.841619999999999</v>
      </c>
      <c r="E297" s="61">
        <v>-106.92429</v>
      </c>
      <c r="F297" s="62">
        <v>41870</v>
      </c>
      <c r="G297" s="63">
        <v>28.8</v>
      </c>
      <c r="H297" s="61">
        <v>3708</v>
      </c>
      <c r="I297" s="61">
        <v>1</v>
      </c>
      <c r="J297" s="61" t="s">
        <v>2713</v>
      </c>
      <c r="K297" s="60" t="s">
        <v>2026</v>
      </c>
      <c r="L297" s="1">
        <v>4</v>
      </c>
    </row>
    <row r="298" spans="1:12" ht="12.95" customHeight="1">
      <c r="A298" s="60" t="s">
        <v>1293</v>
      </c>
      <c r="B298" s="60" t="s">
        <v>1294</v>
      </c>
      <c r="C298" s="60" t="s">
        <v>1295</v>
      </c>
      <c r="D298" s="61">
        <v>37.652715000000001</v>
      </c>
      <c r="E298" s="61">
        <v>-106.65445</v>
      </c>
      <c r="F298" s="62">
        <v>40434</v>
      </c>
      <c r="G298" s="63">
        <v>73.2</v>
      </c>
      <c r="H298" s="61">
        <v>3340</v>
      </c>
      <c r="I298" s="61">
        <v>1</v>
      </c>
      <c r="J298" s="61" t="s">
        <v>2714</v>
      </c>
      <c r="K298" s="60" t="s">
        <v>2026</v>
      </c>
      <c r="L298" s="1">
        <v>4</v>
      </c>
    </row>
    <row r="299" spans="1:12" ht="12.95" customHeight="1">
      <c r="A299" s="60" t="s">
        <v>1324</v>
      </c>
      <c r="B299" s="60" t="s">
        <v>1322</v>
      </c>
      <c r="C299" s="60" t="s">
        <v>1325</v>
      </c>
      <c r="D299" s="61">
        <v>37.404949999999999</v>
      </c>
      <c r="E299" s="61">
        <v>-106.30519</v>
      </c>
      <c r="F299" s="62">
        <v>41534</v>
      </c>
      <c r="G299" s="63">
        <v>22.9</v>
      </c>
      <c r="H299" s="61">
        <v>3615</v>
      </c>
      <c r="I299" s="61">
        <v>1</v>
      </c>
      <c r="J299" s="61" t="s">
        <v>2715</v>
      </c>
      <c r="K299" s="60" t="s">
        <v>2026</v>
      </c>
      <c r="L299" s="70">
        <v>0</v>
      </c>
    </row>
    <row r="300" spans="1:12" ht="12.95" customHeight="1">
      <c r="A300" s="60" t="s">
        <v>1340</v>
      </c>
      <c r="B300" s="60" t="s">
        <v>1341</v>
      </c>
      <c r="C300" s="60" t="s">
        <v>1342</v>
      </c>
      <c r="D300" s="61">
        <v>37.815238999999998</v>
      </c>
      <c r="E300" s="61">
        <v>-106.284751</v>
      </c>
      <c r="F300" s="62">
        <v>41485</v>
      </c>
      <c r="G300" s="63">
        <v>50.2</v>
      </c>
      <c r="H300" s="61">
        <v>3617</v>
      </c>
      <c r="I300" s="61">
        <v>1</v>
      </c>
      <c r="J300" s="61" t="s">
        <v>2716</v>
      </c>
      <c r="K300" s="60" t="s">
        <v>2024</v>
      </c>
      <c r="L300" s="1">
        <v>1</v>
      </c>
    </row>
    <row r="301" spans="1:12" ht="12.95" customHeight="1">
      <c r="A301" s="60" t="s">
        <v>1356</v>
      </c>
      <c r="B301" s="60" t="s">
        <v>1354</v>
      </c>
      <c r="C301" s="60" t="s">
        <v>1357</v>
      </c>
      <c r="D301" s="61">
        <v>37.128500000000003</v>
      </c>
      <c r="E301" s="61">
        <v>-106.35705</v>
      </c>
      <c r="F301" s="62">
        <v>40408</v>
      </c>
      <c r="G301" s="63">
        <v>92.7</v>
      </c>
      <c r="H301" s="61">
        <v>3348</v>
      </c>
      <c r="I301" s="61">
        <v>1</v>
      </c>
      <c r="J301" s="61" t="s">
        <v>2717</v>
      </c>
      <c r="K301" s="60" t="s">
        <v>2026</v>
      </c>
      <c r="L301" s="1">
        <v>3</v>
      </c>
    </row>
    <row r="302" spans="1:12" ht="12.95" customHeight="1">
      <c r="A302" s="60" t="s">
        <v>1446</v>
      </c>
      <c r="B302" s="60" t="s">
        <v>1429</v>
      </c>
      <c r="C302" s="60" t="s">
        <v>1447</v>
      </c>
      <c r="D302" s="61">
        <v>37.353999999999999</v>
      </c>
      <c r="E302" s="61">
        <v>-108.25700000000001</v>
      </c>
      <c r="F302" s="62">
        <v>40730</v>
      </c>
      <c r="G302" s="63">
        <v>70.599999999999994</v>
      </c>
      <c r="H302" s="61">
        <v>3359</v>
      </c>
      <c r="I302" s="61">
        <v>1</v>
      </c>
      <c r="J302" s="61" t="s">
        <v>2718</v>
      </c>
      <c r="K302" s="60" t="s">
        <v>2024</v>
      </c>
      <c r="L302" s="1">
        <v>5</v>
      </c>
    </row>
    <row r="303" spans="1:12" ht="12.95" customHeight="1">
      <c r="A303" s="60" t="s">
        <v>1464</v>
      </c>
      <c r="B303" s="60" t="s">
        <v>1465</v>
      </c>
      <c r="C303" s="60" t="s">
        <v>1466</v>
      </c>
      <c r="D303" s="61">
        <v>37.408079999999998</v>
      </c>
      <c r="E303" s="61">
        <v>-108.53052</v>
      </c>
      <c r="F303" s="62">
        <v>40716</v>
      </c>
      <c r="G303" s="63">
        <v>21.4</v>
      </c>
      <c r="H303" s="61">
        <v>3365</v>
      </c>
      <c r="I303" s="61">
        <v>5</v>
      </c>
      <c r="J303" s="61" t="s">
        <v>2719</v>
      </c>
      <c r="K303" s="60" t="s">
        <v>2024</v>
      </c>
      <c r="L303" s="1">
        <v>4</v>
      </c>
    </row>
    <row r="304" spans="1:12" ht="12.95" customHeight="1">
      <c r="A304" s="60" t="s">
        <v>1467</v>
      </c>
      <c r="B304" s="60" t="s">
        <v>1468</v>
      </c>
      <c r="C304" s="60" t="s">
        <v>1469</v>
      </c>
      <c r="D304" s="61">
        <v>37.407339999999998</v>
      </c>
      <c r="E304" s="61">
        <v>-108.53279999999999</v>
      </c>
      <c r="F304" s="62">
        <v>40716</v>
      </c>
      <c r="G304" s="63">
        <v>31.1</v>
      </c>
      <c r="H304" s="61">
        <v>3366</v>
      </c>
      <c r="I304" s="61">
        <v>5</v>
      </c>
      <c r="J304" s="61" t="s">
        <v>2720</v>
      </c>
      <c r="K304" s="60" t="s">
        <v>2024</v>
      </c>
      <c r="L304" s="1">
        <v>3</v>
      </c>
    </row>
    <row r="305" spans="1:12" ht="12.95" customHeight="1">
      <c r="A305" s="60" t="s">
        <v>1470</v>
      </c>
      <c r="B305" s="60" t="s">
        <v>1462</v>
      </c>
      <c r="C305" s="60" t="s">
        <v>1471</v>
      </c>
      <c r="D305" s="61">
        <v>37.349049000000001</v>
      </c>
      <c r="E305" s="61">
        <v>-108.53433699999999</v>
      </c>
      <c r="F305" s="62">
        <v>40716</v>
      </c>
      <c r="G305" s="63">
        <v>39.9</v>
      </c>
      <c r="H305" s="61">
        <v>3367</v>
      </c>
      <c r="I305" s="61">
        <v>5</v>
      </c>
      <c r="J305" s="61" t="s">
        <v>2721</v>
      </c>
      <c r="K305" s="60" t="s">
        <v>2024</v>
      </c>
      <c r="L305" s="1">
        <v>3</v>
      </c>
    </row>
    <row r="306" spans="1:12" ht="12.95" customHeight="1">
      <c r="A306" s="60" t="s">
        <v>1491</v>
      </c>
      <c r="B306" s="60" t="s">
        <v>267</v>
      </c>
      <c r="C306" s="60" t="s">
        <v>1492</v>
      </c>
      <c r="D306" s="61">
        <v>39.735166666666601</v>
      </c>
      <c r="E306" s="61">
        <v>-105.384633333333</v>
      </c>
      <c r="F306" s="62">
        <v>41493</v>
      </c>
      <c r="G306" s="63">
        <v>72.099999999999994</v>
      </c>
      <c r="H306" s="61">
        <v>3620</v>
      </c>
      <c r="I306" s="61">
        <v>5</v>
      </c>
      <c r="J306" s="61" t="s">
        <v>2722</v>
      </c>
      <c r="K306" s="60" t="s">
        <v>2026</v>
      </c>
      <c r="L306" s="1">
        <v>6</v>
      </c>
    </row>
    <row r="307" spans="1:12" ht="12.95" customHeight="1">
      <c r="A307" s="60" t="s">
        <v>1493</v>
      </c>
      <c r="B307" s="60" t="s">
        <v>267</v>
      </c>
      <c r="C307" s="60" t="s">
        <v>1494</v>
      </c>
      <c r="D307" s="61">
        <v>39.742883333333303</v>
      </c>
      <c r="E307" s="61">
        <v>-105.50988333333299</v>
      </c>
      <c r="F307" s="62">
        <v>41489</v>
      </c>
      <c r="G307" s="63">
        <v>49.9</v>
      </c>
      <c r="H307" s="61">
        <v>3621</v>
      </c>
      <c r="I307" s="61">
        <v>1</v>
      </c>
      <c r="J307" s="61" t="s">
        <v>2723</v>
      </c>
      <c r="K307" s="60" t="s">
        <v>2026</v>
      </c>
      <c r="L307" s="1">
        <v>6</v>
      </c>
    </row>
    <row r="308" spans="1:12" ht="12.95" customHeight="1">
      <c r="A308" s="60" t="s">
        <v>1495</v>
      </c>
      <c r="B308" s="60" t="s">
        <v>267</v>
      </c>
      <c r="C308" s="60" t="s">
        <v>1496</v>
      </c>
      <c r="D308" s="61">
        <v>39.761616666666598</v>
      </c>
      <c r="E308" s="61">
        <v>-105.5772</v>
      </c>
      <c r="F308" s="62">
        <v>41489</v>
      </c>
      <c r="G308" s="63">
        <v>50.7</v>
      </c>
      <c r="H308" s="61">
        <v>3622</v>
      </c>
      <c r="I308" s="61">
        <v>1</v>
      </c>
      <c r="J308" s="61" t="s">
        <v>2724</v>
      </c>
      <c r="K308" s="60" t="s">
        <v>2026</v>
      </c>
      <c r="L308" s="1">
        <v>6</v>
      </c>
    </row>
    <row r="309" spans="1:12" ht="12.95" customHeight="1">
      <c r="A309" s="60" t="s">
        <v>1497</v>
      </c>
      <c r="B309" s="60" t="s">
        <v>267</v>
      </c>
      <c r="C309" s="60" t="s">
        <v>1498</v>
      </c>
      <c r="D309" s="61">
        <v>39.763633333333303</v>
      </c>
      <c r="E309" s="61">
        <v>-105.633783333333</v>
      </c>
      <c r="F309" s="62">
        <v>41493</v>
      </c>
      <c r="G309" s="63">
        <v>72.900000000000006</v>
      </c>
      <c r="H309" s="61">
        <v>3623</v>
      </c>
      <c r="I309" s="61">
        <v>1</v>
      </c>
      <c r="J309" s="61" t="s">
        <v>2725</v>
      </c>
      <c r="K309" s="60" t="s">
        <v>2026</v>
      </c>
      <c r="L309" s="1">
        <v>6</v>
      </c>
    </row>
    <row r="310" spans="1:12" ht="12.95" customHeight="1">
      <c r="A310" s="60" t="s">
        <v>1499</v>
      </c>
      <c r="B310" s="60" t="s">
        <v>908</v>
      </c>
      <c r="C310" s="60" t="s">
        <v>2726</v>
      </c>
      <c r="D310" s="61">
        <v>39.758583333333299</v>
      </c>
      <c r="E310" s="61">
        <v>-105.660666666666</v>
      </c>
      <c r="F310" s="62">
        <v>41489</v>
      </c>
      <c r="G310" s="63">
        <v>67.5</v>
      </c>
      <c r="H310" s="61">
        <v>3624</v>
      </c>
      <c r="I310" s="61">
        <v>1</v>
      </c>
      <c r="J310" s="61" t="s">
        <v>2727</v>
      </c>
      <c r="K310" s="60" t="s">
        <v>2026</v>
      </c>
      <c r="L310" s="1">
        <v>6</v>
      </c>
    </row>
    <row r="311" spans="1:12" ht="12.95" customHeight="1">
      <c r="A311" s="60" t="s">
        <v>1501</v>
      </c>
      <c r="B311" s="60" t="s">
        <v>267</v>
      </c>
      <c r="C311" s="60" t="s">
        <v>1502</v>
      </c>
      <c r="D311" s="61">
        <v>39.738033333333298</v>
      </c>
      <c r="E311" s="61">
        <v>-105.6848</v>
      </c>
      <c r="F311" s="62">
        <v>41493</v>
      </c>
      <c r="G311" s="63">
        <v>54.3</v>
      </c>
      <c r="H311" s="61">
        <v>3625</v>
      </c>
      <c r="I311" s="61">
        <v>1</v>
      </c>
      <c r="J311" s="61" t="s">
        <v>2728</v>
      </c>
      <c r="K311" s="60" t="s">
        <v>2026</v>
      </c>
      <c r="L311" s="1">
        <v>4</v>
      </c>
    </row>
    <row r="312" spans="1:12" ht="12.95" customHeight="1">
      <c r="A312" s="60" t="s">
        <v>1503</v>
      </c>
      <c r="B312" s="60" t="s">
        <v>1504</v>
      </c>
      <c r="C312" s="60" t="s">
        <v>1505</v>
      </c>
      <c r="D312" s="61">
        <v>39.684814000000003</v>
      </c>
      <c r="E312" s="61">
        <v>-105.699927</v>
      </c>
      <c r="F312" s="62">
        <v>41487</v>
      </c>
      <c r="G312" s="63">
        <v>83.4</v>
      </c>
      <c r="H312" s="61">
        <v>3626</v>
      </c>
      <c r="I312" s="61">
        <v>1</v>
      </c>
      <c r="J312" s="61" t="s">
        <v>2729</v>
      </c>
      <c r="K312" s="60" t="s">
        <v>2026</v>
      </c>
      <c r="L312" s="1">
        <v>1</v>
      </c>
    </row>
    <row r="313" spans="1:12" ht="12.95" customHeight="1">
      <c r="A313" s="60" t="s">
        <v>1506</v>
      </c>
      <c r="B313" s="60" t="s">
        <v>1507</v>
      </c>
      <c r="C313" s="60" t="s">
        <v>1508</v>
      </c>
      <c r="D313" s="61">
        <v>39.686624000000002</v>
      </c>
      <c r="E313" s="61">
        <v>-105.70034</v>
      </c>
      <c r="F313" s="62">
        <v>41487</v>
      </c>
      <c r="G313" s="63">
        <v>73.2</v>
      </c>
      <c r="H313" s="61">
        <v>3627</v>
      </c>
      <c r="I313" s="61">
        <v>1</v>
      </c>
      <c r="J313" s="61" t="s">
        <v>2730</v>
      </c>
      <c r="K313" s="60" t="s">
        <v>2026</v>
      </c>
      <c r="L313" s="1">
        <v>3</v>
      </c>
    </row>
    <row r="314" spans="1:12" ht="12.95" customHeight="1">
      <c r="A314" s="60" t="s">
        <v>1623</v>
      </c>
      <c r="B314" s="60" t="s">
        <v>1624</v>
      </c>
      <c r="C314" s="60" t="s">
        <v>1625</v>
      </c>
      <c r="D314" s="61">
        <v>37.570740000000001</v>
      </c>
      <c r="E314" s="61">
        <v>-108.26096</v>
      </c>
      <c r="F314" s="62">
        <v>40715</v>
      </c>
      <c r="G314" s="63">
        <v>73.5</v>
      </c>
      <c r="H314" s="61">
        <v>3369</v>
      </c>
      <c r="I314" s="61">
        <v>1</v>
      </c>
      <c r="J314" s="61" t="s">
        <v>2731</v>
      </c>
      <c r="K314" s="60" t="s">
        <v>2026</v>
      </c>
      <c r="L314" s="1">
        <v>2</v>
      </c>
    </row>
    <row r="315" spans="1:12" ht="12.95" customHeight="1">
      <c r="A315" s="60" t="s">
        <v>1626</v>
      </c>
      <c r="B315" s="60" t="s">
        <v>1627</v>
      </c>
      <c r="C315" s="60" t="s">
        <v>1628</v>
      </c>
      <c r="D315" s="61">
        <v>37.591589999999997</v>
      </c>
      <c r="E315" s="61">
        <v>-108.13301</v>
      </c>
      <c r="F315" s="62">
        <v>40715</v>
      </c>
      <c r="G315" s="63">
        <v>55</v>
      </c>
      <c r="H315" s="61">
        <v>3370</v>
      </c>
      <c r="I315" s="61">
        <v>1</v>
      </c>
      <c r="J315" s="61" t="s">
        <v>2732</v>
      </c>
      <c r="K315" s="60" t="s">
        <v>2026</v>
      </c>
      <c r="L315" s="1">
        <v>1</v>
      </c>
    </row>
    <row r="316" spans="1:12" ht="12.95" customHeight="1">
      <c r="A316" s="60" t="s">
        <v>1629</v>
      </c>
      <c r="B316" s="60" t="s">
        <v>177</v>
      </c>
      <c r="C316" s="60" t="s">
        <v>114</v>
      </c>
      <c r="D316" s="61">
        <v>37.598576999999999</v>
      </c>
      <c r="E316" s="61">
        <v>-108.11273799999999</v>
      </c>
      <c r="F316" s="62">
        <v>40715</v>
      </c>
      <c r="G316" s="63">
        <v>80.900000000000006</v>
      </c>
      <c r="H316" s="61">
        <v>3371</v>
      </c>
      <c r="I316" s="61">
        <v>1</v>
      </c>
      <c r="J316" s="61" t="s">
        <v>2733</v>
      </c>
      <c r="K316" s="60" t="s">
        <v>2026</v>
      </c>
      <c r="L316" s="1">
        <v>1</v>
      </c>
    </row>
    <row r="317" spans="1:12" ht="12.95" customHeight="1">
      <c r="A317" s="60" t="s">
        <v>1683</v>
      </c>
      <c r="B317" s="60" t="s">
        <v>1684</v>
      </c>
      <c r="C317" s="60" t="s">
        <v>1685</v>
      </c>
      <c r="D317" s="61">
        <v>40.437950000000001</v>
      </c>
      <c r="E317" s="61">
        <v>-106.50024999999999</v>
      </c>
      <c r="F317" s="62">
        <v>41844</v>
      </c>
      <c r="G317" s="63">
        <v>60.5</v>
      </c>
      <c r="H317" s="61">
        <v>3642</v>
      </c>
      <c r="I317" s="61">
        <v>1</v>
      </c>
      <c r="J317" s="61" t="s">
        <v>2734</v>
      </c>
      <c r="K317" s="60" t="s">
        <v>2026</v>
      </c>
      <c r="L317" s="1">
        <v>3</v>
      </c>
    </row>
    <row r="318" spans="1:12" ht="12.95" customHeight="1">
      <c r="A318" s="60" t="s">
        <v>1686</v>
      </c>
      <c r="B318" s="60" t="s">
        <v>720</v>
      </c>
      <c r="C318" s="60" t="s">
        <v>1687</v>
      </c>
      <c r="D318" s="61">
        <v>40.388550000000002</v>
      </c>
      <c r="E318" s="61">
        <v>-106.572</v>
      </c>
      <c r="F318" s="62">
        <v>41844</v>
      </c>
      <c r="G318" s="63">
        <v>84.5</v>
      </c>
      <c r="H318" s="61">
        <v>3643</v>
      </c>
      <c r="I318" s="61">
        <v>1</v>
      </c>
      <c r="J318" s="61" t="s">
        <v>2735</v>
      </c>
      <c r="K318" s="60" t="s">
        <v>2026</v>
      </c>
      <c r="L318" s="1">
        <v>5</v>
      </c>
    </row>
    <row r="319" spans="1:12" ht="12.95" customHeight="1">
      <c r="A319" s="60" t="s">
        <v>1688</v>
      </c>
      <c r="B319" s="60" t="s">
        <v>720</v>
      </c>
      <c r="C319" s="60" t="s">
        <v>2736</v>
      </c>
      <c r="D319" s="61">
        <v>40.510767000000001</v>
      </c>
      <c r="E319" s="61">
        <v>-106.425708</v>
      </c>
      <c r="F319" s="62">
        <v>41480</v>
      </c>
      <c r="G319" s="63">
        <v>44.7</v>
      </c>
      <c r="H319" s="61">
        <v>3628</v>
      </c>
      <c r="I319" s="61">
        <v>1</v>
      </c>
      <c r="J319" s="61" t="s">
        <v>2737</v>
      </c>
      <c r="K319" s="60" t="s">
        <v>2024</v>
      </c>
      <c r="L319" s="1">
        <v>2</v>
      </c>
    </row>
    <row r="320" spans="1:12" ht="12.95" customHeight="1">
      <c r="A320" s="60" t="s">
        <v>1690</v>
      </c>
      <c r="B320" s="60" t="s">
        <v>720</v>
      </c>
      <c r="C320" s="60" t="s">
        <v>1691</v>
      </c>
      <c r="D320" s="61">
        <v>40.434080999999999</v>
      </c>
      <c r="E320" s="61">
        <v>-106.478011</v>
      </c>
      <c r="F320" s="62">
        <v>41480</v>
      </c>
      <c r="G320" s="63">
        <v>74.5</v>
      </c>
      <c r="H320" s="61">
        <v>3629</v>
      </c>
      <c r="I320" s="61">
        <v>1</v>
      </c>
      <c r="J320" s="61" t="s">
        <v>2738</v>
      </c>
      <c r="K320" s="60" t="s">
        <v>2026</v>
      </c>
      <c r="L320" s="1">
        <v>3</v>
      </c>
    </row>
    <row r="321" spans="1:12" ht="12.95" customHeight="1">
      <c r="A321" s="60" t="s">
        <v>1692</v>
      </c>
      <c r="B321" s="60" t="s">
        <v>720</v>
      </c>
      <c r="C321" s="60" t="s">
        <v>1693</v>
      </c>
      <c r="D321" s="61">
        <v>40.394146999999997</v>
      </c>
      <c r="E321" s="61">
        <v>-106.561381</v>
      </c>
      <c r="F321" s="62">
        <v>41480</v>
      </c>
      <c r="G321" s="63">
        <v>60.9</v>
      </c>
      <c r="H321" s="61">
        <v>3630</v>
      </c>
      <c r="I321" s="61">
        <v>1</v>
      </c>
      <c r="J321" s="61" t="s">
        <v>2739</v>
      </c>
      <c r="K321" s="60" t="s">
        <v>2026</v>
      </c>
      <c r="L321" s="1">
        <v>5</v>
      </c>
    </row>
    <row r="322" spans="1:12" ht="12.95" customHeight="1">
      <c r="A322" s="60" t="s">
        <v>1705</v>
      </c>
      <c r="B322" s="60" t="s">
        <v>2740</v>
      </c>
      <c r="C322" s="60" t="s">
        <v>1706</v>
      </c>
      <c r="D322" s="61">
        <v>38.541935672222202</v>
      </c>
      <c r="E322" s="61">
        <v>-106.949766125</v>
      </c>
      <c r="F322" s="62">
        <v>41502</v>
      </c>
      <c r="G322" s="63">
        <v>42.2</v>
      </c>
      <c r="H322" s="61">
        <v>3631</v>
      </c>
      <c r="I322" s="61">
        <v>1</v>
      </c>
      <c r="J322" s="61" t="s">
        <v>2741</v>
      </c>
      <c r="K322" s="60" t="s">
        <v>2024</v>
      </c>
      <c r="L322" s="1">
        <v>6</v>
      </c>
    </row>
    <row r="323" spans="1:12" ht="12.95" customHeight="1">
      <c r="A323" s="60" t="s">
        <v>1707</v>
      </c>
      <c r="B323" s="60" t="s">
        <v>53</v>
      </c>
      <c r="C323" s="60" t="s">
        <v>1708</v>
      </c>
      <c r="D323" s="61">
        <v>38.326196111111102</v>
      </c>
      <c r="E323" s="61">
        <v>-107.227118611111</v>
      </c>
      <c r="F323" s="62">
        <v>41488</v>
      </c>
      <c r="G323" s="63">
        <v>50.8</v>
      </c>
      <c r="H323" s="61">
        <v>3632</v>
      </c>
      <c r="I323" s="61">
        <v>1</v>
      </c>
      <c r="J323" s="61" t="s">
        <v>2742</v>
      </c>
      <c r="K323" s="60" t="s">
        <v>2026</v>
      </c>
      <c r="L323" s="1">
        <v>4</v>
      </c>
    </row>
    <row r="324" spans="1:12" ht="12.95" customHeight="1">
      <c r="A324" s="60" t="s">
        <v>1709</v>
      </c>
      <c r="B324" s="60" t="s">
        <v>89</v>
      </c>
      <c r="C324" s="60" t="s">
        <v>1710</v>
      </c>
      <c r="D324" s="61">
        <v>38.521666666666597</v>
      </c>
      <c r="E324" s="61">
        <v>-106.940277777777</v>
      </c>
      <c r="F324" s="62">
        <v>41502</v>
      </c>
      <c r="G324" s="63">
        <v>40.299999999999997</v>
      </c>
      <c r="H324" s="61">
        <v>3633</v>
      </c>
      <c r="I324" s="61">
        <v>1</v>
      </c>
      <c r="J324" s="61" t="s">
        <v>2743</v>
      </c>
      <c r="K324" s="60" t="s">
        <v>2024</v>
      </c>
      <c r="L324" s="1">
        <v>5</v>
      </c>
    </row>
    <row r="325" spans="1:12" ht="12.95" customHeight="1">
      <c r="A325" s="60" t="s">
        <v>1711</v>
      </c>
      <c r="B325" s="60" t="s">
        <v>2740</v>
      </c>
      <c r="C325" s="60" t="s">
        <v>1712</v>
      </c>
      <c r="D325" s="61">
        <v>38.517539999999997</v>
      </c>
      <c r="E325" s="61">
        <v>-106.99491999999999</v>
      </c>
      <c r="F325" s="62">
        <v>41502</v>
      </c>
      <c r="G325" s="63">
        <v>50.6</v>
      </c>
      <c r="H325" s="61">
        <v>3634</v>
      </c>
      <c r="I325" s="61">
        <v>1</v>
      </c>
      <c r="J325" s="61" t="s">
        <v>2744</v>
      </c>
      <c r="K325" s="60" t="s">
        <v>2024</v>
      </c>
      <c r="L325" s="1">
        <v>6</v>
      </c>
    </row>
    <row r="326" spans="1:12" ht="12.95" customHeight="1">
      <c r="A326" s="60" t="s">
        <v>1713</v>
      </c>
      <c r="B326" s="60" t="s">
        <v>18</v>
      </c>
      <c r="C326" s="60" t="s">
        <v>1714</v>
      </c>
      <c r="D326" s="61">
        <v>38.866688000000003</v>
      </c>
      <c r="E326" s="61">
        <v>-106.801233</v>
      </c>
      <c r="F326" s="62">
        <v>41514</v>
      </c>
      <c r="G326" s="63">
        <v>74.099999999999994</v>
      </c>
      <c r="H326" s="61">
        <v>3635</v>
      </c>
      <c r="I326" s="61">
        <v>1</v>
      </c>
      <c r="J326" s="61" t="s">
        <v>2745</v>
      </c>
      <c r="K326" s="60" t="s">
        <v>2026</v>
      </c>
      <c r="L326" s="1">
        <v>2</v>
      </c>
    </row>
    <row r="327" spans="1:12" ht="12.95" customHeight="1">
      <c r="A327" s="60" t="s">
        <v>1715</v>
      </c>
      <c r="B327" s="60" t="s">
        <v>93</v>
      </c>
      <c r="C327" s="60" t="s">
        <v>1716</v>
      </c>
      <c r="D327" s="61">
        <v>38.387949999999996</v>
      </c>
      <c r="E327" s="61">
        <v>-106.76826666666599</v>
      </c>
      <c r="F327" s="62">
        <v>41526</v>
      </c>
      <c r="G327" s="63">
        <v>67.3</v>
      </c>
      <c r="H327" s="61">
        <v>3636</v>
      </c>
      <c r="I327" s="61">
        <v>1</v>
      </c>
      <c r="J327" s="61" t="s">
        <v>2746</v>
      </c>
      <c r="K327" s="60" t="s">
        <v>2024</v>
      </c>
      <c r="L327" s="1">
        <v>3</v>
      </c>
    </row>
    <row r="328" spans="1:12" ht="12.95" customHeight="1">
      <c r="A328" s="60" t="s">
        <v>1772</v>
      </c>
      <c r="B328" s="60" t="s">
        <v>1773</v>
      </c>
      <c r="C328" s="60" t="s">
        <v>1774</v>
      </c>
      <c r="D328" s="61">
        <v>40.491810000000001</v>
      </c>
      <c r="E328" s="61">
        <v>-106.61443</v>
      </c>
      <c r="F328" s="62">
        <v>40056</v>
      </c>
      <c r="G328" s="63">
        <v>79.2</v>
      </c>
      <c r="H328" s="61">
        <v>3230</v>
      </c>
      <c r="I328" s="61">
        <v>1</v>
      </c>
      <c r="J328" s="61" t="s">
        <v>2747</v>
      </c>
      <c r="K328" s="60" t="s">
        <v>2026</v>
      </c>
      <c r="L328" s="1">
        <v>1</v>
      </c>
    </row>
    <row r="329" spans="1:12" ht="12.95" customHeight="1">
      <c r="A329" s="60" t="s">
        <v>1775</v>
      </c>
      <c r="B329" s="60" t="s">
        <v>1684</v>
      </c>
      <c r="C329" s="60" t="s">
        <v>1776</v>
      </c>
      <c r="D329" s="61">
        <v>40.467790000000001</v>
      </c>
      <c r="E329" s="61">
        <v>-106.61121</v>
      </c>
      <c r="F329" s="62">
        <v>40056</v>
      </c>
      <c r="G329" s="63">
        <v>79.5</v>
      </c>
      <c r="H329" s="61">
        <v>3231</v>
      </c>
      <c r="I329" s="61">
        <v>1</v>
      </c>
      <c r="J329" s="61" t="s">
        <v>2748</v>
      </c>
      <c r="K329" s="60" t="s">
        <v>2026</v>
      </c>
      <c r="L329" s="1">
        <v>1</v>
      </c>
    </row>
    <row r="330" spans="1:12" ht="12.95" customHeight="1">
      <c r="A330" s="60" t="s">
        <v>1777</v>
      </c>
      <c r="B330" s="60" t="s">
        <v>1778</v>
      </c>
      <c r="C330" s="60" t="s">
        <v>1779</v>
      </c>
      <c r="D330" s="61">
        <v>40.603360000000002</v>
      </c>
      <c r="E330" s="61">
        <v>-106.61381</v>
      </c>
      <c r="F330" s="62">
        <v>40057</v>
      </c>
      <c r="G330" s="63">
        <v>84.6</v>
      </c>
      <c r="H330" s="61">
        <v>3232</v>
      </c>
      <c r="I330" s="61">
        <v>1</v>
      </c>
      <c r="J330" s="61" t="s">
        <v>2749</v>
      </c>
      <c r="K330" s="60" t="s">
        <v>2026</v>
      </c>
      <c r="L330" s="70">
        <v>0</v>
      </c>
    </row>
    <row r="331" spans="1:12" ht="12.95" customHeight="1">
      <c r="A331" s="60" t="s">
        <v>1780</v>
      </c>
      <c r="B331" s="60" t="s">
        <v>729</v>
      </c>
      <c r="C331" s="60" t="s">
        <v>1781</v>
      </c>
      <c r="D331" s="61">
        <v>40.555280000000003</v>
      </c>
      <c r="E331" s="61">
        <v>-106.60634</v>
      </c>
      <c r="F331" s="62">
        <v>40056</v>
      </c>
      <c r="G331" s="63">
        <v>80</v>
      </c>
      <c r="H331" s="61">
        <v>3233</v>
      </c>
      <c r="I331" s="61">
        <v>1</v>
      </c>
      <c r="J331" s="61" t="s">
        <v>2750</v>
      </c>
      <c r="K331" s="60" t="s">
        <v>2026</v>
      </c>
      <c r="L331" s="1">
        <v>3</v>
      </c>
    </row>
    <row r="332" spans="1:12" ht="12.95" customHeight="1">
      <c r="A332" s="60" t="s">
        <v>1782</v>
      </c>
      <c r="B332" s="60" t="s">
        <v>1783</v>
      </c>
      <c r="C332" s="60" t="s">
        <v>1784</v>
      </c>
      <c r="D332" s="61">
        <v>40.573039999999999</v>
      </c>
      <c r="E332" s="61">
        <v>-106.59747</v>
      </c>
      <c r="F332" s="62">
        <v>40057</v>
      </c>
      <c r="G332" s="63">
        <v>89.9</v>
      </c>
      <c r="H332" s="61">
        <v>3234</v>
      </c>
      <c r="I332" s="61">
        <v>1</v>
      </c>
      <c r="J332" s="61" t="s">
        <v>2751</v>
      </c>
      <c r="K332" s="60" t="s">
        <v>2026</v>
      </c>
      <c r="L332" s="1">
        <v>3</v>
      </c>
    </row>
    <row r="333" spans="1:12" ht="12.95" customHeight="1">
      <c r="A333" s="60" t="s">
        <v>1785</v>
      </c>
      <c r="B333" s="60" t="s">
        <v>1786</v>
      </c>
      <c r="C333" s="60" t="s">
        <v>1787</v>
      </c>
      <c r="D333" s="61">
        <v>40.594560000000001</v>
      </c>
      <c r="E333" s="61">
        <v>-106.5929</v>
      </c>
      <c r="F333" s="62">
        <v>40057</v>
      </c>
      <c r="G333" s="63">
        <v>70.7</v>
      </c>
      <c r="H333" s="61">
        <v>3235</v>
      </c>
      <c r="I333" s="61">
        <v>1</v>
      </c>
      <c r="J333" s="61" t="s">
        <v>2752</v>
      </c>
      <c r="K333" s="60" t="s">
        <v>2026</v>
      </c>
      <c r="L333" s="70">
        <v>0</v>
      </c>
    </row>
    <row r="334" spans="1:12" ht="12.95" customHeight="1">
      <c r="A334" s="60" t="s">
        <v>1788</v>
      </c>
      <c r="B334" s="60" t="s">
        <v>720</v>
      </c>
      <c r="C334" s="60" t="s">
        <v>1789</v>
      </c>
      <c r="D334" s="61">
        <v>40.390169999999998</v>
      </c>
      <c r="E334" s="61">
        <v>-106.58737000000001</v>
      </c>
      <c r="F334" s="62">
        <v>40057</v>
      </c>
      <c r="G334" s="63">
        <v>70.8</v>
      </c>
      <c r="H334" s="61">
        <v>3236</v>
      </c>
      <c r="I334" s="61">
        <v>1</v>
      </c>
      <c r="J334" s="61" t="s">
        <v>2753</v>
      </c>
      <c r="K334" s="60" t="s">
        <v>2026</v>
      </c>
      <c r="L334" s="1">
        <v>3</v>
      </c>
    </row>
    <row r="335" spans="1:12" ht="12.95" customHeight="1">
      <c r="A335" s="60" t="s">
        <v>1790</v>
      </c>
      <c r="B335" s="60" t="s">
        <v>111</v>
      </c>
      <c r="C335" s="60" t="s">
        <v>1784</v>
      </c>
      <c r="D335" s="61">
        <v>40.384169999999997</v>
      </c>
      <c r="E335" s="61">
        <v>-106.46071000000001</v>
      </c>
      <c r="F335" s="62">
        <v>40058</v>
      </c>
      <c r="G335" s="63">
        <v>77.2</v>
      </c>
      <c r="H335" s="61">
        <v>3237</v>
      </c>
      <c r="I335" s="61">
        <v>1</v>
      </c>
      <c r="J335" s="61" t="s">
        <v>2754</v>
      </c>
      <c r="K335" s="60" t="s">
        <v>2026</v>
      </c>
      <c r="L335" s="70">
        <v>0</v>
      </c>
    </row>
    <row r="336" spans="1:12" ht="12.95" customHeight="1">
      <c r="A336" s="60" t="s">
        <v>1791</v>
      </c>
      <c r="B336" s="60" t="s">
        <v>1792</v>
      </c>
      <c r="C336" s="60" t="s">
        <v>1793</v>
      </c>
      <c r="D336" s="61">
        <v>40.407679999999999</v>
      </c>
      <c r="E336" s="61">
        <v>-106.39241</v>
      </c>
      <c r="F336" s="62">
        <v>40058</v>
      </c>
      <c r="G336" s="63">
        <v>77.2</v>
      </c>
      <c r="H336" s="61">
        <v>3238</v>
      </c>
      <c r="I336" s="61">
        <v>1</v>
      </c>
      <c r="J336" s="61" t="s">
        <v>2755</v>
      </c>
      <c r="K336" s="60" t="s">
        <v>2026</v>
      </c>
      <c r="L336" s="1">
        <v>1</v>
      </c>
    </row>
    <row r="337" spans="1:12" ht="12.95" customHeight="1">
      <c r="A337" s="60" t="s">
        <v>1794</v>
      </c>
      <c r="B337" s="60" t="s">
        <v>1795</v>
      </c>
      <c r="C337" s="60" t="s">
        <v>1796</v>
      </c>
      <c r="D337" s="61">
        <v>40.407940000000004</v>
      </c>
      <c r="E337" s="61">
        <v>-106.38414</v>
      </c>
      <c r="F337" s="62">
        <v>40058</v>
      </c>
      <c r="G337" s="63">
        <v>59.5</v>
      </c>
      <c r="H337" s="61">
        <v>3239</v>
      </c>
      <c r="I337" s="61">
        <v>1</v>
      </c>
      <c r="J337" s="61" t="s">
        <v>2756</v>
      </c>
      <c r="K337" s="60" t="s">
        <v>2026</v>
      </c>
      <c r="L337" s="1">
        <v>1</v>
      </c>
    </row>
    <row r="338" spans="1:12" ht="12.95" customHeight="1">
      <c r="A338" s="64" t="s">
        <v>1968</v>
      </c>
      <c r="B338" s="64" t="s">
        <v>1943</v>
      </c>
      <c r="D338" s="65">
        <v>37.365884000000001</v>
      </c>
      <c r="E338" s="65">
        <v>-108.593279</v>
      </c>
      <c r="F338" s="66">
        <v>39640</v>
      </c>
      <c r="G338" s="67">
        <v>40.4</v>
      </c>
      <c r="H338" s="61">
        <v>1</v>
      </c>
      <c r="I338" s="61">
        <v>1</v>
      </c>
      <c r="J338" s="65" t="s">
        <v>2757</v>
      </c>
      <c r="K338" s="1" t="s">
        <v>2024</v>
      </c>
      <c r="L338" s="1">
        <v>4</v>
      </c>
    </row>
    <row r="339" spans="1:12" ht="12.95" customHeight="1">
      <c r="A339" s="64" t="s">
        <v>1969</v>
      </c>
      <c r="B339" s="64" t="s">
        <v>327</v>
      </c>
      <c r="D339" s="65">
        <v>39.730876000000002</v>
      </c>
      <c r="E339" s="65">
        <v>-108.674725</v>
      </c>
      <c r="F339" s="66">
        <v>39664</v>
      </c>
      <c r="G339" s="67">
        <v>58.9</v>
      </c>
      <c r="H339" s="61">
        <v>3</v>
      </c>
      <c r="I339" s="61">
        <v>1</v>
      </c>
      <c r="J339" s="65" t="s">
        <v>2758</v>
      </c>
      <c r="K339" s="1" t="s">
        <v>2024</v>
      </c>
      <c r="L339" s="1">
        <v>1</v>
      </c>
    </row>
    <row r="340" spans="1:12" ht="12.95" customHeight="1">
      <c r="A340" s="64" t="s">
        <v>1970</v>
      </c>
      <c r="B340" s="64" t="s">
        <v>14</v>
      </c>
      <c r="D340" s="65">
        <v>39.951996000000001</v>
      </c>
      <c r="E340" s="65">
        <v>-105.168442</v>
      </c>
      <c r="F340" s="66">
        <v>40015</v>
      </c>
      <c r="G340" s="67">
        <v>35.5</v>
      </c>
      <c r="H340" s="61">
        <v>20</v>
      </c>
      <c r="I340" s="61">
        <v>1</v>
      </c>
      <c r="J340" s="65" t="s">
        <v>2759</v>
      </c>
      <c r="K340" s="1" t="s">
        <v>2025</v>
      </c>
      <c r="L340" s="1">
        <v>2</v>
      </c>
    </row>
    <row r="341" spans="1:12" ht="12.95" customHeight="1">
      <c r="A341" s="64" t="s">
        <v>1971</v>
      </c>
      <c r="B341" s="68" t="s">
        <v>1933</v>
      </c>
      <c r="D341" s="65">
        <v>39.643030000000003</v>
      </c>
      <c r="E341" s="65">
        <v>-107.711018</v>
      </c>
      <c r="F341" s="66">
        <v>39645</v>
      </c>
      <c r="G341" s="67">
        <v>41.7</v>
      </c>
      <c r="H341" s="61">
        <v>4</v>
      </c>
      <c r="I341" s="61">
        <v>1</v>
      </c>
      <c r="J341" s="65" t="s">
        <v>2760</v>
      </c>
      <c r="K341" s="1" t="s">
        <v>2024</v>
      </c>
      <c r="L341" s="1">
        <v>3</v>
      </c>
    </row>
    <row r="342" spans="1:12" ht="12.95" customHeight="1">
      <c r="A342" s="64" t="s">
        <v>1972</v>
      </c>
      <c r="B342" s="64" t="s">
        <v>983</v>
      </c>
      <c r="D342" s="65">
        <v>39.344279999999998</v>
      </c>
      <c r="E342" s="65">
        <v>-104.97283899999999</v>
      </c>
      <c r="F342" s="66">
        <v>39631</v>
      </c>
      <c r="G342" s="67">
        <v>50.9</v>
      </c>
      <c r="H342" s="61">
        <v>5</v>
      </c>
      <c r="I342" s="61">
        <v>1</v>
      </c>
      <c r="J342" s="65" t="s">
        <v>2761</v>
      </c>
      <c r="K342" s="1" t="s">
        <v>2025</v>
      </c>
      <c r="L342" s="70">
        <v>0</v>
      </c>
    </row>
    <row r="343" spans="1:12" ht="12.95" customHeight="1">
      <c r="A343" s="64" t="s">
        <v>1973</v>
      </c>
      <c r="B343" s="64" t="s">
        <v>961</v>
      </c>
      <c r="D343" s="65">
        <v>39.241380999999997</v>
      </c>
      <c r="E343" s="65">
        <v>-104.958049</v>
      </c>
      <c r="F343" s="66">
        <v>39629</v>
      </c>
      <c r="G343" s="67">
        <v>40.1</v>
      </c>
      <c r="H343" s="61">
        <v>6</v>
      </c>
      <c r="I343" s="61">
        <v>1</v>
      </c>
      <c r="J343" s="65" t="s">
        <v>2762</v>
      </c>
      <c r="K343" s="1" t="s">
        <v>2025</v>
      </c>
      <c r="L343" s="1">
        <v>1</v>
      </c>
    </row>
    <row r="344" spans="1:12" ht="12.95" customHeight="1">
      <c r="A344" s="64" t="s">
        <v>1974</v>
      </c>
      <c r="B344" s="64" t="s">
        <v>1224</v>
      </c>
      <c r="D344" s="65">
        <v>37.797199999999997</v>
      </c>
      <c r="E344" s="65">
        <v>-103.377493</v>
      </c>
      <c r="F344" s="66">
        <v>39657</v>
      </c>
      <c r="G344" s="67">
        <v>80.900000000000006</v>
      </c>
      <c r="H344" s="61">
        <v>7</v>
      </c>
      <c r="I344" s="61">
        <v>1</v>
      </c>
      <c r="J344" s="65" t="s">
        <v>2763</v>
      </c>
      <c r="K344" s="1" t="s">
        <v>2025</v>
      </c>
      <c r="L344" s="70">
        <v>0</v>
      </c>
    </row>
    <row r="345" spans="1:12" ht="12.95" customHeight="1">
      <c r="A345" s="64" t="s">
        <v>1975</v>
      </c>
      <c r="B345" s="64" t="s">
        <v>794</v>
      </c>
      <c r="D345" s="65">
        <v>39.892465999999999</v>
      </c>
      <c r="E345" s="65">
        <v>-105.056538</v>
      </c>
      <c r="F345" s="66">
        <v>39617</v>
      </c>
      <c r="G345" s="67">
        <v>28.7</v>
      </c>
      <c r="H345" s="61">
        <v>8</v>
      </c>
      <c r="I345" s="61">
        <v>1</v>
      </c>
      <c r="J345" s="65" t="s">
        <v>2764</v>
      </c>
      <c r="K345" s="1" t="s">
        <v>2025</v>
      </c>
      <c r="L345" s="1">
        <v>3</v>
      </c>
    </row>
    <row r="346" spans="1:12" ht="12.95" customHeight="1">
      <c r="A346" s="64" t="s">
        <v>1976</v>
      </c>
      <c r="B346" s="64" t="s">
        <v>756</v>
      </c>
      <c r="D346" s="65">
        <v>40.191715000000002</v>
      </c>
      <c r="E346" s="65">
        <v>-105.200542</v>
      </c>
      <c r="F346" s="66">
        <v>39968</v>
      </c>
      <c r="G346" s="67">
        <v>60.7</v>
      </c>
      <c r="H346" s="61">
        <v>21</v>
      </c>
      <c r="I346" s="61">
        <v>1</v>
      </c>
      <c r="J346" s="65" t="s">
        <v>2084</v>
      </c>
      <c r="K346" s="1" t="s">
        <v>2025</v>
      </c>
      <c r="L346" s="1">
        <v>2</v>
      </c>
    </row>
    <row r="347" spans="1:12" ht="12.95" customHeight="1">
      <c r="A347" s="64" t="s">
        <v>1977</v>
      </c>
      <c r="B347" s="64" t="s">
        <v>289</v>
      </c>
      <c r="D347" s="65">
        <v>40.971466999999997</v>
      </c>
      <c r="E347" s="65">
        <v>-107.01960699999999</v>
      </c>
      <c r="F347" s="66">
        <v>39702</v>
      </c>
      <c r="G347" s="67">
        <v>66.3</v>
      </c>
      <c r="H347" s="61">
        <v>9</v>
      </c>
      <c r="I347" s="61">
        <v>1</v>
      </c>
      <c r="J347" s="65" t="s">
        <v>2765</v>
      </c>
      <c r="K347" s="1" t="s">
        <v>2026</v>
      </c>
      <c r="L347" s="1">
        <v>1</v>
      </c>
    </row>
    <row r="348" spans="1:12" ht="12.95" customHeight="1">
      <c r="A348" s="64" t="s">
        <v>1978</v>
      </c>
      <c r="B348" s="64" t="s">
        <v>967</v>
      </c>
      <c r="D348" s="65">
        <v>39.388959999999997</v>
      </c>
      <c r="E348" s="65">
        <v>-104.867215</v>
      </c>
      <c r="F348" s="66">
        <v>39630</v>
      </c>
      <c r="G348" s="67">
        <v>44.1</v>
      </c>
      <c r="H348" s="61">
        <v>10</v>
      </c>
      <c r="I348" s="61">
        <v>1</v>
      </c>
      <c r="J348" s="65" t="s">
        <v>2766</v>
      </c>
      <c r="K348" s="1" t="s">
        <v>2025</v>
      </c>
      <c r="L348" s="1">
        <v>3</v>
      </c>
    </row>
    <row r="349" spans="1:12" ht="12.95" customHeight="1">
      <c r="A349" s="64" t="s">
        <v>1979</v>
      </c>
      <c r="B349" s="64" t="s">
        <v>696</v>
      </c>
      <c r="D349" s="65">
        <v>38.065058999999998</v>
      </c>
      <c r="E349" s="65">
        <v>-102.336378</v>
      </c>
      <c r="F349" s="66">
        <v>39658</v>
      </c>
      <c r="G349" s="67">
        <v>51.5</v>
      </c>
      <c r="H349" s="61">
        <v>11</v>
      </c>
      <c r="I349" s="61">
        <v>1</v>
      </c>
      <c r="J349" s="65" t="s">
        <v>2767</v>
      </c>
      <c r="K349" s="1" t="s">
        <v>2025</v>
      </c>
      <c r="L349" s="1">
        <v>2</v>
      </c>
    </row>
    <row r="350" spans="1:12" ht="12.95" customHeight="1">
      <c r="A350" s="64" t="s">
        <v>1980</v>
      </c>
      <c r="B350" s="64" t="s">
        <v>1981</v>
      </c>
      <c r="D350" s="65">
        <v>39.988123999999999</v>
      </c>
      <c r="E350" s="65">
        <v>-108.777957</v>
      </c>
      <c r="F350" s="66">
        <v>39643</v>
      </c>
      <c r="G350" s="67">
        <v>33</v>
      </c>
      <c r="H350" s="61">
        <v>12</v>
      </c>
      <c r="I350" s="61">
        <v>1</v>
      </c>
      <c r="J350" s="65" t="s">
        <v>2768</v>
      </c>
      <c r="K350" s="1" t="s">
        <v>2024</v>
      </c>
      <c r="L350" s="1">
        <v>2</v>
      </c>
    </row>
    <row r="351" spans="1:12" ht="12.95" customHeight="1">
      <c r="A351" s="64" t="s">
        <v>1982</v>
      </c>
      <c r="B351" s="64" t="s">
        <v>1983</v>
      </c>
      <c r="D351" s="65">
        <v>38.553209000000003</v>
      </c>
      <c r="E351" s="65">
        <v>-107.518958</v>
      </c>
      <c r="F351" s="66">
        <v>40042</v>
      </c>
      <c r="G351" s="67">
        <v>34.799999999999997</v>
      </c>
      <c r="H351" s="61">
        <v>22</v>
      </c>
      <c r="I351" s="61">
        <v>1</v>
      </c>
      <c r="J351" s="65" t="s">
        <v>2769</v>
      </c>
      <c r="K351" s="1" t="s">
        <v>2024</v>
      </c>
      <c r="L351" s="70">
        <v>0</v>
      </c>
    </row>
    <row r="352" spans="1:12" ht="12.95" customHeight="1">
      <c r="A352" s="64" t="s">
        <v>1984</v>
      </c>
      <c r="B352" s="64" t="s">
        <v>765</v>
      </c>
      <c r="D352" s="65">
        <v>38.865313</v>
      </c>
      <c r="E352" s="65">
        <v>-108.398139</v>
      </c>
      <c r="F352" s="66">
        <v>39716</v>
      </c>
      <c r="G352" s="67">
        <v>42.8</v>
      </c>
      <c r="H352" s="65">
        <v>14</v>
      </c>
      <c r="I352" s="61">
        <v>1</v>
      </c>
      <c r="J352" s="65" t="s">
        <v>2770</v>
      </c>
      <c r="K352" s="1" t="s">
        <v>2024</v>
      </c>
      <c r="L352" s="1">
        <v>2</v>
      </c>
    </row>
    <row r="353" spans="1:12" ht="12.95" customHeight="1">
      <c r="A353" s="64" t="s">
        <v>1985</v>
      </c>
      <c r="B353" s="64" t="s">
        <v>1986</v>
      </c>
      <c r="D353" s="65">
        <v>39.369363999999997</v>
      </c>
      <c r="E353" s="65">
        <v>-106.452434</v>
      </c>
      <c r="F353" s="66">
        <v>39693</v>
      </c>
      <c r="G353" s="67">
        <v>44</v>
      </c>
      <c r="H353" s="65">
        <v>15</v>
      </c>
      <c r="I353" s="61">
        <v>1</v>
      </c>
      <c r="J353" s="65" t="s">
        <v>2771</v>
      </c>
      <c r="K353" s="1" t="s">
        <v>2026</v>
      </c>
      <c r="L353" s="70">
        <v>0</v>
      </c>
    </row>
    <row r="354" spans="1:12" ht="12.95" customHeight="1">
      <c r="A354" s="64" t="s">
        <v>1987</v>
      </c>
      <c r="B354" s="64" t="s">
        <v>1517</v>
      </c>
      <c r="D354" s="65">
        <v>37.714069000000002</v>
      </c>
      <c r="E354" s="65">
        <v>-106.83816899999999</v>
      </c>
      <c r="F354" s="66">
        <v>40094</v>
      </c>
      <c r="G354" s="67">
        <v>72.599999999999994</v>
      </c>
      <c r="H354" s="65">
        <v>23</v>
      </c>
      <c r="I354" s="61">
        <v>1</v>
      </c>
      <c r="J354" s="65" t="s">
        <v>2772</v>
      </c>
      <c r="K354" s="1" t="s">
        <v>2026</v>
      </c>
      <c r="L354" s="1">
        <v>1</v>
      </c>
    </row>
    <row r="355" spans="1:12" ht="12.95" customHeight="1">
      <c r="A355" s="64" t="s">
        <v>1988</v>
      </c>
      <c r="B355" s="64" t="s">
        <v>756</v>
      </c>
      <c r="D355" s="65">
        <v>40.159703</v>
      </c>
      <c r="E355" s="65">
        <v>-105.118427</v>
      </c>
      <c r="F355" s="66">
        <v>39672</v>
      </c>
      <c r="G355" s="67">
        <v>66.3</v>
      </c>
      <c r="H355" s="65">
        <v>16</v>
      </c>
      <c r="I355" s="61">
        <v>1</v>
      </c>
      <c r="J355" s="65" t="s">
        <v>2773</v>
      </c>
      <c r="K355" s="1" t="s">
        <v>2025</v>
      </c>
      <c r="L355" s="1">
        <v>4</v>
      </c>
    </row>
    <row r="356" spans="1:12" ht="12.95" customHeight="1">
      <c r="A356" s="64" t="s">
        <v>1989</v>
      </c>
      <c r="B356" s="64" t="s">
        <v>624</v>
      </c>
      <c r="D356" s="65">
        <v>40.477969000000002</v>
      </c>
      <c r="E356" s="65">
        <v>-108.908221</v>
      </c>
      <c r="F356" s="66">
        <v>39989</v>
      </c>
      <c r="G356" s="67">
        <v>69.099999999999994</v>
      </c>
      <c r="H356" s="65">
        <v>24</v>
      </c>
      <c r="I356" s="61">
        <v>1</v>
      </c>
      <c r="J356" s="65" t="s">
        <v>2774</v>
      </c>
      <c r="K356" s="1" t="s">
        <v>2024</v>
      </c>
      <c r="L356" s="1">
        <v>2</v>
      </c>
    </row>
    <row r="357" spans="1:12" ht="12.95" customHeight="1">
      <c r="A357" s="64" t="s">
        <v>1990</v>
      </c>
      <c r="B357" s="64" t="s">
        <v>1009</v>
      </c>
      <c r="D357" s="65">
        <v>39.076597999999997</v>
      </c>
      <c r="E357" s="65">
        <v>-106.006398</v>
      </c>
      <c r="F357" s="66">
        <v>39708</v>
      </c>
      <c r="G357" s="67">
        <v>73.3</v>
      </c>
      <c r="H357" s="65">
        <v>17</v>
      </c>
      <c r="I357" s="61">
        <v>1</v>
      </c>
      <c r="J357" s="65" t="s">
        <v>2775</v>
      </c>
      <c r="K357" s="1" t="s">
        <v>2026</v>
      </c>
      <c r="L357" s="1">
        <v>3</v>
      </c>
    </row>
    <row r="358" spans="1:12" ht="12.95" customHeight="1">
      <c r="A358" s="64" t="s">
        <v>1991</v>
      </c>
      <c r="B358" s="64" t="s">
        <v>345</v>
      </c>
      <c r="D358" s="65">
        <v>39.655127999999998</v>
      </c>
      <c r="E358" s="65">
        <v>-107.067151</v>
      </c>
      <c r="F358" s="66">
        <v>40066</v>
      </c>
      <c r="G358" s="67">
        <v>69.099999999999994</v>
      </c>
      <c r="H358" s="65">
        <v>26</v>
      </c>
      <c r="I358" s="61">
        <v>1</v>
      </c>
      <c r="J358" s="65" t="s">
        <v>2776</v>
      </c>
      <c r="K358" s="1" t="s">
        <v>2026</v>
      </c>
      <c r="L358" s="1">
        <v>5</v>
      </c>
    </row>
    <row r="359" spans="1:12" ht="12.95" customHeight="1">
      <c r="A359" s="64" t="s">
        <v>1992</v>
      </c>
      <c r="B359" s="64" t="s">
        <v>321</v>
      </c>
      <c r="D359" s="65">
        <v>39.950944999999997</v>
      </c>
      <c r="E359" s="65">
        <v>-107.678269</v>
      </c>
      <c r="F359" s="66">
        <v>40100</v>
      </c>
      <c r="G359" s="67">
        <v>61.8</v>
      </c>
      <c r="H359" s="65">
        <v>27</v>
      </c>
      <c r="I359" s="61">
        <v>1</v>
      </c>
      <c r="J359" s="65" t="s">
        <v>2777</v>
      </c>
      <c r="K359" s="1" t="s">
        <v>2024</v>
      </c>
      <c r="L359" s="1">
        <v>3</v>
      </c>
    </row>
    <row r="360" spans="1:12" ht="12.95" customHeight="1">
      <c r="A360" s="64" t="s">
        <v>1993</v>
      </c>
      <c r="B360" s="64" t="s">
        <v>115</v>
      </c>
      <c r="D360" s="65">
        <v>38.932862</v>
      </c>
      <c r="E360" s="65">
        <v>-107.400013</v>
      </c>
      <c r="F360" s="66">
        <v>40092</v>
      </c>
      <c r="G360" s="67">
        <v>65.8</v>
      </c>
      <c r="H360" s="65">
        <v>28</v>
      </c>
      <c r="I360" s="61">
        <v>1</v>
      </c>
      <c r="J360" s="65" t="s">
        <v>2778</v>
      </c>
      <c r="K360" s="1" t="s">
        <v>2026</v>
      </c>
      <c r="L360" s="1">
        <v>5</v>
      </c>
    </row>
    <row r="361" spans="1:12" ht="12.95" customHeight="1">
      <c r="A361" s="64" t="s">
        <v>1994</v>
      </c>
      <c r="B361" s="64" t="s">
        <v>1224</v>
      </c>
      <c r="D361" s="65">
        <v>37.817352</v>
      </c>
      <c r="E361" s="65">
        <v>-103.36875000000001</v>
      </c>
      <c r="F361" s="66">
        <v>39981</v>
      </c>
      <c r="G361" s="67">
        <v>71.2</v>
      </c>
      <c r="H361" s="65">
        <v>29</v>
      </c>
      <c r="I361" s="61">
        <v>1</v>
      </c>
      <c r="J361" s="65" t="s">
        <v>2779</v>
      </c>
      <c r="K361" s="1" t="s">
        <v>2025</v>
      </c>
      <c r="L361" s="70">
        <v>0</v>
      </c>
    </row>
    <row r="362" spans="1:12" ht="12.95" customHeight="1">
      <c r="A362" s="64" t="s">
        <v>1995</v>
      </c>
      <c r="B362" s="64" t="s">
        <v>345</v>
      </c>
      <c r="D362" s="65">
        <v>39.957639</v>
      </c>
      <c r="E362" s="65">
        <v>-106.54976000000001</v>
      </c>
      <c r="F362" s="66">
        <v>40045</v>
      </c>
      <c r="G362" s="67">
        <v>42.4</v>
      </c>
      <c r="H362" s="65">
        <v>30</v>
      </c>
      <c r="I362" s="61">
        <v>1</v>
      </c>
      <c r="J362" s="65" t="s">
        <v>2780</v>
      </c>
      <c r="K362" s="1" t="s">
        <v>2026</v>
      </c>
      <c r="L362" s="1">
        <v>6</v>
      </c>
    </row>
    <row r="363" spans="1:12" ht="12.95" customHeight="1">
      <c r="A363" s="64" t="s">
        <v>1996</v>
      </c>
      <c r="B363" s="64" t="s">
        <v>624</v>
      </c>
      <c r="D363" s="65">
        <v>40.521906000000001</v>
      </c>
      <c r="E363" s="65">
        <v>-108.28470299999999</v>
      </c>
      <c r="F363" s="66">
        <v>39973</v>
      </c>
      <c r="G363" s="67">
        <v>62</v>
      </c>
      <c r="H363" s="65">
        <v>31</v>
      </c>
      <c r="I363" s="61">
        <v>1</v>
      </c>
      <c r="J363" s="65" t="s">
        <v>2781</v>
      </c>
      <c r="K363" s="1" t="s">
        <v>2024</v>
      </c>
      <c r="L363" s="1">
        <v>3</v>
      </c>
    </row>
    <row r="364" spans="1:12" ht="12.95" customHeight="1">
      <c r="A364" s="64" t="s">
        <v>1997</v>
      </c>
      <c r="B364" s="64" t="s">
        <v>1998</v>
      </c>
      <c r="D364" s="65">
        <v>37.061351000000002</v>
      </c>
      <c r="E364" s="65">
        <v>-105.982904</v>
      </c>
      <c r="F364" s="66">
        <v>39638</v>
      </c>
      <c r="G364" s="67">
        <v>36.4</v>
      </c>
      <c r="H364" s="65">
        <v>18</v>
      </c>
      <c r="I364" s="61">
        <v>1</v>
      </c>
      <c r="J364" s="65" t="s">
        <v>2782</v>
      </c>
      <c r="K364" s="1" t="s">
        <v>2024</v>
      </c>
      <c r="L364" s="1">
        <v>3</v>
      </c>
    </row>
    <row r="365" spans="1:12" ht="12.95" customHeight="1">
      <c r="A365" s="64" t="s">
        <v>1999</v>
      </c>
      <c r="B365" s="64" t="s">
        <v>2000</v>
      </c>
      <c r="D365" s="65">
        <v>39.638655999999997</v>
      </c>
      <c r="E365" s="65">
        <v>-102.113654</v>
      </c>
      <c r="F365" s="66">
        <v>39659</v>
      </c>
      <c r="G365" s="67">
        <v>36</v>
      </c>
      <c r="H365" s="65">
        <v>19</v>
      </c>
      <c r="I365" s="61">
        <v>1</v>
      </c>
      <c r="J365" s="65" t="s">
        <v>2783</v>
      </c>
      <c r="K365" s="1" t="s">
        <v>2025</v>
      </c>
      <c r="L365" s="1">
        <v>2</v>
      </c>
    </row>
    <row r="366" spans="1:12" ht="12.95" customHeight="1">
      <c r="A366" s="64" t="s">
        <v>2001</v>
      </c>
      <c r="B366" s="64" t="s">
        <v>180</v>
      </c>
      <c r="D366" s="65">
        <v>37.722624000000003</v>
      </c>
      <c r="E366" s="65">
        <v>-108.235254</v>
      </c>
      <c r="F366" s="66">
        <v>40058</v>
      </c>
      <c r="G366" s="67">
        <v>68.599999999999994</v>
      </c>
      <c r="H366" s="65">
        <v>32</v>
      </c>
      <c r="I366" s="61">
        <v>1</v>
      </c>
      <c r="J366" s="65" t="s">
        <v>2784</v>
      </c>
      <c r="K366" s="1" t="s">
        <v>2026</v>
      </c>
      <c r="L366" s="1">
        <v>5</v>
      </c>
    </row>
    <row r="367" spans="1:12" ht="12.95" customHeight="1">
      <c r="A367" s="64" t="s">
        <v>2002</v>
      </c>
      <c r="B367" s="64" t="s">
        <v>327</v>
      </c>
      <c r="D367" s="65">
        <v>39.805511000000003</v>
      </c>
      <c r="E367" s="65">
        <v>-108.653763</v>
      </c>
      <c r="F367" s="66">
        <v>40001</v>
      </c>
      <c r="G367" s="67">
        <v>39.299999999999997</v>
      </c>
      <c r="H367" s="65">
        <v>33</v>
      </c>
      <c r="I367" s="61">
        <v>1</v>
      </c>
      <c r="J367" s="65" t="s">
        <v>2785</v>
      </c>
      <c r="K367" s="1" t="s">
        <v>2024</v>
      </c>
      <c r="L367" s="1">
        <v>1</v>
      </c>
    </row>
    <row r="368" spans="1:12" ht="12.95" customHeight="1">
      <c r="A368" s="64" t="s">
        <v>2003</v>
      </c>
      <c r="B368" s="64" t="s">
        <v>164</v>
      </c>
      <c r="D368" s="65">
        <v>39.549230999999999</v>
      </c>
      <c r="E368" s="65">
        <v>-105.131743</v>
      </c>
      <c r="F368" s="66">
        <v>39983</v>
      </c>
      <c r="G368" s="67">
        <v>29.8</v>
      </c>
      <c r="H368" s="65">
        <v>34</v>
      </c>
      <c r="I368" s="61">
        <v>1</v>
      </c>
      <c r="J368" s="65" t="s">
        <v>2091</v>
      </c>
      <c r="K368" s="1" t="s">
        <v>2025</v>
      </c>
      <c r="L368" s="70">
        <v>0</v>
      </c>
    </row>
    <row r="369" spans="1:12" ht="12.95" customHeight="1">
      <c r="A369" s="64" t="s">
        <v>2004</v>
      </c>
      <c r="B369" s="64" t="s">
        <v>2005</v>
      </c>
      <c r="D369" s="65">
        <v>38.185772999999998</v>
      </c>
      <c r="E369" s="65">
        <v>-106.489527</v>
      </c>
      <c r="F369" s="66">
        <v>39995</v>
      </c>
      <c r="G369" s="67">
        <v>45.1</v>
      </c>
      <c r="H369" s="65">
        <v>35</v>
      </c>
      <c r="I369" s="61">
        <v>1</v>
      </c>
      <c r="J369" s="65" t="s">
        <v>2786</v>
      </c>
      <c r="K369" s="1" t="s">
        <v>2026</v>
      </c>
      <c r="L369" s="1">
        <v>3</v>
      </c>
    </row>
    <row r="370" spans="1:12" ht="12.95" customHeight="1">
      <c r="A370" s="64" t="s">
        <v>2006</v>
      </c>
      <c r="B370" s="64" t="s">
        <v>832</v>
      </c>
      <c r="D370" s="65">
        <v>40.898383000000003</v>
      </c>
      <c r="E370" s="65">
        <v>-105.380151</v>
      </c>
      <c r="F370" s="66">
        <v>40024</v>
      </c>
      <c r="G370" s="67">
        <v>79</v>
      </c>
      <c r="H370" s="65">
        <v>36</v>
      </c>
      <c r="I370" s="61">
        <v>1</v>
      </c>
      <c r="J370" s="65" t="s">
        <v>2092</v>
      </c>
      <c r="K370" s="1" t="s">
        <v>2026</v>
      </c>
      <c r="L370" s="1">
        <v>2</v>
      </c>
    </row>
    <row r="371" spans="1:12" ht="12.95" customHeight="1">
      <c r="A371" s="64" t="s">
        <v>2007</v>
      </c>
      <c r="B371" s="64" t="s">
        <v>1257</v>
      </c>
      <c r="D371" s="65">
        <v>37.587001999999998</v>
      </c>
      <c r="E371" s="65">
        <v>-104.83863100000001</v>
      </c>
      <c r="F371" s="66">
        <v>39994</v>
      </c>
      <c r="G371" s="67">
        <v>53.3</v>
      </c>
      <c r="H371" s="65">
        <v>37</v>
      </c>
      <c r="I371" s="61">
        <v>1</v>
      </c>
      <c r="J371" s="65" t="s">
        <v>2787</v>
      </c>
      <c r="K371" s="1" t="s">
        <v>2025</v>
      </c>
      <c r="L371" s="1">
        <v>1</v>
      </c>
    </row>
    <row r="372" spans="1:12" ht="12.95" customHeight="1">
      <c r="A372" s="64" t="s">
        <v>2008</v>
      </c>
      <c r="B372" s="64" t="s">
        <v>2009</v>
      </c>
      <c r="D372" s="65">
        <v>38.067366</v>
      </c>
      <c r="E372" s="65">
        <v>-105.08476</v>
      </c>
      <c r="F372" s="66">
        <v>40037</v>
      </c>
      <c r="G372" s="67">
        <v>47.7</v>
      </c>
      <c r="H372" s="65">
        <v>38</v>
      </c>
      <c r="I372" s="61">
        <v>1</v>
      </c>
      <c r="J372" s="65" t="s">
        <v>2788</v>
      </c>
      <c r="K372" s="1" t="s">
        <v>2026</v>
      </c>
      <c r="L372" s="1">
        <v>3</v>
      </c>
    </row>
    <row r="373" spans="1:12" ht="12.95" customHeight="1">
      <c r="A373" s="64" t="s">
        <v>2010</v>
      </c>
      <c r="B373" s="64" t="s">
        <v>2011</v>
      </c>
      <c r="D373" s="65">
        <v>40.356195</v>
      </c>
      <c r="E373" s="65">
        <v>-106.488225</v>
      </c>
      <c r="F373" s="66">
        <v>40051</v>
      </c>
      <c r="G373" s="67">
        <v>63.7</v>
      </c>
      <c r="H373" s="65">
        <v>39</v>
      </c>
      <c r="I373" s="61">
        <v>1</v>
      </c>
      <c r="J373" s="65" t="s">
        <v>2789</v>
      </c>
      <c r="K373" s="1" t="s">
        <v>2026</v>
      </c>
      <c r="L373" s="1">
        <v>1</v>
      </c>
    </row>
    <row r="378" spans="1:12" ht="12.95" customHeight="1">
      <c r="E378" t="s">
        <v>1510</v>
      </c>
    </row>
  </sheetData>
  <autoFilter ref="A1:L37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P37"/>
  <sheetViews>
    <sheetView workbookViewId="0">
      <selection activeCell="H39" sqref="H39"/>
    </sheetView>
  </sheetViews>
  <sheetFormatPr defaultRowHeight="12.95" customHeight="1"/>
  <cols>
    <col min="1" max="1" width="11.28515625" bestFit="1" customWidth="1"/>
    <col min="2" max="2" width="23.42578125" bestFit="1" customWidth="1"/>
    <col min="3" max="3" width="18.5703125" customWidth="1"/>
    <col min="6" max="6" width="11.85546875" customWidth="1"/>
    <col min="7" max="7" width="5.5703125" bestFit="1" customWidth="1"/>
    <col min="8" max="8" width="9.85546875" bestFit="1" customWidth="1"/>
    <col min="9" max="9" width="7.42578125" bestFit="1" customWidth="1"/>
    <col min="10" max="10" width="9" bestFit="1" customWidth="1"/>
    <col min="12" max="12" width="7.28515625" bestFit="1" customWidth="1"/>
    <col min="13" max="13" width="7.28515625" style="1" bestFit="1" customWidth="1"/>
    <col min="14" max="14" width="10.85546875" style="1" bestFit="1" customWidth="1"/>
    <col min="15" max="15" width="9.140625" style="1"/>
    <col min="16" max="16" width="11.85546875" style="1" customWidth="1"/>
  </cols>
  <sheetData>
    <row r="1" spans="1:16" ht="39">
      <c r="A1" s="59" t="s">
        <v>0</v>
      </c>
      <c r="B1" s="59" t="s">
        <v>2029</v>
      </c>
      <c r="C1" s="59" t="s">
        <v>1</v>
      </c>
      <c r="D1" s="59" t="s">
        <v>2</v>
      </c>
      <c r="E1" s="59" t="s">
        <v>3</v>
      </c>
      <c r="F1" s="59" t="s">
        <v>2052</v>
      </c>
      <c r="G1" s="59" t="s">
        <v>2212</v>
      </c>
      <c r="H1" s="59" t="s">
        <v>2213</v>
      </c>
      <c r="I1" s="59" t="s">
        <v>2214</v>
      </c>
      <c r="J1" s="59" t="s">
        <v>2053</v>
      </c>
      <c r="K1" s="59" t="s">
        <v>2215</v>
      </c>
      <c r="L1" s="69" t="s">
        <v>2046</v>
      </c>
      <c r="M1" s="72" t="s">
        <v>2790</v>
      </c>
      <c r="N1" s="72" t="s">
        <v>2791</v>
      </c>
      <c r="O1" s="71" t="s">
        <v>2795</v>
      </c>
      <c r="P1" s="72" t="s">
        <v>2794</v>
      </c>
    </row>
    <row r="2" spans="1:16" ht="12.95" customHeight="1">
      <c r="A2" s="60" t="s">
        <v>2258</v>
      </c>
      <c r="B2" s="60" t="s">
        <v>801</v>
      </c>
      <c r="C2" s="60" t="s">
        <v>815</v>
      </c>
      <c r="D2" s="61">
        <v>39.309420000000003</v>
      </c>
      <c r="E2" s="61">
        <v>-104.72226999999999</v>
      </c>
      <c r="F2" s="62">
        <v>39678</v>
      </c>
      <c r="G2" s="63">
        <v>50.4</v>
      </c>
      <c r="H2" s="61">
        <v>3108</v>
      </c>
      <c r="I2" s="61">
        <v>5</v>
      </c>
      <c r="J2" s="61" t="s">
        <v>2259</v>
      </c>
      <c r="K2" s="60" t="s">
        <v>2025</v>
      </c>
      <c r="L2" s="70">
        <v>0</v>
      </c>
      <c r="M2" s="74" t="s">
        <v>2792</v>
      </c>
      <c r="N2" s="74"/>
      <c r="O2" s="74"/>
      <c r="P2" s="74" t="s">
        <v>2207</v>
      </c>
    </row>
    <row r="3" spans="1:16" ht="12.95" customHeight="1">
      <c r="A3" s="60" t="s">
        <v>2260</v>
      </c>
      <c r="B3" s="60" t="s">
        <v>816</v>
      </c>
      <c r="C3" s="60" t="s">
        <v>817</v>
      </c>
      <c r="D3" s="61">
        <v>39.172939999999997</v>
      </c>
      <c r="E3" s="61">
        <v>-104.74675000000001</v>
      </c>
      <c r="F3" s="62">
        <v>41900</v>
      </c>
      <c r="G3" s="63">
        <v>42.9</v>
      </c>
      <c r="H3" s="61">
        <v>3695</v>
      </c>
      <c r="I3" s="61">
        <v>1</v>
      </c>
      <c r="J3" s="61" t="s">
        <v>2261</v>
      </c>
      <c r="K3" s="60" t="s">
        <v>2025</v>
      </c>
      <c r="L3" s="70">
        <v>0</v>
      </c>
      <c r="M3" s="74" t="s">
        <v>2792</v>
      </c>
      <c r="N3" s="74"/>
      <c r="O3" s="74"/>
      <c r="P3" s="74" t="s">
        <v>2207</v>
      </c>
    </row>
    <row r="4" spans="1:16" ht="12.95" customHeight="1">
      <c r="A4" s="60" t="s">
        <v>2344</v>
      </c>
      <c r="B4" s="60" t="s">
        <v>1099</v>
      </c>
      <c r="C4" s="60" t="s">
        <v>1100</v>
      </c>
      <c r="D4" s="61">
        <v>37.975470000000001</v>
      </c>
      <c r="E4" s="61">
        <v>-105.50821999999999</v>
      </c>
      <c r="F4" s="62">
        <v>41479</v>
      </c>
      <c r="G4" s="63">
        <v>68.7</v>
      </c>
      <c r="H4" s="61">
        <v>3610</v>
      </c>
      <c r="I4" s="61">
        <v>1</v>
      </c>
      <c r="J4" s="61" t="s">
        <v>2345</v>
      </c>
      <c r="K4" s="60" t="s">
        <v>2026</v>
      </c>
      <c r="L4" s="70">
        <v>0</v>
      </c>
      <c r="M4" s="74" t="s">
        <v>2792</v>
      </c>
      <c r="N4" s="74"/>
      <c r="O4" s="74"/>
      <c r="P4" s="74" t="s">
        <v>2207</v>
      </c>
    </row>
    <row r="5" spans="1:16" ht="12.95" customHeight="1">
      <c r="A5" s="60" t="s">
        <v>2370</v>
      </c>
      <c r="B5" s="60" t="s">
        <v>2371</v>
      </c>
      <c r="C5" s="60" t="s">
        <v>114</v>
      </c>
      <c r="D5" s="61">
        <v>38.897651000000003</v>
      </c>
      <c r="E5" s="61">
        <v>-104.98808</v>
      </c>
      <c r="F5" s="62">
        <v>40442</v>
      </c>
      <c r="G5" s="63">
        <v>83.7</v>
      </c>
      <c r="H5" s="61">
        <v>3336</v>
      </c>
      <c r="I5" s="61">
        <v>1</v>
      </c>
      <c r="J5" s="61" t="s">
        <v>2372</v>
      </c>
      <c r="K5" s="60" t="s">
        <v>2026</v>
      </c>
      <c r="L5" s="70">
        <v>0</v>
      </c>
      <c r="M5" s="74" t="s">
        <v>2792</v>
      </c>
      <c r="N5" s="74"/>
      <c r="O5" s="74"/>
      <c r="P5" s="74" t="s">
        <v>2207</v>
      </c>
    </row>
    <row r="6" spans="1:16" ht="12.95" customHeight="1">
      <c r="A6" s="60" t="s">
        <v>2385</v>
      </c>
      <c r="B6" s="60" t="s">
        <v>788</v>
      </c>
      <c r="C6" s="60" t="s">
        <v>1337</v>
      </c>
      <c r="D6" s="61">
        <v>37.842930000000003</v>
      </c>
      <c r="E6" s="61">
        <v>-105.58335</v>
      </c>
      <c r="F6" s="62">
        <v>40729</v>
      </c>
      <c r="G6" s="63">
        <v>53.2</v>
      </c>
      <c r="H6" s="61">
        <v>3375</v>
      </c>
      <c r="I6" s="61">
        <v>1</v>
      </c>
      <c r="J6" s="61" t="s">
        <v>2386</v>
      </c>
      <c r="K6" s="60" t="s">
        <v>2024</v>
      </c>
      <c r="L6" s="70">
        <v>0</v>
      </c>
      <c r="M6" s="74" t="s">
        <v>2792</v>
      </c>
      <c r="N6" s="74"/>
      <c r="O6" s="74"/>
      <c r="P6" s="74" t="s">
        <v>2207</v>
      </c>
    </row>
    <row r="7" spans="1:16" ht="12.95" customHeight="1">
      <c r="A7" s="60" t="s">
        <v>2407</v>
      </c>
      <c r="B7" s="60" t="s">
        <v>1404</v>
      </c>
      <c r="C7" s="60" t="s">
        <v>1405</v>
      </c>
      <c r="D7" s="61">
        <v>37.512219999999999</v>
      </c>
      <c r="E7" s="61">
        <v>-107.14564</v>
      </c>
      <c r="F7" s="62">
        <v>41878</v>
      </c>
      <c r="G7" s="63">
        <v>85.3</v>
      </c>
      <c r="H7" s="61">
        <v>3719</v>
      </c>
      <c r="I7" s="61">
        <v>1</v>
      </c>
      <c r="J7" s="61" t="s">
        <v>2408</v>
      </c>
      <c r="K7" s="60" t="s">
        <v>2026</v>
      </c>
      <c r="L7" s="70">
        <v>0</v>
      </c>
      <c r="M7" s="74" t="s">
        <v>2792</v>
      </c>
      <c r="N7" s="74"/>
      <c r="O7" s="74"/>
      <c r="P7" s="74" t="s">
        <v>2207</v>
      </c>
    </row>
    <row r="8" spans="1:16" ht="12.95" customHeight="1">
      <c r="A8" s="60" t="s">
        <v>2478</v>
      </c>
      <c r="B8" s="60" t="s">
        <v>37</v>
      </c>
      <c r="C8" s="60" t="s">
        <v>46</v>
      </c>
      <c r="D8" s="61">
        <v>38.213261000000003</v>
      </c>
      <c r="E8" s="61">
        <v>-107.46518500000001</v>
      </c>
      <c r="F8" s="62">
        <v>41851</v>
      </c>
      <c r="G8" s="63">
        <v>71.099999999999994</v>
      </c>
      <c r="H8" s="61">
        <v>3653</v>
      </c>
      <c r="I8" s="61">
        <v>1</v>
      </c>
      <c r="J8" s="61" t="s">
        <v>2479</v>
      </c>
      <c r="K8" s="60" t="s">
        <v>2026</v>
      </c>
      <c r="L8" s="70">
        <v>0</v>
      </c>
      <c r="M8" s="74" t="s">
        <v>2207</v>
      </c>
      <c r="N8" s="74" t="s">
        <v>1545</v>
      </c>
      <c r="O8" s="76">
        <v>6.0000000000000001E-3</v>
      </c>
      <c r="P8" s="74" t="s">
        <v>2792</v>
      </c>
    </row>
    <row r="9" spans="1:16" ht="12.95" customHeight="1">
      <c r="A9" s="60" t="s">
        <v>2514</v>
      </c>
      <c r="B9" s="60" t="s">
        <v>174</v>
      </c>
      <c r="C9" s="60" t="s">
        <v>175</v>
      </c>
      <c r="D9" s="61">
        <v>37.590820000000001</v>
      </c>
      <c r="E9" s="61">
        <v>-108.21032</v>
      </c>
      <c r="F9" s="62">
        <v>40715</v>
      </c>
      <c r="G9" s="63">
        <v>64.599999999999994</v>
      </c>
      <c r="H9" s="61">
        <v>3350</v>
      </c>
      <c r="I9" s="61">
        <v>1</v>
      </c>
      <c r="J9" s="61" t="s">
        <v>2515</v>
      </c>
      <c r="K9" s="60" t="s">
        <v>2026</v>
      </c>
      <c r="L9" s="70">
        <v>0</v>
      </c>
      <c r="M9" s="74" t="s">
        <v>2792</v>
      </c>
      <c r="N9" s="74"/>
      <c r="O9" s="74"/>
      <c r="P9" s="74" t="s">
        <v>2207</v>
      </c>
    </row>
    <row r="10" spans="1:16" ht="12.95" customHeight="1">
      <c r="A10" s="60" t="s">
        <v>2526</v>
      </c>
      <c r="B10" s="60" t="s">
        <v>209</v>
      </c>
      <c r="C10" s="60" t="s">
        <v>210</v>
      </c>
      <c r="D10" s="61">
        <v>38.126166699999999</v>
      </c>
      <c r="E10" s="61">
        <v>-108.2076667</v>
      </c>
      <c r="F10" s="62">
        <v>40745</v>
      </c>
      <c r="G10" s="63">
        <v>37.4</v>
      </c>
      <c r="H10" s="61">
        <v>3380</v>
      </c>
      <c r="I10" s="61">
        <v>1</v>
      </c>
      <c r="J10" s="61" t="s">
        <v>2527</v>
      </c>
      <c r="K10" s="60" t="s">
        <v>2024</v>
      </c>
      <c r="L10" s="70">
        <v>0</v>
      </c>
      <c r="M10" s="74" t="s">
        <v>2792</v>
      </c>
      <c r="N10" s="74"/>
      <c r="O10" s="74"/>
      <c r="P10" s="74" t="s">
        <v>2207</v>
      </c>
    </row>
    <row r="11" spans="1:16" ht="12.95" customHeight="1">
      <c r="A11" s="60" t="s">
        <v>2584</v>
      </c>
      <c r="B11" s="60" t="s">
        <v>593</v>
      </c>
      <c r="C11" s="60" t="s">
        <v>594</v>
      </c>
      <c r="D11" s="61">
        <v>39.245109999999997</v>
      </c>
      <c r="E11" s="61">
        <v>-106.7521</v>
      </c>
      <c r="F11" s="62">
        <v>39660</v>
      </c>
      <c r="G11" s="63">
        <v>84.8</v>
      </c>
      <c r="H11" s="61">
        <v>3158</v>
      </c>
      <c r="I11" s="61">
        <v>1</v>
      </c>
      <c r="J11" s="61" t="s">
        <v>2585</v>
      </c>
      <c r="K11" s="60" t="s">
        <v>2026</v>
      </c>
      <c r="L11" s="70">
        <v>0</v>
      </c>
      <c r="M11" s="74" t="s">
        <v>2792</v>
      </c>
      <c r="N11" s="74"/>
      <c r="O11" s="74"/>
      <c r="P11" s="74" t="s">
        <v>2207</v>
      </c>
    </row>
    <row r="12" spans="1:16" ht="12.95" customHeight="1">
      <c r="A12" s="60" t="s">
        <v>2604</v>
      </c>
      <c r="B12" s="60" t="s">
        <v>689</v>
      </c>
      <c r="C12" s="60" t="s">
        <v>690</v>
      </c>
      <c r="D12" s="61">
        <v>40.294530000000002</v>
      </c>
      <c r="E12" s="61">
        <v>-106.79903</v>
      </c>
      <c r="F12" s="62">
        <v>40756</v>
      </c>
      <c r="G12" s="63">
        <v>78.2</v>
      </c>
      <c r="H12" s="61">
        <v>3450</v>
      </c>
      <c r="I12" s="61">
        <v>1</v>
      </c>
      <c r="J12" s="61" t="s">
        <v>2605</v>
      </c>
      <c r="K12" s="60" t="s">
        <v>2026</v>
      </c>
      <c r="L12" s="70">
        <v>0</v>
      </c>
      <c r="M12" s="74" t="s">
        <v>2792</v>
      </c>
      <c r="N12" s="74"/>
      <c r="O12" s="74"/>
      <c r="P12" s="74" t="s">
        <v>2207</v>
      </c>
    </row>
    <row r="13" spans="1:16" ht="12.95" customHeight="1">
      <c r="A13" s="60" t="s">
        <v>335</v>
      </c>
      <c r="B13" s="60" t="s">
        <v>331</v>
      </c>
      <c r="C13" s="60" t="s">
        <v>336</v>
      </c>
      <c r="D13" s="61">
        <v>40.115015</v>
      </c>
      <c r="E13" s="61">
        <v>-108.360103</v>
      </c>
      <c r="F13" s="62">
        <v>40814</v>
      </c>
      <c r="G13" s="63">
        <v>42.5</v>
      </c>
      <c r="H13" s="61">
        <v>3393</v>
      </c>
      <c r="I13" s="61">
        <v>1</v>
      </c>
      <c r="J13" s="61" t="s">
        <v>2621</v>
      </c>
      <c r="K13" s="60" t="s">
        <v>2024</v>
      </c>
      <c r="L13" s="70">
        <v>0</v>
      </c>
      <c r="M13" s="74" t="s">
        <v>2792</v>
      </c>
      <c r="N13" s="74"/>
      <c r="O13" s="74"/>
      <c r="P13" s="74" t="s">
        <v>2207</v>
      </c>
    </row>
    <row r="14" spans="1:16" ht="12.95" customHeight="1">
      <c r="A14" s="60" t="s">
        <v>387</v>
      </c>
      <c r="B14" s="60" t="s">
        <v>388</v>
      </c>
      <c r="C14" s="60" t="s">
        <v>389</v>
      </c>
      <c r="D14" s="61">
        <v>39.876522999999999</v>
      </c>
      <c r="E14" s="61">
        <v>-105.90224600000001</v>
      </c>
      <c r="F14" s="62">
        <v>41494</v>
      </c>
      <c r="G14" s="63">
        <v>61.6</v>
      </c>
      <c r="H14" s="61">
        <v>3559</v>
      </c>
      <c r="I14" s="61">
        <v>1</v>
      </c>
      <c r="J14" s="61" t="s">
        <v>2625</v>
      </c>
      <c r="K14" s="60" t="s">
        <v>2026</v>
      </c>
      <c r="L14" s="70">
        <v>0</v>
      </c>
      <c r="M14" s="74" t="s">
        <v>2792</v>
      </c>
      <c r="N14" s="74"/>
      <c r="O14" s="74"/>
      <c r="P14" s="74" t="s">
        <v>2207</v>
      </c>
    </row>
    <row r="15" spans="1:16" ht="12.95" customHeight="1">
      <c r="A15" s="60" t="s">
        <v>390</v>
      </c>
      <c r="B15" s="60" t="s">
        <v>391</v>
      </c>
      <c r="C15" s="60" t="s">
        <v>389</v>
      </c>
      <c r="D15" s="61">
        <v>39.887407000000003</v>
      </c>
      <c r="E15" s="61">
        <v>-105.87712500000001</v>
      </c>
      <c r="F15" s="62">
        <v>41494</v>
      </c>
      <c r="G15" s="63">
        <v>65.599999999999994</v>
      </c>
      <c r="H15" s="61">
        <v>3560</v>
      </c>
      <c r="I15" s="61">
        <v>1</v>
      </c>
      <c r="J15" s="61" t="s">
        <v>2626</v>
      </c>
      <c r="K15" s="60" t="s">
        <v>2026</v>
      </c>
      <c r="L15" s="70">
        <v>0</v>
      </c>
      <c r="M15" s="74" t="s">
        <v>2207</v>
      </c>
      <c r="N15" s="61" t="s">
        <v>392</v>
      </c>
      <c r="O15" s="76">
        <v>5.5E-2</v>
      </c>
      <c r="P15" s="74" t="s">
        <v>2207</v>
      </c>
    </row>
    <row r="16" spans="1:16" ht="12.95" customHeight="1">
      <c r="A16" s="60" t="s">
        <v>392</v>
      </c>
      <c r="B16" s="60" t="s">
        <v>391</v>
      </c>
      <c r="C16" s="60" t="s">
        <v>393</v>
      </c>
      <c r="D16" s="61">
        <v>39.890521</v>
      </c>
      <c r="E16" s="61">
        <v>-105.877413</v>
      </c>
      <c r="F16" s="62">
        <v>41494</v>
      </c>
      <c r="G16" s="63">
        <v>75.8</v>
      </c>
      <c r="H16" s="61">
        <v>3561</v>
      </c>
      <c r="I16" s="61">
        <v>5</v>
      </c>
      <c r="J16" s="61" t="s">
        <v>2627</v>
      </c>
      <c r="K16" s="60" t="s">
        <v>2026</v>
      </c>
      <c r="L16" s="70">
        <v>0</v>
      </c>
      <c r="M16" s="74" t="s">
        <v>2207</v>
      </c>
      <c r="N16" s="61" t="s">
        <v>390</v>
      </c>
      <c r="O16" s="76">
        <v>5.5E-2</v>
      </c>
      <c r="P16" s="74" t="s">
        <v>2792</v>
      </c>
    </row>
    <row r="17" spans="1:16" ht="12.95" customHeight="1">
      <c r="A17" s="60" t="s">
        <v>574</v>
      </c>
      <c r="B17" s="60" t="s">
        <v>572</v>
      </c>
      <c r="C17" s="60" t="s">
        <v>575</v>
      </c>
      <c r="D17" s="61">
        <v>39.246866666666598</v>
      </c>
      <c r="E17" s="61">
        <v>-106.59328333333301</v>
      </c>
      <c r="F17" s="62">
        <v>41176</v>
      </c>
      <c r="G17" s="63">
        <v>56</v>
      </c>
      <c r="H17" s="61">
        <v>3502</v>
      </c>
      <c r="I17" s="61">
        <v>1</v>
      </c>
      <c r="J17" s="61" t="s">
        <v>2654</v>
      </c>
      <c r="K17" s="60" t="s">
        <v>2026</v>
      </c>
      <c r="L17" s="70">
        <v>0</v>
      </c>
      <c r="M17" s="74" t="s">
        <v>2207</v>
      </c>
      <c r="N17" s="74">
        <v>12759</v>
      </c>
      <c r="O17" s="14">
        <v>11.610274588918829</v>
      </c>
      <c r="P17" s="74" t="s">
        <v>2792</v>
      </c>
    </row>
    <row r="18" spans="1:16" ht="12.95" customHeight="1">
      <c r="A18" s="60" t="s">
        <v>576</v>
      </c>
      <c r="B18" s="60" t="s">
        <v>572</v>
      </c>
      <c r="C18" s="60" t="s">
        <v>577</v>
      </c>
      <c r="D18" s="61">
        <v>39.253287</v>
      </c>
      <c r="E18" s="61">
        <v>-106.594785</v>
      </c>
      <c r="F18" s="62">
        <v>41176</v>
      </c>
      <c r="G18" s="63">
        <v>55.8</v>
      </c>
      <c r="H18" s="61">
        <v>3503</v>
      </c>
      <c r="I18" s="61">
        <v>1</v>
      </c>
      <c r="J18" s="61" t="s">
        <v>2655</v>
      </c>
      <c r="K18" s="60" t="s">
        <v>2026</v>
      </c>
      <c r="L18" s="70">
        <v>0</v>
      </c>
      <c r="M18" s="74" t="s">
        <v>2207</v>
      </c>
      <c r="N18" s="61" t="s">
        <v>574</v>
      </c>
      <c r="O18" s="14">
        <v>6.9715016028524968</v>
      </c>
      <c r="P18" s="74" t="s">
        <v>2792</v>
      </c>
    </row>
    <row r="19" spans="1:16" ht="12.95" customHeight="1">
      <c r="A19" s="60" t="s">
        <v>578</v>
      </c>
      <c r="B19" s="60" t="s">
        <v>572</v>
      </c>
      <c r="C19" s="60" t="s">
        <v>579</v>
      </c>
      <c r="D19" s="61">
        <v>39.261265000000002</v>
      </c>
      <c r="E19" s="61">
        <v>-106.597238</v>
      </c>
      <c r="F19" s="62">
        <v>41176</v>
      </c>
      <c r="G19" s="63">
        <v>46.2</v>
      </c>
      <c r="H19" s="61">
        <v>3504</v>
      </c>
      <c r="I19" s="61">
        <v>1</v>
      </c>
      <c r="J19" s="61" t="s">
        <v>2656</v>
      </c>
      <c r="K19" s="60" t="s">
        <v>2026</v>
      </c>
      <c r="L19" s="70">
        <v>0</v>
      </c>
      <c r="M19" s="74" t="s">
        <v>2207</v>
      </c>
      <c r="N19" s="61" t="s">
        <v>576</v>
      </c>
      <c r="O19" s="14">
        <v>5.1626720550878265</v>
      </c>
      <c r="P19" s="74" t="s">
        <v>2792</v>
      </c>
    </row>
    <row r="20" spans="1:16" ht="12.95" customHeight="1">
      <c r="A20" s="60" t="s">
        <v>580</v>
      </c>
      <c r="B20" s="60" t="s">
        <v>572</v>
      </c>
      <c r="C20" s="60" t="s">
        <v>581</v>
      </c>
      <c r="D20" s="61">
        <v>39.275776999999998</v>
      </c>
      <c r="E20" s="61">
        <v>-106.60979399999999</v>
      </c>
      <c r="F20" s="62">
        <v>41176</v>
      </c>
      <c r="G20" s="63">
        <v>64.400000000000006</v>
      </c>
      <c r="H20" s="61">
        <v>3505</v>
      </c>
      <c r="I20" s="61">
        <v>1</v>
      </c>
      <c r="J20" s="61" t="s">
        <v>2657</v>
      </c>
      <c r="K20" s="60" t="s">
        <v>2026</v>
      </c>
      <c r="L20" s="70">
        <v>0</v>
      </c>
      <c r="M20" s="74" t="s">
        <v>2207</v>
      </c>
      <c r="N20" s="61" t="s">
        <v>578</v>
      </c>
      <c r="O20" s="14">
        <v>11.580371266620023</v>
      </c>
      <c r="P20" s="74" t="s">
        <v>2792</v>
      </c>
    </row>
    <row r="21" spans="1:16" ht="12.95" customHeight="1">
      <c r="A21" s="60" t="s">
        <v>582</v>
      </c>
      <c r="B21" s="60" t="s">
        <v>572</v>
      </c>
      <c r="C21" s="60" t="s">
        <v>133</v>
      </c>
      <c r="D21" s="61">
        <v>39.2970166666666</v>
      </c>
      <c r="E21" s="61">
        <v>-106.61151666666601</v>
      </c>
      <c r="F21" s="62">
        <v>41177</v>
      </c>
      <c r="G21" s="63">
        <v>58.3</v>
      </c>
      <c r="H21" s="61">
        <v>3506</v>
      </c>
      <c r="I21" s="61">
        <v>1</v>
      </c>
      <c r="J21" s="61" t="s">
        <v>2658</v>
      </c>
      <c r="K21" s="60" t="s">
        <v>2026</v>
      </c>
      <c r="L21" s="70">
        <v>0</v>
      </c>
      <c r="M21" s="74" t="s">
        <v>2207</v>
      </c>
      <c r="N21" s="61" t="s">
        <v>580</v>
      </c>
      <c r="O21" s="14">
        <v>8.4619812269410648</v>
      </c>
      <c r="P21" s="74" t="s">
        <v>2792</v>
      </c>
    </row>
    <row r="22" spans="1:16" ht="12.95" customHeight="1">
      <c r="A22" s="60" t="s">
        <v>621</v>
      </c>
      <c r="B22" s="60" t="s">
        <v>622</v>
      </c>
      <c r="C22" s="60" t="s">
        <v>2663</v>
      </c>
      <c r="D22" s="61">
        <v>39.331783333333298</v>
      </c>
      <c r="E22" s="61">
        <v>-107.219083333333</v>
      </c>
      <c r="F22" s="62">
        <v>40815</v>
      </c>
      <c r="G22" s="63">
        <v>82.8</v>
      </c>
      <c r="H22" s="61">
        <v>3443</v>
      </c>
      <c r="I22" s="61">
        <v>1</v>
      </c>
      <c r="J22" s="61" t="s">
        <v>2664</v>
      </c>
      <c r="K22" s="60" t="s">
        <v>2024</v>
      </c>
      <c r="L22" s="70">
        <v>0</v>
      </c>
      <c r="M22" s="74" t="s">
        <v>2792</v>
      </c>
      <c r="N22" s="74"/>
      <c r="O22" s="74"/>
      <c r="P22" s="74" t="s">
        <v>2207</v>
      </c>
    </row>
    <row r="23" spans="1:16" ht="12.95" customHeight="1">
      <c r="A23" s="60" t="s">
        <v>679</v>
      </c>
      <c r="B23" s="60" t="s">
        <v>680</v>
      </c>
      <c r="C23" s="60" t="s">
        <v>681</v>
      </c>
      <c r="D23" s="61">
        <v>40.796999999999997</v>
      </c>
      <c r="E23" s="61">
        <v>-106.69499999999999</v>
      </c>
      <c r="F23" s="62">
        <v>41843</v>
      </c>
      <c r="G23" s="63">
        <v>73.8</v>
      </c>
      <c r="H23" s="61">
        <v>3683</v>
      </c>
      <c r="I23" s="61">
        <v>1</v>
      </c>
      <c r="J23" s="61" t="s">
        <v>2671</v>
      </c>
      <c r="K23" s="60" t="s">
        <v>2026</v>
      </c>
      <c r="L23" s="70">
        <v>0</v>
      </c>
      <c r="M23" s="74" t="s">
        <v>2792</v>
      </c>
      <c r="N23" s="74"/>
      <c r="O23" s="74"/>
      <c r="P23" s="74" t="s">
        <v>2207</v>
      </c>
    </row>
    <row r="24" spans="1:16" ht="12.95" customHeight="1">
      <c r="A24" s="60" t="s">
        <v>945</v>
      </c>
      <c r="B24" s="60" t="s">
        <v>412</v>
      </c>
      <c r="C24" s="60" t="s">
        <v>946</v>
      </c>
      <c r="D24" s="61">
        <v>39.611358000000003</v>
      </c>
      <c r="E24" s="61">
        <v>-105.533367</v>
      </c>
      <c r="F24" s="62">
        <v>40805</v>
      </c>
      <c r="G24" s="63">
        <v>55.5</v>
      </c>
      <c r="H24" s="61">
        <v>3464</v>
      </c>
      <c r="I24" s="61">
        <v>1</v>
      </c>
      <c r="J24" s="61" t="s">
        <v>2690</v>
      </c>
      <c r="K24" s="60" t="s">
        <v>2026</v>
      </c>
      <c r="L24" s="70">
        <v>0</v>
      </c>
      <c r="M24" s="74" t="s">
        <v>2792</v>
      </c>
      <c r="N24" s="74"/>
      <c r="O24" s="74"/>
      <c r="P24" s="74" t="s">
        <v>2207</v>
      </c>
    </row>
    <row r="25" spans="1:16" ht="12.95" customHeight="1">
      <c r="A25" s="60" t="s">
        <v>1084</v>
      </c>
      <c r="B25" s="60" t="s">
        <v>1077</v>
      </c>
      <c r="C25" s="60" t="s">
        <v>1085</v>
      </c>
      <c r="D25" s="61">
        <v>37.92989</v>
      </c>
      <c r="E25" s="61">
        <v>-105.456</v>
      </c>
      <c r="F25" s="62">
        <v>41891</v>
      </c>
      <c r="G25" s="63">
        <v>81</v>
      </c>
      <c r="H25" s="61">
        <v>3699</v>
      </c>
      <c r="I25" s="61">
        <v>1</v>
      </c>
      <c r="J25" s="61" t="s">
        <v>2699</v>
      </c>
      <c r="K25" s="60" t="s">
        <v>2026</v>
      </c>
      <c r="L25" s="70">
        <v>0</v>
      </c>
      <c r="M25" s="74" t="s">
        <v>2792</v>
      </c>
      <c r="N25" s="74"/>
      <c r="O25" s="74"/>
      <c r="P25" s="74" t="s">
        <v>2207</v>
      </c>
    </row>
    <row r="26" spans="1:16" ht="12.95" customHeight="1">
      <c r="A26" s="60" t="s">
        <v>1185</v>
      </c>
      <c r="B26" s="60" t="s">
        <v>2702</v>
      </c>
      <c r="C26" s="60" t="s">
        <v>1186</v>
      </c>
      <c r="D26" s="61">
        <v>38.159370000000003</v>
      </c>
      <c r="E26" s="61">
        <v>-104.696377</v>
      </c>
      <c r="F26" s="62">
        <v>41870</v>
      </c>
      <c r="G26" s="63">
        <v>38.700000000000003</v>
      </c>
      <c r="H26" s="61">
        <v>3705</v>
      </c>
      <c r="I26" s="61">
        <v>1</v>
      </c>
      <c r="J26" s="61" t="s">
        <v>2708</v>
      </c>
      <c r="K26" s="60" t="s">
        <v>2025</v>
      </c>
      <c r="L26" s="70">
        <v>0</v>
      </c>
      <c r="M26" s="74" t="s">
        <v>2207</v>
      </c>
      <c r="N26" s="61" t="s">
        <v>1187</v>
      </c>
      <c r="O26" s="76">
        <v>0.10299999999999999</v>
      </c>
      <c r="P26" s="74" t="s">
        <v>2792</v>
      </c>
    </row>
    <row r="27" spans="1:16" ht="12.95" customHeight="1">
      <c r="A27" s="60" t="s">
        <v>1187</v>
      </c>
      <c r="B27" s="60" t="s">
        <v>2702</v>
      </c>
      <c r="C27" s="60" t="s">
        <v>1188</v>
      </c>
      <c r="D27" s="61">
        <v>38.154719999999998</v>
      </c>
      <c r="E27" s="61">
        <v>-104.712127</v>
      </c>
      <c r="F27" s="62">
        <v>41870</v>
      </c>
      <c r="G27" s="63">
        <v>61</v>
      </c>
      <c r="H27" s="61">
        <v>3706</v>
      </c>
      <c r="I27" s="61">
        <v>1</v>
      </c>
      <c r="J27" s="61" t="s">
        <v>2709</v>
      </c>
      <c r="K27" s="60" t="s">
        <v>2025</v>
      </c>
      <c r="L27" s="70">
        <v>0</v>
      </c>
      <c r="M27" s="74" t="s">
        <v>2207</v>
      </c>
      <c r="N27" s="61" t="s">
        <v>1185</v>
      </c>
      <c r="O27" s="74" t="s">
        <v>2793</v>
      </c>
      <c r="P27" s="74" t="s">
        <v>2207</v>
      </c>
    </row>
    <row r="28" spans="1:16" ht="12.95" customHeight="1">
      <c r="A28" s="60" t="s">
        <v>1324</v>
      </c>
      <c r="B28" s="60" t="s">
        <v>1322</v>
      </c>
      <c r="C28" s="60" t="s">
        <v>1325</v>
      </c>
      <c r="D28" s="61">
        <v>37.404949999999999</v>
      </c>
      <c r="E28" s="61">
        <v>-106.30519</v>
      </c>
      <c r="F28" s="62">
        <v>41534</v>
      </c>
      <c r="G28" s="63">
        <v>22.9</v>
      </c>
      <c r="H28" s="61">
        <v>3615</v>
      </c>
      <c r="I28" s="61">
        <v>1</v>
      </c>
      <c r="J28" s="61" t="s">
        <v>2715</v>
      </c>
      <c r="K28" s="60" t="s">
        <v>2026</v>
      </c>
      <c r="L28" s="70">
        <v>0</v>
      </c>
      <c r="M28" s="74" t="s">
        <v>2792</v>
      </c>
      <c r="N28" s="74"/>
      <c r="O28" s="74"/>
      <c r="P28" s="74" t="s">
        <v>2207</v>
      </c>
    </row>
    <row r="29" spans="1:16" ht="12.95" customHeight="1">
      <c r="A29" s="60" t="s">
        <v>1777</v>
      </c>
      <c r="B29" s="60" t="s">
        <v>1778</v>
      </c>
      <c r="C29" s="60" t="s">
        <v>1779</v>
      </c>
      <c r="D29" s="61">
        <v>40.603360000000002</v>
      </c>
      <c r="E29" s="61">
        <v>-106.61381</v>
      </c>
      <c r="F29" s="62">
        <v>40057</v>
      </c>
      <c r="G29" s="63">
        <v>84.6</v>
      </c>
      <c r="H29" s="61">
        <v>3232</v>
      </c>
      <c r="I29" s="61">
        <v>1</v>
      </c>
      <c r="J29" s="61" t="s">
        <v>2749</v>
      </c>
      <c r="K29" s="60" t="s">
        <v>2026</v>
      </c>
      <c r="L29" s="70">
        <v>0</v>
      </c>
      <c r="M29" s="74" t="s">
        <v>2792</v>
      </c>
      <c r="N29" s="74"/>
      <c r="O29" s="74"/>
      <c r="P29" s="74" t="s">
        <v>2207</v>
      </c>
    </row>
    <row r="30" spans="1:16" ht="12.95" customHeight="1">
      <c r="A30" s="60" t="s">
        <v>1785</v>
      </c>
      <c r="B30" s="60" t="s">
        <v>1786</v>
      </c>
      <c r="C30" s="60" t="s">
        <v>1787</v>
      </c>
      <c r="D30" s="61">
        <v>40.594560000000001</v>
      </c>
      <c r="E30" s="61">
        <v>-106.5929</v>
      </c>
      <c r="F30" s="62">
        <v>40057</v>
      </c>
      <c r="G30" s="63">
        <v>70.7</v>
      </c>
      <c r="H30" s="61">
        <v>3235</v>
      </c>
      <c r="I30" s="61">
        <v>1</v>
      </c>
      <c r="J30" s="61" t="s">
        <v>2752</v>
      </c>
      <c r="K30" s="60" t="s">
        <v>2026</v>
      </c>
      <c r="L30" s="70">
        <v>0</v>
      </c>
      <c r="M30" s="74" t="s">
        <v>2792</v>
      </c>
      <c r="N30" s="74"/>
      <c r="O30" s="74"/>
      <c r="P30" s="74" t="s">
        <v>2207</v>
      </c>
    </row>
    <row r="31" spans="1:16" ht="12.95" customHeight="1">
      <c r="A31" s="60" t="s">
        <v>1790</v>
      </c>
      <c r="B31" s="60" t="s">
        <v>111</v>
      </c>
      <c r="C31" s="60" t="s">
        <v>1784</v>
      </c>
      <c r="D31" s="61">
        <v>40.384169999999997</v>
      </c>
      <c r="E31" s="61">
        <v>-106.46071000000001</v>
      </c>
      <c r="F31" s="62">
        <v>40058</v>
      </c>
      <c r="G31" s="63">
        <v>77.2</v>
      </c>
      <c r="H31" s="61">
        <v>3237</v>
      </c>
      <c r="I31" s="61">
        <v>1</v>
      </c>
      <c r="J31" s="61" t="s">
        <v>2754</v>
      </c>
      <c r="K31" s="60" t="s">
        <v>2026</v>
      </c>
      <c r="L31" s="70">
        <v>0</v>
      </c>
      <c r="M31" s="74" t="s">
        <v>2792</v>
      </c>
      <c r="N31" s="74"/>
      <c r="O31" s="74"/>
      <c r="P31" s="74" t="s">
        <v>2207</v>
      </c>
    </row>
    <row r="32" spans="1:16" ht="12.95" customHeight="1">
      <c r="A32" s="64" t="s">
        <v>1972</v>
      </c>
      <c r="B32" s="64" t="s">
        <v>983</v>
      </c>
      <c r="D32" s="65">
        <v>39.344279999999998</v>
      </c>
      <c r="E32" s="65">
        <v>-104.97283899999999</v>
      </c>
      <c r="F32" s="66">
        <v>39631</v>
      </c>
      <c r="G32" s="67">
        <v>50.9</v>
      </c>
      <c r="H32" s="61">
        <v>5</v>
      </c>
      <c r="I32" s="61">
        <v>1</v>
      </c>
      <c r="J32" s="65" t="s">
        <v>2761</v>
      </c>
      <c r="K32" s="1" t="s">
        <v>2025</v>
      </c>
      <c r="L32" s="70">
        <v>0</v>
      </c>
      <c r="M32" s="74" t="s">
        <v>2207</v>
      </c>
      <c r="N32" s="74" t="s">
        <v>966</v>
      </c>
      <c r="O32" s="75">
        <v>0.27</v>
      </c>
      <c r="P32" s="74" t="s">
        <v>2207</v>
      </c>
    </row>
    <row r="33" spans="1:16" ht="12.95" customHeight="1">
      <c r="A33" s="64" t="s">
        <v>1974</v>
      </c>
      <c r="B33" s="64" t="s">
        <v>1224</v>
      </c>
      <c r="D33" s="65">
        <v>37.797199999999997</v>
      </c>
      <c r="E33" s="65">
        <v>-103.377493</v>
      </c>
      <c r="F33" s="66">
        <v>39657</v>
      </c>
      <c r="G33" s="67">
        <v>80.900000000000006</v>
      </c>
      <c r="H33" s="61">
        <v>7</v>
      </c>
      <c r="I33" s="61">
        <v>1</v>
      </c>
      <c r="J33" s="65" t="s">
        <v>2763</v>
      </c>
      <c r="K33" s="1" t="s">
        <v>2025</v>
      </c>
      <c r="L33" s="70">
        <v>0</v>
      </c>
      <c r="M33" s="74" t="s">
        <v>2207</v>
      </c>
      <c r="N33" s="74" t="s">
        <v>1994</v>
      </c>
      <c r="O33" s="75">
        <v>0.01</v>
      </c>
      <c r="P33" s="74" t="s">
        <v>2792</v>
      </c>
    </row>
    <row r="34" spans="1:16" ht="12.95" customHeight="1">
      <c r="A34" s="64" t="s">
        <v>1982</v>
      </c>
      <c r="B34" s="64" t="s">
        <v>1983</v>
      </c>
      <c r="D34" s="65">
        <v>38.553209000000003</v>
      </c>
      <c r="E34" s="65">
        <v>-107.518958</v>
      </c>
      <c r="F34" s="66">
        <v>40042</v>
      </c>
      <c r="G34" s="67">
        <v>34.799999999999997</v>
      </c>
      <c r="H34" s="61">
        <v>22</v>
      </c>
      <c r="I34" s="61">
        <v>1</v>
      </c>
      <c r="J34" s="65" t="s">
        <v>2769</v>
      </c>
      <c r="K34" s="1" t="s">
        <v>2024</v>
      </c>
      <c r="L34" s="70">
        <v>0</v>
      </c>
      <c r="M34" s="74" t="s">
        <v>2792</v>
      </c>
      <c r="N34" s="74"/>
      <c r="O34" s="74"/>
      <c r="P34" s="74" t="s">
        <v>2207</v>
      </c>
    </row>
    <row r="35" spans="1:16" ht="12.95" customHeight="1">
      <c r="A35" s="64" t="s">
        <v>1985</v>
      </c>
      <c r="B35" s="64" t="s">
        <v>1986</v>
      </c>
      <c r="D35" s="65">
        <v>39.369363999999997</v>
      </c>
      <c r="E35" s="65">
        <v>-106.452434</v>
      </c>
      <c r="F35" s="66">
        <v>39693</v>
      </c>
      <c r="G35" s="67">
        <v>44</v>
      </c>
      <c r="H35" s="65">
        <v>15</v>
      </c>
      <c r="I35" s="61">
        <v>1</v>
      </c>
      <c r="J35" s="65" t="s">
        <v>2771</v>
      </c>
      <c r="K35" s="1" t="s">
        <v>2026</v>
      </c>
      <c r="L35" s="70">
        <v>0</v>
      </c>
      <c r="M35" s="74" t="s">
        <v>2207</v>
      </c>
      <c r="N35" s="74" t="s">
        <v>1737</v>
      </c>
      <c r="O35" s="76">
        <v>0.245</v>
      </c>
      <c r="P35" s="74" t="s">
        <v>2207</v>
      </c>
    </row>
    <row r="36" spans="1:16" ht="12.95" customHeight="1">
      <c r="A36" s="64" t="s">
        <v>1994</v>
      </c>
      <c r="B36" s="64" t="s">
        <v>1224</v>
      </c>
      <c r="D36" s="65">
        <v>37.817352</v>
      </c>
      <c r="E36" s="65">
        <v>-103.36875000000001</v>
      </c>
      <c r="F36" s="66">
        <v>39981</v>
      </c>
      <c r="G36" s="67">
        <v>71.2</v>
      </c>
      <c r="H36" s="65">
        <v>29</v>
      </c>
      <c r="I36" s="61">
        <v>1</v>
      </c>
      <c r="J36" s="65" t="s">
        <v>2779</v>
      </c>
      <c r="K36" s="1" t="s">
        <v>2025</v>
      </c>
      <c r="L36" s="70">
        <v>0</v>
      </c>
      <c r="M36" s="74" t="s">
        <v>2207</v>
      </c>
      <c r="N36" s="65" t="s">
        <v>1974</v>
      </c>
      <c r="O36" s="75">
        <v>0.01</v>
      </c>
      <c r="P36" s="74" t="s">
        <v>2207</v>
      </c>
    </row>
    <row r="37" spans="1:16" ht="12.95" customHeight="1">
      <c r="A37" s="64" t="s">
        <v>2003</v>
      </c>
      <c r="B37" s="64" t="s">
        <v>164</v>
      </c>
      <c r="D37" s="65">
        <v>39.549230999999999</v>
      </c>
      <c r="E37" s="65">
        <v>-105.131743</v>
      </c>
      <c r="F37" s="66">
        <v>39983</v>
      </c>
      <c r="G37" s="67">
        <v>29.8</v>
      </c>
      <c r="H37" s="65">
        <v>34</v>
      </c>
      <c r="I37" s="61">
        <v>1</v>
      </c>
      <c r="J37" s="65" t="s">
        <v>2091</v>
      </c>
      <c r="K37" s="1" t="s">
        <v>2025</v>
      </c>
      <c r="L37" s="70">
        <v>0</v>
      </c>
      <c r="M37" s="74" t="s">
        <v>2792</v>
      </c>
      <c r="N37" s="74"/>
      <c r="O37" s="74"/>
      <c r="P37" s="74" t="s">
        <v>2207</v>
      </c>
    </row>
  </sheetData>
  <autoFilter ref="A1:P37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O28"/>
  <sheetViews>
    <sheetView workbookViewId="0">
      <selection activeCell="N19" sqref="N19"/>
    </sheetView>
  </sheetViews>
  <sheetFormatPr defaultRowHeight="12.95" customHeight="1"/>
  <cols>
    <col min="1" max="1" width="11.28515625" bestFit="1" customWidth="1"/>
    <col min="2" max="2" width="15.140625" customWidth="1"/>
    <col min="3" max="3" width="25.5703125" customWidth="1"/>
    <col min="4" max="4" width="6" customWidth="1"/>
    <col min="5" max="5" width="6.85546875" customWidth="1"/>
    <col min="7" max="7" width="5.5703125" bestFit="1" customWidth="1"/>
    <col min="9" max="9" width="7.42578125" bestFit="1" customWidth="1"/>
    <col min="12" max="12" width="7.28515625" bestFit="1" customWidth="1"/>
    <col min="13" max="13" width="7.85546875" bestFit="1" customWidth="1"/>
    <col min="14" max="14" width="9.140625" style="1"/>
    <col min="15" max="15" width="54" style="73" bestFit="1" customWidth="1"/>
  </cols>
  <sheetData>
    <row r="1" spans="1:15" ht="51.75">
      <c r="A1" s="80" t="s">
        <v>0</v>
      </c>
      <c r="B1" s="80" t="s">
        <v>2029</v>
      </c>
      <c r="C1" s="80" t="s">
        <v>1</v>
      </c>
      <c r="D1" s="80" t="s">
        <v>2</v>
      </c>
      <c r="E1" s="80" t="s">
        <v>3</v>
      </c>
      <c r="F1" s="80" t="s">
        <v>2052</v>
      </c>
      <c r="G1" s="80" t="s">
        <v>2212</v>
      </c>
      <c r="H1" s="80" t="s">
        <v>2213</v>
      </c>
      <c r="I1" s="80" t="s">
        <v>2214</v>
      </c>
      <c r="J1" s="80" t="s">
        <v>2053</v>
      </c>
      <c r="K1" s="80" t="s">
        <v>2215</v>
      </c>
      <c r="L1" s="81" t="s">
        <v>2046</v>
      </c>
      <c r="M1" s="72" t="s">
        <v>2794</v>
      </c>
      <c r="N1" s="79" t="s">
        <v>2798</v>
      </c>
      <c r="O1" s="82" t="s">
        <v>2796</v>
      </c>
    </row>
    <row r="2" spans="1:15" ht="12.95" customHeight="1">
      <c r="A2" s="60" t="s">
        <v>2258</v>
      </c>
      <c r="B2" s="60" t="s">
        <v>801</v>
      </c>
      <c r="C2" s="60" t="s">
        <v>815</v>
      </c>
      <c r="D2" s="61">
        <v>39.309420000000003</v>
      </c>
      <c r="E2" s="61">
        <v>-104.72226999999999</v>
      </c>
      <c r="F2" s="62">
        <v>39678</v>
      </c>
      <c r="G2" s="63">
        <v>50.4</v>
      </c>
      <c r="H2" s="61">
        <v>3108</v>
      </c>
      <c r="I2" s="61">
        <v>5</v>
      </c>
      <c r="J2" s="61" t="s">
        <v>2259</v>
      </c>
      <c r="K2" s="60" t="s">
        <v>2025</v>
      </c>
      <c r="L2" s="70">
        <v>0</v>
      </c>
      <c r="M2" s="74" t="s">
        <v>2207</v>
      </c>
      <c r="N2" s="74" t="s">
        <v>2792</v>
      </c>
      <c r="O2" s="73" t="s">
        <v>2797</v>
      </c>
    </row>
    <row r="3" spans="1:15" ht="12.95" customHeight="1">
      <c r="A3" s="60" t="s">
        <v>2260</v>
      </c>
      <c r="B3" s="60" t="s">
        <v>816</v>
      </c>
      <c r="C3" s="60" t="s">
        <v>817</v>
      </c>
      <c r="D3" s="61">
        <v>39.172939999999997</v>
      </c>
      <c r="E3" s="61">
        <v>-104.74675000000001</v>
      </c>
      <c r="F3" s="62">
        <v>41900</v>
      </c>
      <c r="G3" s="63">
        <v>42.9</v>
      </c>
      <c r="H3" s="61">
        <v>3695</v>
      </c>
      <c r="I3" s="61">
        <v>1</v>
      </c>
      <c r="J3" s="61" t="s">
        <v>2261</v>
      </c>
      <c r="K3" s="60" t="s">
        <v>2025</v>
      </c>
      <c r="L3" s="70">
        <v>0</v>
      </c>
      <c r="M3" s="74" t="s">
        <v>2207</v>
      </c>
      <c r="N3" s="74" t="s">
        <v>2207</v>
      </c>
      <c r="O3" s="73" t="s">
        <v>2799</v>
      </c>
    </row>
    <row r="4" spans="1:15" ht="12.95" customHeight="1">
      <c r="A4" s="60" t="s">
        <v>2344</v>
      </c>
      <c r="B4" s="60" t="s">
        <v>1099</v>
      </c>
      <c r="C4" s="60" t="s">
        <v>1100</v>
      </c>
      <c r="D4" s="61">
        <v>37.975470000000001</v>
      </c>
      <c r="E4" s="61">
        <v>-105.50821999999999</v>
      </c>
      <c r="F4" s="62">
        <v>41479</v>
      </c>
      <c r="G4" s="63">
        <v>68.7</v>
      </c>
      <c r="H4" s="61">
        <v>3610</v>
      </c>
      <c r="I4" s="61">
        <v>1</v>
      </c>
      <c r="J4" s="61" t="s">
        <v>2345</v>
      </c>
      <c r="K4" s="60" t="s">
        <v>2026</v>
      </c>
      <c r="L4" s="70">
        <v>0</v>
      </c>
      <c r="M4" s="74" t="s">
        <v>2207</v>
      </c>
      <c r="N4" s="74" t="s">
        <v>2207</v>
      </c>
      <c r="O4" s="73" t="s">
        <v>2800</v>
      </c>
    </row>
    <row r="5" spans="1:15" ht="12.95" customHeight="1">
      <c r="A5" s="60" t="s">
        <v>2370</v>
      </c>
      <c r="B5" s="60" t="s">
        <v>2371</v>
      </c>
      <c r="C5" s="60" t="s">
        <v>114</v>
      </c>
      <c r="D5" s="61">
        <v>38.897651000000003</v>
      </c>
      <c r="E5" s="61">
        <v>-104.98808</v>
      </c>
      <c r="F5" s="62">
        <v>40442</v>
      </c>
      <c r="G5" s="63">
        <v>83.7</v>
      </c>
      <c r="H5" s="61">
        <v>3336</v>
      </c>
      <c r="I5" s="61">
        <v>1</v>
      </c>
      <c r="J5" s="61" t="s">
        <v>2372</v>
      </c>
      <c r="K5" s="60" t="s">
        <v>2026</v>
      </c>
      <c r="L5" s="70">
        <v>0</v>
      </c>
      <c r="M5" s="74" t="s">
        <v>2207</v>
      </c>
      <c r="N5" s="74" t="s">
        <v>2207</v>
      </c>
      <c r="O5" s="73" t="s">
        <v>2801</v>
      </c>
    </row>
    <row r="6" spans="1:15" ht="12.95" customHeight="1">
      <c r="A6" s="60" t="s">
        <v>2385</v>
      </c>
      <c r="B6" s="60" t="s">
        <v>788</v>
      </c>
      <c r="C6" s="60" t="s">
        <v>1337</v>
      </c>
      <c r="D6" s="61">
        <v>37.842930000000003</v>
      </c>
      <c r="E6" s="61">
        <v>-105.58335</v>
      </c>
      <c r="F6" s="62">
        <v>40729</v>
      </c>
      <c r="G6" s="63">
        <v>53.2</v>
      </c>
      <c r="H6" s="61">
        <v>3375</v>
      </c>
      <c r="I6" s="61">
        <v>1</v>
      </c>
      <c r="J6" s="61" t="s">
        <v>2386</v>
      </c>
      <c r="K6" s="60" t="s">
        <v>2024</v>
      </c>
      <c r="L6" s="70">
        <v>0</v>
      </c>
      <c r="M6" s="74" t="s">
        <v>2207</v>
      </c>
      <c r="N6" s="74" t="s">
        <v>2207</v>
      </c>
      <c r="O6" s="73" t="s">
        <v>2803</v>
      </c>
    </row>
    <row r="7" spans="1:15" ht="12.95" customHeight="1">
      <c r="A7" s="60" t="s">
        <v>2407</v>
      </c>
      <c r="B7" s="60" t="s">
        <v>1404</v>
      </c>
      <c r="C7" s="60" t="s">
        <v>1405</v>
      </c>
      <c r="D7" s="61">
        <v>37.512219999999999</v>
      </c>
      <c r="E7" s="61">
        <v>-107.14564</v>
      </c>
      <c r="F7" s="62">
        <v>41878</v>
      </c>
      <c r="G7" s="63">
        <v>85.3</v>
      </c>
      <c r="H7" s="61">
        <v>3719</v>
      </c>
      <c r="I7" s="61">
        <v>1</v>
      </c>
      <c r="J7" s="61" t="s">
        <v>2408</v>
      </c>
      <c r="K7" s="60" t="s">
        <v>2026</v>
      </c>
      <c r="L7" s="70">
        <v>0</v>
      </c>
      <c r="M7" s="74" t="s">
        <v>2207</v>
      </c>
      <c r="N7" s="74" t="s">
        <v>2207</v>
      </c>
      <c r="O7" s="73" t="s">
        <v>2802</v>
      </c>
    </row>
    <row r="8" spans="1:15" ht="12.95" customHeight="1">
      <c r="A8" s="60" t="s">
        <v>2514</v>
      </c>
      <c r="B8" s="60" t="s">
        <v>174</v>
      </c>
      <c r="C8" s="60" t="s">
        <v>175</v>
      </c>
      <c r="D8" s="61">
        <v>37.590820000000001</v>
      </c>
      <c r="E8" s="61">
        <v>-108.21032</v>
      </c>
      <c r="F8" s="62">
        <v>40715</v>
      </c>
      <c r="G8" s="63">
        <v>64.599999999999994</v>
      </c>
      <c r="H8" s="61">
        <v>3350</v>
      </c>
      <c r="I8" s="61">
        <v>1</v>
      </c>
      <c r="J8" s="61" t="s">
        <v>2515</v>
      </c>
      <c r="K8" s="60" t="s">
        <v>2026</v>
      </c>
      <c r="L8" s="70">
        <v>0</v>
      </c>
      <c r="M8" s="74" t="s">
        <v>2207</v>
      </c>
      <c r="N8" s="74" t="s">
        <v>2207</v>
      </c>
      <c r="O8" s="73" t="s">
        <v>2802</v>
      </c>
    </row>
    <row r="9" spans="1:15" ht="12.95" customHeight="1">
      <c r="A9" s="60" t="s">
        <v>2526</v>
      </c>
      <c r="B9" s="60" t="s">
        <v>209</v>
      </c>
      <c r="C9" s="60" t="s">
        <v>210</v>
      </c>
      <c r="D9" s="61">
        <v>38.126166699999999</v>
      </c>
      <c r="E9" s="61">
        <v>-108.2076667</v>
      </c>
      <c r="F9" s="62">
        <v>40745</v>
      </c>
      <c r="G9" s="63">
        <v>37.4</v>
      </c>
      <c r="H9" s="61">
        <v>3380</v>
      </c>
      <c r="I9" s="61">
        <v>1</v>
      </c>
      <c r="J9" s="61" t="s">
        <v>2527</v>
      </c>
      <c r="K9" s="60" t="s">
        <v>2024</v>
      </c>
      <c r="L9" s="70">
        <v>0</v>
      </c>
      <c r="M9" s="74" t="s">
        <v>2207</v>
      </c>
      <c r="N9" s="74" t="s">
        <v>2792</v>
      </c>
      <c r="O9" s="73" t="s">
        <v>2804</v>
      </c>
    </row>
    <row r="10" spans="1:15" ht="12.95" customHeight="1">
      <c r="A10" s="60" t="s">
        <v>2584</v>
      </c>
      <c r="B10" s="60" t="s">
        <v>593</v>
      </c>
      <c r="C10" s="60" t="s">
        <v>594</v>
      </c>
      <c r="D10" s="61">
        <v>39.245109999999997</v>
      </c>
      <c r="E10" s="61">
        <v>-106.7521</v>
      </c>
      <c r="F10" s="62">
        <v>39660</v>
      </c>
      <c r="G10" s="63">
        <v>84.8</v>
      </c>
      <c r="H10" s="61">
        <v>3158</v>
      </c>
      <c r="I10" s="61">
        <v>1</v>
      </c>
      <c r="J10" s="61" t="s">
        <v>2585</v>
      </c>
      <c r="K10" s="60" t="s">
        <v>2026</v>
      </c>
      <c r="L10" s="70">
        <v>0</v>
      </c>
      <c r="M10" s="74" t="s">
        <v>2207</v>
      </c>
      <c r="N10" s="74" t="s">
        <v>2207</v>
      </c>
      <c r="O10" s="73" t="s">
        <v>2802</v>
      </c>
    </row>
    <row r="11" spans="1:15" ht="12.95" customHeight="1">
      <c r="A11" s="60" t="s">
        <v>2604</v>
      </c>
      <c r="B11" s="60" t="s">
        <v>689</v>
      </c>
      <c r="C11" s="60" t="s">
        <v>690</v>
      </c>
      <c r="D11" s="61">
        <v>40.294530000000002</v>
      </c>
      <c r="E11" s="61">
        <v>-106.79903</v>
      </c>
      <c r="F11" s="62">
        <v>40756</v>
      </c>
      <c r="G11" s="63">
        <v>78.2</v>
      </c>
      <c r="H11" s="61">
        <v>3450</v>
      </c>
      <c r="I11" s="61">
        <v>1</v>
      </c>
      <c r="J11" s="61" t="s">
        <v>2605</v>
      </c>
      <c r="K11" s="60" t="s">
        <v>2026</v>
      </c>
      <c r="L11" s="70">
        <v>0</v>
      </c>
      <c r="M11" s="74" t="s">
        <v>2207</v>
      </c>
      <c r="N11" s="74" t="s">
        <v>2207</v>
      </c>
      <c r="O11" s="73" t="s">
        <v>2802</v>
      </c>
    </row>
    <row r="12" spans="1:15" ht="12.95" customHeight="1">
      <c r="A12" s="60" t="s">
        <v>335</v>
      </c>
      <c r="B12" s="60" t="s">
        <v>331</v>
      </c>
      <c r="C12" s="60" t="s">
        <v>336</v>
      </c>
      <c r="D12" s="61">
        <v>40.115015</v>
      </c>
      <c r="E12" s="61">
        <v>-108.360103</v>
      </c>
      <c r="F12" s="62">
        <v>40814</v>
      </c>
      <c r="G12" s="63">
        <v>42.5</v>
      </c>
      <c r="H12" s="61">
        <v>3393</v>
      </c>
      <c r="I12" s="61">
        <v>1</v>
      </c>
      <c r="J12" s="61" t="s">
        <v>2621</v>
      </c>
      <c r="K12" s="60" t="s">
        <v>2024</v>
      </c>
      <c r="L12" s="70">
        <v>0</v>
      </c>
      <c r="M12" s="74" t="s">
        <v>2207</v>
      </c>
      <c r="N12" s="83" t="s">
        <v>2207</v>
      </c>
      <c r="O12" s="73" t="s">
        <v>2805</v>
      </c>
    </row>
    <row r="13" spans="1:15" ht="12.95" customHeight="1">
      <c r="A13" s="60" t="s">
        <v>387</v>
      </c>
      <c r="B13" s="60" t="s">
        <v>388</v>
      </c>
      <c r="C13" s="60" t="s">
        <v>389</v>
      </c>
      <c r="D13" s="61">
        <v>39.876522999999999</v>
      </c>
      <c r="E13" s="61">
        <v>-105.90224600000001</v>
      </c>
      <c r="F13" s="62">
        <v>41494</v>
      </c>
      <c r="G13" s="63">
        <v>61.6</v>
      </c>
      <c r="H13" s="61">
        <v>3559</v>
      </c>
      <c r="I13" s="61">
        <v>1</v>
      </c>
      <c r="J13" s="61" t="s">
        <v>2625</v>
      </c>
      <c r="K13" s="60" t="s">
        <v>2026</v>
      </c>
      <c r="L13" s="70">
        <v>0</v>
      </c>
      <c r="M13" s="74" t="s">
        <v>2207</v>
      </c>
      <c r="N13" s="74" t="s">
        <v>2207</v>
      </c>
      <c r="O13" s="73" t="s">
        <v>2802</v>
      </c>
    </row>
    <row r="14" spans="1:15" ht="12.95" customHeight="1">
      <c r="A14" s="60" t="s">
        <v>390</v>
      </c>
      <c r="B14" s="60" t="s">
        <v>391</v>
      </c>
      <c r="C14" s="60" t="s">
        <v>389</v>
      </c>
      <c r="D14" s="61">
        <v>39.887407000000003</v>
      </c>
      <c r="E14" s="61">
        <v>-105.87712500000001</v>
      </c>
      <c r="F14" s="62">
        <v>41494</v>
      </c>
      <c r="G14" s="63">
        <v>65.599999999999994</v>
      </c>
      <c r="H14" s="61">
        <v>3560</v>
      </c>
      <c r="I14" s="61">
        <v>1</v>
      </c>
      <c r="J14" s="61" t="s">
        <v>2626</v>
      </c>
      <c r="K14" s="60" t="s">
        <v>2026</v>
      </c>
      <c r="L14" s="70">
        <v>0</v>
      </c>
      <c r="M14" s="74" t="s">
        <v>2207</v>
      </c>
      <c r="N14" s="74" t="s">
        <v>2207</v>
      </c>
      <c r="O14" s="73" t="s">
        <v>2802</v>
      </c>
    </row>
    <row r="15" spans="1:15" ht="12.95" customHeight="1">
      <c r="A15" s="60" t="s">
        <v>621</v>
      </c>
      <c r="B15" s="60" t="s">
        <v>622</v>
      </c>
      <c r="C15" s="60" t="s">
        <v>2663</v>
      </c>
      <c r="D15" s="61">
        <v>39.331783333333298</v>
      </c>
      <c r="E15" s="61">
        <v>-107.219083333333</v>
      </c>
      <c r="F15" s="62">
        <v>40815</v>
      </c>
      <c r="G15" s="63">
        <v>82.8</v>
      </c>
      <c r="H15" s="61">
        <v>3443</v>
      </c>
      <c r="I15" s="61">
        <v>1</v>
      </c>
      <c r="J15" s="61" t="s">
        <v>2664</v>
      </c>
      <c r="K15" s="60" t="s">
        <v>2024</v>
      </c>
      <c r="L15" s="70">
        <v>0</v>
      </c>
      <c r="M15" s="74" t="s">
        <v>2207</v>
      </c>
      <c r="N15" s="74" t="s">
        <v>2207</v>
      </c>
      <c r="O15" s="73" t="s">
        <v>2806</v>
      </c>
    </row>
    <row r="16" spans="1:15" ht="12.95" customHeight="1">
      <c r="A16" s="60" t="s">
        <v>679</v>
      </c>
      <c r="B16" s="60" t="s">
        <v>680</v>
      </c>
      <c r="C16" s="60" t="s">
        <v>681</v>
      </c>
      <c r="D16" s="61">
        <v>40.796999999999997</v>
      </c>
      <c r="E16" s="61">
        <v>-106.69499999999999</v>
      </c>
      <c r="F16" s="62">
        <v>41843</v>
      </c>
      <c r="G16" s="63">
        <v>73.8</v>
      </c>
      <c r="H16" s="61">
        <v>3683</v>
      </c>
      <c r="I16" s="61">
        <v>1</v>
      </c>
      <c r="J16" s="61" t="s">
        <v>2671</v>
      </c>
      <c r="K16" s="60" t="s">
        <v>2026</v>
      </c>
      <c r="L16" s="70">
        <v>0</v>
      </c>
      <c r="M16" s="74" t="s">
        <v>2207</v>
      </c>
      <c r="N16" s="74" t="s">
        <v>2207</v>
      </c>
      <c r="O16" s="73" t="s">
        <v>2802</v>
      </c>
    </row>
    <row r="17" spans="1:15" ht="12.95" customHeight="1">
      <c r="A17" s="60" t="s">
        <v>945</v>
      </c>
      <c r="B17" s="60" t="s">
        <v>412</v>
      </c>
      <c r="C17" s="60" t="s">
        <v>946</v>
      </c>
      <c r="D17" s="61">
        <v>39.611358000000003</v>
      </c>
      <c r="E17" s="61">
        <v>-105.533367</v>
      </c>
      <c r="F17" s="62">
        <v>40805</v>
      </c>
      <c r="G17" s="63">
        <v>55.5</v>
      </c>
      <c r="H17" s="61">
        <v>3464</v>
      </c>
      <c r="I17" s="61">
        <v>1</v>
      </c>
      <c r="J17" s="61" t="s">
        <v>2690</v>
      </c>
      <c r="K17" s="60" t="s">
        <v>2026</v>
      </c>
      <c r="L17" s="70">
        <v>0</v>
      </c>
      <c r="M17" s="74" t="s">
        <v>2207</v>
      </c>
      <c r="N17" s="74" t="s">
        <v>2207</v>
      </c>
      <c r="O17" s="73" t="s">
        <v>2802</v>
      </c>
    </row>
    <row r="18" spans="1:15" ht="12.95" customHeight="1">
      <c r="A18" s="60" t="s">
        <v>1084</v>
      </c>
      <c r="B18" s="60" t="s">
        <v>1077</v>
      </c>
      <c r="C18" s="60" t="s">
        <v>1085</v>
      </c>
      <c r="D18" s="61">
        <v>37.92989</v>
      </c>
      <c r="E18" s="61">
        <v>-105.456</v>
      </c>
      <c r="F18" s="62">
        <v>41891</v>
      </c>
      <c r="G18" s="63">
        <v>81</v>
      </c>
      <c r="H18" s="61">
        <v>3699</v>
      </c>
      <c r="I18" s="61">
        <v>1</v>
      </c>
      <c r="J18" s="61" t="s">
        <v>2699</v>
      </c>
      <c r="K18" s="60" t="s">
        <v>2026</v>
      </c>
      <c r="L18" s="70">
        <v>0</v>
      </c>
      <c r="M18" s="74" t="s">
        <v>2207</v>
      </c>
      <c r="N18" s="74" t="s">
        <v>2207</v>
      </c>
      <c r="O18" s="73" t="s">
        <v>2815</v>
      </c>
    </row>
    <row r="19" spans="1:15" ht="12.95" customHeight="1">
      <c r="A19" s="60" t="s">
        <v>1187</v>
      </c>
      <c r="B19" s="60" t="s">
        <v>2702</v>
      </c>
      <c r="C19" s="60" t="s">
        <v>1188</v>
      </c>
      <c r="D19" s="61">
        <v>38.154719999999998</v>
      </c>
      <c r="E19" s="61">
        <v>-104.712127</v>
      </c>
      <c r="F19" s="62">
        <v>41870</v>
      </c>
      <c r="G19" s="63">
        <v>61</v>
      </c>
      <c r="H19" s="61">
        <v>3706</v>
      </c>
      <c r="I19" s="61">
        <v>1</v>
      </c>
      <c r="J19" s="61" t="s">
        <v>2709</v>
      </c>
      <c r="K19" s="60" t="s">
        <v>2025</v>
      </c>
      <c r="L19" s="70">
        <v>0</v>
      </c>
      <c r="M19" s="74" t="s">
        <v>2207</v>
      </c>
      <c r="N19" s="83" t="s">
        <v>2792</v>
      </c>
      <c r="O19" s="73" t="s">
        <v>2808</v>
      </c>
    </row>
    <row r="20" spans="1:15" ht="12.95" customHeight="1">
      <c r="A20" s="60" t="s">
        <v>1324</v>
      </c>
      <c r="B20" s="60" t="s">
        <v>1322</v>
      </c>
      <c r="C20" s="60" t="s">
        <v>1325</v>
      </c>
      <c r="D20" s="61">
        <v>37.404949999999999</v>
      </c>
      <c r="E20" s="61">
        <v>-106.30519</v>
      </c>
      <c r="F20" s="62">
        <v>41534</v>
      </c>
      <c r="G20" s="63">
        <v>22.9</v>
      </c>
      <c r="H20" s="61">
        <v>3615</v>
      </c>
      <c r="I20" s="61">
        <v>1</v>
      </c>
      <c r="J20" s="61" t="s">
        <v>2715</v>
      </c>
      <c r="K20" s="60" t="s">
        <v>2026</v>
      </c>
      <c r="L20" s="70">
        <v>0</v>
      </c>
      <c r="M20" s="74" t="s">
        <v>2207</v>
      </c>
      <c r="N20" s="74" t="s">
        <v>2207</v>
      </c>
      <c r="O20" s="73" t="s">
        <v>2802</v>
      </c>
    </row>
    <row r="21" spans="1:15" ht="12.95" customHeight="1">
      <c r="A21" s="60" t="s">
        <v>1777</v>
      </c>
      <c r="B21" s="60" t="s">
        <v>1778</v>
      </c>
      <c r="C21" s="60" t="s">
        <v>1779</v>
      </c>
      <c r="D21" s="61">
        <v>40.603360000000002</v>
      </c>
      <c r="E21" s="61">
        <v>-106.61381</v>
      </c>
      <c r="F21" s="62">
        <v>40057</v>
      </c>
      <c r="G21" s="63">
        <v>84.6</v>
      </c>
      <c r="H21" s="61">
        <v>3232</v>
      </c>
      <c r="I21" s="61">
        <v>1</v>
      </c>
      <c r="J21" s="61" t="s">
        <v>2749</v>
      </c>
      <c r="K21" s="60" t="s">
        <v>2026</v>
      </c>
      <c r="L21" s="70">
        <v>0</v>
      </c>
      <c r="M21" s="74" t="s">
        <v>2207</v>
      </c>
      <c r="N21" s="74" t="s">
        <v>2207</v>
      </c>
      <c r="O21" s="73" t="s">
        <v>2802</v>
      </c>
    </row>
    <row r="22" spans="1:15" ht="12.95" customHeight="1">
      <c r="A22" s="60" t="s">
        <v>1785</v>
      </c>
      <c r="B22" s="60" t="s">
        <v>1786</v>
      </c>
      <c r="C22" s="60" t="s">
        <v>1787</v>
      </c>
      <c r="D22" s="61">
        <v>40.594560000000001</v>
      </c>
      <c r="E22" s="61">
        <v>-106.5929</v>
      </c>
      <c r="F22" s="62">
        <v>40057</v>
      </c>
      <c r="G22" s="63">
        <v>70.7</v>
      </c>
      <c r="H22" s="61">
        <v>3235</v>
      </c>
      <c r="I22" s="61">
        <v>1</v>
      </c>
      <c r="J22" s="61" t="s">
        <v>2752</v>
      </c>
      <c r="K22" s="60" t="s">
        <v>2026</v>
      </c>
      <c r="L22" s="70">
        <v>0</v>
      </c>
      <c r="M22" s="74" t="s">
        <v>2207</v>
      </c>
      <c r="N22" s="74" t="s">
        <v>2807</v>
      </c>
      <c r="O22" s="73" t="s">
        <v>2809</v>
      </c>
    </row>
    <row r="23" spans="1:15" ht="12.95" customHeight="1">
      <c r="A23" s="60" t="s">
        <v>1790</v>
      </c>
      <c r="B23" s="60" t="s">
        <v>111</v>
      </c>
      <c r="C23" s="60" t="s">
        <v>1784</v>
      </c>
      <c r="D23" s="61">
        <v>40.384169999999997</v>
      </c>
      <c r="E23" s="61">
        <v>-106.46071000000001</v>
      </c>
      <c r="F23" s="62">
        <v>40058</v>
      </c>
      <c r="G23" s="63">
        <v>77.2</v>
      </c>
      <c r="H23" s="61">
        <v>3237</v>
      </c>
      <c r="I23" s="61">
        <v>1</v>
      </c>
      <c r="J23" s="61" t="s">
        <v>2754</v>
      </c>
      <c r="K23" s="60" t="s">
        <v>2026</v>
      </c>
      <c r="L23" s="70">
        <v>0</v>
      </c>
      <c r="M23" s="74" t="s">
        <v>2207</v>
      </c>
      <c r="N23" s="74" t="s">
        <v>2207</v>
      </c>
      <c r="O23" s="73" t="s">
        <v>2810</v>
      </c>
    </row>
    <row r="24" spans="1:15" ht="12.95" customHeight="1">
      <c r="A24" s="64" t="s">
        <v>1972</v>
      </c>
      <c r="B24" s="64" t="s">
        <v>983</v>
      </c>
      <c r="D24" s="65">
        <v>39.344279999999998</v>
      </c>
      <c r="E24" s="65">
        <v>-104.97283899999999</v>
      </c>
      <c r="F24" s="66">
        <v>39631</v>
      </c>
      <c r="G24" s="67">
        <v>50.9</v>
      </c>
      <c r="H24" s="61">
        <v>5</v>
      </c>
      <c r="I24" s="61">
        <v>1</v>
      </c>
      <c r="J24" s="65" t="s">
        <v>2761</v>
      </c>
      <c r="K24" s="1" t="s">
        <v>2025</v>
      </c>
      <c r="L24" s="70">
        <v>0</v>
      </c>
      <c r="M24" s="74" t="s">
        <v>2207</v>
      </c>
      <c r="N24" s="74" t="s">
        <v>2792</v>
      </c>
      <c r="O24" s="73" t="s">
        <v>2811</v>
      </c>
    </row>
    <row r="25" spans="1:15" ht="12.95" customHeight="1">
      <c r="A25" s="64" t="s">
        <v>1982</v>
      </c>
      <c r="B25" s="64" t="s">
        <v>1983</v>
      </c>
      <c r="D25" s="65">
        <v>38.553209000000003</v>
      </c>
      <c r="E25" s="65">
        <v>-107.518958</v>
      </c>
      <c r="F25" s="66">
        <v>40042</v>
      </c>
      <c r="G25" s="67">
        <v>34.799999999999997</v>
      </c>
      <c r="H25" s="61">
        <v>22</v>
      </c>
      <c r="I25" s="61">
        <v>1</v>
      </c>
      <c r="J25" s="65" t="s">
        <v>2769</v>
      </c>
      <c r="K25" s="1" t="s">
        <v>2024</v>
      </c>
      <c r="L25" s="70">
        <v>0</v>
      </c>
      <c r="M25" s="74" t="s">
        <v>2207</v>
      </c>
      <c r="N25" s="74" t="s">
        <v>2792</v>
      </c>
      <c r="O25" s="73" t="s">
        <v>2812</v>
      </c>
    </row>
    <row r="26" spans="1:15" ht="12.95" customHeight="1">
      <c r="A26" s="64" t="s">
        <v>1985</v>
      </c>
      <c r="B26" s="64" t="s">
        <v>1986</v>
      </c>
      <c r="D26" s="65">
        <v>39.369363999999997</v>
      </c>
      <c r="E26" s="65">
        <v>-106.452434</v>
      </c>
      <c r="F26" s="66">
        <v>39693</v>
      </c>
      <c r="G26" s="67">
        <v>44</v>
      </c>
      <c r="H26" s="65">
        <v>15</v>
      </c>
      <c r="I26" s="61">
        <v>1</v>
      </c>
      <c r="J26" s="65" t="s">
        <v>2771</v>
      </c>
      <c r="K26" s="1" t="s">
        <v>2026</v>
      </c>
      <c r="L26" s="70">
        <v>0</v>
      </c>
      <c r="M26" s="74" t="s">
        <v>2207</v>
      </c>
      <c r="N26" s="74" t="s">
        <v>2792</v>
      </c>
      <c r="O26" s="73" t="s">
        <v>2813</v>
      </c>
    </row>
    <row r="27" spans="1:15" ht="12.95" customHeight="1">
      <c r="A27" s="64" t="s">
        <v>1994</v>
      </c>
      <c r="B27" s="64" t="s">
        <v>1224</v>
      </c>
      <c r="D27" s="65">
        <v>37.817352</v>
      </c>
      <c r="E27" s="65">
        <v>-103.36875000000001</v>
      </c>
      <c r="F27" s="66">
        <v>39981</v>
      </c>
      <c r="G27" s="67">
        <v>71.2</v>
      </c>
      <c r="H27" s="65">
        <v>29</v>
      </c>
      <c r="I27" s="61">
        <v>1</v>
      </c>
      <c r="J27" s="65" t="s">
        <v>2779</v>
      </c>
      <c r="K27" s="1" t="s">
        <v>2025</v>
      </c>
      <c r="L27" s="70">
        <v>0</v>
      </c>
      <c r="M27" s="74" t="s">
        <v>2207</v>
      </c>
      <c r="N27" s="74" t="s">
        <v>2207</v>
      </c>
      <c r="O27" s="73" t="s">
        <v>2802</v>
      </c>
    </row>
    <row r="28" spans="1:15" ht="12.95" customHeight="1">
      <c r="A28" s="64" t="s">
        <v>2003</v>
      </c>
      <c r="B28" s="64" t="s">
        <v>164</v>
      </c>
      <c r="D28" s="65">
        <v>39.549230999999999</v>
      </c>
      <c r="E28" s="65">
        <v>-105.131743</v>
      </c>
      <c r="F28" s="66">
        <v>39983</v>
      </c>
      <c r="G28" s="67">
        <v>29.8</v>
      </c>
      <c r="H28" s="65">
        <v>34</v>
      </c>
      <c r="I28" s="61">
        <v>1</v>
      </c>
      <c r="J28" s="65" t="s">
        <v>2091</v>
      </c>
      <c r="K28" s="1" t="s">
        <v>2025</v>
      </c>
      <c r="L28" s="70">
        <v>0</v>
      </c>
      <c r="M28" s="74" t="s">
        <v>2207</v>
      </c>
      <c r="N28" s="74" t="s">
        <v>2792</v>
      </c>
      <c r="O28" s="73" t="s">
        <v>2814</v>
      </c>
    </row>
  </sheetData>
  <sortState ref="A2:D8">
    <sortCondition ref="A2:A8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2821</v>
      </c>
    </row>
    <row r="3" spans="1:1">
      <c r="A3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MOUNTAINS</vt:lpstr>
      <vt:lpstr>PLAINS</vt:lpstr>
      <vt:lpstr>XERICS</vt:lpstr>
      <vt:lpstr>ALL MERGED</vt:lpstr>
      <vt:lpstr>REF MANAGEMENT</vt:lpstr>
      <vt:lpstr>ALL CANDIDATE MATH</vt:lpstr>
      <vt:lpstr>NEW CANDIDATES</vt:lpstr>
      <vt:lpstr>KEEP CANDIDATES</vt:lpstr>
      <vt:lpstr>FOR AERIALS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dphe</dc:creator>
  <cp:lastModifiedBy>bbeyea</cp:lastModifiedBy>
  <dcterms:created xsi:type="dcterms:W3CDTF">2015-03-16T21:54:59Z</dcterms:created>
  <dcterms:modified xsi:type="dcterms:W3CDTF">2015-07-20T17:43:28Z</dcterms:modified>
</cp:coreProperties>
</file>