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salkgundersen\Documents\GitHub_Repos\UtahLake_CNPMassBalance\Planning_Methods\"/>
    </mc:Choice>
  </mc:AlternateContent>
  <xr:revisionPtr revIDLastSave="0" documentId="13_ncr:1_{1762E236-1093-49EA-9EFA-87261CF54448}" xr6:coauthVersionLast="45" xr6:coauthVersionMax="45" xr10:uidLastSave="{00000000-0000-0000-0000-000000000000}"/>
  <bookViews>
    <workbookView xWindow="30960" yWindow="990" windowWidth="23250" windowHeight="14130" xr2:uid="{1E3BBE6F-4AB7-4812-9983-36F4C365C34D}"/>
  </bookViews>
  <sheets>
    <sheet name="Methods" sheetId="1" r:id="rId1"/>
    <sheet name="Percent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7" i="2"/>
  <c r="D16" i="2"/>
  <c r="D11" i="2"/>
  <c r="D10" i="2"/>
  <c r="D7" i="2"/>
  <c r="D6" i="2"/>
  <c r="D4" i="2"/>
  <c r="D3" i="2"/>
  <c r="D2" i="2"/>
</calcChain>
</file>

<file path=xl/sharedStrings.xml><?xml version="1.0" encoding="utf-8"?>
<sst xmlns="http://schemas.openxmlformats.org/spreadsheetml/2006/main" count="122" uniqueCount="62">
  <si>
    <t>Merritt and Miller</t>
  </si>
  <si>
    <t>Daly and O'Bryant</t>
  </si>
  <si>
    <t>Data</t>
  </si>
  <si>
    <t>Level of Uncertainty</t>
  </si>
  <si>
    <t>Gaged stream inflows</t>
  </si>
  <si>
    <t>USGS gages</t>
  </si>
  <si>
    <t>Ungaged stream inflows</t>
  </si>
  <si>
    <t>LKSIM</t>
  </si>
  <si>
    <t>Precipitation</t>
  </si>
  <si>
    <t>Evaporation</t>
  </si>
  <si>
    <t>Groundwater</t>
  </si>
  <si>
    <t>Spring inflow</t>
  </si>
  <si>
    <t>Groundwater inflow</t>
  </si>
  <si>
    <t>Surface drain inflow</t>
  </si>
  <si>
    <t>Jordan River Outflow</t>
  </si>
  <si>
    <t>WWTP inflow</t>
  </si>
  <si>
    <t>POTW records</t>
  </si>
  <si>
    <t>LKSIM via precipitation and correlation with gaged sites</t>
  </si>
  <si>
    <t>Weather stations, interpolated via Theissen Polygon method</t>
  </si>
  <si>
    <t>LKSIM by salt balance and salinity properties of thermal springs</t>
  </si>
  <si>
    <t>LKSIM based on water balance</t>
  </si>
  <si>
    <t>Groundwater outflow</t>
  </si>
  <si>
    <t xml:space="preserve">USGS gage </t>
  </si>
  <si>
    <t>Morton model based on air temperature, humidity, and solar radiation</t>
  </si>
  <si>
    <t>PSOMAS and SWCA methods</t>
  </si>
  <si>
    <t>Percentage type</t>
  </si>
  <si>
    <t>Stream inflow</t>
  </si>
  <si>
    <t>Inflow</t>
  </si>
  <si>
    <t>Groundwater and springs</t>
  </si>
  <si>
    <t>Surface drains and overland flow</t>
  </si>
  <si>
    <t>Jordan River outflow</t>
  </si>
  <si>
    <t>Outflow</t>
  </si>
  <si>
    <t>Concentration from STORET. If a month was not available, average of previous and next month taken. Assume unknown addition or removal is negligible.</t>
  </si>
  <si>
    <t>Stream TP concentration (measured)</t>
  </si>
  <si>
    <t>Stream TP concentration (unmeasured)</t>
  </si>
  <si>
    <t>Flows grouped with similar watersheds, assigned TP concentration based on grab data/similar systems/literature/best professional judgement</t>
  </si>
  <si>
    <t>Surface drain TP concentration</t>
  </si>
  <si>
    <t>0.15 mg/L</t>
  </si>
  <si>
    <t>Overland flow TP concentration</t>
  </si>
  <si>
    <t>0.10 mg/L</t>
  </si>
  <si>
    <t>Groundwater TP concentration</t>
  </si>
  <si>
    <t>0.02 mg/L</t>
  </si>
  <si>
    <t>WWTP TP concentration</t>
  </si>
  <si>
    <t>WWTP discharge</t>
  </si>
  <si>
    <t>Other inflows</t>
  </si>
  <si>
    <t>TP load out</t>
  </si>
  <si>
    <t>TP load in</t>
  </si>
  <si>
    <t>Other outflows</t>
  </si>
  <si>
    <t>Percentage (PSOMAS and SWCA 2007)</t>
  </si>
  <si>
    <t>Percentage (Merritt and Miller 2016)</t>
  </si>
  <si>
    <t>Stream inflow (including WWTP)</t>
  </si>
  <si>
    <t>NA</t>
  </si>
  <si>
    <t>DN load in</t>
  </si>
  <si>
    <t>DP load in</t>
  </si>
  <si>
    <t>Utah DWQ</t>
  </si>
  <si>
    <t>LKSIM, direct measurements at major tribs</t>
  </si>
  <si>
    <t>Jordan River/Utah Lake commissioner'</t>
  </si>
  <si>
    <t>LKSIM via overall or seasonal means from larger tributaries estimated by eye by Dr. Merritt</t>
  </si>
  <si>
    <t>DMR records</t>
  </si>
  <si>
    <t>Water Quality Portal</t>
  </si>
  <si>
    <t>Low</t>
  </si>
  <si>
    <t>Drainage area ratio method, pair similar characteristics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</si>
</sst>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8655-910D-4AE3-8BAE-A6F4AC6FAF0D}">
  <dimension ref="A1:E24"/>
  <sheetViews>
    <sheetView tabSelected="1" workbookViewId="0">
      <selection activeCell="E9" sqref="E9"/>
    </sheetView>
  </sheetViews>
  <sheetFormatPr defaultRowHeight="14.4" x14ac:dyDescent="0.3"/>
  <cols>
    <col min="1" max="1" width="23.21875" customWidth="1"/>
    <col min="2" max="5" width="30.77734375" customWidth="1"/>
  </cols>
  <sheetData>
    <row r="1" spans="1:5" s="1" customFormat="1" x14ac:dyDescent="0.3">
      <c r="A1" s="1" t="s">
        <v>2</v>
      </c>
      <c r="B1" s="1" t="s">
        <v>24</v>
      </c>
      <c r="C1" s="1" t="s">
        <v>0</v>
      </c>
      <c r="D1" s="1" t="s">
        <v>1</v>
      </c>
      <c r="E1" s="1" t="s">
        <v>3</v>
      </c>
    </row>
    <row r="2" spans="1:5" x14ac:dyDescent="0.3">
      <c r="A2" t="s">
        <v>4</v>
      </c>
      <c r="B2" s="2" t="s">
        <v>5</v>
      </c>
      <c r="C2" s="2" t="s">
        <v>5</v>
      </c>
      <c r="D2" s="2" t="s">
        <v>5</v>
      </c>
      <c r="E2" s="2" t="s">
        <v>60</v>
      </c>
    </row>
    <row r="3" spans="1:5" ht="28.8" x14ac:dyDescent="0.3">
      <c r="A3" t="s">
        <v>6</v>
      </c>
      <c r="B3" s="2" t="s">
        <v>17</v>
      </c>
      <c r="C3" s="2" t="s">
        <v>55</v>
      </c>
      <c r="D3" s="2" t="s">
        <v>61</v>
      </c>
    </row>
    <row r="4" spans="1:5" x14ac:dyDescent="0.3">
      <c r="A4" t="s">
        <v>15</v>
      </c>
      <c r="B4" s="2" t="s">
        <v>16</v>
      </c>
      <c r="C4" s="2" t="s">
        <v>54</v>
      </c>
      <c r="D4" s="2" t="s">
        <v>58</v>
      </c>
      <c r="E4" s="2" t="s">
        <v>60</v>
      </c>
    </row>
    <row r="5" spans="1:5" x14ac:dyDescent="0.3">
      <c r="A5" t="s">
        <v>13</v>
      </c>
      <c r="B5" s="2" t="s">
        <v>7</v>
      </c>
      <c r="C5" s="2" t="s">
        <v>7</v>
      </c>
      <c r="D5" s="2"/>
    </row>
    <row r="6" spans="1:5" x14ac:dyDescent="0.3">
      <c r="A6" t="s">
        <v>12</v>
      </c>
      <c r="B6" s="2" t="s">
        <v>20</v>
      </c>
      <c r="C6" s="2" t="s">
        <v>7</v>
      </c>
      <c r="D6" s="2"/>
    </row>
    <row r="7" spans="1:5" ht="28.8" x14ac:dyDescent="0.3">
      <c r="A7" t="s">
        <v>11</v>
      </c>
      <c r="B7" s="2" t="s">
        <v>19</v>
      </c>
      <c r="C7" s="2" t="s">
        <v>7</v>
      </c>
      <c r="D7" s="2"/>
    </row>
    <row r="8" spans="1:5" ht="28.8" x14ac:dyDescent="0.3">
      <c r="A8" t="s">
        <v>8</v>
      </c>
      <c r="B8" s="2" t="s">
        <v>18</v>
      </c>
      <c r="C8" s="2" t="s">
        <v>7</v>
      </c>
      <c r="D8" s="2" t="s">
        <v>18</v>
      </c>
      <c r="E8" s="2" t="s">
        <v>60</v>
      </c>
    </row>
    <row r="9" spans="1:5" ht="43.2" x14ac:dyDescent="0.3">
      <c r="A9" t="s">
        <v>9</v>
      </c>
      <c r="B9" s="2" t="s">
        <v>23</v>
      </c>
      <c r="C9" s="2" t="s">
        <v>7</v>
      </c>
      <c r="D9" s="2"/>
    </row>
    <row r="10" spans="1:5" ht="28.8" x14ac:dyDescent="0.3">
      <c r="A10" t="s">
        <v>14</v>
      </c>
      <c r="B10" s="2" t="s">
        <v>22</v>
      </c>
      <c r="C10" s="2" t="s">
        <v>56</v>
      </c>
      <c r="D10" s="2"/>
    </row>
    <row r="11" spans="1:5" x14ac:dyDescent="0.3">
      <c r="A11" t="s">
        <v>21</v>
      </c>
      <c r="B11" s="2" t="s">
        <v>7</v>
      </c>
      <c r="C11" s="2" t="s">
        <v>7</v>
      </c>
      <c r="D11" s="2"/>
    </row>
    <row r="12" spans="1:5" ht="72" x14ac:dyDescent="0.3">
      <c r="A12" t="s">
        <v>33</v>
      </c>
      <c r="B12" s="2" t="s">
        <v>32</v>
      </c>
      <c r="C12" s="2" t="s">
        <v>55</v>
      </c>
      <c r="D12" s="2" t="s">
        <v>59</v>
      </c>
    </row>
    <row r="13" spans="1:5" ht="72" x14ac:dyDescent="0.3">
      <c r="A13" t="s">
        <v>34</v>
      </c>
      <c r="B13" s="2" t="s">
        <v>35</v>
      </c>
      <c r="C13" s="2" t="s">
        <v>57</v>
      </c>
      <c r="D13" s="2"/>
    </row>
    <row r="14" spans="1:5" x14ac:dyDescent="0.3">
      <c r="A14" t="s">
        <v>36</v>
      </c>
      <c r="B14" s="2" t="s">
        <v>37</v>
      </c>
      <c r="C14" s="2" t="s">
        <v>7</v>
      </c>
      <c r="D14" s="2"/>
    </row>
    <row r="15" spans="1:5" x14ac:dyDescent="0.3">
      <c r="A15" t="s">
        <v>38</v>
      </c>
      <c r="B15" s="2" t="s">
        <v>39</v>
      </c>
      <c r="C15" s="2" t="s">
        <v>7</v>
      </c>
      <c r="D15" s="2"/>
    </row>
    <row r="16" spans="1:5" x14ac:dyDescent="0.3">
      <c r="A16" t="s">
        <v>40</v>
      </c>
      <c r="B16" s="2" t="s">
        <v>41</v>
      </c>
      <c r="C16" s="2" t="s">
        <v>7</v>
      </c>
      <c r="D16" s="2"/>
    </row>
    <row r="17" spans="1:5" x14ac:dyDescent="0.3">
      <c r="A17" t="s">
        <v>42</v>
      </c>
      <c r="B17" s="2" t="s">
        <v>58</v>
      </c>
      <c r="C17" s="2" t="s">
        <v>58</v>
      </c>
      <c r="D17" s="2" t="s">
        <v>58</v>
      </c>
      <c r="E17" s="2" t="s">
        <v>60</v>
      </c>
    </row>
    <row r="18" spans="1:5" x14ac:dyDescent="0.3">
      <c r="B18" s="2"/>
      <c r="C18" s="2"/>
      <c r="D18" s="2"/>
    </row>
    <row r="19" spans="1:5" x14ac:dyDescent="0.3">
      <c r="B19" s="2"/>
      <c r="C19" s="2"/>
      <c r="D19" s="2"/>
    </row>
    <row r="20" spans="1:5" x14ac:dyDescent="0.3">
      <c r="B20" s="2"/>
      <c r="C20" s="2"/>
      <c r="D20" s="2"/>
    </row>
    <row r="21" spans="1:5" x14ac:dyDescent="0.3">
      <c r="B21" s="2"/>
      <c r="C21" s="2"/>
      <c r="D21" s="2"/>
    </row>
    <row r="22" spans="1:5" x14ac:dyDescent="0.3">
      <c r="B22" s="2"/>
      <c r="C22" s="2"/>
      <c r="D22" s="2"/>
    </row>
    <row r="23" spans="1:5" x14ac:dyDescent="0.3">
      <c r="B23" s="2"/>
      <c r="C23" s="2"/>
      <c r="D23" s="2"/>
    </row>
    <row r="24" spans="1:5" x14ac:dyDescent="0.3">
      <c r="B24" s="2"/>
      <c r="C24" s="2"/>
      <c r="D2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FDA8-6A50-4088-872A-34835E38B3C7}">
  <dimension ref="A1:D22"/>
  <sheetViews>
    <sheetView workbookViewId="0">
      <selection activeCell="D2" sqref="D2"/>
    </sheetView>
  </sheetViews>
  <sheetFormatPr defaultRowHeight="14.4" x14ac:dyDescent="0.3"/>
  <cols>
    <col min="1" max="1" width="24.44140625" customWidth="1"/>
    <col min="2" max="2" width="23.109375" customWidth="1"/>
    <col min="3" max="3" width="20.33203125" customWidth="1"/>
    <col min="4" max="4" width="18.44140625" customWidth="1"/>
  </cols>
  <sheetData>
    <row r="1" spans="1:4" s="3" customFormat="1" ht="37.200000000000003" customHeight="1" x14ac:dyDescent="0.3">
      <c r="A1" s="3" t="s">
        <v>2</v>
      </c>
      <c r="B1" s="3" t="s">
        <v>25</v>
      </c>
      <c r="C1" s="3" t="s">
        <v>48</v>
      </c>
      <c r="D1" s="3" t="s">
        <v>49</v>
      </c>
    </row>
    <row r="2" spans="1:4" x14ac:dyDescent="0.3">
      <c r="A2" t="s">
        <v>50</v>
      </c>
      <c r="B2" t="s">
        <v>27</v>
      </c>
      <c r="C2">
        <v>51</v>
      </c>
      <c r="D2" s="4">
        <f>495092/646171*100</f>
        <v>76.619346891148012</v>
      </c>
    </row>
    <row r="3" spans="1:4" x14ac:dyDescent="0.3">
      <c r="A3" t="s">
        <v>28</v>
      </c>
      <c r="B3" t="s">
        <v>27</v>
      </c>
      <c r="C3">
        <v>24</v>
      </c>
      <c r="D3" s="4">
        <f>(43171+14744)/646171*100</f>
        <v>8.9627977733448265</v>
      </c>
    </row>
    <row r="4" spans="1:4" x14ac:dyDescent="0.3">
      <c r="A4" t="s">
        <v>8</v>
      </c>
      <c r="B4" t="s">
        <v>27</v>
      </c>
      <c r="C4">
        <v>15</v>
      </c>
      <c r="D4" s="4">
        <f>93164/646171*100</f>
        <v>14.417855335507165</v>
      </c>
    </row>
    <row r="5" spans="1:4" x14ac:dyDescent="0.3">
      <c r="A5" t="s">
        <v>29</v>
      </c>
      <c r="B5" t="s">
        <v>27</v>
      </c>
      <c r="C5">
        <v>10</v>
      </c>
      <c r="D5" t="s">
        <v>51</v>
      </c>
    </row>
    <row r="6" spans="1:4" x14ac:dyDescent="0.3">
      <c r="A6" t="s">
        <v>30</v>
      </c>
      <c r="B6" t="s">
        <v>31</v>
      </c>
      <c r="C6">
        <v>51</v>
      </c>
      <c r="D6">
        <f>336045/668853*100</f>
        <v>50.241981421926795</v>
      </c>
    </row>
    <row r="7" spans="1:4" x14ac:dyDescent="0.3">
      <c r="A7" t="s">
        <v>9</v>
      </c>
      <c r="B7" t="s">
        <v>31</v>
      </c>
      <c r="C7">
        <v>42</v>
      </c>
      <c r="D7">
        <f>332808/668853*100</f>
        <v>49.758018578073212</v>
      </c>
    </row>
    <row r="8" spans="1:4" x14ac:dyDescent="0.3">
      <c r="A8" t="s">
        <v>10</v>
      </c>
      <c r="B8" t="s">
        <v>31</v>
      </c>
      <c r="C8">
        <v>7</v>
      </c>
      <c r="D8" t="s">
        <v>51</v>
      </c>
    </row>
    <row r="9" spans="1:4" x14ac:dyDescent="0.3">
      <c r="A9" t="s">
        <v>43</v>
      </c>
      <c r="B9" t="s">
        <v>46</v>
      </c>
      <c r="C9">
        <v>76.5</v>
      </c>
      <c r="D9">
        <v>79</v>
      </c>
    </row>
    <row r="10" spans="1:4" x14ac:dyDescent="0.3">
      <c r="A10" t="s">
        <v>26</v>
      </c>
      <c r="B10" t="s">
        <v>46</v>
      </c>
      <c r="C10">
        <v>20.7</v>
      </c>
      <c r="D10">
        <f>7+7.6+1.6+1.6</f>
        <v>17.8</v>
      </c>
    </row>
    <row r="11" spans="1:4" x14ac:dyDescent="0.3">
      <c r="A11" t="s">
        <v>44</v>
      </c>
      <c r="B11" t="s">
        <v>46</v>
      </c>
      <c r="C11">
        <v>2.8</v>
      </c>
      <c r="D11">
        <f>0.5+0.4</f>
        <v>0.9</v>
      </c>
    </row>
    <row r="12" spans="1:4" x14ac:dyDescent="0.3">
      <c r="A12" t="s">
        <v>8</v>
      </c>
      <c r="B12" t="s">
        <v>46</v>
      </c>
      <c r="C12" t="s">
        <v>51</v>
      </c>
      <c r="D12">
        <v>2.2999999999999998</v>
      </c>
    </row>
    <row r="13" spans="1:4" x14ac:dyDescent="0.3">
      <c r="A13" t="s">
        <v>30</v>
      </c>
      <c r="B13" t="s">
        <v>45</v>
      </c>
      <c r="C13">
        <v>98</v>
      </c>
      <c r="D13" t="s">
        <v>51</v>
      </c>
    </row>
    <row r="14" spans="1:4" x14ac:dyDescent="0.3">
      <c r="A14" t="s">
        <v>47</v>
      </c>
      <c r="B14" t="s">
        <v>45</v>
      </c>
      <c r="C14">
        <v>2</v>
      </c>
      <c r="D14" t="s">
        <v>51</v>
      </c>
    </row>
    <row r="15" spans="1:4" x14ac:dyDescent="0.3">
      <c r="A15" t="s">
        <v>43</v>
      </c>
      <c r="B15" t="s">
        <v>52</v>
      </c>
      <c r="C15" t="s">
        <v>51</v>
      </c>
      <c r="D15">
        <v>54.7</v>
      </c>
    </row>
    <row r="16" spans="1:4" x14ac:dyDescent="0.3">
      <c r="A16" t="s">
        <v>26</v>
      </c>
      <c r="B16" t="s">
        <v>52</v>
      </c>
      <c r="C16" t="s">
        <v>51</v>
      </c>
      <c r="D16">
        <f>14.5+17.5+5.5+2.3</f>
        <v>39.799999999999997</v>
      </c>
    </row>
    <row r="17" spans="1:4" x14ac:dyDescent="0.3">
      <c r="A17" t="s">
        <v>44</v>
      </c>
      <c r="B17" t="s">
        <v>52</v>
      </c>
      <c r="C17" t="s">
        <v>51</v>
      </c>
      <c r="D17">
        <f>2.4+0.1</f>
        <v>2.5</v>
      </c>
    </row>
    <row r="18" spans="1:4" x14ac:dyDescent="0.3">
      <c r="A18" t="s">
        <v>8</v>
      </c>
      <c r="B18" t="s">
        <v>52</v>
      </c>
      <c r="C18" t="s">
        <v>51</v>
      </c>
      <c r="D18">
        <v>3</v>
      </c>
    </row>
    <row r="19" spans="1:4" x14ac:dyDescent="0.3">
      <c r="A19" t="s">
        <v>43</v>
      </c>
      <c r="B19" t="s">
        <v>53</v>
      </c>
      <c r="C19" t="s">
        <v>51</v>
      </c>
      <c r="D19">
        <v>85.5</v>
      </c>
    </row>
    <row r="20" spans="1:4" x14ac:dyDescent="0.3">
      <c r="A20" t="s">
        <v>26</v>
      </c>
      <c r="B20" t="s">
        <v>53</v>
      </c>
      <c r="C20" t="s">
        <v>51</v>
      </c>
      <c r="D20">
        <f>4.2+6.2+1.3+1.5</f>
        <v>13.200000000000001</v>
      </c>
    </row>
    <row r="21" spans="1:4" x14ac:dyDescent="0.3">
      <c r="A21" t="s">
        <v>44</v>
      </c>
      <c r="B21" t="s">
        <v>53</v>
      </c>
      <c r="C21" t="s">
        <v>51</v>
      </c>
      <c r="D21">
        <f>0.4+0.3</f>
        <v>0.7</v>
      </c>
    </row>
    <row r="22" spans="1:4" x14ac:dyDescent="0.3">
      <c r="A22" t="s">
        <v>8</v>
      </c>
      <c r="B22" t="s">
        <v>53</v>
      </c>
      <c r="C22" t="s">
        <v>51</v>
      </c>
      <c r="D22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Methods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 Salk</dc:creator>
  <cp:lastModifiedBy>Kateri Salk</cp:lastModifiedBy>
  <dcterms:created xsi:type="dcterms:W3CDTF">2020-10-02T20:03:19Z</dcterms:created>
  <dcterms:modified xsi:type="dcterms:W3CDTF">2020-10-06T15:08:02Z</dcterms:modified>
</cp:coreProperties>
</file>