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ias\Documents\"/>
    </mc:Choice>
  </mc:AlternateContent>
  <bookViews>
    <workbookView xWindow="0" yWindow="0" windowWidth="15345" windowHeight="4485" activeTab="1"/>
  </bookViews>
  <sheets>
    <sheet name="Ejemplo 1" sheetId="2" r:id="rId1"/>
    <sheet name="Ejemplo 2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4" l="1"/>
  <c r="N27" i="4"/>
  <c r="N26" i="4"/>
  <c r="N25" i="4"/>
  <c r="M28" i="4"/>
  <c r="M27" i="4"/>
  <c r="M26" i="4"/>
  <c r="M25" i="4"/>
  <c r="L29" i="4"/>
  <c r="L28" i="4"/>
  <c r="L27" i="4"/>
  <c r="L26" i="4"/>
  <c r="L25" i="4"/>
  <c r="K26" i="4"/>
  <c r="K27" i="4"/>
  <c r="K28" i="4"/>
  <c r="K29" i="4"/>
  <c r="K25" i="4"/>
  <c r="J29" i="4"/>
  <c r="J28" i="4"/>
  <c r="J27" i="4"/>
  <c r="J26" i="4"/>
  <c r="J25" i="4"/>
  <c r="I26" i="4"/>
  <c r="I27" i="4"/>
  <c r="I28" i="4"/>
  <c r="I29" i="4"/>
  <c r="H26" i="4"/>
  <c r="H27" i="4"/>
  <c r="H28" i="4"/>
  <c r="H29" i="4"/>
  <c r="I25" i="4"/>
  <c r="H25" i="4"/>
  <c r="D29" i="4"/>
  <c r="E28" i="4"/>
  <c r="D27" i="4"/>
  <c r="D26" i="4"/>
  <c r="E23" i="4"/>
  <c r="D24" i="4"/>
  <c r="D18" i="4"/>
  <c r="D22" i="4"/>
  <c r="D21" i="4"/>
  <c r="E17" i="4"/>
  <c r="D16" i="4"/>
  <c r="D15" i="4"/>
  <c r="D14" i="4"/>
  <c r="D13" i="4"/>
  <c r="E8" i="4"/>
  <c r="J6" i="4"/>
  <c r="J5" i="4"/>
  <c r="E6" i="4"/>
  <c r="E5" i="4"/>
  <c r="N26" i="2"/>
  <c r="N27" i="2"/>
  <c r="N28" i="2"/>
  <c r="N29" i="2"/>
  <c r="M26" i="2"/>
  <c r="M27" i="2"/>
  <c r="M28" i="2"/>
  <c r="M29" i="2"/>
  <c r="M25" i="2"/>
  <c r="L29" i="2"/>
  <c r="L27" i="2"/>
  <c r="L28" i="2" s="1"/>
  <c r="L26" i="2"/>
  <c r="K26" i="2"/>
  <c r="K27" i="2"/>
  <c r="K28" i="2"/>
  <c r="K29" i="2"/>
  <c r="J29" i="2"/>
  <c r="J28" i="2"/>
  <c r="J27" i="2"/>
  <c r="J26" i="2"/>
  <c r="L25" i="2"/>
  <c r="K25" i="2"/>
  <c r="J25" i="2"/>
  <c r="E26" i="2"/>
  <c r="D25" i="2"/>
  <c r="D24" i="2"/>
  <c r="E22" i="2"/>
  <c r="D21" i="2"/>
  <c r="D20" i="2"/>
  <c r="E17" i="2"/>
  <c r="D16" i="2"/>
  <c r="D15" i="2"/>
  <c r="D14" i="2"/>
  <c r="D13" i="2"/>
  <c r="D8" i="2" l="1"/>
  <c r="G6" i="2"/>
  <c r="G5" i="2"/>
</calcChain>
</file>

<file path=xl/sharedStrings.xml><?xml version="1.0" encoding="utf-8"?>
<sst xmlns="http://schemas.openxmlformats.org/spreadsheetml/2006/main" count="95" uniqueCount="47">
  <si>
    <t>LA SERIE DE TAYLOR</t>
  </si>
  <si>
    <t>Rn</t>
  </si>
  <si>
    <t>tol</t>
  </si>
  <si>
    <t>Rn &lt;= tol</t>
  </si>
  <si>
    <t>EJEMPLO 1:</t>
  </si>
  <si>
    <t>X0</t>
  </si>
  <si>
    <t>X0=</t>
  </si>
  <si>
    <t>&gt;&gt;&gt;</t>
  </si>
  <si>
    <t>f(x)= exp(x)</t>
  </si>
  <si>
    <t>f(X0)= exp(X0)=</t>
  </si>
  <si>
    <t>Se desea conocer:</t>
  </si>
  <si>
    <t>X1=</t>
  </si>
  <si>
    <t>f(X1)= exp(X1)=</t>
  </si>
  <si>
    <t>h=X1-X0=</t>
  </si>
  <si>
    <t>1er orden:</t>
  </si>
  <si>
    <t>f(X1)=</t>
  </si>
  <si>
    <t>f'(X0)=</t>
  </si>
  <si>
    <t>X1-X0=</t>
  </si>
  <si>
    <t xml:space="preserve">f(X0)= </t>
  </si>
  <si>
    <t>2do orden:</t>
  </si>
  <si>
    <t>f''(X0)=</t>
  </si>
  <si>
    <t>APROXIMACIONES: f(x)= exp(x)</t>
  </si>
  <si>
    <t>(exp(X0)*1)=exp(X0)</t>
  </si>
  <si>
    <t>Iteración de ORDEN 1:</t>
  </si>
  <si>
    <t>NOTA: ORDEN N</t>
  </si>
  <si>
    <t>3er orden:</t>
  </si>
  <si>
    <t>f'''(X0)=</t>
  </si>
  <si>
    <t>Iteración de ORDEN 2:</t>
  </si>
  <si>
    <t>Iteración de ORDEN 3:</t>
  </si>
  <si>
    <t>h=X1-X0</t>
  </si>
  <si>
    <t>X1</t>
  </si>
  <si>
    <t>f(X1)</t>
  </si>
  <si>
    <t># Iteraciones</t>
  </si>
  <si>
    <t>f(X0) (derivadas)</t>
  </si>
  <si>
    <t>f(x)= cos(x)</t>
  </si>
  <si>
    <t>pi/4</t>
  </si>
  <si>
    <t>pi/3</t>
  </si>
  <si>
    <t>f(X0)= cos(X0)=</t>
  </si>
  <si>
    <t>f(X1)= cos(X1)=</t>
  </si>
  <si>
    <t>APROXIMACIONES: f(x)= cos(x)</t>
  </si>
  <si>
    <t>ef=</t>
  </si>
  <si>
    <t>((-sin(X0))*1)= - (sin(X0))</t>
  </si>
  <si>
    <t>-((cos(X0)*1)= - (cos(X0))</t>
  </si>
  <si>
    <t>-((-sin(X0))*1)=sin(X0)</t>
  </si>
  <si>
    <t>tol=0,0005</t>
  </si>
  <si>
    <t>SALIDA GENERAL</t>
  </si>
  <si>
    <t>SALIDA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</si>
</sst>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0" xfId="0" quotePrefix="1"/>
    <xf numFmtId="0" fontId="0" fillId="7" borderId="0" xfId="0" applyFill="1"/>
    <xf numFmtId="0" fontId="0" fillId="2" borderId="1" xfId="0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10</xdr:row>
      <xdr:rowOff>66675</xdr:rowOff>
    </xdr:from>
    <xdr:to>
      <xdr:col>3</xdr:col>
      <xdr:colOff>390525</xdr:colOff>
      <xdr:row>11</xdr:row>
      <xdr:rowOff>172693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95E2D9-2760-436C-A825-401E331BF6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3522" b="31983"/>
        <a:stretch/>
      </xdr:blipFill>
      <xdr:spPr>
        <a:xfrm>
          <a:off x="1200150" y="2085975"/>
          <a:ext cx="1571625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173934</xdr:colOff>
      <xdr:row>17</xdr:row>
      <xdr:rowOff>66260</xdr:rowOff>
    </xdr:from>
    <xdr:to>
      <xdr:col>4</xdr:col>
      <xdr:colOff>381000</xdr:colOff>
      <xdr:row>18</xdr:row>
      <xdr:rowOff>189777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2599F-7A10-4E43-AFB0-600089413E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88" t="18903" r="36814" b="7198"/>
        <a:stretch/>
      </xdr:blipFill>
      <xdr:spPr>
        <a:xfrm>
          <a:off x="935934" y="3420717"/>
          <a:ext cx="2592457" cy="31401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74544</xdr:colOff>
      <xdr:row>12</xdr:row>
      <xdr:rowOff>115958</xdr:rowOff>
    </xdr:from>
    <xdr:to>
      <xdr:col>12</xdr:col>
      <xdr:colOff>817378</xdr:colOff>
      <xdr:row>21</xdr:row>
      <xdr:rowOff>149087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DC3CFC-3059-4C98-9B24-949DDF536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90" r="3069"/>
        <a:stretch/>
      </xdr:blipFill>
      <xdr:spPr>
        <a:xfrm>
          <a:off x="5681870" y="2534480"/>
          <a:ext cx="3997899" cy="1747629"/>
        </a:xfrm>
        <a:prstGeom prst="rect">
          <a:avLst/>
        </a:prstGeom>
      </xdr:spPr>
    </xdr:pic>
    <xdr:clientData/>
  </xdr:twoCellAnchor>
  <xdr:twoCellAnchor editAs="oneCell">
    <xdr:from>
      <xdr:col>2</xdr:col>
      <xdr:colOff>330150</xdr:colOff>
      <xdr:row>31</xdr:row>
      <xdr:rowOff>70378</xdr:rowOff>
    </xdr:from>
    <xdr:to>
      <xdr:col>11</xdr:col>
      <xdr:colOff>675703</xdr:colOff>
      <xdr:row>56</xdr:row>
      <xdr:rowOff>185359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4150" y="6121554"/>
          <a:ext cx="6900994" cy="4877481"/>
        </a:xfrm>
        <a:prstGeom prst="rect">
          <a:avLst/>
        </a:prstGeom>
      </xdr:spPr>
    </xdr:pic>
    <xdr:clientData/>
  </xdr:twoCellAnchor>
  <xdr:twoCellAnchor editAs="oneCell">
    <xdr:from>
      <xdr:col>1</xdr:col>
      <xdr:colOff>1461</xdr:colOff>
      <xdr:row>59</xdr:row>
      <xdr:rowOff>198783</xdr:rowOff>
    </xdr:from>
    <xdr:to>
      <xdr:col>12</xdr:col>
      <xdr:colOff>600378</xdr:colOff>
      <xdr:row>83</xdr:row>
      <xdr:rowOff>64373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3461" y="11583959"/>
          <a:ext cx="8824035" cy="4448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10</xdr:row>
      <xdr:rowOff>66675</xdr:rowOff>
    </xdr:from>
    <xdr:to>
      <xdr:col>3</xdr:col>
      <xdr:colOff>485775</xdr:colOff>
      <xdr:row>11</xdr:row>
      <xdr:rowOff>173935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58E54-5F2E-4E9F-BC7F-7F6E162BC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3522" b="31983"/>
        <a:stretch/>
      </xdr:blipFill>
      <xdr:spPr>
        <a:xfrm>
          <a:off x="1200150" y="2085975"/>
          <a:ext cx="1571625" cy="306043"/>
        </a:xfrm>
        <a:prstGeom prst="rect">
          <a:avLst/>
        </a:prstGeom>
      </xdr:spPr>
    </xdr:pic>
    <xdr:clientData/>
  </xdr:twoCellAnchor>
  <xdr:twoCellAnchor editAs="oneCell">
    <xdr:from>
      <xdr:col>1</xdr:col>
      <xdr:colOff>173934</xdr:colOff>
      <xdr:row>18</xdr:row>
      <xdr:rowOff>66260</xdr:rowOff>
    </xdr:from>
    <xdr:to>
      <xdr:col>4</xdr:col>
      <xdr:colOff>352425</xdr:colOff>
      <xdr:row>19</xdr:row>
      <xdr:rowOff>189777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6AC0F5-3310-4650-8B53-394FC8EF73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88" t="18903" r="36814" b="7198"/>
        <a:stretch/>
      </xdr:blipFill>
      <xdr:spPr>
        <a:xfrm>
          <a:off x="935934" y="3438110"/>
          <a:ext cx="2588316" cy="31401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74544</xdr:colOff>
      <xdr:row>12</xdr:row>
      <xdr:rowOff>115958</xdr:rowOff>
    </xdr:from>
    <xdr:to>
      <xdr:col>12</xdr:col>
      <xdr:colOff>652141</xdr:colOff>
      <xdr:row>21</xdr:row>
      <xdr:rowOff>149087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4D04AD-C420-42E7-A514-6258D2B0E5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90" r="3069"/>
        <a:stretch/>
      </xdr:blipFill>
      <xdr:spPr>
        <a:xfrm>
          <a:off x="5789544" y="2535308"/>
          <a:ext cx="4000384" cy="1747629"/>
        </a:xfrm>
        <a:prstGeom prst="rect">
          <a:avLst/>
        </a:prstGeom>
      </xdr:spPr>
    </xdr:pic>
    <xdr:clientData/>
  </xdr:twoCellAnchor>
  <xdr:twoCellAnchor editAs="oneCell">
    <xdr:from>
      <xdr:col>1</xdr:col>
      <xdr:colOff>74544</xdr:colOff>
      <xdr:row>31</xdr:row>
      <xdr:rowOff>0</xdr:rowOff>
    </xdr:from>
    <xdr:to>
      <xdr:col>12</xdr:col>
      <xdr:colOff>846077</xdr:colOff>
      <xdr:row>55</xdr:row>
      <xdr:rowOff>10164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6544" y="5930348"/>
          <a:ext cx="8954750" cy="458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5" zoomScale="85" zoomScaleNormal="85" workbookViewId="0">
      <selection activeCell="F60" sqref="F60:H60"/>
    </sheetView>
  </sheetViews>
  <sheetFormatPr baseColWidth="10" defaultRowHeight="15" x14ac:dyDescent="0.25"/>
  <cols>
    <col min="3" max="3" width="12.85546875" customWidth="1"/>
    <col min="4" max="4" width="11.42578125" customWidth="1"/>
    <col min="5" max="5" width="13.5703125" customWidth="1"/>
    <col min="6" max="6" width="12.5703125" customWidth="1"/>
    <col min="7" max="7" width="12.42578125" customWidth="1"/>
    <col min="8" max="8" width="5.85546875" customWidth="1"/>
    <col min="9" max="9" width="5.42578125" customWidth="1"/>
    <col min="10" max="10" width="15.28515625" customWidth="1"/>
    <col min="11" max="11" width="8.7109375" customWidth="1"/>
    <col min="12" max="12" width="13.5703125" customWidth="1"/>
    <col min="13" max="13" width="14.7109375" customWidth="1"/>
    <col min="14" max="14" width="11.85546875" bestFit="1" customWidth="1"/>
  </cols>
  <sheetData>
    <row r="1" spans="1:13" ht="24" thickBot="1" x14ac:dyDescent="0.4">
      <c r="A1" s="14" t="s">
        <v>0</v>
      </c>
      <c r="B1" s="15"/>
      <c r="C1" s="16"/>
    </row>
    <row r="3" spans="1:13" x14ac:dyDescent="0.25">
      <c r="A3" s="12" t="s">
        <v>4</v>
      </c>
      <c r="C3" t="s">
        <v>8</v>
      </c>
    </row>
    <row r="5" spans="1:13" x14ac:dyDescent="0.25">
      <c r="C5" t="s">
        <v>6</v>
      </c>
      <c r="D5">
        <v>0.5</v>
      </c>
      <c r="E5" s="2" t="s">
        <v>7</v>
      </c>
      <c r="F5" t="s">
        <v>9</v>
      </c>
      <c r="G5">
        <f>EXP(D5)</f>
        <v>1.6487212707001282</v>
      </c>
    </row>
    <row r="6" spans="1:13" x14ac:dyDescent="0.25">
      <c r="A6" t="s">
        <v>10</v>
      </c>
      <c r="C6" t="s">
        <v>11</v>
      </c>
      <c r="D6">
        <v>0.7</v>
      </c>
      <c r="E6" s="2" t="s">
        <v>7</v>
      </c>
      <c r="F6" t="s">
        <v>12</v>
      </c>
      <c r="G6">
        <f>EXP(D6)</f>
        <v>2.0137527074704766</v>
      </c>
    </row>
    <row r="8" spans="1:13" x14ac:dyDescent="0.25">
      <c r="C8" t="s">
        <v>13</v>
      </c>
      <c r="D8">
        <f>'Ejemplo 1'!D6-'Ejemplo 1'!D5</f>
        <v>0.19999999999999996</v>
      </c>
    </row>
    <row r="10" spans="1:13" x14ac:dyDescent="0.25">
      <c r="B10" s="17" t="s">
        <v>21</v>
      </c>
      <c r="C10" s="17"/>
      <c r="D10" s="17"/>
    </row>
    <row r="11" spans="1:13" ht="15.75" thickBot="1" x14ac:dyDescent="0.3"/>
    <row r="12" spans="1:13" ht="15.75" thickBot="1" x14ac:dyDescent="0.3">
      <c r="A12" t="s">
        <v>14</v>
      </c>
      <c r="J12" s="18" t="s">
        <v>24</v>
      </c>
      <c r="K12" s="19"/>
      <c r="L12" s="20"/>
      <c r="M12" s="4"/>
    </row>
    <row r="13" spans="1:13" x14ac:dyDescent="0.25">
      <c r="C13" t="s">
        <v>18</v>
      </c>
      <c r="D13">
        <f>EXP(D5)</f>
        <v>1.6487212707001282</v>
      </c>
    </row>
    <row r="14" spans="1:13" x14ac:dyDescent="0.25">
      <c r="C14" t="s">
        <v>15</v>
      </c>
      <c r="D14">
        <f>EXP(D6)</f>
        <v>2.0137527074704766</v>
      </c>
    </row>
    <row r="15" spans="1:13" x14ac:dyDescent="0.25">
      <c r="C15" t="s">
        <v>16</v>
      </c>
      <c r="D15">
        <f>EXP(D5)*1</f>
        <v>1.6487212707001282</v>
      </c>
      <c r="E15" t="s">
        <v>22</v>
      </c>
    </row>
    <row r="16" spans="1:13" x14ac:dyDescent="0.25">
      <c r="C16" t="s">
        <v>17</v>
      </c>
      <c r="D16">
        <f>D6-D5</f>
        <v>0.19999999999999996</v>
      </c>
    </row>
    <row r="17" spans="1:14" x14ac:dyDescent="0.25">
      <c r="B17" s="2" t="s">
        <v>7</v>
      </c>
      <c r="C17" t="s">
        <v>23</v>
      </c>
      <c r="E17" s="3">
        <f>D13+D15*D16</f>
        <v>1.9784655248401537</v>
      </c>
      <c r="F17" s="13"/>
    </row>
    <row r="19" spans="1:14" x14ac:dyDescent="0.25">
      <c r="A19" t="s">
        <v>19</v>
      </c>
    </row>
    <row r="20" spans="1:14" x14ac:dyDescent="0.25">
      <c r="C20" t="s">
        <v>20</v>
      </c>
      <c r="D20">
        <f>EXP(D5)</f>
        <v>1.6487212707001282</v>
      </c>
      <c r="E20" t="s">
        <v>22</v>
      </c>
    </row>
    <row r="21" spans="1:14" x14ac:dyDescent="0.25">
      <c r="C21" t="s">
        <v>17</v>
      </c>
      <c r="D21">
        <f>D6-D5</f>
        <v>0.19999999999999996</v>
      </c>
    </row>
    <row r="22" spans="1:14" x14ac:dyDescent="0.25">
      <c r="B22" s="2" t="s">
        <v>7</v>
      </c>
      <c r="C22" t="s">
        <v>27</v>
      </c>
      <c r="E22" s="3">
        <f>E17+(D20/FACT(2))*D21^2</f>
        <v>2.0114399502541565</v>
      </c>
      <c r="F22" s="13"/>
    </row>
    <row r="23" spans="1:14" x14ac:dyDescent="0.25">
      <c r="J23" t="s">
        <v>8</v>
      </c>
      <c r="N23" s="6" t="s">
        <v>3</v>
      </c>
    </row>
    <row r="24" spans="1:14" x14ac:dyDescent="0.25">
      <c r="A24" t="s">
        <v>25</v>
      </c>
      <c r="C24" t="s">
        <v>26</v>
      </c>
      <c r="D24">
        <f>EXP(D5)</f>
        <v>1.6487212707001282</v>
      </c>
      <c r="E24" t="s">
        <v>22</v>
      </c>
      <c r="G24" s="5" t="s">
        <v>32</v>
      </c>
      <c r="H24" s="5" t="s">
        <v>5</v>
      </c>
      <c r="I24" s="5" t="s">
        <v>30</v>
      </c>
      <c r="J24" s="5" t="s">
        <v>33</v>
      </c>
      <c r="K24" s="5" t="s">
        <v>29</v>
      </c>
      <c r="L24" s="5" t="s">
        <v>31</v>
      </c>
      <c r="M24" s="5" t="s">
        <v>1</v>
      </c>
      <c r="N24" s="5" t="s">
        <v>2</v>
      </c>
    </row>
    <row r="25" spans="1:14" x14ac:dyDescent="0.25">
      <c r="C25" t="s">
        <v>17</v>
      </c>
      <c r="D25">
        <f>D6-D5</f>
        <v>0.19999999999999996</v>
      </c>
      <c r="G25">
        <v>0</v>
      </c>
      <c r="H25">
        <v>0.5</v>
      </c>
      <c r="I25">
        <v>0.7</v>
      </c>
      <c r="J25">
        <f>EXP(H25)</f>
        <v>1.6487212707001282</v>
      </c>
      <c r="K25">
        <f>I25-H25</f>
        <v>0.19999999999999996</v>
      </c>
      <c r="L25">
        <f>J25</f>
        <v>1.6487212707001282</v>
      </c>
      <c r="M25">
        <f>(J25/FACT(G25+1))*(K25)^(G25+1)</f>
        <v>0.32974425414002556</v>
      </c>
      <c r="N25" s="7">
        <v>5.0000000000000001E-4</v>
      </c>
    </row>
    <row r="26" spans="1:14" x14ac:dyDescent="0.25">
      <c r="B26" s="2" t="s">
        <v>7</v>
      </c>
      <c r="C26" t="s">
        <v>28</v>
      </c>
      <c r="E26" s="3">
        <f>E22+(D24/FACT(3))*D25^3</f>
        <v>2.0136382452817565</v>
      </c>
      <c r="G26">
        <v>1</v>
      </c>
      <c r="H26">
        <v>0.5</v>
      </c>
      <c r="I26">
        <v>0.7</v>
      </c>
      <c r="J26">
        <f>EXP(H25)</f>
        <v>1.6487212707001282</v>
      </c>
      <c r="K26">
        <f t="shared" ref="K26:K29" si="0">I26-H26</f>
        <v>0.19999999999999996</v>
      </c>
      <c r="L26">
        <f>L25+(J26/FACT(G26))*K26^G26</f>
        <v>1.9784655248401537</v>
      </c>
      <c r="M26">
        <f t="shared" ref="M26:M29" si="1">(J26/FACT(G26+1))*(K26)^(G26+1)</f>
        <v>3.2974425414002549E-2</v>
      </c>
      <c r="N26" t="b">
        <f>M26&lt;=N25</f>
        <v>0</v>
      </c>
    </row>
    <row r="27" spans="1:14" x14ac:dyDescent="0.25">
      <c r="G27">
        <v>2</v>
      </c>
      <c r="H27">
        <v>0.5</v>
      </c>
      <c r="I27">
        <v>0.7</v>
      </c>
      <c r="J27">
        <f>EXP(H25)</f>
        <v>1.6487212707001282</v>
      </c>
      <c r="K27">
        <f t="shared" si="0"/>
        <v>0.19999999999999996</v>
      </c>
      <c r="L27">
        <f t="shared" ref="L27:L28" si="2">L26+(J27/FACT(G27))*K27^G27</f>
        <v>2.0114399502541565</v>
      </c>
      <c r="M27">
        <f t="shared" si="1"/>
        <v>2.1982950276001694E-3</v>
      </c>
      <c r="N27" t="b">
        <f>M27&lt;=N25</f>
        <v>0</v>
      </c>
    </row>
    <row r="28" spans="1:14" x14ac:dyDescent="0.25">
      <c r="G28">
        <v>3</v>
      </c>
      <c r="H28">
        <v>0.5</v>
      </c>
      <c r="I28">
        <v>0.7</v>
      </c>
      <c r="J28">
        <f>EXP(H25)</f>
        <v>1.6487212707001282</v>
      </c>
      <c r="K28">
        <f t="shared" si="0"/>
        <v>0.19999999999999996</v>
      </c>
      <c r="L28">
        <f t="shared" si="2"/>
        <v>2.0136382452817565</v>
      </c>
      <c r="M28">
        <f t="shared" si="1"/>
        <v>1.0991475138000843E-4</v>
      </c>
      <c r="N28" t="b">
        <f>M28&lt;=N25</f>
        <v>1</v>
      </c>
    </row>
    <row r="29" spans="1:14" x14ac:dyDescent="0.25">
      <c r="G29">
        <v>4</v>
      </c>
      <c r="H29">
        <v>0.5</v>
      </c>
      <c r="I29">
        <v>0.7</v>
      </c>
      <c r="J29">
        <f>EXP(H25)</f>
        <v>1.6487212707001282</v>
      </c>
      <c r="K29">
        <f t="shared" si="0"/>
        <v>0.19999999999999996</v>
      </c>
      <c r="L29">
        <f>L28+(J29/FACT(G29))*K29^G29</f>
        <v>2.0137481600331366</v>
      </c>
      <c r="M29">
        <f t="shared" si="1"/>
        <v>4.3965900552003364E-6</v>
      </c>
      <c r="N29" t="b">
        <f>M29&lt;=N25</f>
        <v>1</v>
      </c>
    </row>
    <row r="31" spans="1:14" ht="15.75" x14ac:dyDescent="0.25">
      <c r="F31" s="21" t="s">
        <v>46</v>
      </c>
      <c r="G31" s="21"/>
      <c r="H31" s="21"/>
    </row>
    <row r="60" spans="6:8" ht="15.75" x14ac:dyDescent="0.25">
      <c r="F60" s="21" t="s">
        <v>45</v>
      </c>
      <c r="G60" s="21"/>
      <c r="H60" s="21"/>
    </row>
  </sheetData>
  <mergeCells count="5">
    <mergeCell ref="A1:C1"/>
    <mergeCell ref="B10:D10"/>
    <mergeCell ref="J12:L12"/>
    <mergeCell ref="F60:H60"/>
    <mergeCell ref="F31:H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"/>
  <sheetViews>
    <sheetView tabSelected="1" zoomScale="115" zoomScaleNormal="115" workbookViewId="0">
      <selection activeCell="F31" sqref="F31:I31"/>
    </sheetView>
  </sheetViews>
  <sheetFormatPr baseColWidth="10" defaultRowHeight="15" x14ac:dyDescent="0.25"/>
  <cols>
    <col min="4" max="4" width="13.28515625" customWidth="1"/>
    <col min="5" max="5" width="13.42578125" customWidth="1"/>
    <col min="6" max="6" width="8.85546875" customWidth="1"/>
    <col min="7" max="7" width="13" customWidth="1"/>
    <col min="8" max="8" width="5.5703125" customWidth="1"/>
    <col min="9" max="9" width="5.28515625" customWidth="1"/>
    <col min="10" max="10" width="14.140625" customWidth="1"/>
    <col min="11" max="11" width="13" customWidth="1"/>
    <col min="12" max="12" width="13.140625" customWidth="1"/>
    <col min="13" max="13" width="13.5703125" customWidth="1"/>
    <col min="14" max="14" width="13.42578125" customWidth="1"/>
  </cols>
  <sheetData>
    <row r="3" spans="1:13" x14ac:dyDescent="0.25">
      <c r="A3" s="12" t="s">
        <v>4</v>
      </c>
      <c r="C3" t="s">
        <v>34</v>
      </c>
    </row>
    <row r="5" spans="1:13" x14ac:dyDescent="0.25">
      <c r="C5" t="s">
        <v>6</v>
      </c>
      <c r="D5" t="s">
        <v>35</v>
      </c>
      <c r="E5">
        <f>PI()/4</f>
        <v>0.78539816339744828</v>
      </c>
      <c r="F5" s="2" t="s">
        <v>7</v>
      </c>
      <c r="G5" t="s">
        <v>37</v>
      </c>
      <c r="J5">
        <f>COS(E5)</f>
        <v>0.70710678118654757</v>
      </c>
    </row>
    <row r="6" spans="1:13" x14ac:dyDescent="0.25">
      <c r="A6" t="s">
        <v>10</v>
      </c>
      <c r="C6" t="s">
        <v>11</v>
      </c>
      <c r="D6" t="s">
        <v>36</v>
      </c>
      <c r="E6">
        <f>PI()/3</f>
        <v>1.0471975511965976</v>
      </c>
      <c r="F6" s="2" t="s">
        <v>7</v>
      </c>
      <c r="G6" t="s">
        <v>38</v>
      </c>
      <c r="J6">
        <f>COS(E6)</f>
        <v>0.50000000000000011</v>
      </c>
    </row>
    <row r="8" spans="1:13" x14ac:dyDescent="0.25">
      <c r="C8" t="s">
        <v>13</v>
      </c>
      <c r="E8">
        <f>E6-E5</f>
        <v>0.26179938779914935</v>
      </c>
    </row>
    <row r="10" spans="1:13" x14ac:dyDescent="0.25">
      <c r="B10" s="17" t="s">
        <v>39</v>
      </c>
      <c r="C10" s="17"/>
      <c r="D10" s="17"/>
    </row>
    <row r="11" spans="1:13" ht="15.75" thickBot="1" x14ac:dyDescent="0.3"/>
    <row r="12" spans="1:13" ht="15.75" thickBot="1" x14ac:dyDescent="0.3">
      <c r="A12" t="s">
        <v>14</v>
      </c>
      <c r="J12" s="18" t="s">
        <v>24</v>
      </c>
      <c r="K12" s="19"/>
      <c r="L12" s="20"/>
      <c r="M12" s="4"/>
    </row>
    <row r="13" spans="1:13" x14ac:dyDescent="0.25">
      <c r="C13" t="s">
        <v>18</v>
      </c>
      <c r="D13">
        <f>COS(E5)</f>
        <v>0.70710678118654757</v>
      </c>
    </row>
    <row r="14" spans="1:13" x14ac:dyDescent="0.25">
      <c r="C14" t="s">
        <v>15</v>
      </c>
      <c r="D14">
        <f>COS(E6)</f>
        <v>0.50000000000000011</v>
      </c>
    </row>
    <row r="15" spans="1:13" x14ac:dyDescent="0.25">
      <c r="C15" t="s">
        <v>16</v>
      </c>
      <c r="D15">
        <f>-SIN(E5)</f>
        <v>-0.70710678118654746</v>
      </c>
      <c r="E15" t="s">
        <v>41</v>
      </c>
    </row>
    <row r="16" spans="1:13" x14ac:dyDescent="0.25">
      <c r="C16" t="s">
        <v>17</v>
      </c>
      <c r="D16">
        <f>E6-E5</f>
        <v>0.26179938779914935</v>
      </c>
    </row>
    <row r="17" spans="1:14" x14ac:dyDescent="0.25">
      <c r="B17" s="2" t="s">
        <v>7</v>
      </c>
      <c r="C17" t="s">
        <v>23</v>
      </c>
      <c r="E17" s="3">
        <f>D13+D15*D16</f>
        <v>0.52198665876328243</v>
      </c>
    </row>
    <row r="18" spans="1:14" x14ac:dyDescent="0.25">
      <c r="C18" t="s">
        <v>40</v>
      </c>
      <c r="D18" s="9">
        <f>ABS((D15/FACT(1))*D16^1)</f>
        <v>0.18512012242326517</v>
      </c>
    </row>
    <row r="20" spans="1:14" x14ac:dyDescent="0.25">
      <c r="A20" t="s">
        <v>19</v>
      </c>
    </row>
    <row r="21" spans="1:14" x14ac:dyDescent="0.25">
      <c r="C21" t="s">
        <v>20</v>
      </c>
      <c r="D21">
        <f>-COS(E5)</f>
        <v>-0.70710678118654757</v>
      </c>
      <c r="E21" s="8" t="s">
        <v>42</v>
      </c>
    </row>
    <row r="22" spans="1:14" x14ac:dyDescent="0.25">
      <c r="C22" t="s">
        <v>17</v>
      </c>
      <c r="D22">
        <f>E6-E5</f>
        <v>0.26179938779914935</v>
      </c>
    </row>
    <row r="23" spans="1:14" x14ac:dyDescent="0.25">
      <c r="B23" s="2" t="s">
        <v>7</v>
      </c>
      <c r="C23" t="s">
        <v>27</v>
      </c>
      <c r="E23" s="3">
        <f>E17+((D21/FACT(2))*D22^2)</f>
        <v>0.4977544914034252</v>
      </c>
      <c r="H23" t="s">
        <v>35</v>
      </c>
      <c r="I23" t="s">
        <v>36</v>
      </c>
      <c r="J23" s="2" t="s">
        <v>34</v>
      </c>
      <c r="N23" s="6" t="s">
        <v>3</v>
      </c>
    </row>
    <row r="24" spans="1:14" ht="15" customHeight="1" x14ac:dyDescent="0.25">
      <c r="C24" t="s">
        <v>40</v>
      </c>
      <c r="D24" s="9">
        <f>ABS((D21/FACT(2))*D22^2)</f>
        <v>2.4232167359857205E-2</v>
      </c>
      <c r="G24" s="10" t="s">
        <v>32</v>
      </c>
      <c r="H24" s="5" t="s">
        <v>5</v>
      </c>
      <c r="I24" s="5" t="s">
        <v>30</v>
      </c>
      <c r="J24" s="5" t="s">
        <v>33</v>
      </c>
      <c r="K24" s="5" t="s">
        <v>29</v>
      </c>
      <c r="L24" s="5" t="s">
        <v>31</v>
      </c>
      <c r="M24" s="5" t="s">
        <v>1</v>
      </c>
      <c r="N24" s="5" t="s">
        <v>44</v>
      </c>
    </row>
    <row r="25" spans="1:14" x14ac:dyDescent="0.25">
      <c r="G25">
        <v>0</v>
      </c>
      <c r="H25">
        <f>PI()/4</f>
        <v>0.78539816339744828</v>
      </c>
      <c r="I25">
        <f>PI()/3</f>
        <v>1.0471975511965976</v>
      </c>
      <c r="J25">
        <f>COS(H25)</f>
        <v>0.70710678118654757</v>
      </c>
      <c r="K25">
        <f>I25-H25</f>
        <v>0.26179938779914935</v>
      </c>
      <c r="L25">
        <f>J25</f>
        <v>0.70710678118654757</v>
      </c>
      <c r="M25">
        <f>ABS((J26/FACT(G25+1))*K25^(G25+1))</f>
        <v>0.18512012242326517</v>
      </c>
      <c r="N25" s="1" t="b">
        <f>M25&lt;=0.0005</f>
        <v>0</v>
      </c>
    </row>
    <row r="26" spans="1:14" x14ac:dyDescent="0.25">
      <c r="A26" t="s">
        <v>25</v>
      </c>
      <c r="C26" t="s">
        <v>26</v>
      </c>
      <c r="D26">
        <f>SIN(E5)</f>
        <v>0.70710678118654746</v>
      </c>
      <c r="E26" s="8" t="s">
        <v>43</v>
      </c>
      <c r="G26">
        <v>1</v>
      </c>
      <c r="H26">
        <f t="shared" ref="H26:H29" si="0">PI()/4</f>
        <v>0.78539816339744828</v>
      </c>
      <c r="I26">
        <f t="shared" ref="I26:I29" si="1">PI()/3</f>
        <v>1.0471975511965976</v>
      </c>
      <c r="J26">
        <f>-SIN(H26)</f>
        <v>-0.70710678118654746</v>
      </c>
      <c r="K26">
        <f t="shared" ref="K26:K29" si="2">I26-H26</f>
        <v>0.26179938779914935</v>
      </c>
      <c r="L26">
        <f>L25+((J26/FACT(G26))*(K26)^G26)</f>
        <v>0.52198665876328243</v>
      </c>
      <c r="M26">
        <f>ABS((J27/FACT(G26+1))*K26^(G26+1))</f>
        <v>2.4232167359857205E-2</v>
      </c>
      <c r="N26" s="1" t="b">
        <f>M26&lt;=0.0005</f>
        <v>0</v>
      </c>
    </row>
    <row r="27" spans="1:14" x14ac:dyDescent="0.25">
      <c r="C27" t="s">
        <v>17</v>
      </c>
      <c r="D27">
        <f>E6-E5</f>
        <v>0.26179938779914935</v>
      </c>
      <c r="G27">
        <v>2</v>
      </c>
      <c r="H27">
        <f t="shared" si="0"/>
        <v>0.78539816339744828</v>
      </c>
      <c r="I27">
        <f t="shared" si="1"/>
        <v>1.0471975511965976</v>
      </c>
      <c r="J27">
        <f>-COS(H27)</f>
        <v>-0.70710678118654757</v>
      </c>
      <c r="K27">
        <f t="shared" si="2"/>
        <v>0.26179938779914935</v>
      </c>
      <c r="L27">
        <f>L26+((J27/FACT(G27))*(K27)^G27)</f>
        <v>0.4977544914034252</v>
      </c>
      <c r="M27">
        <f>ABS((J28/FACT(G27+1))*K27^(G27+1))</f>
        <v>2.1146555266190483E-3</v>
      </c>
      <c r="N27" s="1" t="b">
        <f>M27&lt;=0.0005</f>
        <v>0</v>
      </c>
    </row>
    <row r="28" spans="1:14" x14ac:dyDescent="0.25">
      <c r="B28" s="2" t="s">
        <v>7</v>
      </c>
      <c r="C28" t="s">
        <v>28</v>
      </c>
      <c r="E28" s="3">
        <f>E23+((D26/FACT(3))*D27^3)</f>
        <v>0.49986914693004425</v>
      </c>
      <c r="G28">
        <v>3</v>
      </c>
      <c r="H28">
        <f t="shared" si="0"/>
        <v>0.78539816339744828</v>
      </c>
      <c r="I28">
        <f t="shared" si="1"/>
        <v>1.0471975511965976</v>
      </c>
      <c r="J28">
        <f>SIN(H28)</f>
        <v>0.70710678118654746</v>
      </c>
      <c r="K28">
        <f t="shared" si="2"/>
        <v>0.26179938779914935</v>
      </c>
      <c r="L28">
        <f>L27+((J28/FACT(G28))*(K28)^G28)</f>
        <v>0.49986914693004425</v>
      </c>
      <c r="M28">
        <f>ABS((J29/FACT(G28+1))*K28^(G28+1))</f>
        <v>1.3840388056873869E-4</v>
      </c>
      <c r="N28" s="1" t="b">
        <f>M28&lt;=0.0005</f>
        <v>1</v>
      </c>
    </row>
    <row r="29" spans="1:14" x14ac:dyDescent="0.25">
      <c r="C29" t="s">
        <v>40</v>
      </c>
      <c r="D29" s="11">
        <f>ABS((D26/FACT(3))*D27^3)</f>
        <v>2.1146555266190483E-3</v>
      </c>
      <c r="G29">
        <v>4</v>
      </c>
      <c r="H29">
        <f t="shared" si="0"/>
        <v>0.78539816339744828</v>
      </c>
      <c r="I29">
        <f t="shared" si="1"/>
        <v>1.0471975511965976</v>
      </c>
      <c r="J29">
        <f>COS(H29)</f>
        <v>0.70710678118654757</v>
      </c>
      <c r="K29">
        <f t="shared" si="2"/>
        <v>0.26179938779914935</v>
      </c>
      <c r="L29">
        <f>L28+((J29/FACT(G29))*(K29)^G29)</f>
        <v>0.50000755081061299</v>
      </c>
    </row>
    <row r="31" spans="1:14" ht="15.75" x14ac:dyDescent="0.25">
      <c r="F31" s="21" t="s">
        <v>45</v>
      </c>
      <c r="G31" s="21"/>
      <c r="H31" s="21"/>
      <c r="I31" s="21"/>
    </row>
  </sheetData>
  <mergeCells count="3">
    <mergeCell ref="B10:D10"/>
    <mergeCell ref="J12:L12"/>
    <mergeCell ref="F31:I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Matias</cp:lastModifiedBy>
  <dcterms:created xsi:type="dcterms:W3CDTF">2022-02-17T14:50:42Z</dcterms:created>
  <dcterms:modified xsi:type="dcterms:W3CDTF">2024-09-04T16:41:17Z</dcterms:modified>
</cp:coreProperties>
</file>