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5801944C-959D-426F-A8AF-25D70034E08D}" xr6:coauthVersionLast="47" xr6:coauthVersionMax="47" xr10:uidLastSave="{00000000-0000-0000-0000-000000000000}"/>
  <bookViews>
    <workbookView xWindow="-120" yWindow="-120" windowWidth="29040" windowHeight="15840" firstSheet="2" activeTab="2" xr2:uid="{F6D97A53-F63B-4272-A181-44B26E0B790F}"/>
  </bookViews>
  <sheets>
    <sheet name="Meu Gráfico" sheetId="6" state="hidden" r:id="rId1"/>
    <sheet name="Tab Meu Gráfico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7" l="1"/>
  <c r="F4" i="17"/>
  <c r="F5" i="17"/>
  <c r="F6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D4" i="12"/>
  <c r="B4" i="12"/>
  <c r="K19" i="17"/>
  <c r="K17" i="17"/>
  <c r="H4" i="12"/>
  <c r="G4" i="12"/>
  <c r="F4" i="12"/>
  <c r="C4" i="12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</calcChain>
</file>

<file path=xl/sharedStrings.xml><?xml version="1.0" encoding="utf-8"?>
<sst xmlns="http://schemas.openxmlformats.org/spreadsheetml/2006/main" count="408" uniqueCount="90">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</sst>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rgb="FFE3D1FF"/>
        <bgColor indexed="64"/>
      </patternFill>
    </fill>
    <fill>
      <patternFill patternType="solid">
        <fgColor rgb="FFFCBCEB"/>
        <bgColor indexed="64"/>
      </patternFill>
    </fill>
    <fill>
      <patternFill patternType="solid">
        <fgColor rgb="FFF2EB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4" borderId="0" applyNumberFormat="0" applyBorder="0" applyAlignment="0" applyProtection="0"/>
    <xf numFmtId="0" fontId="6" fillId="2" borderId="0" applyNumberFormat="0" applyBorder="0" applyAlignment="0" applyProtection="0">
      <alignment horizontal="center"/>
    </xf>
    <xf numFmtId="0" fontId="2" fillId="3" borderId="2" applyNumberFormat="0" applyBorder="0" applyAlignment="0" applyProtection="0">
      <alignment horizontal="center"/>
    </xf>
    <xf numFmtId="0" fontId="9" fillId="6" borderId="0">
      <alignment horizontal="center"/>
    </xf>
    <xf numFmtId="0" fontId="7" fillId="5" borderId="0">
      <alignment horizontal="center"/>
    </xf>
    <xf numFmtId="0" fontId="8" fillId="7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0" xfId="0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1" xfId="0" applyFill="1" applyBorder="1"/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7" borderId="0" xfId="0" applyFill="1"/>
    <xf numFmtId="0" fontId="7" fillId="5" borderId="0" xfId="5">
      <alignment horizontal="center"/>
    </xf>
    <xf numFmtId="0" fontId="8" fillId="7" borderId="0" xfId="6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0" fontId="12" fillId="5" borderId="1" xfId="5" applyFont="1" applyBorder="1" applyAlignment="1">
      <alignment horizontal="center" wrapText="1"/>
    </xf>
    <xf numFmtId="0" fontId="13" fillId="5" borderId="1" xfId="5" applyFont="1" applyBorder="1">
      <alignment horizontal="center"/>
    </xf>
    <xf numFmtId="0" fontId="13" fillId="5" borderId="5" xfId="5" applyFont="1" applyBorder="1">
      <alignment horizontal="center"/>
    </xf>
    <xf numFmtId="0" fontId="13" fillId="5" borderId="3" xfId="5" applyFont="1" applyBorder="1">
      <alignment horizontal="center"/>
    </xf>
    <xf numFmtId="0" fontId="9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0" xfId="4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6" borderId="1" xfId="4" applyFont="1" applyBorder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Linha cod" xfId="6" xr:uid="{C3956360-20AE-4C4C-B044-427199240EA5}"/>
    <cellStyle name="Meu Cabeçalho" xfId="4" xr:uid="{E0011BB7-023D-44C5-AD64-41CA72016F9E}"/>
    <cellStyle name="Meu estilo" xfId="5" xr:uid="{FDF0D75C-C6BC-4AD1-8104-8DD22652A39F}"/>
    <cellStyle name="Normal" xfId="0" builtinId="0"/>
    <cellStyle name="Título Meteora" xfId="2" xr:uid="{52F1EA3C-B23E-4AE6-AE73-27AD9F7C9021}"/>
  </cellStyles>
  <dxfs count="27"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theme="7" tint="0.79998168889431442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8"/>
      </font>
      <fill>
        <patternFill>
          <bgColor theme="7" tint="0.39994506668294322"/>
        </patternFill>
      </fill>
    </dxf>
    <dxf>
      <font>
        <b/>
        <i val="0"/>
      </font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2EBFF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3D1FF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</dxfs>
  <tableStyles count="0" defaultTableStyle="TableStyleMedium2" defaultPivotStyle="PivotStyleLight16"/>
  <colors>
    <mruColors>
      <color rgb="FFFF3737"/>
      <color rgb="FF5A0A12"/>
      <color rgb="FFFEDEE5"/>
      <color rgb="FFF2EBFF"/>
      <color rgb="FFECE1FF"/>
      <color rgb="FF9353FF"/>
      <color rgb="FFE3D1FF"/>
      <color rgb="FFFCBCEB"/>
      <color rgb="FFDAFF01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[Meteora_Ecommerce_2.xlsx]Tab Meu Gráfico!Tabela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Meu Gráfico'!$G$3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C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 Meu Gráfico'!$F$4:$F$21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'Tab Meu Gráfico'!$G$4:$G$21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rgbClr val="E3D1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F3:G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formats count="7"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9">
  <autoFilter ref="A3:G42" xr:uid="{40AC111B-A369-4C0B-9503-7C5B9442DAEA}"/>
  <tableColumns count="7">
    <tableColumn id="1" xr3:uid="{2F8ED5FF-48A1-488E-9DF1-FE060F71A415}" name="Código" dataDxfId="18"/>
    <tableColumn id="2" xr3:uid="{E100D4E2-C3A0-43FF-A1D9-90A4BC2A9918}" name="Produtos"/>
    <tableColumn id="3" xr3:uid="{2EF7FEE0-6B6F-4534-86A0-46B6555B7BEF}" name="Tamanho" dataDxfId="17"/>
    <tableColumn id="4" xr3:uid="{4435A4B8-E7F0-4D66-A4F8-6A9FEAA36D5A}" name="Categoria"/>
    <tableColumn id="6" xr3:uid="{15F9CACC-A558-4A20-80CF-C2ADA2603221}" name="Estoque" dataDxfId="16"/>
    <tableColumn id="8" xr3:uid="{B76300DD-4437-4C69-886B-EB89CE395B66}" name="Situação" dataDxfId="5">
      <calculatedColumnFormula>TB_Produtos[[#This Row],[Estoque]]</calculatedColumnFormula>
    </tableColumn>
    <tableColumn id="5" xr3:uid="{CA8AD0DE-58EC-4839-85FB-1DD75DA28087}" name="Preço Unitário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dataDxfId="14" headerRowCellStyle="Meu estilo">
  <autoFilter ref="A2:H61" xr:uid="{AD739091-30BD-4C30-BDDA-7504C0C4B6E2}"/>
  <tableColumns count="8">
    <tableColumn id="7" xr3:uid="{5E8DE7C3-CDB6-4314-A5CC-C44D3C21973F}" name="Mês" dataDxfId="13">
      <calculatedColumnFormula>MONTH(TB_Vendas[[#This Row],[Data]])</calculatedColumnFormula>
    </tableColumn>
    <tableColumn id="1" xr3:uid="{43632F1F-6978-4CE7-BB13-7CCE587D6821}" name="Data" dataDxfId="12"/>
    <tableColumn id="2" xr3:uid="{49DF5362-33BE-4541-BD47-0B512249381E}" name="Código" dataCellStyle="Linha cod"/>
    <tableColumn id="3" xr3:uid="{B3C718A1-FEFF-4C65-9CA1-DF94EF755918}" name="Tamanho" dataDxfId="11">
      <calculatedColumnFormula>_xlfn.XLOOKUP(C3,TB_Produtos[Código],TB_Produtos[Tamanho])</calculatedColumnFormula>
    </tableColumn>
    <tableColumn id="4" xr3:uid="{1F3EAF93-84E7-4086-BE54-3AB7D71B21A8}" name="Categoria" dataDxfId="10"/>
    <tableColumn id="5" xr3:uid="{7DC2ADED-AF8A-4BC8-A38E-FEF676FE49C9}" name="Qtd" dataDxfId="9"/>
    <tableColumn id="6" xr3:uid="{9459B662-6A4F-4486-82B1-12F67B8F842E}" name="Total" dataDxfId="8"/>
    <tableColumn id="8" xr3:uid="{192FEBCA-1287-48A6-9BE6-69528F71C305}" name="Vendedor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F3:G21"/>
  <sheetViews>
    <sheetView workbookViewId="0">
      <selection activeCell="E2" sqref="E2"/>
    </sheetView>
  </sheetViews>
  <sheetFormatPr defaultRowHeight="15" x14ac:dyDescent="0.25"/>
  <cols>
    <col min="1" max="1" width="19.42578125" bestFit="1" customWidth="1"/>
    <col min="2" max="2" width="12.28515625" bestFit="1" customWidth="1"/>
    <col min="6" max="6" width="19.42578125" bestFit="1" customWidth="1"/>
    <col min="7" max="7" width="12.28515625" bestFit="1" customWidth="1"/>
  </cols>
  <sheetData>
    <row r="3" spans="6:7" x14ac:dyDescent="0.25">
      <c r="F3" s="9" t="s">
        <v>0</v>
      </c>
      <c r="G3" s="9" t="s">
        <v>19</v>
      </c>
    </row>
    <row r="4" spans="6:7" x14ac:dyDescent="0.25">
      <c r="F4" s="2" t="s">
        <v>5</v>
      </c>
      <c r="G4" s="2">
        <v>40</v>
      </c>
    </row>
    <row r="5" spans="6:7" x14ac:dyDescent="0.25">
      <c r="F5" s="2" t="s">
        <v>6</v>
      </c>
      <c r="G5" s="2">
        <v>11</v>
      </c>
    </row>
    <row r="6" spans="6:7" x14ac:dyDescent="0.25">
      <c r="F6" s="2" t="s">
        <v>9</v>
      </c>
      <c r="G6" s="2">
        <v>6</v>
      </c>
    </row>
    <row r="7" spans="6:7" x14ac:dyDescent="0.25">
      <c r="F7" s="2" t="s">
        <v>7</v>
      </c>
      <c r="G7" s="2">
        <v>21</v>
      </c>
    </row>
    <row r="8" spans="6:7" x14ac:dyDescent="0.25">
      <c r="F8" s="2" t="s">
        <v>21</v>
      </c>
      <c r="G8" s="2">
        <v>22</v>
      </c>
    </row>
    <row r="9" spans="6:7" x14ac:dyDescent="0.25">
      <c r="F9" s="2" t="s">
        <v>22</v>
      </c>
      <c r="G9" s="2">
        <v>28</v>
      </c>
    </row>
    <row r="10" spans="6:7" x14ac:dyDescent="0.25">
      <c r="F10" s="2" t="s">
        <v>23</v>
      </c>
      <c r="G10" s="2">
        <v>3</v>
      </c>
    </row>
    <row r="11" spans="6:7" x14ac:dyDescent="0.25">
      <c r="F11" s="2" t="s">
        <v>24</v>
      </c>
      <c r="G11" s="2">
        <v>2</v>
      </c>
    </row>
    <row r="12" spans="6:7" x14ac:dyDescent="0.25">
      <c r="F12" s="2" t="s">
        <v>25</v>
      </c>
      <c r="G12" s="2">
        <v>4</v>
      </c>
    </row>
    <row r="13" spans="6:7" x14ac:dyDescent="0.25">
      <c r="F13" s="2" t="s">
        <v>26</v>
      </c>
      <c r="G13" s="2">
        <v>4</v>
      </c>
    </row>
    <row r="14" spans="6:7" x14ac:dyDescent="0.25">
      <c r="F14" s="2" t="s">
        <v>27</v>
      </c>
      <c r="G14" s="2">
        <v>19</v>
      </c>
    </row>
    <row r="15" spans="6:7" x14ac:dyDescent="0.25">
      <c r="F15" s="2" t="s">
        <v>28</v>
      </c>
      <c r="G15" s="2">
        <v>6</v>
      </c>
    </row>
    <row r="16" spans="6:7" x14ac:dyDescent="0.25">
      <c r="F16" s="2" t="s">
        <v>29</v>
      </c>
      <c r="G16" s="2">
        <v>7</v>
      </c>
    </row>
    <row r="17" spans="6:7" x14ac:dyDescent="0.25">
      <c r="F17" s="2" t="s">
        <v>30</v>
      </c>
      <c r="G17" s="2">
        <v>10</v>
      </c>
    </row>
    <row r="18" spans="6:7" x14ac:dyDescent="0.25">
      <c r="F18" s="2" t="s">
        <v>31</v>
      </c>
      <c r="G18" s="2">
        <v>1</v>
      </c>
    </row>
    <row r="19" spans="6:7" x14ac:dyDescent="0.25">
      <c r="F19" s="2" t="s">
        <v>32</v>
      </c>
      <c r="G19" s="2">
        <v>9</v>
      </c>
    </row>
    <row r="20" spans="6:7" x14ac:dyDescent="0.25">
      <c r="F20" s="2" t="s">
        <v>33</v>
      </c>
      <c r="G20" s="2">
        <v>1</v>
      </c>
    </row>
    <row r="21" spans="6:7" x14ac:dyDescent="0.25">
      <c r="F21" s="2" t="s">
        <v>34</v>
      </c>
      <c r="G2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K42"/>
  <sheetViews>
    <sheetView tabSelected="1" topLeftCell="A4" zoomScale="150" zoomScaleNormal="150" workbookViewId="0">
      <selection activeCell="I7" sqref="I7"/>
    </sheetView>
  </sheetViews>
  <sheetFormatPr defaultRowHeight="15" x14ac:dyDescent="0.25"/>
  <cols>
    <col min="1" max="1" width="13.5703125" bestFit="1" customWidth="1"/>
    <col min="2" max="2" width="19.42578125" bestFit="1" customWidth="1"/>
    <col min="3" max="3" width="16.140625" style="1" bestFit="1" customWidth="1"/>
    <col min="4" max="4" width="16.7109375" bestFit="1" customWidth="1"/>
    <col min="5" max="5" width="15" bestFit="1" customWidth="1"/>
    <col min="6" max="6" width="15.42578125" bestFit="1" customWidth="1"/>
    <col min="7" max="7" width="22.42578125" bestFit="1" customWidth="1"/>
  </cols>
  <sheetData>
    <row r="1" spans="1:7" ht="21" x14ac:dyDescent="0.35">
      <c r="A1" s="25" t="s">
        <v>15</v>
      </c>
      <c r="B1" s="26"/>
      <c r="C1" s="26"/>
      <c r="D1" s="26"/>
      <c r="E1" s="26"/>
      <c r="F1" s="26"/>
      <c r="G1" s="26"/>
    </row>
    <row r="2" spans="1:7" ht="4.5" customHeight="1" x14ac:dyDescent="0.35">
      <c r="A2" s="10"/>
      <c r="B2" s="10"/>
      <c r="C2" s="10"/>
      <c r="D2" s="10"/>
      <c r="E2" s="10"/>
      <c r="F2" s="10"/>
      <c r="G2" s="10"/>
    </row>
    <row r="3" spans="1:7" s="1" customFormat="1" ht="18.75" x14ac:dyDescent="0.3">
      <c r="A3" s="11" t="s">
        <v>41</v>
      </c>
      <c r="B3" s="11" t="s">
        <v>0</v>
      </c>
      <c r="C3" s="11" t="s">
        <v>1</v>
      </c>
      <c r="D3" s="11" t="s">
        <v>10</v>
      </c>
      <c r="E3" s="11" t="s">
        <v>88</v>
      </c>
      <c r="F3" s="11" t="s">
        <v>89</v>
      </c>
      <c r="G3" s="11" t="s">
        <v>11</v>
      </c>
    </row>
    <row r="4" spans="1:7" x14ac:dyDescent="0.25">
      <c r="A4" s="12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6">
        <v>65.900000000000006</v>
      </c>
    </row>
    <row r="5" spans="1:7" x14ac:dyDescent="0.25">
      <c r="A5" s="12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6">
        <v>69.900000000000006</v>
      </c>
    </row>
    <row r="6" spans="1:7" x14ac:dyDescent="0.25">
      <c r="A6" s="12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6">
        <v>70.900000000000006</v>
      </c>
    </row>
    <row r="7" spans="1:7" x14ac:dyDescent="0.25">
      <c r="A7" s="12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6">
        <v>145</v>
      </c>
    </row>
    <row r="8" spans="1:7" x14ac:dyDescent="0.25">
      <c r="A8" s="12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6">
        <v>259.89999999999998</v>
      </c>
    </row>
    <row r="9" spans="1:7" x14ac:dyDescent="0.25">
      <c r="A9" s="12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6">
        <v>39.9</v>
      </c>
    </row>
    <row r="10" spans="1:7" x14ac:dyDescent="0.25">
      <c r="A10" s="12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6">
        <v>85.9</v>
      </c>
    </row>
    <row r="11" spans="1:7" x14ac:dyDescent="0.25">
      <c r="A11" s="12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6">
        <v>89.9</v>
      </c>
    </row>
    <row r="12" spans="1:7" x14ac:dyDescent="0.25">
      <c r="A12" s="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6">
        <v>92.9</v>
      </c>
    </row>
    <row r="13" spans="1:7" x14ac:dyDescent="0.25">
      <c r="A13" s="12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6">
        <v>44.9</v>
      </c>
    </row>
    <row r="14" spans="1:7" x14ac:dyDescent="0.25">
      <c r="A14" s="12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6">
        <v>46.9</v>
      </c>
    </row>
    <row r="15" spans="1:7" x14ac:dyDescent="0.25">
      <c r="A15" s="12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6">
        <v>48.9</v>
      </c>
    </row>
    <row r="16" spans="1:7" x14ac:dyDescent="0.25">
      <c r="A16" s="12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6">
        <v>39.9</v>
      </c>
    </row>
    <row r="17" spans="1:11" x14ac:dyDescent="0.25">
      <c r="A17" s="12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6">
        <v>39.9</v>
      </c>
      <c r="K17">
        <f>COUNTA(TB_Produtos[Produtos])</f>
        <v>39</v>
      </c>
    </row>
    <row r="18" spans="1:11" x14ac:dyDescent="0.25">
      <c r="A18" s="12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6">
        <v>42.5</v>
      </c>
    </row>
    <row r="19" spans="1:11" x14ac:dyDescent="0.25">
      <c r="A19" s="12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6">
        <v>25.9</v>
      </c>
      <c r="K19">
        <f>COUNTA(TB_Produtos[Produtos],TB_Produtos[Categoria])</f>
        <v>78</v>
      </c>
    </row>
    <row r="20" spans="1:11" x14ac:dyDescent="0.25">
      <c r="A20" s="12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6">
        <v>29.9</v>
      </c>
    </row>
    <row r="21" spans="1:11" x14ac:dyDescent="0.25">
      <c r="A21" s="12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6">
        <v>32.9</v>
      </c>
    </row>
    <row r="22" spans="1:11" x14ac:dyDescent="0.25">
      <c r="A22" s="1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6">
        <v>49.9</v>
      </c>
    </row>
    <row r="23" spans="1:11" x14ac:dyDescent="0.25">
      <c r="A23" s="12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6">
        <v>299.89999999999998</v>
      </c>
    </row>
    <row r="24" spans="1:11" x14ac:dyDescent="0.25">
      <c r="A24" s="12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6">
        <v>302.89999999999998</v>
      </c>
    </row>
    <row r="25" spans="1:11" x14ac:dyDescent="0.25">
      <c r="A25" s="12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6">
        <v>300</v>
      </c>
    </row>
    <row r="26" spans="1:11" x14ac:dyDescent="0.25">
      <c r="A26" s="12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6">
        <v>249.9</v>
      </c>
    </row>
    <row r="27" spans="1:11" x14ac:dyDescent="0.25">
      <c r="A27" s="12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6">
        <v>259.89999999999998</v>
      </c>
    </row>
    <row r="28" spans="1:11" x14ac:dyDescent="0.25">
      <c r="A28" s="12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6">
        <v>299.89999999999998</v>
      </c>
    </row>
    <row r="29" spans="1:11" x14ac:dyDescent="0.25">
      <c r="A29" s="12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6">
        <v>349.9</v>
      </c>
    </row>
    <row r="30" spans="1:11" x14ac:dyDescent="0.25">
      <c r="A30" s="12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6">
        <v>399.9</v>
      </c>
    </row>
    <row r="31" spans="1:11" x14ac:dyDescent="0.25">
      <c r="A31" s="12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6">
        <v>249.9</v>
      </c>
    </row>
    <row r="32" spans="1:11" x14ac:dyDescent="0.25">
      <c r="A32" s="1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6">
        <v>255</v>
      </c>
    </row>
    <row r="33" spans="1:7" x14ac:dyDescent="0.25">
      <c r="A33" s="12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6">
        <v>259.89999999999998</v>
      </c>
    </row>
    <row r="34" spans="1:7" x14ac:dyDescent="0.25">
      <c r="A34" s="12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6">
        <v>199.9</v>
      </c>
    </row>
    <row r="35" spans="1:7" x14ac:dyDescent="0.25">
      <c r="A35" s="12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6">
        <v>249.9</v>
      </c>
    </row>
    <row r="36" spans="1:7" x14ac:dyDescent="0.25">
      <c r="A36" s="12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6">
        <v>259.89999999999998</v>
      </c>
    </row>
    <row r="37" spans="1:7" x14ac:dyDescent="0.25">
      <c r="A37" s="12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6">
        <v>89.9</v>
      </c>
    </row>
    <row r="38" spans="1:7" x14ac:dyDescent="0.25">
      <c r="A38" s="12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6">
        <v>91.4</v>
      </c>
    </row>
    <row r="39" spans="1:7" x14ac:dyDescent="0.25">
      <c r="A39" s="12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6">
        <v>93.5</v>
      </c>
    </row>
    <row r="40" spans="1:7" x14ac:dyDescent="0.25">
      <c r="A40" s="12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6">
        <v>140</v>
      </c>
    </row>
    <row r="41" spans="1:7" x14ac:dyDescent="0.25">
      <c r="A41" s="12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6">
        <v>142.9</v>
      </c>
    </row>
    <row r="42" spans="1:7" x14ac:dyDescent="0.25">
      <c r="A42" s="1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6">
        <v>146</v>
      </c>
    </row>
  </sheetData>
  <mergeCells count="1">
    <mergeCell ref="A1:G1"/>
  </mergeCells>
  <conditionalFormatting sqref="F4:F42">
    <cfRule type="cellIs" dxfId="1" priority="1" operator="lessThan">
      <formula>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L13" sqref="L1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27" t="s">
        <v>15</v>
      </c>
      <c r="B1" s="27"/>
      <c r="C1" s="27"/>
      <c r="D1" s="27"/>
      <c r="E1" s="27"/>
      <c r="F1" s="27"/>
      <c r="G1" s="27"/>
      <c r="H1" s="27"/>
    </row>
    <row r="2" spans="1:8" ht="18.75" x14ac:dyDescent="0.3">
      <c r="A2" s="13" t="s">
        <v>42</v>
      </c>
      <c r="B2" s="13" t="s">
        <v>87</v>
      </c>
      <c r="C2" s="13" t="s">
        <v>41</v>
      </c>
      <c r="D2" s="13" t="s">
        <v>1</v>
      </c>
      <c r="E2" s="13" t="s">
        <v>10</v>
      </c>
      <c r="F2" s="13" t="s">
        <v>16</v>
      </c>
      <c r="G2" s="13" t="s">
        <v>17</v>
      </c>
      <c r="H2" s="13" t="s">
        <v>85</v>
      </c>
    </row>
    <row r="3" spans="1:8" x14ac:dyDescent="0.25">
      <c r="A3" s="8">
        <f>MONTH(TB_Vendas[[#This Row],[Data]])</f>
        <v>1</v>
      </c>
      <c r="B3" s="7">
        <v>44931</v>
      </c>
      <c r="C3" s="14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6">
        <v>359.90999999999997</v>
      </c>
      <c r="H3" s="1" t="s">
        <v>84</v>
      </c>
    </row>
    <row r="4" spans="1:8" x14ac:dyDescent="0.25">
      <c r="A4" s="8">
        <f>MONTH(TB_Vendas[[#This Row],[Data]])</f>
        <v>1</v>
      </c>
      <c r="B4" s="7">
        <v>44932</v>
      </c>
      <c r="C4" s="14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6">
        <v>179.91</v>
      </c>
      <c r="H4" s="1" t="s">
        <v>83</v>
      </c>
    </row>
    <row r="5" spans="1:8" x14ac:dyDescent="0.25">
      <c r="A5" s="8">
        <f>MONTH(TB_Vendas[[#This Row],[Data]])</f>
        <v>1</v>
      </c>
      <c r="B5" s="7">
        <v>44933</v>
      </c>
      <c r="C5" s="14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6">
        <v>449.82</v>
      </c>
      <c r="H5" s="1" t="s">
        <v>86</v>
      </c>
    </row>
    <row r="6" spans="1:8" x14ac:dyDescent="0.25">
      <c r="A6" s="8">
        <f>MONTH(TB_Vendas[[#This Row],[Data]])</f>
        <v>1</v>
      </c>
      <c r="B6" s="7">
        <v>44938</v>
      </c>
      <c r="C6" s="14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6">
        <v>42.21</v>
      </c>
      <c r="H6" s="1" t="s">
        <v>86</v>
      </c>
    </row>
    <row r="7" spans="1:8" x14ac:dyDescent="0.25">
      <c r="A7" s="8">
        <f>MONTH(TB_Vendas[[#This Row],[Data]])</f>
        <v>1</v>
      </c>
      <c r="B7" s="7">
        <v>44939</v>
      </c>
      <c r="C7" s="14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6">
        <v>128.61000000000001</v>
      </c>
      <c r="H7" s="1" t="s">
        <v>83</v>
      </c>
    </row>
    <row r="8" spans="1:8" x14ac:dyDescent="0.25">
      <c r="A8" s="8">
        <f>MONTH(TB_Vendas[[#This Row],[Data]])</f>
        <v>1</v>
      </c>
      <c r="B8" s="7">
        <v>44943</v>
      </c>
      <c r="C8" s="14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6">
        <v>179.91</v>
      </c>
      <c r="H8" s="1" t="s">
        <v>83</v>
      </c>
    </row>
    <row r="9" spans="1:8" x14ac:dyDescent="0.25">
      <c r="A9" s="8">
        <f>MONTH(TB_Vendas[[#This Row],[Data]])</f>
        <v>1</v>
      </c>
      <c r="B9" s="7">
        <v>44949</v>
      </c>
      <c r="C9" s="14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6">
        <v>314.90999999999997</v>
      </c>
      <c r="H9" s="1" t="s">
        <v>84</v>
      </c>
    </row>
    <row r="10" spans="1:8" x14ac:dyDescent="0.25">
      <c r="A10" s="8">
        <f>MONTH(TB_Vendas[[#This Row],[Data]])</f>
        <v>1</v>
      </c>
      <c r="B10" s="7">
        <v>44952</v>
      </c>
      <c r="C10" s="14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6">
        <v>71.819999999999993</v>
      </c>
      <c r="H10" s="1" t="s">
        <v>83</v>
      </c>
    </row>
    <row r="11" spans="1:8" x14ac:dyDescent="0.25">
      <c r="A11" s="8">
        <f>MONTH(TB_Vendas[[#This Row],[Data]])</f>
        <v>1</v>
      </c>
      <c r="B11" s="7">
        <v>44954</v>
      </c>
      <c r="C11" s="14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6">
        <v>76.5</v>
      </c>
      <c r="H11" s="1" t="s">
        <v>83</v>
      </c>
    </row>
    <row r="12" spans="1:8" x14ac:dyDescent="0.25">
      <c r="A12" s="8">
        <f>MONTH(TB_Vendas[[#This Row],[Data]])</f>
        <v>1</v>
      </c>
      <c r="B12" s="7">
        <v>44955</v>
      </c>
      <c r="C12" s="14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6">
        <v>82.26</v>
      </c>
      <c r="H12" s="1" t="s">
        <v>86</v>
      </c>
    </row>
    <row r="13" spans="1:8" x14ac:dyDescent="0.25">
      <c r="A13" s="8">
        <f>MONTH(TB_Vendas[[#This Row],[Data]])</f>
        <v>1</v>
      </c>
      <c r="B13" s="7">
        <v>44956</v>
      </c>
      <c r="C13" s="14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6">
        <v>131.4</v>
      </c>
      <c r="H13" s="1" t="s">
        <v>84</v>
      </c>
    </row>
    <row r="14" spans="1:8" x14ac:dyDescent="0.25">
      <c r="A14" s="8">
        <f>MONTH(TB_Vendas[[#This Row],[Data]])</f>
        <v>2</v>
      </c>
      <c r="B14" s="7">
        <v>44960</v>
      </c>
      <c r="C14" s="14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6">
        <v>233.90999999999997</v>
      </c>
      <c r="H14" s="1" t="s">
        <v>86</v>
      </c>
    </row>
    <row r="15" spans="1:8" x14ac:dyDescent="0.25">
      <c r="A15" s="8">
        <f>MONTH(TB_Vendas[[#This Row],[Data]])</f>
        <v>2</v>
      </c>
      <c r="B15" s="7">
        <v>44962</v>
      </c>
      <c r="C15" s="14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6">
        <v>539.81999999999994</v>
      </c>
      <c r="H15" s="1" t="s">
        <v>84</v>
      </c>
    </row>
    <row r="16" spans="1:8" x14ac:dyDescent="0.25">
      <c r="A16" s="8">
        <f>MONTH(TB_Vendas[[#This Row],[Data]])</f>
        <v>2</v>
      </c>
      <c r="B16" s="7">
        <v>44975</v>
      </c>
      <c r="C16" s="14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6">
        <v>224.91</v>
      </c>
      <c r="H16" s="1" t="s">
        <v>83</v>
      </c>
    </row>
    <row r="17" spans="1:8" x14ac:dyDescent="0.25">
      <c r="A17" s="8">
        <f>MONTH(TB_Vendas[[#This Row],[Data]])</f>
        <v>2</v>
      </c>
      <c r="B17" s="7">
        <v>44978</v>
      </c>
      <c r="C17" s="14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6">
        <v>168.3</v>
      </c>
      <c r="H17" s="1" t="s">
        <v>86</v>
      </c>
    </row>
    <row r="18" spans="1:8" x14ac:dyDescent="0.25">
      <c r="A18" s="8">
        <f>MONTH(TB_Vendas[[#This Row],[Data]])</f>
        <v>2</v>
      </c>
      <c r="B18" s="7">
        <v>44981</v>
      </c>
      <c r="C18" s="14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6">
        <v>935.63999999999987</v>
      </c>
      <c r="H18" s="1" t="s">
        <v>84</v>
      </c>
    </row>
    <row r="19" spans="1:8" x14ac:dyDescent="0.25">
      <c r="A19" s="8">
        <f>MONTH(TB_Vendas[[#This Row],[Data]])</f>
        <v>2</v>
      </c>
      <c r="B19" s="7">
        <v>44982</v>
      </c>
      <c r="C19" s="14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6">
        <v>107.72999999999999</v>
      </c>
      <c r="H19" s="1" t="s">
        <v>84</v>
      </c>
    </row>
    <row r="20" spans="1:8" x14ac:dyDescent="0.25">
      <c r="A20" s="8">
        <f>MONTH(TB_Vendas[[#This Row],[Data]])</f>
        <v>2</v>
      </c>
      <c r="B20" s="7">
        <v>44983</v>
      </c>
      <c r="C20" s="14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6">
        <v>125.82000000000001</v>
      </c>
      <c r="H20" s="1" t="s">
        <v>83</v>
      </c>
    </row>
    <row r="21" spans="1:8" x14ac:dyDescent="0.25">
      <c r="A21" s="8">
        <f>MONTH(TB_Vendas[[#This Row],[Data]])</f>
        <v>3</v>
      </c>
      <c r="B21" s="7">
        <v>44986</v>
      </c>
      <c r="C21" s="14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6">
        <v>80.72999999999999</v>
      </c>
      <c r="H21" s="1" t="s">
        <v>86</v>
      </c>
    </row>
    <row r="22" spans="1:8" x14ac:dyDescent="0.25">
      <c r="A22" s="8">
        <f>MONTH(TB_Vendas[[#This Row],[Data]])</f>
        <v>3</v>
      </c>
      <c r="B22" s="7">
        <v>44986</v>
      </c>
      <c r="C22" s="14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6">
        <v>224.91</v>
      </c>
      <c r="H22" s="1" t="s">
        <v>83</v>
      </c>
    </row>
    <row r="23" spans="1:8" x14ac:dyDescent="0.25">
      <c r="A23" s="8">
        <f>MONTH(TB_Vendas[[#This Row],[Data]])</f>
        <v>3</v>
      </c>
      <c r="B23" s="7">
        <v>44987</v>
      </c>
      <c r="C23" s="14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6">
        <v>935.63999999999987</v>
      </c>
      <c r="H23" s="1" t="s">
        <v>83</v>
      </c>
    </row>
    <row r="24" spans="1:8" x14ac:dyDescent="0.25">
      <c r="A24" s="8">
        <f>MONTH(TB_Vendas[[#This Row],[Data]])</f>
        <v>3</v>
      </c>
      <c r="B24" s="7">
        <v>44988</v>
      </c>
      <c r="C24" s="14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6">
        <v>88.02</v>
      </c>
      <c r="H24" s="1" t="s">
        <v>86</v>
      </c>
    </row>
    <row r="25" spans="1:8" x14ac:dyDescent="0.25">
      <c r="A25" s="8">
        <f>MONTH(TB_Vendas[[#This Row],[Data]])</f>
        <v>3</v>
      </c>
      <c r="B25" s="7">
        <v>44989</v>
      </c>
      <c r="C25" s="14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6">
        <v>107.72999999999999</v>
      </c>
      <c r="H25" s="1" t="s">
        <v>83</v>
      </c>
    </row>
    <row r="26" spans="1:8" x14ac:dyDescent="0.25">
      <c r="A26" s="8">
        <f>MONTH(TB_Vendas[[#This Row],[Data]])</f>
        <v>3</v>
      </c>
      <c r="B26" s="7">
        <v>44994</v>
      </c>
      <c r="C26" s="14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6">
        <v>467.81999999999994</v>
      </c>
      <c r="H26" s="1" t="s">
        <v>86</v>
      </c>
    </row>
    <row r="27" spans="1:8" x14ac:dyDescent="0.25">
      <c r="A27" s="8">
        <f>MONTH(TB_Vendas[[#This Row],[Data]])</f>
        <v>3</v>
      </c>
      <c r="B27" s="7">
        <v>44999</v>
      </c>
      <c r="C27" s="14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6">
        <v>224.91</v>
      </c>
      <c r="H27" s="1" t="s">
        <v>86</v>
      </c>
    </row>
    <row r="28" spans="1:8" x14ac:dyDescent="0.25">
      <c r="A28" s="8">
        <f>MONTH(TB_Vendas[[#This Row],[Data]])</f>
        <v>3</v>
      </c>
      <c r="B28" s="7">
        <v>45004</v>
      </c>
      <c r="C28" s="14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6">
        <v>319.05</v>
      </c>
      <c r="H28" s="1" t="s">
        <v>86</v>
      </c>
    </row>
    <row r="29" spans="1:8" x14ac:dyDescent="0.25">
      <c r="A29" s="8">
        <f>MONTH(TB_Vendas[[#This Row],[Data]])</f>
        <v>3</v>
      </c>
      <c r="B29" s="7">
        <v>45006</v>
      </c>
      <c r="C29" s="14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6">
        <v>459</v>
      </c>
      <c r="H29" s="1" t="s">
        <v>84</v>
      </c>
    </row>
    <row r="30" spans="1:8" x14ac:dyDescent="0.25">
      <c r="A30" s="8">
        <f>MONTH(TB_Vendas[[#This Row],[Data]])</f>
        <v>3</v>
      </c>
      <c r="B30" s="7">
        <v>45010</v>
      </c>
      <c r="C30" s="14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6">
        <v>191.43</v>
      </c>
      <c r="H30" s="1" t="s">
        <v>83</v>
      </c>
    </row>
    <row r="31" spans="1:8" x14ac:dyDescent="0.25">
      <c r="A31" s="8">
        <f>MONTH(TB_Vendas[[#This Row],[Data]])</f>
        <v>4</v>
      </c>
      <c r="B31" s="7">
        <v>45018</v>
      </c>
      <c r="C31" s="14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6">
        <v>270</v>
      </c>
      <c r="H31" s="1" t="s">
        <v>86</v>
      </c>
    </row>
    <row r="32" spans="1:8" x14ac:dyDescent="0.25">
      <c r="A32" s="8">
        <f>MONTH(TB_Vendas[[#This Row],[Data]])</f>
        <v>4</v>
      </c>
      <c r="B32" s="7">
        <v>45020</v>
      </c>
      <c r="C32" s="14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6">
        <v>899.64</v>
      </c>
      <c r="H32" s="1" t="s">
        <v>86</v>
      </c>
    </row>
    <row r="33" spans="1:8" x14ac:dyDescent="0.25">
      <c r="A33" s="8">
        <f>MONTH(TB_Vendas[[#This Row],[Data]])</f>
        <v>4</v>
      </c>
      <c r="B33" s="7">
        <v>45024</v>
      </c>
      <c r="C33" s="14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6">
        <v>385.83000000000004</v>
      </c>
      <c r="H33" s="1" t="s">
        <v>83</v>
      </c>
    </row>
    <row r="34" spans="1:8" x14ac:dyDescent="0.25">
      <c r="A34" s="8">
        <f>MONTH(TB_Vendas[[#This Row],[Data]])</f>
        <v>4</v>
      </c>
      <c r="B34" s="7">
        <v>45027</v>
      </c>
      <c r="C34" s="14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6">
        <v>118.62</v>
      </c>
      <c r="H34" s="1" t="s">
        <v>84</v>
      </c>
    </row>
    <row r="35" spans="1:8" x14ac:dyDescent="0.25">
      <c r="A35" s="8">
        <f>MONTH(TB_Vendas[[#This Row],[Data]])</f>
        <v>4</v>
      </c>
      <c r="B35" s="7">
        <v>45028</v>
      </c>
      <c r="C35" s="14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6">
        <v>83.61</v>
      </c>
      <c r="H35" s="1" t="s">
        <v>86</v>
      </c>
    </row>
    <row r="36" spans="1:8" x14ac:dyDescent="0.25">
      <c r="A36" s="8">
        <f>MONTH(TB_Vendas[[#This Row],[Data]])</f>
        <v>4</v>
      </c>
      <c r="B36" s="7">
        <v>45029</v>
      </c>
      <c r="C36" s="14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6">
        <v>107.72999999999999</v>
      </c>
      <c r="H36" s="1" t="s">
        <v>86</v>
      </c>
    </row>
    <row r="37" spans="1:8" x14ac:dyDescent="0.25">
      <c r="A37" s="8">
        <f>MONTH(TB_Vendas[[#This Row],[Data]])</f>
        <v>4</v>
      </c>
      <c r="B37" s="7">
        <v>45031</v>
      </c>
      <c r="C37" s="14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6">
        <v>1090.4399999999998</v>
      </c>
      <c r="H37" s="1" t="s">
        <v>83</v>
      </c>
    </row>
    <row r="38" spans="1:8" x14ac:dyDescent="0.25">
      <c r="A38" s="8">
        <f>MONTH(TB_Vendas[[#This Row],[Data]])</f>
        <v>4</v>
      </c>
      <c r="B38" s="7">
        <v>45038</v>
      </c>
      <c r="C38" s="14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6">
        <v>125.82000000000001</v>
      </c>
      <c r="H38" s="1" t="s">
        <v>83</v>
      </c>
    </row>
    <row r="39" spans="1:8" x14ac:dyDescent="0.25">
      <c r="A39" s="8">
        <f>MONTH(TB_Vendas[[#This Row],[Data]])</f>
        <v>4</v>
      </c>
      <c r="B39" s="7">
        <v>45039</v>
      </c>
      <c r="C39" s="14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6">
        <v>394.20000000000005</v>
      </c>
      <c r="H39" s="1" t="s">
        <v>86</v>
      </c>
    </row>
    <row r="40" spans="1:8" x14ac:dyDescent="0.25">
      <c r="A40" s="8">
        <f>MONTH(TB_Vendas[[#This Row],[Data]])</f>
        <v>4</v>
      </c>
      <c r="B40" s="7">
        <v>45042</v>
      </c>
      <c r="C40" s="14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6">
        <v>29.61</v>
      </c>
      <c r="H40" s="1" t="s">
        <v>84</v>
      </c>
    </row>
    <row r="41" spans="1:8" x14ac:dyDescent="0.25">
      <c r="A41" s="8">
        <f>MONTH(TB_Vendas[[#This Row],[Data]])</f>
        <v>4</v>
      </c>
      <c r="B41" s="7">
        <v>45043</v>
      </c>
      <c r="C41" s="14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6">
        <v>143.63999999999999</v>
      </c>
      <c r="H41" s="1" t="s">
        <v>84</v>
      </c>
    </row>
    <row r="42" spans="1:8" x14ac:dyDescent="0.25">
      <c r="A42" s="8">
        <f>MONTH(TB_Vendas[[#This Row],[Data]])</f>
        <v>5</v>
      </c>
      <c r="B42" s="7">
        <v>45054</v>
      </c>
      <c r="C42" s="14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6">
        <v>539.81999999999994</v>
      </c>
      <c r="H42" s="1" t="s">
        <v>83</v>
      </c>
    </row>
    <row r="43" spans="1:8" x14ac:dyDescent="0.25">
      <c r="A43" s="8">
        <f>MONTH(TB_Vendas[[#This Row],[Data]])</f>
        <v>5</v>
      </c>
      <c r="B43" s="7">
        <v>45055</v>
      </c>
      <c r="C43" s="14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6">
        <v>114.75</v>
      </c>
      <c r="H43" s="1" t="s">
        <v>83</v>
      </c>
    </row>
    <row r="44" spans="1:8" x14ac:dyDescent="0.25">
      <c r="A44" s="8">
        <f>MONTH(TB_Vendas[[#This Row],[Data]])</f>
        <v>5</v>
      </c>
      <c r="B44" s="7">
        <v>45056</v>
      </c>
      <c r="C44" s="14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6">
        <v>224.91</v>
      </c>
      <c r="H44" s="1" t="s">
        <v>86</v>
      </c>
    </row>
    <row r="45" spans="1:8" x14ac:dyDescent="0.25">
      <c r="A45" s="8">
        <f>MONTH(TB_Vendas[[#This Row],[Data]])</f>
        <v>5</v>
      </c>
      <c r="B45" s="7">
        <v>45057</v>
      </c>
      <c r="C45" s="14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6">
        <v>449.82</v>
      </c>
      <c r="H45" s="1" t="s">
        <v>84</v>
      </c>
    </row>
    <row r="46" spans="1:8" x14ac:dyDescent="0.25">
      <c r="A46" s="8">
        <f>MONTH(TB_Vendas[[#This Row],[Data]])</f>
        <v>5</v>
      </c>
      <c r="B46" s="7">
        <v>45058</v>
      </c>
      <c r="C46" s="14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6">
        <v>132.03</v>
      </c>
      <c r="H46" s="1" t="s">
        <v>83</v>
      </c>
    </row>
    <row r="47" spans="1:8" x14ac:dyDescent="0.25">
      <c r="A47" s="8">
        <f>MONTH(TB_Vendas[[#This Row],[Data]])</f>
        <v>5</v>
      </c>
      <c r="B47" s="7">
        <v>45061</v>
      </c>
      <c r="C47" s="14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6">
        <v>89.82</v>
      </c>
      <c r="H47" s="1" t="s">
        <v>84</v>
      </c>
    </row>
    <row r="48" spans="1:8" x14ac:dyDescent="0.25">
      <c r="A48" s="8">
        <f>MONTH(TB_Vendas[[#This Row],[Data]])</f>
        <v>5</v>
      </c>
      <c r="B48" s="7">
        <v>45064</v>
      </c>
      <c r="C48" s="14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6">
        <v>176.04</v>
      </c>
      <c r="H48" s="1" t="s">
        <v>86</v>
      </c>
    </row>
    <row r="49" spans="1:8" x14ac:dyDescent="0.25">
      <c r="A49" s="8">
        <f>MONTH(TB_Vendas[[#This Row],[Data]])</f>
        <v>6</v>
      </c>
      <c r="B49" s="7">
        <v>45084</v>
      </c>
      <c r="C49" s="14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6">
        <v>674.73</v>
      </c>
      <c r="H49" s="1" t="s">
        <v>83</v>
      </c>
    </row>
    <row r="50" spans="1:8" x14ac:dyDescent="0.25">
      <c r="A50" s="8">
        <f>MONTH(TB_Vendas[[#This Row],[Data]])</f>
        <v>6</v>
      </c>
      <c r="B50" s="7">
        <v>45084</v>
      </c>
      <c r="C50" s="14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6">
        <v>540</v>
      </c>
      <c r="H50" s="1" t="s">
        <v>86</v>
      </c>
    </row>
    <row r="51" spans="1:8" x14ac:dyDescent="0.25">
      <c r="A51" s="8">
        <f>MONTH(TB_Vendas[[#This Row],[Data]])</f>
        <v>6</v>
      </c>
      <c r="B51" s="7">
        <v>45086</v>
      </c>
      <c r="C51" s="14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6">
        <v>89.82</v>
      </c>
      <c r="H51" s="1" t="s">
        <v>86</v>
      </c>
    </row>
    <row r="52" spans="1:8" x14ac:dyDescent="0.25">
      <c r="A52" s="8">
        <f>MONTH(TB_Vendas[[#This Row],[Data]])</f>
        <v>6</v>
      </c>
      <c r="B52" s="7">
        <v>45086</v>
      </c>
      <c r="C52" s="14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6">
        <v>168.3</v>
      </c>
      <c r="H52" s="1" t="s">
        <v>84</v>
      </c>
    </row>
    <row r="53" spans="1:8" x14ac:dyDescent="0.25">
      <c r="A53" s="8">
        <f>MONTH(TB_Vendas[[#This Row],[Data]])</f>
        <v>6</v>
      </c>
      <c r="B53" s="7">
        <v>45088</v>
      </c>
      <c r="C53" s="14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6">
        <v>130.5</v>
      </c>
      <c r="H53" s="1" t="s">
        <v>83</v>
      </c>
    </row>
    <row r="54" spans="1:8" x14ac:dyDescent="0.25">
      <c r="A54" s="8">
        <f>MONTH(TB_Vendas[[#This Row],[Data]])</f>
        <v>6</v>
      </c>
      <c r="B54" s="7">
        <v>45090</v>
      </c>
      <c r="C54" s="14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6">
        <v>272.60999999999996</v>
      </c>
      <c r="H54" s="1" t="s">
        <v>83</v>
      </c>
    </row>
    <row r="55" spans="1:8" x14ac:dyDescent="0.25">
      <c r="A55" s="8">
        <f>MONTH(TB_Vendas[[#This Row],[Data]])</f>
        <v>6</v>
      </c>
      <c r="B55" s="7">
        <v>45093</v>
      </c>
      <c r="C55" s="14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6">
        <v>188.73000000000002</v>
      </c>
      <c r="H55" s="1" t="s">
        <v>83</v>
      </c>
    </row>
    <row r="56" spans="1:8" x14ac:dyDescent="0.25">
      <c r="A56" s="8">
        <f>MONTH(TB_Vendas[[#This Row],[Data]])</f>
        <v>6</v>
      </c>
      <c r="B56" s="7">
        <v>45093</v>
      </c>
      <c r="C56" s="14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6">
        <v>153</v>
      </c>
      <c r="H56" s="1" t="s">
        <v>86</v>
      </c>
    </row>
    <row r="57" spans="1:8" x14ac:dyDescent="0.25">
      <c r="A57" s="8">
        <f>MONTH(TB_Vendas[[#This Row],[Data]])</f>
        <v>6</v>
      </c>
      <c r="B57" s="7">
        <v>45094</v>
      </c>
      <c r="C57" s="14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6">
        <v>89.82</v>
      </c>
      <c r="H57" s="1" t="s">
        <v>86</v>
      </c>
    </row>
    <row r="58" spans="1:8" x14ac:dyDescent="0.25">
      <c r="A58" s="8">
        <f>MONTH(TB_Vendas[[#This Row],[Data]])</f>
        <v>6</v>
      </c>
      <c r="B58" s="7">
        <v>45097</v>
      </c>
      <c r="C58" s="14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6">
        <v>62.910000000000004</v>
      </c>
      <c r="H58" s="1" t="s">
        <v>84</v>
      </c>
    </row>
    <row r="59" spans="1:8" x14ac:dyDescent="0.25">
      <c r="A59" s="8">
        <f>MONTH(TB_Vendas[[#This Row],[Data]])</f>
        <v>6</v>
      </c>
      <c r="B59" s="7">
        <v>45105</v>
      </c>
      <c r="C59" s="14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6">
        <v>404.55000000000007</v>
      </c>
      <c r="H59" s="1" t="s">
        <v>84</v>
      </c>
    </row>
    <row r="60" spans="1:8" x14ac:dyDescent="0.25">
      <c r="A60" s="8">
        <f>MONTH(TB_Vendas[[#This Row],[Data]])</f>
        <v>6</v>
      </c>
      <c r="B60" s="7">
        <v>45105</v>
      </c>
      <c r="C60" s="14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6">
        <v>252</v>
      </c>
      <c r="H60" s="1" t="s">
        <v>84</v>
      </c>
    </row>
    <row r="61" spans="1:8" x14ac:dyDescent="0.25">
      <c r="A61" s="8">
        <f>MONTH(TB_Vendas[[#This Row],[Data]])</f>
        <v>6</v>
      </c>
      <c r="B61" s="7">
        <v>45106</v>
      </c>
      <c r="C61" s="14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6">
        <v>107.72999999999999</v>
      </c>
      <c r="H61" s="1" t="s">
        <v>86</v>
      </c>
    </row>
  </sheetData>
  <mergeCells count="1">
    <mergeCell ref="A1:H1"/>
  </mergeCells>
  <conditionalFormatting sqref="F2">
    <cfRule type="cellIs" dxfId="6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N19" sqref="N19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5" customFormat="1" ht="48" customHeight="1" x14ac:dyDescent="0.45">
      <c r="A1" s="28" t="s">
        <v>36</v>
      </c>
      <c r="B1" s="29"/>
      <c r="C1" s="29"/>
      <c r="D1" s="29"/>
      <c r="E1" s="29"/>
      <c r="F1" s="29"/>
      <c r="G1" s="29"/>
      <c r="H1" s="29"/>
    </row>
    <row r="2" spans="1:8" ht="33.75" customHeight="1" x14ac:dyDescent="0.45">
      <c r="B2" s="30" t="s">
        <v>39</v>
      </c>
      <c r="C2" s="30"/>
      <c r="D2" s="30"/>
      <c r="F2" s="30" t="s">
        <v>22</v>
      </c>
      <c r="G2" s="30"/>
      <c r="H2" s="30"/>
    </row>
    <row r="3" spans="1:8" ht="63.75" customHeight="1" x14ac:dyDescent="0.35">
      <c r="B3" s="21" t="s">
        <v>37</v>
      </c>
      <c r="C3" s="21" t="s">
        <v>38</v>
      </c>
      <c r="D3" s="21" t="s">
        <v>40</v>
      </c>
      <c r="E3" s="15"/>
      <c r="F3" s="21" t="s">
        <v>37</v>
      </c>
      <c r="G3" s="21" t="s">
        <v>38</v>
      </c>
      <c r="H3" s="21" t="s">
        <v>40</v>
      </c>
    </row>
    <row r="4" spans="1:8" ht="63.75" customHeight="1" x14ac:dyDescent="0.25">
      <c r="B4" s="16">
        <f>COUNTA(TB_Produtos[Produtos])</f>
        <v>39</v>
      </c>
      <c r="C4" s="16">
        <f>SUM(TB_Produtos[Estoque])</f>
        <v>231</v>
      </c>
      <c r="D4" s="16">
        <f>AVERAGE(TB_Produtos[Estoque])</f>
        <v>5.9230769230769234</v>
      </c>
      <c r="F4" s="16">
        <f>COUNTIF(TB_Produtos[Produtos],F2)</f>
        <v>3</v>
      </c>
      <c r="G4" s="16">
        <f>SUMIF(TB_Produtos[Produtos],F2,TB_Produtos[Estoque])</f>
        <v>28</v>
      </c>
      <c r="H4" s="17">
        <f>AVERAGEIF(TB_Produtos[Produtos],F2,TB_Produtos[Estoque])</f>
        <v>9.3333333333333339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D26" sqref="D26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3" t="s">
        <v>4</v>
      </c>
      <c r="C3" s="3" t="s">
        <v>35</v>
      </c>
    </row>
    <row r="5" spans="2:8" ht="15.75" thickBot="1" x14ac:dyDescent="0.3"/>
    <row r="6" spans="2:8" ht="18.75" x14ac:dyDescent="0.3">
      <c r="B6" s="22" t="s">
        <v>0</v>
      </c>
      <c r="C6" s="22" t="s">
        <v>1</v>
      </c>
      <c r="D6" s="22" t="s">
        <v>10</v>
      </c>
      <c r="E6" s="22" t="s">
        <v>11</v>
      </c>
      <c r="F6" s="22" t="s">
        <v>20</v>
      </c>
      <c r="G6" s="23" t="s">
        <v>16</v>
      </c>
      <c r="H6" s="24" t="s">
        <v>18</v>
      </c>
    </row>
    <row r="7" spans="2:8" x14ac:dyDescent="0.25">
      <c r="B7" s="2" t="s">
        <v>27</v>
      </c>
      <c r="C7" s="3" t="s">
        <v>4</v>
      </c>
      <c r="D7" s="2" t="s">
        <v>12</v>
      </c>
      <c r="E7" s="4">
        <v>92.9</v>
      </c>
      <c r="F7" s="4">
        <v>83.61</v>
      </c>
      <c r="G7" s="18">
        <v>6</v>
      </c>
      <c r="H7" s="19">
        <v>501.65999999999997</v>
      </c>
    </row>
    <row r="8" spans="2:8" x14ac:dyDescent="0.25">
      <c r="B8" s="2" t="s">
        <v>30</v>
      </c>
      <c r="C8" s="3" t="s">
        <v>4</v>
      </c>
      <c r="D8" s="2" t="s">
        <v>12</v>
      </c>
      <c r="E8" s="4">
        <v>48.9</v>
      </c>
      <c r="F8" s="4">
        <v>44.01</v>
      </c>
      <c r="G8" s="18">
        <v>2</v>
      </c>
      <c r="H8" s="19">
        <v>88.02</v>
      </c>
    </row>
    <row r="9" spans="2:8" x14ac:dyDescent="0.25">
      <c r="B9" s="2" t="s">
        <v>22</v>
      </c>
      <c r="C9" s="3" t="s">
        <v>4</v>
      </c>
      <c r="D9" s="2" t="s">
        <v>12</v>
      </c>
      <c r="E9" s="4">
        <v>42.5</v>
      </c>
      <c r="F9" s="4">
        <v>38.25</v>
      </c>
      <c r="G9" s="18">
        <v>6</v>
      </c>
      <c r="H9" s="19">
        <v>229.5</v>
      </c>
    </row>
    <row r="10" spans="2:8" x14ac:dyDescent="0.25">
      <c r="B10" s="2" t="s">
        <v>9</v>
      </c>
      <c r="C10" s="3" t="s">
        <v>4</v>
      </c>
      <c r="D10" s="2" t="s">
        <v>12</v>
      </c>
      <c r="E10" s="4">
        <v>32.9</v>
      </c>
      <c r="F10" s="4">
        <v>29.61</v>
      </c>
      <c r="G10" s="18">
        <v>6</v>
      </c>
      <c r="H10" s="19">
        <v>177.66</v>
      </c>
    </row>
    <row r="11" spans="2:8" x14ac:dyDescent="0.25">
      <c r="B11" s="2" t="s">
        <v>26</v>
      </c>
      <c r="C11" s="3" t="s">
        <v>4</v>
      </c>
      <c r="D11" s="2" t="s">
        <v>12</v>
      </c>
      <c r="E11" s="4">
        <v>299.89999999999998</v>
      </c>
      <c r="F11" s="4">
        <v>269.90999999999997</v>
      </c>
      <c r="G11" s="18">
        <v>1</v>
      </c>
      <c r="H11" s="19">
        <v>269.90999999999997</v>
      </c>
    </row>
    <row r="12" spans="2:8" x14ac:dyDescent="0.25">
      <c r="B12" s="2" t="s">
        <v>25</v>
      </c>
      <c r="C12" s="3" t="s">
        <v>4</v>
      </c>
      <c r="D12" s="2" t="s">
        <v>12</v>
      </c>
      <c r="E12" s="4">
        <v>299.89999999999998</v>
      </c>
      <c r="F12" s="4">
        <v>269.90999999999997</v>
      </c>
      <c r="G12" s="18">
        <v>1</v>
      </c>
      <c r="H12" s="19">
        <v>269.90999999999997</v>
      </c>
    </row>
    <row r="13" spans="2:8" x14ac:dyDescent="0.25">
      <c r="B13" s="2" t="s">
        <v>29</v>
      </c>
      <c r="C13" s="3" t="s">
        <v>4</v>
      </c>
      <c r="D13" s="2" t="s">
        <v>12</v>
      </c>
      <c r="E13" s="4">
        <v>93.5</v>
      </c>
      <c r="F13" s="4">
        <v>84.15</v>
      </c>
      <c r="G13" s="18">
        <v>2</v>
      </c>
      <c r="H13" s="19">
        <v>168.3</v>
      </c>
    </row>
    <row r="14" spans="2:8" ht="15.75" thickBot="1" x14ac:dyDescent="0.3">
      <c r="B14" s="2" t="s">
        <v>28</v>
      </c>
      <c r="C14" s="3" t="s">
        <v>4</v>
      </c>
      <c r="D14" s="2" t="s">
        <v>12</v>
      </c>
      <c r="E14" s="4">
        <v>146</v>
      </c>
      <c r="F14" s="4">
        <v>131.4</v>
      </c>
      <c r="G14" s="18">
        <v>2</v>
      </c>
      <c r="H14" s="20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 Meu Gráfico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katynnie exonnie</cp:lastModifiedBy>
  <cp:lastPrinted>2023-06-07T14:57:58Z</cp:lastPrinted>
  <dcterms:created xsi:type="dcterms:W3CDTF">2023-06-02T17:54:12Z</dcterms:created>
  <dcterms:modified xsi:type="dcterms:W3CDTF">2024-04-18T23:42:29Z</dcterms:modified>
</cp:coreProperties>
</file>