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1900FBF1-31F6-48F3-AAC9-E59DDF423484}" xr6:coauthVersionLast="47" xr6:coauthVersionMax="47" xr10:uidLastSave="{00000000-0000-0000-0000-000000000000}"/>
  <bookViews>
    <workbookView xWindow="-120" yWindow="-120" windowWidth="29040" windowHeight="15840" activeTab="4" xr2:uid="{F6D97A53-F63B-4272-A181-44B26E0B790F}"/>
  </bookViews>
  <sheets>
    <sheet name="Meu Gráfico" sheetId="6" r:id="rId1"/>
    <sheet name="Tab Meu Gráfico" sheetId="5" r:id="rId2"/>
    <sheet name="Produtos" sheetId="17" r:id="rId3"/>
    <sheet name="Vendas" sheetId="16" r:id="rId4"/>
    <sheet name="Meus Números (Tabela)" sheetId="12" r:id="rId5"/>
    <sheet name="Filtro Avançado" sheetId="9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B4" i="12"/>
  <c r="J19" i="17"/>
  <c r="J17" i="17"/>
  <c r="H4" i="12"/>
  <c r="G4" i="12"/>
  <c r="F4" i="12"/>
  <c r="C4" i="12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</calcChain>
</file>

<file path=xl/sharedStrings.xml><?xml version="1.0" encoding="utf-8"?>
<sst xmlns="http://schemas.openxmlformats.org/spreadsheetml/2006/main" count="407" uniqueCount="89">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</sst>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rgb="FFE3D1FF"/>
        <bgColor indexed="64"/>
      </patternFill>
    </fill>
    <fill>
      <patternFill patternType="solid">
        <fgColor rgb="FFFCBCEB"/>
        <bgColor indexed="64"/>
      </patternFill>
    </fill>
    <fill>
      <patternFill patternType="solid">
        <fgColor rgb="FFF2EB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4" borderId="0" applyNumberFormat="0" applyBorder="0" applyAlignment="0" applyProtection="0"/>
    <xf numFmtId="0" fontId="6" fillId="2" borderId="0" applyNumberFormat="0" applyBorder="0" applyAlignment="0" applyProtection="0">
      <alignment horizontal="center"/>
    </xf>
    <xf numFmtId="0" fontId="2" fillId="3" borderId="2" applyNumberFormat="0" applyBorder="0" applyAlignment="0" applyProtection="0">
      <alignment horizontal="center"/>
    </xf>
    <xf numFmtId="0" fontId="9" fillId="6" borderId="0">
      <alignment horizontal="center"/>
    </xf>
    <xf numFmtId="0" fontId="7" fillId="5" borderId="0">
      <alignment horizontal="center"/>
    </xf>
    <xf numFmtId="0" fontId="8" fillId="7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0" xfId="0" applyFont="1"/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1" xfId="0" applyFill="1" applyBorder="1"/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7" borderId="0" xfId="0" applyFill="1"/>
    <xf numFmtId="0" fontId="7" fillId="5" borderId="0" xfId="5">
      <alignment horizontal="center"/>
    </xf>
    <xf numFmtId="0" fontId="8" fillId="7" borderId="0" xfId="6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6" xfId="0" applyNumberFormat="1" applyBorder="1"/>
    <xf numFmtId="164" fontId="0" fillId="0" borderId="4" xfId="0" applyNumberFormat="1" applyBorder="1"/>
    <xf numFmtId="0" fontId="12" fillId="5" borderId="1" xfId="5" applyFont="1" applyBorder="1" applyAlignment="1">
      <alignment horizontal="center" wrapText="1"/>
    </xf>
    <xf numFmtId="0" fontId="13" fillId="5" borderId="1" xfId="5" applyFont="1" applyBorder="1">
      <alignment horizontal="center"/>
    </xf>
    <xf numFmtId="0" fontId="13" fillId="5" borderId="5" xfId="5" applyFont="1" applyBorder="1">
      <alignment horizontal="center"/>
    </xf>
    <xf numFmtId="0" fontId="13" fillId="5" borderId="3" xfId="5" applyFont="1" applyBorder="1">
      <alignment horizontal="center"/>
    </xf>
    <xf numFmtId="0" fontId="9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9" fillId="6" borderId="0" xfId="4">
      <alignment horizont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6" borderId="1" xfId="4" applyFont="1" applyBorder="1">
      <alignment horizontal="center"/>
    </xf>
    <xf numFmtId="0" fontId="5" fillId="0" borderId="1" xfId="0" applyNumberFormat="1" applyFont="1" applyBorder="1" applyAlignment="1">
      <alignment horizontal="center" vertical="center"/>
    </xf>
  </cellXfs>
  <cellStyles count="7">
    <cellStyle name="Cabeçalho Meteora" xfId="3" xr:uid="{43DBFFA1-791E-423B-B2A6-377CC2810274}"/>
    <cellStyle name="Ênfase4" xfId="1" builtinId="41" customBuiltin="1"/>
    <cellStyle name="Linha cod" xfId="6" xr:uid="{C3956360-20AE-4C4C-B044-427199240EA5}"/>
    <cellStyle name="Meu Cabeçalho" xfId="4" xr:uid="{E0011BB7-023D-44C5-AD64-41CA72016F9E}"/>
    <cellStyle name="Meu estilo" xfId="5" xr:uid="{FDF0D75C-C6BC-4AD1-8104-8DD22652A39F}"/>
    <cellStyle name="Normal" xfId="0" builtinId="0"/>
    <cellStyle name="Título Meteora" xfId="2" xr:uid="{52F1EA3C-B23E-4AE6-AE73-27AD9F7C9021}"/>
  </cellStyles>
  <dxfs count="21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2EBFF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3D1FF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E3D1FF"/>
        </patternFill>
      </fill>
    </dxf>
    <dxf>
      <fill>
        <patternFill patternType="solid">
          <bgColor rgb="FFE3D1FF"/>
        </patternFill>
      </fill>
    </dxf>
  </dxfs>
  <tableStyles count="0" defaultTableStyle="TableStyleMedium2" defaultPivotStyle="PivotStyleLight16"/>
  <colors>
    <mruColors>
      <color rgb="FFF2EBFF"/>
      <color rgb="FFECE1FF"/>
      <color rgb="FF9353FF"/>
      <color rgb="FFE3D1FF"/>
      <color rgb="FFFCBCEB"/>
      <color rgb="FFDAFF01"/>
      <color rgb="FFCCCCCC"/>
      <color rgb="FFF87F46"/>
      <color rgb="FFEE647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[Meteora_Ecommerce_2.xlsx]Tab Meu Gráfico!Tabela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BC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 Meu Gráfico'!$G$3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BC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 Meu Gráfico'!$F$4:$F$21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'Tab Meu Gráfico'!$G$4:$G$21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rgbClr val="E3D1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F3:G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formats count="7">
    <format dxfId="20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4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F42" totalsRowShown="0" headerRowDxfId="13">
  <autoFilter ref="A3:F42" xr:uid="{40AC111B-A369-4C0B-9503-7C5B9442DAEA}"/>
  <tableColumns count="6">
    <tableColumn id="1" xr3:uid="{2F8ED5FF-48A1-488E-9DF1-FE060F71A415}" name="Código" dataDxfId="12"/>
    <tableColumn id="2" xr3:uid="{E100D4E2-C3A0-43FF-A1D9-90A4BC2A9918}" name="Produtos"/>
    <tableColumn id="3" xr3:uid="{2EF7FEE0-6B6F-4534-86A0-46B6555B7BEF}" name="Tamanho" dataDxfId="11"/>
    <tableColumn id="4" xr3:uid="{4435A4B8-E7F0-4D66-A4F8-6A9FEAA36D5A}" name="Categoria"/>
    <tableColumn id="6" xr3:uid="{15F9CACC-A558-4A20-80CF-C2ADA2603221}" name="Estoque" dataDxfId="10"/>
    <tableColumn id="5" xr3:uid="{CA8AD0DE-58EC-4839-85FB-1DD75DA28087}" name="Preço Unitário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dataDxfId="8" headerRowCellStyle="Meu estilo">
  <autoFilter ref="A2:H61" xr:uid="{AD739091-30BD-4C30-BDDA-7504C0C4B6E2}"/>
  <tableColumns count="8">
    <tableColumn id="7" xr3:uid="{5E8DE7C3-CDB6-4314-A5CC-C44D3C21973F}" name="Mês" dataDxfId="7">
      <calculatedColumnFormula>MONTH(TB_Vendas[[#This Row],[Data]])</calculatedColumnFormula>
    </tableColumn>
    <tableColumn id="1" xr3:uid="{43632F1F-6978-4CE7-BB13-7CCE587D6821}" name="Data" dataDxfId="6"/>
    <tableColumn id="2" xr3:uid="{49DF5362-33BE-4541-BD47-0B512249381E}" name="Código" dataCellStyle="Linha cod"/>
    <tableColumn id="3" xr3:uid="{B3C718A1-FEFF-4C65-9CA1-DF94EF755918}" name="Tamanho" dataDxfId="5">
      <calculatedColumnFormula>_xlfn.XLOOKUP(C3,TB_Produtos[Código],TB_Produtos[Tamanho])</calculatedColumnFormula>
    </tableColumn>
    <tableColumn id="4" xr3:uid="{1F3EAF93-84E7-4086-BE54-3AB7D71B21A8}" name="Categoria" dataDxfId="4"/>
    <tableColumn id="5" xr3:uid="{7DC2ADED-AF8A-4BC8-A38E-FEF676FE49C9}" name="Qtd" dataDxfId="3"/>
    <tableColumn id="6" xr3:uid="{9459B662-6A4F-4486-82B1-12F67B8F842E}" name="Total" dataDxfId="2"/>
    <tableColumn id="8" xr3:uid="{192FEBCA-1287-48A6-9BE6-69528F71C305}" name="Vendedo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F3:G21"/>
  <sheetViews>
    <sheetView workbookViewId="0">
      <selection activeCell="E2" sqref="E2"/>
    </sheetView>
  </sheetViews>
  <sheetFormatPr defaultRowHeight="15" x14ac:dyDescent="0.25"/>
  <cols>
    <col min="1" max="1" width="19.42578125" bestFit="1" customWidth="1"/>
    <col min="2" max="2" width="12.28515625" bestFit="1" customWidth="1"/>
    <col min="6" max="6" width="19.42578125" bestFit="1" customWidth="1"/>
    <col min="7" max="7" width="12.28515625" bestFit="1" customWidth="1"/>
  </cols>
  <sheetData>
    <row r="3" spans="6:7" x14ac:dyDescent="0.25">
      <c r="F3" s="9" t="s">
        <v>0</v>
      </c>
      <c r="G3" s="9" t="s">
        <v>19</v>
      </c>
    </row>
    <row r="4" spans="6:7" x14ac:dyDescent="0.25">
      <c r="F4" s="2" t="s">
        <v>5</v>
      </c>
      <c r="G4" s="2">
        <v>40</v>
      </c>
    </row>
    <row r="5" spans="6:7" x14ac:dyDescent="0.25">
      <c r="F5" s="2" t="s">
        <v>6</v>
      </c>
      <c r="G5" s="2">
        <v>11</v>
      </c>
    </row>
    <row r="6" spans="6:7" x14ac:dyDescent="0.25">
      <c r="F6" s="2" t="s">
        <v>9</v>
      </c>
      <c r="G6" s="2">
        <v>6</v>
      </c>
    </row>
    <row r="7" spans="6:7" x14ac:dyDescent="0.25">
      <c r="F7" s="2" t="s">
        <v>7</v>
      </c>
      <c r="G7" s="2">
        <v>21</v>
      </c>
    </row>
    <row r="8" spans="6:7" x14ac:dyDescent="0.25">
      <c r="F8" s="2" t="s">
        <v>21</v>
      </c>
      <c r="G8" s="2">
        <v>22</v>
      </c>
    </row>
    <row r="9" spans="6:7" x14ac:dyDescent="0.25">
      <c r="F9" s="2" t="s">
        <v>22</v>
      </c>
      <c r="G9" s="2">
        <v>28</v>
      </c>
    </row>
    <row r="10" spans="6:7" x14ac:dyDescent="0.25">
      <c r="F10" s="2" t="s">
        <v>23</v>
      </c>
      <c r="G10" s="2">
        <v>3</v>
      </c>
    </row>
    <row r="11" spans="6:7" x14ac:dyDescent="0.25">
      <c r="F11" s="2" t="s">
        <v>24</v>
      </c>
      <c r="G11" s="2">
        <v>2</v>
      </c>
    </row>
    <row r="12" spans="6:7" x14ac:dyDescent="0.25">
      <c r="F12" s="2" t="s">
        <v>25</v>
      </c>
      <c r="G12" s="2">
        <v>4</v>
      </c>
    </row>
    <row r="13" spans="6:7" x14ac:dyDescent="0.25">
      <c r="F13" s="2" t="s">
        <v>26</v>
      </c>
      <c r="G13" s="2">
        <v>4</v>
      </c>
    </row>
    <row r="14" spans="6:7" x14ac:dyDescent="0.25">
      <c r="F14" s="2" t="s">
        <v>27</v>
      </c>
      <c r="G14" s="2">
        <v>19</v>
      </c>
    </row>
    <row r="15" spans="6:7" x14ac:dyDescent="0.25">
      <c r="F15" s="2" t="s">
        <v>28</v>
      </c>
      <c r="G15" s="2">
        <v>6</v>
      </c>
    </row>
    <row r="16" spans="6:7" x14ac:dyDescent="0.25">
      <c r="F16" s="2" t="s">
        <v>29</v>
      </c>
      <c r="G16" s="2">
        <v>7</v>
      </c>
    </row>
    <row r="17" spans="6:7" x14ac:dyDescent="0.25">
      <c r="F17" s="2" t="s">
        <v>30</v>
      </c>
      <c r="G17" s="2">
        <v>10</v>
      </c>
    </row>
    <row r="18" spans="6:7" x14ac:dyDescent="0.25">
      <c r="F18" s="2" t="s">
        <v>31</v>
      </c>
      <c r="G18" s="2">
        <v>1</v>
      </c>
    </row>
    <row r="19" spans="6:7" x14ac:dyDescent="0.25">
      <c r="F19" s="2" t="s">
        <v>32</v>
      </c>
      <c r="G19" s="2">
        <v>9</v>
      </c>
    </row>
    <row r="20" spans="6:7" x14ac:dyDescent="0.25">
      <c r="F20" s="2" t="s">
        <v>33</v>
      </c>
      <c r="G20" s="2">
        <v>1</v>
      </c>
    </row>
    <row r="21" spans="6:7" x14ac:dyDescent="0.25">
      <c r="F21" s="2" t="s">
        <v>34</v>
      </c>
      <c r="G21" s="2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J42"/>
  <sheetViews>
    <sheetView zoomScale="150" zoomScaleNormal="150" workbookViewId="0">
      <selection activeCell="B12" sqref="B12:B16"/>
    </sheetView>
  </sheetViews>
  <sheetFormatPr defaultRowHeight="15" x14ac:dyDescent="0.25"/>
  <cols>
    <col min="1" max="1" width="13.5703125" bestFit="1" customWidth="1"/>
    <col min="2" max="2" width="19.42578125" bestFit="1" customWidth="1"/>
    <col min="3" max="3" width="16.140625" style="1" bestFit="1" customWidth="1"/>
    <col min="4" max="4" width="16.7109375" bestFit="1" customWidth="1"/>
    <col min="5" max="5" width="15" bestFit="1" customWidth="1"/>
    <col min="6" max="6" width="22.42578125" bestFit="1" customWidth="1"/>
  </cols>
  <sheetData>
    <row r="1" spans="1:6" ht="21" x14ac:dyDescent="0.35">
      <c r="A1" s="25" t="s">
        <v>15</v>
      </c>
      <c r="B1" s="26"/>
      <c r="C1" s="26"/>
      <c r="D1" s="26"/>
      <c r="E1" s="26"/>
      <c r="F1" s="26"/>
    </row>
    <row r="2" spans="1:6" ht="4.5" customHeight="1" x14ac:dyDescent="0.35">
      <c r="A2" s="10"/>
      <c r="B2" s="10"/>
      <c r="C2" s="10"/>
      <c r="D2" s="10"/>
      <c r="E2" s="10"/>
      <c r="F2" s="10"/>
    </row>
    <row r="3" spans="1:6" s="1" customFormat="1" ht="18.75" x14ac:dyDescent="0.3">
      <c r="A3" s="11" t="s">
        <v>41</v>
      </c>
      <c r="B3" s="11" t="s">
        <v>0</v>
      </c>
      <c r="C3" s="11" t="s">
        <v>1</v>
      </c>
      <c r="D3" s="11" t="s">
        <v>10</v>
      </c>
      <c r="E3" s="11" t="s">
        <v>88</v>
      </c>
      <c r="F3" s="11" t="s">
        <v>11</v>
      </c>
    </row>
    <row r="4" spans="1:6" x14ac:dyDescent="0.25">
      <c r="A4" s="12" t="s">
        <v>43</v>
      </c>
      <c r="B4" t="s">
        <v>5</v>
      </c>
      <c r="C4" s="1" t="s">
        <v>2</v>
      </c>
      <c r="D4" t="s">
        <v>12</v>
      </c>
      <c r="E4" s="1">
        <v>12</v>
      </c>
      <c r="F4" s="6">
        <v>65.900000000000006</v>
      </c>
    </row>
    <row r="5" spans="1:6" x14ac:dyDescent="0.25">
      <c r="A5" s="12" t="s">
        <v>44</v>
      </c>
      <c r="B5" t="s">
        <v>5</v>
      </c>
      <c r="C5" s="1" t="s">
        <v>3</v>
      </c>
      <c r="D5" t="s">
        <v>12</v>
      </c>
      <c r="E5" s="1">
        <v>15</v>
      </c>
      <c r="F5" s="6">
        <v>69.900000000000006</v>
      </c>
    </row>
    <row r="6" spans="1:6" x14ac:dyDescent="0.25">
      <c r="A6" s="12" t="s">
        <v>45</v>
      </c>
      <c r="B6" t="s">
        <v>5</v>
      </c>
      <c r="C6" s="1" t="s">
        <v>4</v>
      </c>
      <c r="D6" t="s">
        <v>12</v>
      </c>
      <c r="E6" s="1">
        <v>5</v>
      </c>
      <c r="F6" s="6">
        <v>70.900000000000006</v>
      </c>
    </row>
    <row r="7" spans="1:6" x14ac:dyDescent="0.25">
      <c r="A7" s="12" t="s">
        <v>46</v>
      </c>
      <c r="B7" t="s">
        <v>34</v>
      </c>
      <c r="C7" s="1" t="s">
        <v>8</v>
      </c>
      <c r="D7" t="s">
        <v>13</v>
      </c>
      <c r="E7" s="1">
        <v>2</v>
      </c>
      <c r="F7" s="6">
        <v>145</v>
      </c>
    </row>
    <row r="8" spans="1:6" x14ac:dyDescent="0.25">
      <c r="A8" s="12" t="s">
        <v>47</v>
      </c>
      <c r="B8" t="s">
        <v>33</v>
      </c>
      <c r="C8" s="1" t="s">
        <v>8</v>
      </c>
      <c r="D8" t="s">
        <v>13</v>
      </c>
      <c r="E8" s="1">
        <v>1</v>
      </c>
      <c r="F8" s="6">
        <v>259.89999999999998</v>
      </c>
    </row>
    <row r="9" spans="1:6" x14ac:dyDescent="0.25">
      <c r="A9" s="12" t="s">
        <v>48</v>
      </c>
      <c r="B9" t="s">
        <v>6</v>
      </c>
      <c r="C9" s="1" t="s">
        <v>8</v>
      </c>
      <c r="D9" t="s">
        <v>13</v>
      </c>
      <c r="E9" s="1">
        <v>11</v>
      </c>
      <c r="F9" s="6">
        <v>39.9</v>
      </c>
    </row>
    <row r="10" spans="1:6" x14ac:dyDescent="0.25">
      <c r="A10" s="12" t="s">
        <v>49</v>
      </c>
      <c r="B10" t="s">
        <v>27</v>
      </c>
      <c r="C10" s="1" t="s">
        <v>2</v>
      </c>
      <c r="D10" t="s">
        <v>12</v>
      </c>
      <c r="E10" s="1">
        <v>6</v>
      </c>
      <c r="F10" s="6">
        <v>85.9</v>
      </c>
    </row>
    <row r="11" spans="1:6" x14ac:dyDescent="0.25">
      <c r="A11" s="12" t="s">
        <v>50</v>
      </c>
      <c r="B11" t="s">
        <v>27</v>
      </c>
      <c r="C11" s="1" t="s">
        <v>3</v>
      </c>
      <c r="D11" t="s">
        <v>12</v>
      </c>
      <c r="E11" s="1">
        <v>5</v>
      </c>
      <c r="F11" s="6">
        <v>89.9</v>
      </c>
    </row>
    <row r="12" spans="1:6" x14ac:dyDescent="0.25">
      <c r="A12" s="12" t="s">
        <v>51</v>
      </c>
      <c r="B12" t="s">
        <v>27</v>
      </c>
      <c r="C12" s="1" t="s">
        <v>4</v>
      </c>
      <c r="D12" t="s">
        <v>12</v>
      </c>
      <c r="E12" s="1">
        <v>8</v>
      </c>
      <c r="F12" s="6">
        <v>92.9</v>
      </c>
    </row>
    <row r="13" spans="1:6" x14ac:dyDescent="0.25">
      <c r="A13" s="12" t="s">
        <v>52</v>
      </c>
      <c r="B13" t="s">
        <v>30</v>
      </c>
      <c r="C13" s="1" t="s">
        <v>2</v>
      </c>
      <c r="D13" t="s">
        <v>12</v>
      </c>
      <c r="E13" s="1">
        <v>2</v>
      </c>
      <c r="F13" s="6">
        <v>44.9</v>
      </c>
    </row>
    <row r="14" spans="1:6" x14ac:dyDescent="0.25">
      <c r="A14" s="12" t="s">
        <v>53</v>
      </c>
      <c r="B14" t="s">
        <v>30</v>
      </c>
      <c r="C14" s="1" t="s">
        <v>3</v>
      </c>
      <c r="D14" t="s">
        <v>12</v>
      </c>
      <c r="E14" s="1">
        <v>3</v>
      </c>
      <c r="F14" s="6">
        <v>46.9</v>
      </c>
    </row>
    <row r="15" spans="1:6" x14ac:dyDescent="0.25">
      <c r="A15" s="12" t="s">
        <v>54</v>
      </c>
      <c r="B15" t="s">
        <v>30</v>
      </c>
      <c r="C15" s="1" t="s">
        <v>4</v>
      </c>
      <c r="D15" t="s">
        <v>12</v>
      </c>
      <c r="E15" s="1">
        <v>5</v>
      </c>
      <c r="F15" s="6">
        <v>48.9</v>
      </c>
    </row>
    <row r="16" spans="1:6" x14ac:dyDescent="0.25">
      <c r="A16" s="12" t="s">
        <v>55</v>
      </c>
      <c r="B16" t="s">
        <v>22</v>
      </c>
      <c r="C16" s="1" t="s">
        <v>2</v>
      </c>
      <c r="D16" t="s">
        <v>12</v>
      </c>
      <c r="E16" s="1">
        <v>6</v>
      </c>
      <c r="F16" s="6">
        <v>39.9</v>
      </c>
    </row>
    <row r="17" spans="1:10" x14ac:dyDescent="0.25">
      <c r="A17" s="12" t="s">
        <v>56</v>
      </c>
      <c r="B17" t="s">
        <v>22</v>
      </c>
      <c r="C17" s="1" t="s">
        <v>3</v>
      </c>
      <c r="D17" t="s">
        <v>12</v>
      </c>
      <c r="E17" s="1">
        <v>10</v>
      </c>
      <c r="F17" s="6">
        <v>39.9</v>
      </c>
      <c r="J17">
        <f>COUNTA(TB_Produtos[Produtos])</f>
        <v>39</v>
      </c>
    </row>
    <row r="18" spans="1:10" x14ac:dyDescent="0.25">
      <c r="A18" s="12" t="s">
        <v>57</v>
      </c>
      <c r="B18" t="s">
        <v>22</v>
      </c>
      <c r="C18" s="1" t="s">
        <v>4</v>
      </c>
      <c r="D18" t="s">
        <v>12</v>
      </c>
      <c r="E18" s="1">
        <v>12</v>
      </c>
      <c r="F18" s="6">
        <v>42.5</v>
      </c>
    </row>
    <row r="19" spans="1:10" x14ac:dyDescent="0.25">
      <c r="A19" s="12" t="s">
        <v>58</v>
      </c>
      <c r="B19" t="s">
        <v>9</v>
      </c>
      <c r="C19" s="1" t="s">
        <v>2</v>
      </c>
      <c r="D19" t="s">
        <v>12</v>
      </c>
      <c r="E19" s="1">
        <v>6</v>
      </c>
      <c r="F19" s="6">
        <v>25.9</v>
      </c>
      <c r="J19">
        <f>COUNTA(TB_Produtos[Produtos],TB_Produtos[Categoria])</f>
        <v>78</v>
      </c>
    </row>
    <row r="20" spans="1:10" x14ac:dyDescent="0.25">
      <c r="A20" s="12" t="s">
        <v>59</v>
      </c>
      <c r="B20" t="s">
        <v>21</v>
      </c>
      <c r="C20" s="1" t="s">
        <v>3</v>
      </c>
      <c r="D20" t="s">
        <v>12</v>
      </c>
      <c r="E20" s="1">
        <v>10</v>
      </c>
      <c r="F20" s="6">
        <v>29.9</v>
      </c>
    </row>
    <row r="21" spans="1:10" x14ac:dyDescent="0.25">
      <c r="A21" s="12" t="s">
        <v>60</v>
      </c>
      <c r="B21" t="s">
        <v>21</v>
      </c>
      <c r="C21" s="1" t="s">
        <v>4</v>
      </c>
      <c r="D21" t="s">
        <v>12</v>
      </c>
      <c r="E21" s="1">
        <v>12</v>
      </c>
      <c r="F21" s="6">
        <v>32.9</v>
      </c>
    </row>
    <row r="22" spans="1:10" x14ac:dyDescent="0.25">
      <c r="A22" s="12" t="s">
        <v>61</v>
      </c>
      <c r="B22" t="s">
        <v>7</v>
      </c>
      <c r="C22" s="1" t="s">
        <v>8</v>
      </c>
      <c r="D22" t="s">
        <v>13</v>
      </c>
      <c r="E22" s="1">
        <v>21</v>
      </c>
      <c r="F22" s="6">
        <v>49.9</v>
      </c>
    </row>
    <row r="23" spans="1:10" x14ac:dyDescent="0.25">
      <c r="A23" s="12" t="s">
        <v>62</v>
      </c>
      <c r="B23" t="s">
        <v>26</v>
      </c>
      <c r="C23" s="1" t="s">
        <v>2</v>
      </c>
      <c r="D23" t="s">
        <v>12</v>
      </c>
      <c r="E23" s="1">
        <v>5</v>
      </c>
      <c r="F23" s="6">
        <v>299.89999999999998</v>
      </c>
    </row>
    <row r="24" spans="1:10" x14ac:dyDescent="0.25">
      <c r="A24" s="12" t="s">
        <v>63</v>
      </c>
      <c r="B24" t="s">
        <v>26</v>
      </c>
      <c r="C24" s="1" t="s">
        <v>3</v>
      </c>
      <c r="D24" t="s">
        <v>12</v>
      </c>
      <c r="E24" s="1">
        <v>5</v>
      </c>
      <c r="F24" s="6">
        <v>302.89999999999998</v>
      </c>
    </row>
    <row r="25" spans="1:10" x14ac:dyDescent="0.25">
      <c r="A25" s="12" t="s">
        <v>64</v>
      </c>
      <c r="B25" t="s">
        <v>26</v>
      </c>
      <c r="C25" s="1" t="s">
        <v>4</v>
      </c>
      <c r="D25" t="s">
        <v>12</v>
      </c>
      <c r="E25" s="1">
        <v>5</v>
      </c>
      <c r="F25" s="6">
        <v>300</v>
      </c>
    </row>
    <row r="26" spans="1:10" x14ac:dyDescent="0.25">
      <c r="A26" s="12" t="s">
        <v>65</v>
      </c>
      <c r="B26" t="s">
        <v>25</v>
      </c>
      <c r="C26" s="1" t="s">
        <v>2</v>
      </c>
      <c r="D26" t="s">
        <v>12</v>
      </c>
      <c r="E26" s="1">
        <v>5</v>
      </c>
      <c r="F26" s="6">
        <v>249.9</v>
      </c>
    </row>
    <row r="27" spans="1:10" x14ac:dyDescent="0.25">
      <c r="A27" s="12" t="s">
        <v>66</v>
      </c>
      <c r="B27" t="s">
        <v>25</v>
      </c>
      <c r="C27" s="1" t="s">
        <v>3</v>
      </c>
      <c r="D27" t="s">
        <v>12</v>
      </c>
      <c r="E27" s="1">
        <v>5</v>
      </c>
      <c r="F27" s="6">
        <v>259.89999999999998</v>
      </c>
    </row>
    <row r="28" spans="1:10" x14ac:dyDescent="0.25">
      <c r="A28" s="12" t="s">
        <v>67</v>
      </c>
      <c r="B28" t="s">
        <v>25</v>
      </c>
      <c r="C28" s="1" t="s">
        <v>4</v>
      </c>
      <c r="D28" t="s">
        <v>12</v>
      </c>
      <c r="E28" s="1">
        <v>5</v>
      </c>
      <c r="F28" s="6">
        <v>299.89999999999998</v>
      </c>
    </row>
    <row r="29" spans="1:10" x14ac:dyDescent="0.25">
      <c r="A29" s="12" t="s">
        <v>68</v>
      </c>
      <c r="B29" t="s">
        <v>24</v>
      </c>
      <c r="C29" s="1" t="s">
        <v>8</v>
      </c>
      <c r="D29" t="s">
        <v>13</v>
      </c>
      <c r="E29" s="1">
        <v>3</v>
      </c>
      <c r="F29" s="6">
        <v>349.9</v>
      </c>
    </row>
    <row r="30" spans="1:10" x14ac:dyDescent="0.25">
      <c r="A30" s="12" t="s">
        <v>69</v>
      </c>
      <c r="B30" t="s">
        <v>23</v>
      </c>
      <c r="C30" s="1" t="s">
        <v>8</v>
      </c>
      <c r="D30" t="s">
        <v>13</v>
      </c>
      <c r="E30" s="1">
        <v>3</v>
      </c>
      <c r="F30" s="6">
        <v>399.9</v>
      </c>
    </row>
    <row r="31" spans="1:10" x14ac:dyDescent="0.25">
      <c r="A31" s="12" t="s">
        <v>70</v>
      </c>
      <c r="B31" t="s">
        <v>32</v>
      </c>
      <c r="C31" s="1">
        <v>36</v>
      </c>
      <c r="D31" t="s">
        <v>14</v>
      </c>
      <c r="E31" s="1">
        <v>5</v>
      </c>
      <c r="F31" s="6">
        <v>249.9</v>
      </c>
    </row>
    <row r="32" spans="1:10" x14ac:dyDescent="0.25">
      <c r="A32" s="12" t="s">
        <v>71</v>
      </c>
      <c r="B32" t="s">
        <v>32</v>
      </c>
      <c r="C32" s="1">
        <v>37</v>
      </c>
      <c r="D32" t="s">
        <v>14</v>
      </c>
      <c r="E32" s="1">
        <v>3</v>
      </c>
      <c r="F32" s="6">
        <v>255</v>
      </c>
    </row>
    <row r="33" spans="1:6" x14ac:dyDescent="0.25">
      <c r="A33" s="12" t="s">
        <v>72</v>
      </c>
      <c r="B33" t="s">
        <v>32</v>
      </c>
      <c r="C33" s="1">
        <v>38</v>
      </c>
      <c r="D33" t="s">
        <v>14</v>
      </c>
      <c r="E33" s="1">
        <v>5</v>
      </c>
      <c r="F33" s="6">
        <v>259.89999999999998</v>
      </c>
    </row>
    <row r="34" spans="1:6" x14ac:dyDescent="0.25">
      <c r="A34" s="12" t="s">
        <v>73</v>
      </c>
      <c r="B34" t="s">
        <v>31</v>
      </c>
      <c r="C34" s="1">
        <v>36</v>
      </c>
      <c r="D34" t="s">
        <v>14</v>
      </c>
      <c r="E34" s="1">
        <v>5</v>
      </c>
      <c r="F34" s="6">
        <v>199.9</v>
      </c>
    </row>
    <row r="35" spans="1:6" x14ac:dyDescent="0.25">
      <c r="A35" s="12" t="s">
        <v>74</v>
      </c>
      <c r="B35" t="s">
        <v>31</v>
      </c>
      <c r="C35" s="1">
        <v>37</v>
      </c>
      <c r="D35" t="s">
        <v>14</v>
      </c>
      <c r="E35" s="1">
        <v>5</v>
      </c>
      <c r="F35" s="6">
        <v>249.9</v>
      </c>
    </row>
    <row r="36" spans="1:6" x14ac:dyDescent="0.25">
      <c r="A36" s="12" t="s">
        <v>75</v>
      </c>
      <c r="B36" t="s">
        <v>31</v>
      </c>
      <c r="C36" s="1">
        <v>38</v>
      </c>
      <c r="D36" t="s">
        <v>14</v>
      </c>
      <c r="E36" s="1">
        <v>5</v>
      </c>
      <c r="F36" s="6">
        <v>259.89999999999998</v>
      </c>
    </row>
    <row r="37" spans="1:6" x14ac:dyDescent="0.25">
      <c r="A37" s="12" t="s">
        <v>76</v>
      </c>
      <c r="B37" t="s">
        <v>29</v>
      </c>
      <c r="C37" s="1" t="s">
        <v>2</v>
      </c>
      <c r="D37" t="s">
        <v>12</v>
      </c>
      <c r="E37" s="1">
        <v>3</v>
      </c>
      <c r="F37" s="6">
        <v>89.9</v>
      </c>
    </row>
    <row r="38" spans="1:6" x14ac:dyDescent="0.25">
      <c r="A38" s="12" t="s">
        <v>77</v>
      </c>
      <c r="B38" t="s">
        <v>29</v>
      </c>
      <c r="C38" s="1" t="s">
        <v>3</v>
      </c>
      <c r="D38" t="s">
        <v>12</v>
      </c>
      <c r="E38" s="1">
        <v>3</v>
      </c>
      <c r="F38" s="6">
        <v>91.4</v>
      </c>
    </row>
    <row r="39" spans="1:6" x14ac:dyDescent="0.25">
      <c r="A39" s="12" t="s">
        <v>78</v>
      </c>
      <c r="B39" t="s">
        <v>29</v>
      </c>
      <c r="C39" s="1" t="s">
        <v>4</v>
      </c>
      <c r="D39" t="s">
        <v>12</v>
      </c>
      <c r="E39" s="1">
        <v>3</v>
      </c>
      <c r="F39" s="6">
        <v>93.5</v>
      </c>
    </row>
    <row r="40" spans="1:6" x14ac:dyDescent="0.25">
      <c r="A40" s="12" t="s">
        <v>79</v>
      </c>
      <c r="B40" t="s">
        <v>28</v>
      </c>
      <c r="C40" s="1" t="s">
        <v>2</v>
      </c>
      <c r="D40" t="s">
        <v>12</v>
      </c>
      <c r="E40" s="1">
        <v>2</v>
      </c>
      <c r="F40" s="6">
        <v>140</v>
      </c>
    </row>
    <row r="41" spans="1:6" x14ac:dyDescent="0.25">
      <c r="A41" s="12" t="s">
        <v>80</v>
      </c>
      <c r="B41" t="s">
        <v>28</v>
      </c>
      <c r="C41" s="1" t="s">
        <v>3</v>
      </c>
      <c r="D41" t="s">
        <v>12</v>
      </c>
      <c r="E41" s="1">
        <v>2</v>
      </c>
      <c r="F41" s="6">
        <v>142.9</v>
      </c>
    </row>
    <row r="42" spans="1:6" x14ac:dyDescent="0.25">
      <c r="A42" s="12" t="s">
        <v>81</v>
      </c>
      <c r="B42" t="s">
        <v>28</v>
      </c>
      <c r="C42" s="1" t="s">
        <v>4</v>
      </c>
      <c r="D42" t="s">
        <v>12</v>
      </c>
      <c r="E42" s="1">
        <v>2</v>
      </c>
      <c r="F42" s="6">
        <v>146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L11" sqref="L11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27" t="s">
        <v>15</v>
      </c>
      <c r="B1" s="27"/>
      <c r="C1" s="27"/>
      <c r="D1" s="27"/>
      <c r="E1" s="27"/>
      <c r="F1" s="27"/>
      <c r="G1" s="27"/>
      <c r="H1" s="27"/>
    </row>
    <row r="2" spans="1:8" ht="18.75" x14ac:dyDescent="0.3">
      <c r="A2" s="13" t="s">
        <v>42</v>
      </c>
      <c r="B2" s="13" t="s">
        <v>87</v>
      </c>
      <c r="C2" s="13" t="s">
        <v>41</v>
      </c>
      <c r="D2" s="13" t="s">
        <v>1</v>
      </c>
      <c r="E2" s="13" t="s">
        <v>10</v>
      </c>
      <c r="F2" s="13" t="s">
        <v>16</v>
      </c>
      <c r="G2" s="13" t="s">
        <v>17</v>
      </c>
      <c r="H2" s="13" t="s">
        <v>85</v>
      </c>
    </row>
    <row r="3" spans="1:8" x14ac:dyDescent="0.25">
      <c r="A3" s="8">
        <f>MONTH(TB_Vendas[[#This Row],[Data]])</f>
        <v>1</v>
      </c>
      <c r="B3" s="7">
        <v>44931</v>
      </c>
      <c r="C3" s="14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6">
        <v>359.90999999999997</v>
      </c>
      <c r="H3" s="1" t="s">
        <v>84</v>
      </c>
    </row>
    <row r="4" spans="1:8" x14ac:dyDescent="0.25">
      <c r="A4" s="8">
        <f>MONTH(TB_Vendas[[#This Row],[Data]])</f>
        <v>1</v>
      </c>
      <c r="B4" s="7">
        <v>44932</v>
      </c>
      <c r="C4" s="14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6">
        <v>179.91</v>
      </c>
      <c r="H4" s="1" t="s">
        <v>83</v>
      </c>
    </row>
    <row r="5" spans="1:8" x14ac:dyDescent="0.25">
      <c r="A5" s="8">
        <f>MONTH(TB_Vendas[[#This Row],[Data]])</f>
        <v>1</v>
      </c>
      <c r="B5" s="7">
        <v>44933</v>
      </c>
      <c r="C5" s="14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6">
        <v>449.82</v>
      </c>
      <c r="H5" s="1" t="s">
        <v>86</v>
      </c>
    </row>
    <row r="6" spans="1:8" x14ac:dyDescent="0.25">
      <c r="A6" s="8">
        <f>MONTH(TB_Vendas[[#This Row],[Data]])</f>
        <v>1</v>
      </c>
      <c r="B6" s="7">
        <v>44938</v>
      </c>
      <c r="C6" s="14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6">
        <v>42.21</v>
      </c>
      <c r="H6" s="1" t="s">
        <v>86</v>
      </c>
    </row>
    <row r="7" spans="1:8" x14ac:dyDescent="0.25">
      <c r="A7" s="8">
        <f>MONTH(TB_Vendas[[#This Row],[Data]])</f>
        <v>1</v>
      </c>
      <c r="B7" s="7">
        <v>44939</v>
      </c>
      <c r="C7" s="14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6">
        <v>128.61000000000001</v>
      </c>
      <c r="H7" s="1" t="s">
        <v>83</v>
      </c>
    </row>
    <row r="8" spans="1:8" x14ac:dyDescent="0.25">
      <c r="A8" s="8">
        <f>MONTH(TB_Vendas[[#This Row],[Data]])</f>
        <v>1</v>
      </c>
      <c r="B8" s="7">
        <v>44943</v>
      </c>
      <c r="C8" s="14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6">
        <v>179.91</v>
      </c>
      <c r="H8" s="1" t="s">
        <v>83</v>
      </c>
    </row>
    <row r="9" spans="1:8" x14ac:dyDescent="0.25">
      <c r="A9" s="8">
        <f>MONTH(TB_Vendas[[#This Row],[Data]])</f>
        <v>1</v>
      </c>
      <c r="B9" s="7">
        <v>44949</v>
      </c>
      <c r="C9" s="14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6">
        <v>314.90999999999997</v>
      </c>
      <c r="H9" s="1" t="s">
        <v>84</v>
      </c>
    </row>
    <row r="10" spans="1:8" x14ac:dyDescent="0.25">
      <c r="A10" s="8">
        <f>MONTH(TB_Vendas[[#This Row],[Data]])</f>
        <v>1</v>
      </c>
      <c r="B10" s="7">
        <v>44952</v>
      </c>
      <c r="C10" s="14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6">
        <v>71.819999999999993</v>
      </c>
      <c r="H10" s="1" t="s">
        <v>83</v>
      </c>
    </row>
    <row r="11" spans="1:8" x14ac:dyDescent="0.25">
      <c r="A11" s="8">
        <f>MONTH(TB_Vendas[[#This Row],[Data]])</f>
        <v>1</v>
      </c>
      <c r="B11" s="7">
        <v>44954</v>
      </c>
      <c r="C11" s="14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6">
        <v>76.5</v>
      </c>
      <c r="H11" s="1" t="s">
        <v>83</v>
      </c>
    </row>
    <row r="12" spans="1:8" x14ac:dyDescent="0.25">
      <c r="A12" s="8">
        <f>MONTH(TB_Vendas[[#This Row],[Data]])</f>
        <v>1</v>
      </c>
      <c r="B12" s="7">
        <v>44955</v>
      </c>
      <c r="C12" s="14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6">
        <v>82.26</v>
      </c>
      <c r="H12" s="1" t="s">
        <v>86</v>
      </c>
    </row>
    <row r="13" spans="1:8" x14ac:dyDescent="0.25">
      <c r="A13" s="8">
        <f>MONTH(TB_Vendas[[#This Row],[Data]])</f>
        <v>1</v>
      </c>
      <c r="B13" s="7">
        <v>44956</v>
      </c>
      <c r="C13" s="14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6">
        <v>131.4</v>
      </c>
      <c r="H13" s="1" t="s">
        <v>84</v>
      </c>
    </row>
    <row r="14" spans="1:8" x14ac:dyDescent="0.25">
      <c r="A14" s="8">
        <f>MONTH(TB_Vendas[[#This Row],[Data]])</f>
        <v>2</v>
      </c>
      <c r="B14" s="7">
        <v>44960</v>
      </c>
      <c r="C14" s="14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6">
        <v>233.90999999999997</v>
      </c>
      <c r="H14" s="1" t="s">
        <v>86</v>
      </c>
    </row>
    <row r="15" spans="1:8" x14ac:dyDescent="0.25">
      <c r="A15" s="8">
        <f>MONTH(TB_Vendas[[#This Row],[Data]])</f>
        <v>2</v>
      </c>
      <c r="B15" s="7">
        <v>44962</v>
      </c>
      <c r="C15" s="14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6">
        <v>539.81999999999994</v>
      </c>
      <c r="H15" s="1" t="s">
        <v>84</v>
      </c>
    </row>
    <row r="16" spans="1:8" x14ac:dyDescent="0.25">
      <c r="A16" s="8">
        <f>MONTH(TB_Vendas[[#This Row],[Data]])</f>
        <v>2</v>
      </c>
      <c r="B16" s="7">
        <v>44975</v>
      </c>
      <c r="C16" s="14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6">
        <v>224.91</v>
      </c>
      <c r="H16" s="1" t="s">
        <v>83</v>
      </c>
    </row>
    <row r="17" spans="1:8" x14ac:dyDescent="0.25">
      <c r="A17" s="8">
        <f>MONTH(TB_Vendas[[#This Row],[Data]])</f>
        <v>2</v>
      </c>
      <c r="B17" s="7">
        <v>44978</v>
      </c>
      <c r="C17" s="14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6">
        <v>168.3</v>
      </c>
      <c r="H17" s="1" t="s">
        <v>86</v>
      </c>
    </row>
    <row r="18" spans="1:8" x14ac:dyDescent="0.25">
      <c r="A18" s="8">
        <f>MONTH(TB_Vendas[[#This Row],[Data]])</f>
        <v>2</v>
      </c>
      <c r="B18" s="7">
        <v>44981</v>
      </c>
      <c r="C18" s="14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6">
        <v>935.63999999999987</v>
      </c>
      <c r="H18" s="1" t="s">
        <v>84</v>
      </c>
    </row>
    <row r="19" spans="1:8" x14ac:dyDescent="0.25">
      <c r="A19" s="8">
        <f>MONTH(TB_Vendas[[#This Row],[Data]])</f>
        <v>2</v>
      </c>
      <c r="B19" s="7">
        <v>44982</v>
      </c>
      <c r="C19" s="14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6">
        <v>107.72999999999999</v>
      </c>
      <c r="H19" s="1" t="s">
        <v>84</v>
      </c>
    </row>
    <row r="20" spans="1:8" x14ac:dyDescent="0.25">
      <c r="A20" s="8">
        <f>MONTH(TB_Vendas[[#This Row],[Data]])</f>
        <v>2</v>
      </c>
      <c r="B20" s="7">
        <v>44983</v>
      </c>
      <c r="C20" s="14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6">
        <v>125.82000000000001</v>
      </c>
      <c r="H20" s="1" t="s">
        <v>83</v>
      </c>
    </row>
    <row r="21" spans="1:8" x14ac:dyDescent="0.25">
      <c r="A21" s="8">
        <f>MONTH(TB_Vendas[[#This Row],[Data]])</f>
        <v>3</v>
      </c>
      <c r="B21" s="7">
        <v>44986</v>
      </c>
      <c r="C21" s="14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6">
        <v>80.72999999999999</v>
      </c>
      <c r="H21" s="1" t="s">
        <v>86</v>
      </c>
    </row>
    <row r="22" spans="1:8" x14ac:dyDescent="0.25">
      <c r="A22" s="8">
        <f>MONTH(TB_Vendas[[#This Row],[Data]])</f>
        <v>3</v>
      </c>
      <c r="B22" s="7">
        <v>44986</v>
      </c>
      <c r="C22" s="14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6">
        <v>224.91</v>
      </c>
      <c r="H22" s="1" t="s">
        <v>83</v>
      </c>
    </row>
    <row r="23" spans="1:8" x14ac:dyDescent="0.25">
      <c r="A23" s="8">
        <f>MONTH(TB_Vendas[[#This Row],[Data]])</f>
        <v>3</v>
      </c>
      <c r="B23" s="7">
        <v>44987</v>
      </c>
      <c r="C23" s="14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6">
        <v>935.63999999999987</v>
      </c>
      <c r="H23" s="1" t="s">
        <v>83</v>
      </c>
    </row>
    <row r="24" spans="1:8" x14ac:dyDescent="0.25">
      <c r="A24" s="8">
        <f>MONTH(TB_Vendas[[#This Row],[Data]])</f>
        <v>3</v>
      </c>
      <c r="B24" s="7">
        <v>44988</v>
      </c>
      <c r="C24" s="14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6">
        <v>88.02</v>
      </c>
      <c r="H24" s="1" t="s">
        <v>86</v>
      </c>
    </row>
    <row r="25" spans="1:8" x14ac:dyDescent="0.25">
      <c r="A25" s="8">
        <f>MONTH(TB_Vendas[[#This Row],[Data]])</f>
        <v>3</v>
      </c>
      <c r="B25" s="7">
        <v>44989</v>
      </c>
      <c r="C25" s="14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6">
        <v>107.72999999999999</v>
      </c>
      <c r="H25" s="1" t="s">
        <v>83</v>
      </c>
    </row>
    <row r="26" spans="1:8" x14ac:dyDescent="0.25">
      <c r="A26" s="8">
        <f>MONTH(TB_Vendas[[#This Row],[Data]])</f>
        <v>3</v>
      </c>
      <c r="B26" s="7">
        <v>44994</v>
      </c>
      <c r="C26" s="14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6">
        <v>467.81999999999994</v>
      </c>
      <c r="H26" s="1" t="s">
        <v>86</v>
      </c>
    </row>
    <row r="27" spans="1:8" x14ac:dyDescent="0.25">
      <c r="A27" s="8">
        <f>MONTH(TB_Vendas[[#This Row],[Data]])</f>
        <v>3</v>
      </c>
      <c r="B27" s="7">
        <v>44999</v>
      </c>
      <c r="C27" s="14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6">
        <v>224.91</v>
      </c>
      <c r="H27" s="1" t="s">
        <v>86</v>
      </c>
    </row>
    <row r="28" spans="1:8" x14ac:dyDescent="0.25">
      <c r="A28" s="8">
        <f>MONTH(TB_Vendas[[#This Row],[Data]])</f>
        <v>3</v>
      </c>
      <c r="B28" s="7">
        <v>45004</v>
      </c>
      <c r="C28" s="14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6">
        <v>319.05</v>
      </c>
      <c r="H28" s="1" t="s">
        <v>86</v>
      </c>
    </row>
    <row r="29" spans="1:8" x14ac:dyDescent="0.25">
      <c r="A29" s="8">
        <f>MONTH(TB_Vendas[[#This Row],[Data]])</f>
        <v>3</v>
      </c>
      <c r="B29" s="7">
        <v>45006</v>
      </c>
      <c r="C29" s="14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6">
        <v>459</v>
      </c>
      <c r="H29" s="1" t="s">
        <v>84</v>
      </c>
    </row>
    <row r="30" spans="1:8" x14ac:dyDescent="0.25">
      <c r="A30" s="8">
        <f>MONTH(TB_Vendas[[#This Row],[Data]])</f>
        <v>3</v>
      </c>
      <c r="B30" s="7">
        <v>45010</v>
      </c>
      <c r="C30" s="14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6">
        <v>191.43</v>
      </c>
      <c r="H30" s="1" t="s">
        <v>83</v>
      </c>
    </row>
    <row r="31" spans="1:8" x14ac:dyDescent="0.25">
      <c r="A31" s="8">
        <f>MONTH(TB_Vendas[[#This Row],[Data]])</f>
        <v>4</v>
      </c>
      <c r="B31" s="7">
        <v>45018</v>
      </c>
      <c r="C31" s="14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6">
        <v>270</v>
      </c>
      <c r="H31" s="1" t="s">
        <v>86</v>
      </c>
    </row>
    <row r="32" spans="1:8" x14ac:dyDescent="0.25">
      <c r="A32" s="8">
        <f>MONTH(TB_Vendas[[#This Row],[Data]])</f>
        <v>4</v>
      </c>
      <c r="B32" s="7">
        <v>45020</v>
      </c>
      <c r="C32" s="14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6">
        <v>899.64</v>
      </c>
      <c r="H32" s="1" t="s">
        <v>86</v>
      </c>
    </row>
    <row r="33" spans="1:8" x14ac:dyDescent="0.25">
      <c r="A33" s="8">
        <f>MONTH(TB_Vendas[[#This Row],[Data]])</f>
        <v>4</v>
      </c>
      <c r="B33" s="7">
        <v>45024</v>
      </c>
      <c r="C33" s="14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6">
        <v>385.83000000000004</v>
      </c>
      <c r="H33" s="1" t="s">
        <v>83</v>
      </c>
    </row>
    <row r="34" spans="1:8" x14ac:dyDescent="0.25">
      <c r="A34" s="8">
        <f>MONTH(TB_Vendas[[#This Row],[Data]])</f>
        <v>4</v>
      </c>
      <c r="B34" s="7">
        <v>45027</v>
      </c>
      <c r="C34" s="14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6">
        <v>118.62</v>
      </c>
      <c r="H34" s="1" t="s">
        <v>84</v>
      </c>
    </row>
    <row r="35" spans="1:8" x14ac:dyDescent="0.25">
      <c r="A35" s="8">
        <f>MONTH(TB_Vendas[[#This Row],[Data]])</f>
        <v>4</v>
      </c>
      <c r="B35" s="7">
        <v>45028</v>
      </c>
      <c r="C35" s="14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6">
        <v>83.61</v>
      </c>
      <c r="H35" s="1" t="s">
        <v>86</v>
      </c>
    </row>
    <row r="36" spans="1:8" x14ac:dyDescent="0.25">
      <c r="A36" s="8">
        <f>MONTH(TB_Vendas[[#This Row],[Data]])</f>
        <v>4</v>
      </c>
      <c r="B36" s="7">
        <v>45029</v>
      </c>
      <c r="C36" s="14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6">
        <v>107.72999999999999</v>
      </c>
      <c r="H36" s="1" t="s">
        <v>86</v>
      </c>
    </row>
    <row r="37" spans="1:8" x14ac:dyDescent="0.25">
      <c r="A37" s="8">
        <f>MONTH(TB_Vendas[[#This Row],[Data]])</f>
        <v>4</v>
      </c>
      <c r="B37" s="7">
        <v>45031</v>
      </c>
      <c r="C37" s="14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6">
        <v>1090.4399999999998</v>
      </c>
      <c r="H37" s="1" t="s">
        <v>83</v>
      </c>
    </row>
    <row r="38" spans="1:8" x14ac:dyDescent="0.25">
      <c r="A38" s="8">
        <f>MONTH(TB_Vendas[[#This Row],[Data]])</f>
        <v>4</v>
      </c>
      <c r="B38" s="7">
        <v>45038</v>
      </c>
      <c r="C38" s="14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6">
        <v>125.82000000000001</v>
      </c>
      <c r="H38" s="1" t="s">
        <v>83</v>
      </c>
    </row>
    <row r="39" spans="1:8" x14ac:dyDescent="0.25">
      <c r="A39" s="8">
        <f>MONTH(TB_Vendas[[#This Row],[Data]])</f>
        <v>4</v>
      </c>
      <c r="B39" s="7">
        <v>45039</v>
      </c>
      <c r="C39" s="14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6">
        <v>394.20000000000005</v>
      </c>
      <c r="H39" s="1" t="s">
        <v>86</v>
      </c>
    </row>
    <row r="40" spans="1:8" x14ac:dyDescent="0.25">
      <c r="A40" s="8">
        <f>MONTH(TB_Vendas[[#This Row],[Data]])</f>
        <v>4</v>
      </c>
      <c r="B40" s="7">
        <v>45042</v>
      </c>
      <c r="C40" s="14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6">
        <v>29.61</v>
      </c>
      <c r="H40" s="1" t="s">
        <v>84</v>
      </c>
    </row>
    <row r="41" spans="1:8" x14ac:dyDescent="0.25">
      <c r="A41" s="8">
        <f>MONTH(TB_Vendas[[#This Row],[Data]])</f>
        <v>4</v>
      </c>
      <c r="B41" s="7">
        <v>45043</v>
      </c>
      <c r="C41" s="14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6">
        <v>143.63999999999999</v>
      </c>
      <c r="H41" s="1" t="s">
        <v>84</v>
      </c>
    </row>
    <row r="42" spans="1:8" x14ac:dyDescent="0.25">
      <c r="A42" s="8">
        <f>MONTH(TB_Vendas[[#This Row],[Data]])</f>
        <v>5</v>
      </c>
      <c r="B42" s="7">
        <v>45054</v>
      </c>
      <c r="C42" s="14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6">
        <v>539.81999999999994</v>
      </c>
      <c r="H42" s="1" t="s">
        <v>83</v>
      </c>
    </row>
    <row r="43" spans="1:8" x14ac:dyDescent="0.25">
      <c r="A43" s="8">
        <f>MONTH(TB_Vendas[[#This Row],[Data]])</f>
        <v>5</v>
      </c>
      <c r="B43" s="7">
        <v>45055</v>
      </c>
      <c r="C43" s="14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6">
        <v>114.75</v>
      </c>
      <c r="H43" s="1" t="s">
        <v>83</v>
      </c>
    </row>
    <row r="44" spans="1:8" x14ac:dyDescent="0.25">
      <c r="A44" s="8">
        <f>MONTH(TB_Vendas[[#This Row],[Data]])</f>
        <v>5</v>
      </c>
      <c r="B44" s="7">
        <v>45056</v>
      </c>
      <c r="C44" s="14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6">
        <v>224.91</v>
      </c>
      <c r="H44" s="1" t="s">
        <v>86</v>
      </c>
    </row>
    <row r="45" spans="1:8" x14ac:dyDescent="0.25">
      <c r="A45" s="8">
        <f>MONTH(TB_Vendas[[#This Row],[Data]])</f>
        <v>5</v>
      </c>
      <c r="B45" s="7">
        <v>45057</v>
      </c>
      <c r="C45" s="14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6">
        <v>449.82</v>
      </c>
      <c r="H45" s="1" t="s">
        <v>84</v>
      </c>
    </row>
    <row r="46" spans="1:8" x14ac:dyDescent="0.25">
      <c r="A46" s="8">
        <f>MONTH(TB_Vendas[[#This Row],[Data]])</f>
        <v>5</v>
      </c>
      <c r="B46" s="7">
        <v>45058</v>
      </c>
      <c r="C46" s="14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6">
        <v>132.03</v>
      </c>
      <c r="H46" s="1" t="s">
        <v>83</v>
      </c>
    </row>
    <row r="47" spans="1:8" x14ac:dyDescent="0.25">
      <c r="A47" s="8">
        <f>MONTH(TB_Vendas[[#This Row],[Data]])</f>
        <v>5</v>
      </c>
      <c r="B47" s="7">
        <v>45061</v>
      </c>
      <c r="C47" s="14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6">
        <v>89.82</v>
      </c>
      <c r="H47" s="1" t="s">
        <v>84</v>
      </c>
    </row>
    <row r="48" spans="1:8" x14ac:dyDescent="0.25">
      <c r="A48" s="8">
        <f>MONTH(TB_Vendas[[#This Row],[Data]])</f>
        <v>5</v>
      </c>
      <c r="B48" s="7">
        <v>45064</v>
      </c>
      <c r="C48" s="14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6">
        <v>176.04</v>
      </c>
      <c r="H48" s="1" t="s">
        <v>86</v>
      </c>
    </row>
    <row r="49" spans="1:8" x14ac:dyDescent="0.25">
      <c r="A49" s="8">
        <f>MONTH(TB_Vendas[[#This Row],[Data]])</f>
        <v>6</v>
      </c>
      <c r="B49" s="7">
        <v>45084</v>
      </c>
      <c r="C49" s="14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6">
        <v>674.73</v>
      </c>
      <c r="H49" s="1" t="s">
        <v>83</v>
      </c>
    </row>
    <row r="50" spans="1:8" x14ac:dyDescent="0.25">
      <c r="A50" s="8">
        <f>MONTH(TB_Vendas[[#This Row],[Data]])</f>
        <v>6</v>
      </c>
      <c r="B50" s="7">
        <v>45084</v>
      </c>
      <c r="C50" s="14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6">
        <v>540</v>
      </c>
      <c r="H50" s="1" t="s">
        <v>86</v>
      </c>
    </row>
    <row r="51" spans="1:8" x14ac:dyDescent="0.25">
      <c r="A51" s="8">
        <f>MONTH(TB_Vendas[[#This Row],[Data]])</f>
        <v>6</v>
      </c>
      <c r="B51" s="7">
        <v>45086</v>
      </c>
      <c r="C51" s="14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6">
        <v>89.82</v>
      </c>
      <c r="H51" s="1" t="s">
        <v>86</v>
      </c>
    </row>
    <row r="52" spans="1:8" x14ac:dyDescent="0.25">
      <c r="A52" s="8">
        <f>MONTH(TB_Vendas[[#This Row],[Data]])</f>
        <v>6</v>
      </c>
      <c r="B52" s="7">
        <v>45086</v>
      </c>
      <c r="C52" s="14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6">
        <v>168.3</v>
      </c>
      <c r="H52" s="1" t="s">
        <v>84</v>
      </c>
    </row>
    <row r="53" spans="1:8" x14ac:dyDescent="0.25">
      <c r="A53" s="8">
        <f>MONTH(TB_Vendas[[#This Row],[Data]])</f>
        <v>6</v>
      </c>
      <c r="B53" s="7">
        <v>45088</v>
      </c>
      <c r="C53" s="14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6">
        <v>130.5</v>
      </c>
      <c r="H53" s="1" t="s">
        <v>83</v>
      </c>
    </row>
    <row r="54" spans="1:8" x14ac:dyDescent="0.25">
      <c r="A54" s="8">
        <f>MONTH(TB_Vendas[[#This Row],[Data]])</f>
        <v>6</v>
      </c>
      <c r="B54" s="7">
        <v>45090</v>
      </c>
      <c r="C54" s="14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6">
        <v>272.60999999999996</v>
      </c>
      <c r="H54" s="1" t="s">
        <v>83</v>
      </c>
    </row>
    <row r="55" spans="1:8" x14ac:dyDescent="0.25">
      <c r="A55" s="8">
        <f>MONTH(TB_Vendas[[#This Row],[Data]])</f>
        <v>6</v>
      </c>
      <c r="B55" s="7">
        <v>45093</v>
      </c>
      <c r="C55" s="14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6">
        <v>188.73000000000002</v>
      </c>
      <c r="H55" s="1" t="s">
        <v>83</v>
      </c>
    </row>
    <row r="56" spans="1:8" x14ac:dyDescent="0.25">
      <c r="A56" s="8">
        <f>MONTH(TB_Vendas[[#This Row],[Data]])</f>
        <v>6</v>
      </c>
      <c r="B56" s="7">
        <v>45093</v>
      </c>
      <c r="C56" s="14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6">
        <v>153</v>
      </c>
      <c r="H56" s="1" t="s">
        <v>86</v>
      </c>
    </row>
    <row r="57" spans="1:8" x14ac:dyDescent="0.25">
      <c r="A57" s="8">
        <f>MONTH(TB_Vendas[[#This Row],[Data]])</f>
        <v>6</v>
      </c>
      <c r="B57" s="7">
        <v>45094</v>
      </c>
      <c r="C57" s="14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6">
        <v>89.82</v>
      </c>
      <c r="H57" s="1" t="s">
        <v>86</v>
      </c>
    </row>
    <row r="58" spans="1:8" x14ac:dyDescent="0.25">
      <c r="A58" s="8">
        <f>MONTH(TB_Vendas[[#This Row],[Data]])</f>
        <v>6</v>
      </c>
      <c r="B58" s="7">
        <v>45097</v>
      </c>
      <c r="C58" s="14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6">
        <v>62.910000000000004</v>
      </c>
      <c r="H58" s="1" t="s">
        <v>84</v>
      </c>
    </row>
    <row r="59" spans="1:8" x14ac:dyDescent="0.25">
      <c r="A59" s="8">
        <f>MONTH(TB_Vendas[[#This Row],[Data]])</f>
        <v>6</v>
      </c>
      <c r="B59" s="7">
        <v>45105</v>
      </c>
      <c r="C59" s="14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6">
        <v>404.55000000000007</v>
      </c>
      <c r="H59" s="1" t="s">
        <v>84</v>
      </c>
    </row>
    <row r="60" spans="1:8" x14ac:dyDescent="0.25">
      <c r="A60" s="8">
        <f>MONTH(TB_Vendas[[#This Row],[Data]])</f>
        <v>6</v>
      </c>
      <c r="B60" s="7">
        <v>45105</v>
      </c>
      <c r="C60" s="14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6">
        <v>252</v>
      </c>
      <c r="H60" s="1" t="s">
        <v>84</v>
      </c>
    </row>
    <row r="61" spans="1:8" x14ac:dyDescent="0.25">
      <c r="A61" s="8">
        <f>MONTH(TB_Vendas[[#This Row],[Data]])</f>
        <v>6</v>
      </c>
      <c r="B61" s="7">
        <v>45106</v>
      </c>
      <c r="C61" s="14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6">
        <v>107.72999999999999</v>
      </c>
      <c r="H61" s="1" t="s">
        <v>86</v>
      </c>
    </row>
  </sheetData>
  <mergeCells count="1">
    <mergeCell ref="A1:H1"/>
  </mergeCells>
  <conditionalFormatting sqref="F2">
    <cfRule type="cellIs" dxfId="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tabSelected="1" zoomScaleNormal="100" workbookViewId="0">
      <selection activeCell="D4" sqref="D4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5" customFormat="1" ht="48" customHeight="1" x14ac:dyDescent="0.45">
      <c r="A1" s="28" t="s">
        <v>36</v>
      </c>
      <c r="B1" s="29"/>
      <c r="C1" s="29"/>
      <c r="D1" s="29"/>
      <c r="E1" s="29"/>
      <c r="F1" s="29"/>
      <c r="G1" s="29"/>
      <c r="H1" s="29"/>
    </row>
    <row r="2" spans="1:8" ht="33.75" customHeight="1" x14ac:dyDescent="0.45">
      <c r="B2" s="30" t="s">
        <v>39</v>
      </c>
      <c r="C2" s="30"/>
      <c r="D2" s="30"/>
      <c r="F2" s="30" t="s">
        <v>22</v>
      </c>
      <c r="G2" s="30"/>
      <c r="H2" s="30"/>
    </row>
    <row r="3" spans="1:8" ht="63.75" customHeight="1" x14ac:dyDescent="0.35">
      <c r="B3" s="21" t="s">
        <v>37</v>
      </c>
      <c r="C3" s="21" t="s">
        <v>38</v>
      </c>
      <c r="D3" s="21" t="s">
        <v>40</v>
      </c>
      <c r="E3" s="15"/>
      <c r="F3" s="21" t="s">
        <v>37</v>
      </c>
      <c r="G3" s="21" t="s">
        <v>38</v>
      </c>
      <c r="H3" s="21" t="s">
        <v>40</v>
      </c>
    </row>
    <row r="4" spans="1:8" ht="63.75" customHeight="1" x14ac:dyDescent="0.25">
      <c r="B4" s="16">
        <f>COUNTA(TB_Produtos[Produtos])</f>
        <v>39</v>
      </c>
      <c r="C4" s="16">
        <f>SUM(TB_Produtos[Estoque])</f>
        <v>231</v>
      </c>
      <c r="D4" s="31">
        <f>AVERAGE(TB_Produtos[Estoque])</f>
        <v>5.9230769230769234</v>
      </c>
      <c r="F4" s="16">
        <f>COUNTIF(TB_Produtos[Produtos],F2)</f>
        <v>3</v>
      </c>
      <c r="G4" s="16">
        <f>SUMIF(TB_Produtos[Produtos],F2,TB_Produtos[Estoque])</f>
        <v>28</v>
      </c>
      <c r="H4" s="17">
        <f>AVERAGEIF(TB_Produtos[Produtos],F2,TB_Produtos[Estoque])</f>
        <v>9.3333333333333339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D26" sqref="D26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3" t="s">
        <v>4</v>
      </c>
      <c r="C3" s="3" t="s">
        <v>35</v>
      </c>
    </row>
    <row r="5" spans="2:8" ht="15.75" thickBot="1" x14ac:dyDescent="0.3"/>
    <row r="6" spans="2:8" ht="18.75" x14ac:dyDescent="0.3">
      <c r="B6" s="22" t="s">
        <v>0</v>
      </c>
      <c r="C6" s="22" t="s">
        <v>1</v>
      </c>
      <c r="D6" s="22" t="s">
        <v>10</v>
      </c>
      <c r="E6" s="22" t="s">
        <v>11</v>
      </c>
      <c r="F6" s="22" t="s">
        <v>20</v>
      </c>
      <c r="G6" s="23" t="s">
        <v>16</v>
      </c>
      <c r="H6" s="24" t="s">
        <v>18</v>
      </c>
    </row>
    <row r="7" spans="2:8" x14ac:dyDescent="0.25">
      <c r="B7" s="2" t="s">
        <v>27</v>
      </c>
      <c r="C7" s="3" t="s">
        <v>4</v>
      </c>
      <c r="D7" s="2" t="s">
        <v>12</v>
      </c>
      <c r="E7" s="4">
        <v>92.9</v>
      </c>
      <c r="F7" s="4">
        <v>83.61</v>
      </c>
      <c r="G7" s="18">
        <v>6</v>
      </c>
      <c r="H7" s="19">
        <v>501.65999999999997</v>
      </c>
    </row>
    <row r="8" spans="2:8" x14ac:dyDescent="0.25">
      <c r="B8" s="2" t="s">
        <v>30</v>
      </c>
      <c r="C8" s="3" t="s">
        <v>4</v>
      </c>
      <c r="D8" s="2" t="s">
        <v>12</v>
      </c>
      <c r="E8" s="4">
        <v>48.9</v>
      </c>
      <c r="F8" s="4">
        <v>44.01</v>
      </c>
      <c r="G8" s="18">
        <v>2</v>
      </c>
      <c r="H8" s="19">
        <v>88.02</v>
      </c>
    </row>
    <row r="9" spans="2:8" x14ac:dyDescent="0.25">
      <c r="B9" s="2" t="s">
        <v>22</v>
      </c>
      <c r="C9" s="3" t="s">
        <v>4</v>
      </c>
      <c r="D9" s="2" t="s">
        <v>12</v>
      </c>
      <c r="E9" s="4">
        <v>42.5</v>
      </c>
      <c r="F9" s="4">
        <v>38.25</v>
      </c>
      <c r="G9" s="18">
        <v>6</v>
      </c>
      <c r="H9" s="19">
        <v>229.5</v>
      </c>
    </row>
    <row r="10" spans="2:8" x14ac:dyDescent="0.25">
      <c r="B10" s="2" t="s">
        <v>9</v>
      </c>
      <c r="C10" s="3" t="s">
        <v>4</v>
      </c>
      <c r="D10" s="2" t="s">
        <v>12</v>
      </c>
      <c r="E10" s="4">
        <v>32.9</v>
      </c>
      <c r="F10" s="4">
        <v>29.61</v>
      </c>
      <c r="G10" s="18">
        <v>6</v>
      </c>
      <c r="H10" s="19">
        <v>177.66</v>
      </c>
    </row>
    <row r="11" spans="2:8" x14ac:dyDescent="0.25">
      <c r="B11" s="2" t="s">
        <v>26</v>
      </c>
      <c r="C11" s="3" t="s">
        <v>4</v>
      </c>
      <c r="D11" s="2" t="s">
        <v>12</v>
      </c>
      <c r="E11" s="4">
        <v>299.89999999999998</v>
      </c>
      <c r="F11" s="4">
        <v>269.90999999999997</v>
      </c>
      <c r="G11" s="18">
        <v>1</v>
      </c>
      <c r="H11" s="19">
        <v>269.90999999999997</v>
      </c>
    </row>
    <row r="12" spans="2:8" x14ac:dyDescent="0.25">
      <c r="B12" s="2" t="s">
        <v>25</v>
      </c>
      <c r="C12" s="3" t="s">
        <v>4</v>
      </c>
      <c r="D12" s="2" t="s">
        <v>12</v>
      </c>
      <c r="E12" s="4">
        <v>299.89999999999998</v>
      </c>
      <c r="F12" s="4">
        <v>269.90999999999997</v>
      </c>
      <c r="G12" s="18">
        <v>1</v>
      </c>
      <c r="H12" s="19">
        <v>269.90999999999997</v>
      </c>
    </row>
    <row r="13" spans="2:8" x14ac:dyDescent="0.25">
      <c r="B13" s="2" t="s">
        <v>29</v>
      </c>
      <c r="C13" s="3" t="s">
        <v>4</v>
      </c>
      <c r="D13" s="2" t="s">
        <v>12</v>
      </c>
      <c r="E13" s="4">
        <v>93.5</v>
      </c>
      <c r="F13" s="4">
        <v>84.15</v>
      </c>
      <c r="G13" s="18">
        <v>2</v>
      </c>
      <c r="H13" s="19">
        <v>168.3</v>
      </c>
    </row>
    <row r="14" spans="2:8" ht="15.75" thickBot="1" x14ac:dyDescent="0.3">
      <c r="B14" s="2" t="s">
        <v>28</v>
      </c>
      <c r="C14" s="3" t="s">
        <v>4</v>
      </c>
      <c r="D14" s="2" t="s">
        <v>12</v>
      </c>
      <c r="E14" s="4">
        <v>146</v>
      </c>
      <c r="F14" s="4">
        <v>131.4</v>
      </c>
      <c r="G14" s="18">
        <v>2</v>
      </c>
      <c r="H14" s="20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Tab Meu Gráfico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katynnie exonnie</cp:lastModifiedBy>
  <cp:lastPrinted>2023-06-07T14:57:58Z</cp:lastPrinted>
  <dcterms:created xsi:type="dcterms:W3CDTF">2023-06-02T17:54:12Z</dcterms:created>
  <dcterms:modified xsi:type="dcterms:W3CDTF">2024-04-18T00:17:55Z</dcterms:modified>
</cp:coreProperties>
</file>