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Exel\Meteora-Exel\"/>
    </mc:Choice>
  </mc:AlternateContent>
  <xr:revisionPtr revIDLastSave="0" documentId="13_ncr:1_{C1647044-FB6D-4998-8340-956A80CB5476}" xr6:coauthVersionLast="47" xr6:coauthVersionMax="47" xr10:uidLastSave="{00000000-0000-0000-0000-000000000000}"/>
  <bookViews>
    <workbookView xWindow="-120" yWindow="-120" windowWidth="29040" windowHeight="15840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4" l="1"/>
  <c r="F7" i="24"/>
  <c r="C11" i="24" a="1"/>
  <c r="C11" i="24" s="1"/>
  <c r="C10" i="24"/>
  <c r="C9" i="24" a="1"/>
  <c r="C9" i="24" s="1"/>
  <c r="C8" i="24" a="1"/>
  <c r="C8" i="24" s="1"/>
  <c r="C7" i="24"/>
  <c r="G12" i="24" l="1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<sst xmlns="http://schemas.openxmlformats.org/spreadsheetml/2006/main" count="489" uniqueCount="167">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</sst>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sz val="11"/>
      <color rgb="FFFF0000"/>
      <name val="Calibri"/>
      <family val="2"/>
      <scheme val="minor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0" fontId="25" fillId="0" borderId="0" xfId="0" applyFont="1"/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7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190499</xdr:colOff>
      <xdr:row>0</xdr:row>
      <xdr:rowOff>85725</xdr:rowOff>
    </xdr:from>
    <xdr:to>
      <xdr:col>10</xdr:col>
      <xdr:colOff>264794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6</xdr:col>
      <xdr:colOff>371475</xdr:colOff>
      <xdr:row>0</xdr:row>
      <xdr:rowOff>85725</xdr:rowOff>
    </xdr:from>
    <xdr:to>
      <xdr:col>8</xdr:col>
      <xdr:colOff>131445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519113</xdr:colOff>
      <xdr:row>0</xdr:row>
      <xdr:rowOff>85725</xdr:rowOff>
    </xdr:from>
    <xdr:to>
      <xdr:col>6</xdr:col>
      <xdr:colOff>279083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885825</xdr:colOff>
      <xdr:row>0</xdr:row>
      <xdr:rowOff>85725</xdr:rowOff>
    </xdr:from>
    <xdr:to>
      <xdr:col>4</xdr:col>
      <xdr:colOff>426720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933449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76200</xdr:colOff>
      <xdr:row>0</xdr:row>
      <xdr:rowOff>85725</xdr:rowOff>
    </xdr:from>
    <xdr:to>
      <xdr:col>8</xdr:col>
      <xdr:colOff>264795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147638</xdr:colOff>
      <xdr:row>0</xdr:row>
      <xdr:rowOff>85725</xdr:rowOff>
    </xdr:from>
    <xdr:to>
      <xdr:col>6</xdr:col>
      <xdr:colOff>1126808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638175</xdr:colOff>
      <xdr:row>0</xdr:row>
      <xdr:rowOff>85725</xdr:rowOff>
    </xdr:from>
    <xdr:to>
      <xdr:col>6</xdr:col>
      <xdr:colOff>55245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/>
    <tableColumn id="2" xr3:uid="{4BEBDE19-FA81-4412-AC83-E0AE6998A9B4}" name="Desconto" dataDxfId="3" dataCellStyle="Porcentagem"/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>
      <selection activeCell="A4" sqref="A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1.5703125" bestFit="1" customWidth="1"/>
    <col min="2" max="2" width="15.5703125" bestFit="1" customWidth="1"/>
    <col min="3" max="3" width="18.140625" bestFit="1" customWidth="1"/>
    <col min="4" max="4" width="21.5703125" bestFit="1" customWidth="1"/>
  </cols>
  <sheetData>
    <row r="1" spans="1:5" s="40" customFormat="1" ht="40.15" customHeight="1">
      <c r="A1" s="43"/>
      <c r="B1" s="83" t="s">
        <v>134</v>
      </c>
      <c r="C1" s="83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/>
  </sheetViews>
  <sheetFormatPr defaultRowHeight="15"/>
  <cols>
    <col min="1" max="1" width="8.85546875" style="1" hidden="1" customWidth="1"/>
    <col min="2" max="2" width="10.7109375" style="1" bestFit="1" customWidth="1"/>
    <col min="3" max="3" width="13.85546875" style="1" bestFit="1" customWidth="1"/>
    <col min="4" max="4" width="14.28515625" style="1" bestFit="1" customWidth="1"/>
    <col min="5" max="5" width="10.42578125" bestFit="1" customWidth="1"/>
    <col min="6" max="6" width="23.42578125" bestFit="1" customWidth="1"/>
    <col min="7" max="7" width="17.140625" bestFit="1" customWidth="1"/>
    <col min="8" max="8" width="11.85546875" bestFit="1" customWidth="1"/>
    <col min="9" max="9" width="17.5703125" bestFit="1" customWidth="1"/>
  </cols>
  <sheetData>
    <row r="1" spans="1:9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1"/>
      <c r="H5" s="8">
        <f>TB_Vendas[[#This Row],[Preço Unitário]]*TB_Vendas[[#This Row],[Qtd]]</f>
        <v>0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1"/>
      <c r="H6" s="8">
        <f>TB_Vendas[[#This Row],[Preço Unitário]]*TB_Vendas[[#This Row],[Qtd]]</f>
        <v>0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1"/>
      <c r="H7" s="8">
        <f>TB_Vendas[[#This Row],[Preço Unitário]]*TB_Vendas[[#This Row],[Qtd]]</f>
        <v>0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1"/>
      <c r="H8" s="8">
        <f>TB_Vendas[[#This Row],[Preço Unitário]]*TB_Vendas[[#This Row],[Qtd]]</f>
        <v>0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1"/>
      <c r="H9" s="8">
        <f>TB_Vendas[[#This Row],[Preço Unitário]]*TB_Vendas[[#This Row],[Qtd]]</f>
        <v>0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1"/>
      <c r="H10" s="8">
        <f>TB_Vendas[[#This Row],[Preço Unitário]]*TB_Vendas[[#This Row],[Qtd]]</f>
        <v>0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1"/>
      <c r="H11" s="8">
        <f>TB_Vendas[[#This Row],[Preço Unitário]]*TB_Vendas[[#This Row],[Qtd]]</f>
        <v>0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1"/>
      <c r="H12" s="8">
        <f>TB_Vendas[[#This Row],[Preço Unitário]]*TB_Vendas[[#This Row],[Qtd]]</f>
        <v>0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1"/>
      <c r="H13" s="8">
        <f>TB_Vendas[[#This Row],[Preço Unitário]]*TB_Vendas[[#This Row],[Qtd]]</f>
        <v>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1"/>
      <c r="H14" s="8">
        <f>TB_Vendas[[#This Row],[Preço Unitário]]*TB_Vendas[[#This Row],[Qtd]]</f>
        <v>0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1"/>
      <c r="H15" s="8">
        <f>TB_Vendas[[#This Row],[Preço Unitário]]*TB_Vendas[[#This Row],[Qtd]]</f>
        <v>0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1"/>
      <c r="H16" s="8">
        <f>TB_Vendas[[#This Row],[Preço Unitário]]*TB_Vendas[[#This Row],[Qtd]]</f>
        <v>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1"/>
      <c r="H17" s="8">
        <f>TB_Vendas[[#This Row],[Preço Unitário]]*TB_Vendas[[#This Row],[Qtd]]</f>
        <v>0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1"/>
      <c r="H18" s="8">
        <f>TB_Vendas[[#This Row],[Preço Unitário]]*TB_Vendas[[#This Row],[Qtd]]</f>
        <v>0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1"/>
      <c r="H19" s="8">
        <f>TB_Vendas[[#This Row],[Preço Unitário]]*TB_Vendas[[#This Row],[Qtd]]</f>
        <v>0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1"/>
      <c r="H20" s="8">
        <f>TB_Vendas[[#This Row],[Preço Unitário]]*TB_Vendas[[#This Row],[Qtd]]</f>
        <v>0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1"/>
      <c r="H21" s="8">
        <f>TB_Vendas[[#This Row],[Preço Unitário]]*TB_Vendas[[#This Row],[Qtd]]</f>
        <v>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1"/>
      <c r="H22" s="8">
        <f>TB_Vendas[[#This Row],[Preço Unitário]]*TB_Vendas[[#This Row],[Qtd]]</f>
        <v>0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1"/>
      <c r="H23" s="8">
        <f>TB_Vendas[[#This Row],[Preço Unitário]]*TB_Vendas[[#This Row],[Qtd]]</f>
        <v>0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1"/>
      <c r="H24" s="8">
        <f>TB_Vendas[[#This Row],[Preço Unitário]]*TB_Vendas[[#This Row],[Qtd]]</f>
        <v>0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1"/>
      <c r="H25" s="8">
        <f>TB_Vendas[[#This Row],[Preço Unitário]]*TB_Vendas[[#This Row],[Qtd]]</f>
        <v>0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1"/>
      <c r="H26" s="8">
        <f>TB_Vendas[[#This Row],[Preço Unitário]]*TB_Vendas[[#This Row],[Qtd]]</f>
        <v>0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1"/>
      <c r="H27" s="8">
        <f>TB_Vendas[[#This Row],[Preço Unitário]]*TB_Vendas[[#This Row],[Qtd]]</f>
        <v>0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1"/>
      <c r="H28" s="8">
        <f>TB_Vendas[[#This Row],[Preço Unitário]]*TB_Vendas[[#This Row],[Qtd]]</f>
        <v>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1"/>
      <c r="H29" s="8">
        <f>TB_Vendas[[#This Row],[Preço Unitário]]*TB_Vendas[[#This Row],[Qtd]]</f>
        <v>0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1"/>
      <c r="H30" s="8">
        <f>TB_Vendas[[#This Row],[Preço Unitário]]*TB_Vendas[[#This Row],[Qtd]]</f>
        <v>0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1"/>
      <c r="H31" s="8">
        <f>TB_Vendas[[#This Row],[Preço Unitário]]*TB_Vendas[[#This Row],[Qtd]]</f>
        <v>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1"/>
      <c r="H32" s="8">
        <f>TB_Vendas[[#This Row],[Preço Unitário]]*TB_Vendas[[#This Row],[Qtd]]</f>
        <v>0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1"/>
      <c r="H33" s="8">
        <f>TB_Vendas[[#This Row],[Preço Unitário]]*TB_Vendas[[#This Row],[Qtd]]</f>
        <v>0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1"/>
      <c r="H34" s="8">
        <f>TB_Vendas[[#This Row],[Preço Unitário]]*TB_Vendas[[#This Row],[Qtd]]</f>
        <v>0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1"/>
      <c r="H35" s="8">
        <f>TB_Vendas[[#This Row],[Preço Unitário]]*TB_Vendas[[#This Row],[Qtd]]</f>
        <v>0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1"/>
      <c r="H36" s="8">
        <f>TB_Vendas[[#This Row],[Preço Unitário]]*TB_Vendas[[#This Row],[Qtd]]</f>
        <v>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1"/>
      <c r="H37" s="8">
        <f>TB_Vendas[[#This Row],[Preço Unitário]]*TB_Vendas[[#This Row],[Qtd]]</f>
        <v>0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1"/>
      <c r="H38" s="8">
        <f>TB_Vendas[[#This Row],[Preço Unitário]]*TB_Vendas[[#This Row],[Qtd]]</f>
        <v>0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1"/>
      <c r="H39" s="8">
        <f>TB_Vendas[[#This Row],[Preço Unitário]]*TB_Vendas[[#This Row],[Qtd]]</f>
        <v>0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1"/>
      <c r="H40" s="8">
        <f>TB_Vendas[[#This Row],[Preço Unitário]]*TB_Vendas[[#This Row],[Qtd]]</f>
        <v>0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1"/>
      <c r="H41" s="8">
        <f>TB_Vendas[[#This Row],[Preço Unitário]]*TB_Vendas[[#This Row],[Qtd]]</f>
        <v>0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1"/>
      <c r="H42" s="8">
        <f>TB_Vendas[[#This Row],[Preço Unitário]]*TB_Vendas[[#This Row],[Qtd]]</f>
        <v>0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1"/>
      <c r="H43" s="8">
        <f>TB_Vendas[[#This Row],[Preço Unitário]]*TB_Vendas[[#This Row],[Qtd]]</f>
        <v>0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1"/>
      <c r="H44" s="8">
        <f>TB_Vendas[[#This Row],[Preço Unitário]]*TB_Vendas[[#This Row],[Qtd]]</f>
        <v>0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1"/>
      <c r="H45" s="8">
        <f>TB_Vendas[[#This Row],[Preço Unitário]]*TB_Vendas[[#This Row],[Qtd]]</f>
        <v>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1"/>
      <c r="H46" s="8">
        <f>TB_Vendas[[#This Row],[Preço Unitário]]*TB_Vendas[[#This Row],[Qtd]]</f>
        <v>0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1"/>
      <c r="H47" s="8">
        <f>TB_Vendas[[#This Row],[Preço Unitário]]*TB_Vendas[[#This Row],[Qtd]]</f>
        <v>0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1"/>
      <c r="H48" s="8">
        <f>TB_Vendas[[#This Row],[Preço Unitário]]*TB_Vendas[[#This Row],[Qtd]]</f>
        <v>0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1"/>
      <c r="H49" s="8">
        <f>TB_Vendas[[#This Row],[Preço Unitário]]*TB_Vendas[[#This Row],[Qtd]]</f>
        <v>0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1"/>
      <c r="H50" s="8">
        <f>TB_Vendas[[#This Row],[Preço Unitário]]*TB_Vendas[[#This Row],[Qtd]]</f>
        <v>0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1"/>
      <c r="H51" s="8">
        <f>TB_Vendas[[#This Row],[Preço Unitário]]*TB_Vendas[[#This Row],[Qtd]]</f>
        <v>0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1"/>
      <c r="H52" s="8">
        <f>TB_Vendas[[#This Row],[Preço Unitário]]*TB_Vendas[[#This Row],[Qtd]]</f>
        <v>0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1"/>
      <c r="H53" s="8">
        <f>TB_Vendas[[#This Row],[Preço Unitário]]*TB_Vendas[[#This Row],[Qtd]]</f>
        <v>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1"/>
      <c r="H54" s="8">
        <f>TB_Vendas[[#This Row],[Preço Unitário]]*TB_Vendas[[#This Row],[Qtd]]</f>
        <v>0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1"/>
      <c r="H55" s="8">
        <f>TB_Vendas[[#This Row],[Preço Unitário]]*TB_Vendas[[#This Row],[Qtd]]</f>
        <v>0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1"/>
      <c r="H56" s="8">
        <f>TB_Vendas[[#This Row],[Preço Unitário]]*TB_Vendas[[#This Row],[Qtd]]</f>
        <v>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1"/>
      <c r="H57" s="8">
        <f>TB_Vendas[[#This Row],[Preço Unitário]]*TB_Vendas[[#This Row],[Qtd]]</f>
        <v>0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1"/>
      <c r="H58" s="8">
        <f>TB_Vendas[[#This Row],[Preço Unitário]]*TB_Vendas[[#This Row],[Qtd]]</f>
        <v>0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1"/>
      <c r="H59" s="8">
        <f>TB_Vendas[[#This Row],[Preço Unitário]]*TB_Vendas[[#This Row],[Qtd]]</f>
        <v>0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1"/>
      <c r="H60" s="8">
        <f>TB_Vendas[[#This Row],[Preço Unitário]]*TB_Vendas[[#This Row],[Qtd]]</f>
        <v>0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1"/>
      <c r="H61" s="8">
        <f>TB_Vendas[[#This Row],[Preço Unitário]]*TB_Vendas[[#This Row],[Qtd]]</f>
        <v>0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1"/>
      <c r="H62" s="8">
        <f>TB_Vendas[[#This Row],[Preço Unitário]]*TB_Vendas[[#This Row],[Qtd]]</f>
        <v>0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1"/>
      <c r="H63" s="8">
        <f>TB_Vendas[[#This Row],[Preço Unitário]]*TB_Vendas[[#This Row],[Qtd]]</f>
        <v>0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1"/>
      <c r="H64" s="8">
        <f>TB_Vendas[[#This Row],[Preço Unitário]]*TB_Vendas[[#This Row],[Qtd]]</f>
        <v>0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1"/>
      <c r="H65" s="8">
        <f>TB_Vendas[[#This Row],[Preço Unitário]]*TB_Vendas[[#This Row],[Qtd]]</f>
        <v>0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1"/>
      <c r="H66" s="8">
        <f>TB_Vendas[[#This Row],[Preço Unitário]]*TB_Vendas[[#This Row],[Qtd]]</f>
        <v>0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1"/>
      <c r="H67" s="8">
        <f>TB_Vendas[[#This Row],[Preço Unitário]]*TB_Vendas[[#This Row],[Qtd]]</f>
        <v>0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1"/>
      <c r="H68" s="8">
        <f>TB_Vendas[[#This Row],[Preço Unitário]]*TB_Vendas[[#This Row],[Qtd]]</f>
        <v>0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1"/>
      <c r="H69" s="8">
        <f>TB_Vendas[[#This Row],[Preço Unitário]]*TB_Vendas[[#This Row],[Qtd]]</f>
        <v>0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1"/>
      <c r="H70" s="8">
        <f>TB_Vendas[[#This Row],[Preço Unitário]]*TB_Vendas[[#This Row],[Qtd]]</f>
        <v>0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1"/>
      <c r="H71" s="8">
        <f>TB_Vendas[[#This Row],[Preço Unitário]]*TB_Vendas[[#This Row],[Qtd]]</f>
        <v>0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1"/>
      <c r="H72" s="8">
        <f>TB_Vendas[[#This Row],[Preço Unitário]]*TB_Vendas[[#This Row],[Qtd]]</f>
        <v>0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1"/>
      <c r="H73" s="8">
        <f>TB_Vendas[[#This Row],[Preço Unitário]]*TB_Vendas[[#This Row],[Qtd]]</f>
        <v>0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1"/>
      <c r="H74" s="8">
        <f>TB_Vendas[[#This Row],[Preço Unitário]]*TB_Vendas[[#This Row],[Qtd]]</f>
        <v>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1"/>
      <c r="H75" s="8">
        <f>TB_Vendas[[#This Row],[Preço Unitário]]*TB_Vendas[[#This Row],[Qtd]]</f>
        <v>0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1"/>
      <c r="H76" s="8">
        <f>TB_Vendas[[#This Row],[Preço Unitário]]*TB_Vendas[[#This Row],[Qtd]]</f>
        <v>0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1"/>
      <c r="H77" s="8">
        <f>TB_Vendas[[#This Row],[Preço Unitário]]*TB_Vendas[[#This Row],[Qtd]]</f>
        <v>0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1"/>
      <c r="H78" s="8">
        <f>TB_Vendas[[#This Row],[Preço Unitário]]*TB_Vendas[[#This Row],[Qtd]]</f>
        <v>0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1"/>
      <c r="H79" s="8">
        <f>TB_Vendas[[#This Row],[Preço Unitário]]*TB_Vendas[[#This Row],[Qtd]]</f>
        <v>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1"/>
      <c r="H80" s="8">
        <f>TB_Vendas[[#This Row],[Preço Unitário]]*TB_Vendas[[#This Row],[Qtd]]</f>
        <v>0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1"/>
      <c r="H81" s="8">
        <f>TB_Vendas[[#This Row],[Preço Unitário]]*TB_Vendas[[#This Row],[Qtd]]</f>
        <v>0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1"/>
      <c r="H82" s="8">
        <f>TB_Vendas[[#This Row],[Preço Unitário]]*TB_Vendas[[#This Row],[Qtd]]</f>
        <v>0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1"/>
      <c r="H83" s="8">
        <f>TB_Vendas[[#This Row],[Preço Unitário]]*TB_Vendas[[#This Row],[Qtd]]</f>
        <v>0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1"/>
      <c r="H84" s="8">
        <f>TB_Vendas[[#This Row],[Preço Unitário]]*TB_Vendas[[#This Row],[Qtd]]</f>
        <v>0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1"/>
      <c r="H85" s="8">
        <f>TB_Vendas[[#This Row],[Preço Unitário]]*TB_Vendas[[#This Row],[Qtd]]</f>
        <v>0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1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workbookViewId="0">
      <selection activeCell="J14" sqref="J14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4" t="s">
        <v>154</v>
      </c>
      <c r="C4" s="84"/>
      <c r="D4" s="42"/>
      <c r="E4" s="84" t="s">
        <v>161</v>
      </c>
      <c r="F4" s="84"/>
    </row>
    <row r="5" spans="1:9" ht="5.25" customHeight="1" thickBot="1"/>
    <row r="6" spans="1:9" ht="24.6" customHeight="1" thickBot="1">
      <c r="B6" s="73" t="s">
        <v>155</v>
      </c>
      <c r="C6" s="72" t="s">
        <v>33</v>
      </c>
      <c r="E6" s="73" t="s">
        <v>160</v>
      </c>
      <c r="F6" s="77">
        <v>45018</v>
      </c>
    </row>
    <row r="7" spans="1:9" ht="24.6" customHeight="1" thickTop="1" thickBot="1">
      <c r="B7" s="73" t="s">
        <v>156</v>
      </c>
      <c r="C7" s="50" t="str">
        <f>IFERROR(VLOOKUP(C6,TB_Produtos[#All],2,FALSE),"Não encontrado")</f>
        <v>Bermuda</v>
      </c>
      <c r="E7" s="73" t="s">
        <v>163</v>
      </c>
      <c r="F7" s="50" t="str">
        <f>_xlfn.XLOOKUP(WEEKDAY(F6),'Cadastros Auxiliares'!B4:I4,'Cadastros Auxiliares'!B5:I5)</f>
        <v>Domingo</v>
      </c>
      <c r="G7" s="49"/>
    </row>
    <row r="8" spans="1:9" ht="24.6" customHeight="1" thickTop="1" thickBot="1">
      <c r="B8" s="74" t="s">
        <v>157</v>
      </c>
      <c r="C8" s="48" t="str" cm="1">
        <f t="array" ref="C8">_xlfn.XLOOKUP(C6,TB_Produtos[[#All],[Código]],TB_Produtos[[#All],[Tamanho]],"Não encontrado")</f>
        <v>M</v>
      </c>
      <c r="E8" s="74" t="s">
        <v>164</v>
      </c>
      <c r="F8" s="78"/>
      <c r="G8" s="49"/>
    </row>
    <row r="9" spans="1:9" ht="24.6" customHeight="1" thickTop="1" thickBot="1">
      <c r="B9" s="75" t="s">
        <v>158</v>
      </c>
      <c r="C9" s="48" t="str" cm="1">
        <f t="array" ref="C9">_xlfn.XLOOKUP(C6,TB_Produtos[[#All],[Código]],TB_Produtos[[#All],[Categoria]])</f>
        <v>Vestuário</v>
      </c>
      <c r="E9" s="76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5" t="s">
        <v>165</v>
      </c>
      <c r="C10" s="78">
        <f>VLOOKUP(C6,TB_Produtos[#All],6,FALSE)</f>
        <v>69.900000000000006</v>
      </c>
      <c r="G10" s="49"/>
    </row>
    <row r="11" spans="1:9" ht="24.6" customHeight="1" thickTop="1" thickBot="1">
      <c r="B11" s="73" t="s">
        <v>159</v>
      </c>
      <c r="C11" s="50" cm="1">
        <f t="array" ref="C11">_xlfn.XLOOKUP(C6,TB_Produtos[[#All],[Código]],TB_Produtos[[#All],[Estoque]],"Você fez merda")</f>
        <v>17</v>
      </c>
      <c r="G11">
        <f>WEEKDAY(F6)</f>
        <v>1</v>
      </c>
    </row>
    <row r="12" spans="1:9" ht="23.25" thickTop="1" thickBot="1">
      <c r="B12" s="79" t="s">
        <v>166</v>
      </c>
      <c r="C12" s="51"/>
      <c r="E12" s="80"/>
      <c r="G12" t="str">
        <f>HLOOKUP(G11,'Cadastros Auxiliares'!B4:I5,2,FALSE)</f>
        <v>Domingo</v>
      </c>
    </row>
    <row r="13" spans="1:9" ht="23.25">
      <c r="E13" s="81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F8" sqref="F8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69"/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69"/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70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5" t="s">
        <v>78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Q2" s="85" t="s">
        <v>79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/>
      <c r="BK2" s="85" t="s">
        <v>80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7"/>
    </row>
    <row r="3" spans="3:80" ht="9.75" customHeight="1" thickBot="1">
      <c r="W3" s="88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Q3" s="88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90"/>
      <c r="BK3" s="88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/>
    </row>
    <row r="4" spans="3:80" ht="9.75" customHeight="1">
      <c r="W4" s="100">
        <f>COUNTA(TB_Produtos[Código])</f>
        <v>60</v>
      </c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2"/>
      <c r="AQ4" s="100">
        <f>SUM(TB_Vendas[Qtd])</f>
        <v>250</v>
      </c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2"/>
      <c r="BK4" s="109">
        <f>SUM(TB_Vendas[Total])</f>
        <v>0</v>
      </c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1"/>
    </row>
    <row r="5" spans="3:80" ht="9.75" customHeight="1">
      <c r="W5" s="103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5"/>
      <c r="AQ5" s="103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5"/>
      <c r="BK5" s="112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4"/>
    </row>
    <row r="6" spans="3:80" ht="9.75" customHeight="1">
      <c r="W6" s="103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5"/>
      <c r="AQ6" s="103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5"/>
      <c r="BK6" s="112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4"/>
    </row>
    <row r="7" spans="3:80" ht="9.75" customHeight="1" thickBot="1">
      <c r="W7" s="106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8"/>
      <c r="AQ7" s="106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8"/>
      <c r="BK7" s="115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7"/>
    </row>
    <row r="8" spans="3:80" ht="9.75" customHeight="1" thickBot="1"/>
    <row r="9" spans="3:80" ht="9.75" customHeight="1">
      <c r="C9" s="85" t="s">
        <v>81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7"/>
    </row>
    <row r="10" spans="3:80" ht="9.75" customHeight="1" thickBot="1"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90"/>
    </row>
    <row r="11" spans="3:80" ht="9.75" customHeight="1">
      <c r="C11" s="91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3"/>
    </row>
    <row r="12" spans="3:80" ht="9.75" customHeight="1">
      <c r="C12" s="94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6"/>
    </row>
    <row r="13" spans="3:80" ht="9.75" customHeight="1">
      <c r="C13" s="94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6"/>
    </row>
    <row r="14" spans="3:80" ht="9.75" customHeight="1">
      <c r="C14" s="94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6"/>
    </row>
    <row r="15" spans="3:80" ht="9.75" customHeight="1">
      <c r="C15" s="94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6"/>
    </row>
    <row r="16" spans="3:80" ht="9.75" customHeight="1">
      <c r="C16" s="94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6"/>
    </row>
    <row r="17" spans="3:80" ht="9.75" customHeight="1">
      <c r="C17" s="94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6"/>
    </row>
    <row r="18" spans="3:80" ht="9.75" customHeight="1">
      <c r="C18" s="94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6"/>
    </row>
    <row r="19" spans="3:80" ht="9.75" customHeight="1">
      <c r="C19" s="94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6"/>
    </row>
    <row r="20" spans="3:80" ht="9.75" customHeight="1">
      <c r="C20" s="94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6"/>
    </row>
    <row r="21" spans="3:80" ht="9.75" customHeight="1"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6"/>
    </row>
    <row r="22" spans="3:80" ht="9.75" customHeight="1">
      <c r="C22" s="94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6"/>
    </row>
    <row r="23" spans="3:80" ht="9.75" customHeight="1">
      <c r="C23" s="94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6"/>
    </row>
    <row r="24" spans="3:80" ht="9.75" customHeight="1" thickBot="1">
      <c r="C24" s="97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9"/>
    </row>
    <row r="25" spans="3:80" ht="9.75" customHeight="1" thickBot="1"/>
    <row r="26" spans="3:80" ht="9.75" customHeight="1">
      <c r="C26" s="85" t="s">
        <v>82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7"/>
      <c r="AO26" s="13"/>
      <c r="AP26" s="13"/>
      <c r="AQ26" s="85" t="s">
        <v>83</v>
      </c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</row>
    <row r="27" spans="3:80" ht="9.75" customHeight="1" thickBot="1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  <c r="AO27" s="13"/>
      <c r="AP27" s="13"/>
      <c r="AQ27" s="88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>
      <c r="C28" s="91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3"/>
      <c r="AQ28" s="91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3"/>
    </row>
    <row r="29" spans="3:80" ht="9.75" customHeight="1">
      <c r="C29" s="94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6"/>
      <c r="AQ29" s="94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6"/>
    </row>
    <row r="30" spans="3:80" ht="9.75" customHeight="1">
      <c r="C30" s="94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6"/>
      <c r="AQ30" s="94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6"/>
    </row>
    <row r="31" spans="3:80" ht="9.75" customHeight="1">
      <c r="C31" s="94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6"/>
      <c r="AQ31" s="94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6"/>
    </row>
    <row r="32" spans="3:80" ht="9.75" customHeight="1">
      <c r="C32" s="94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6"/>
      <c r="AQ32" s="94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6"/>
    </row>
    <row r="33" spans="3:80" ht="9.75" customHeight="1">
      <c r="C33" s="94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6"/>
      <c r="AQ33" s="94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6"/>
    </row>
    <row r="34" spans="3:80" ht="9.75" customHeight="1">
      <c r="C34" s="94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6"/>
      <c r="AQ34" s="94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6"/>
    </row>
    <row r="35" spans="3:80" ht="9.75" customHeight="1">
      <c r="C35" s="94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6"/>
      <c r="AQ35" s="94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6"/>
    </row>
    <row r="36" spans="3:80" ht="9.75" customHeight="1">
      <c r="C36" s="94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6"/>
      <c r="AQ36" s="94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6"/>
    </row>
    <row r="37" spans="3:80" ht="9.75" customHeight="1">
      <c r="C37" s="94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6"/>
      <c r="AQ37" s="94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6"/>
    </row>
    <row r="38" spans="3:80" ht="9.75" customHeight="1">
      <c r="C38" s="94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6"/>
      <c r="AQ38" s="94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6"/>
    </row>
    <row r="39" spans="3:80" ht="9.75" customHeight="1">
      <c r="C39" s="94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6"/>
      <c r="AQ39" s="94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6"/>
    </row>
    <row r="40" spans="3:80" ht="9.75" customHeight="1">
      <c r="C40" s="94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6"/>
      <c r="AQ40" s="94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6"/>
    </row>
    <row r="41" spans="3:80" ht="9.75" customHeight="1">
      <c r="C41" s="94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6"/>
      <c r="AQ41" s="94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6"/>
    </row>
    <row r="42" spans="3:80" ht="9.75" customHeight="1">
      <c r="C42" s="94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6"/>
      <c r="AQ42" s="94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6"/>
    </row>
    <row r="43" spans="3:80" ht="9.75" customHeight="1">
      <c r="C43" s="94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6"/>
      <c r="AQ43" s="94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6"/>
    </row>
    <row r="44" spans="3:80" ht="9.75" customHeight="1">
      <c r="C44" s="94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6"/>
      <c r="AQ44" s="94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6"/>
    </row>
    <row r="45" spans="3:80" ht="9.75" customHeight="1">
      <c r="C45" s="94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6"/>
      <c r="AQ45" s="94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6"/>
    </row>
    <row r="46" spans="3:80" ht="9.75" customHeight="1" thickBot="1">
      <c r="C46" s="97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Q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katynnie exonnie</cp:lastModifiedBy>
  <cp:lastPrinted>2023-06-07T14:57:58Z</cp:lastPrinted>
  <dcterms:created xsi:type="dcterms:W3CDTF">2023-06-02T17:54:12Z</dcterms:created>
  <dcterms:modified xsi:type="dcterms:W3CDTF">2024-04-05T11:13:42Z</dcterms:modified>
</cp:coreProperties>
</file>