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443067D3-5BA0-4E3D-844B-FBC11839A9CA}" xr6:coauthVersionLast="47" xr6:coauthVersionMax="47" xr10:uidLastSave="{00000000-0000-0000-0000-000000000000}"/>
  <bookViews>
    <workbookView xWindow="-120" yWindow="-120" windowWidth="29040" windowHeight="15840" xr2:uid="{0D21CFB7-6993-43B3-8824-1AEE6CE8FEFC}"/>
  </bookViews>
  <sheets>
    <sheet name="Produtos" sheetId="1" r:id="rId1"/>
    <sheet name="Produtos Tabela" sheetId="6" r:id="rId2"/>
    <sheet name="Meu Gráfico" sheetId="5" r:id="rId3"/>
    <sheet name="Tabela de Produtos" sheetId="3" r:id="rId4"/>
    <sheet name="P-Gráfico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6" l="1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9" i="1"/>
  <c r="I39" i="1" s="1"/>
  <c r="J39" i="1" s="1"/>
  <c r="H37" i="1"/>
  <c r="I37" i="1" s="1"/>
  <c r="J37" i="1" s="1"/>
  <c r="H38" i="1"/>
  <c r="I38" i="1" s="1"/>
  <c r="J38" i="1" s="1"/>
  <c r="H4" i="1"/>
  <c r="I4" i="1" s="1"/>
  <c r="J4" i="1" s="1"/>
  <c r="H6" i="1"/>
  <c r="I6" i="1" s="1"/>
  <c r="J6" i="1" s="1"/>
  <c r="H5" i="1"/>
  <c r="I5" i="1" s="1"/>
  <c r="J5" i="1" s="1"/>
  <c r="H15" i="1"/>
  <c r="I15" i="1" s="1"/>
  <c r="J15" i="1" s="1"/>
  <c r="H14" i="1"/>
  <c r="I14" i="1" s="1"/>
  <c r="J14" i="1" s="1"/>
  <c r="H13" i="1"/>
  <c r="I13" i="1" s="1"/>
  <c r="H34" i="1"/>
  <c r="I34" i="1" s="1"/>
  <c r="H36" i="1"/>
  <c r="I36" i="1" s="1"/>
  <c r="J36" i="1" s="1"/>
  <c r="H35" i="1"/>
  <c r="I35" i="1" s="1"/>
  <c r="J35" i="1" s="1"/>
  <c r="H33" i="1"/>
  <c r="I33" i="1" s="1"/>
  <c r="J33" i="1" s="1"/>
  <c r="H32" i="1"/>
  <c r="I32" i="1" s="1"/>
  <c r="J32" i="1" s="1"/>
  <c r="H31" i="1"/>
  <c r="I31" i="1" s="1"/>
  <c r="J31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9" i="1"/>
  <c r="F39" i="1" s="1"/>
  <c r="E37" i="1"/>
  <c r="F37" i="1" s="1"/>
  <c r="E38" i="1"/>
  <c r="F38" i="1" s="1"/>
  <c r="E4" i="1"/>
  <c r="E6" i="1"/>
  <c r="F6" i="1" s="1"/>
  <c r="E5" i="1"/>
  <c r="F5" i="1" s="1"/>
  <c r="E15" i="1"/>
  <c r="F15" i="1" s="1"/>
  <c r="E14" i="1"/>
  <c r="F14" i="1" s="1"/>
  <c r="E13" i="1"/>
  <c r="F13" i="1" s="1"/>
  <c r="E34" i="1"/>
  <c r="F34" i="1" s="1"/>
  <c r="E36" i="1"/>
  <c r="F36" i="1" s="1"/>
  <c r="E35" i="1"/>
  <c r="F35" i="1" s="1"/>
  <c r="E33" i="1"/>
  <c r="F33" i="1" s="1"/>
  <c r="E32" i="1"/>
  <c r="F32" i="1" s="1"/>
  <c r="E31" i="1"/>
  <c r="F31" i="1" s="1"/>
  <c r="E8" i="1"/>
  <c r="F8" i="1" s="1"/>
  <c r="E7" i="1"/>
  <c r="F7" i="1" s="1"/>
  <c r="E9" i="1"/>
  <c r="F9" i="1" s="1"/>
  <c r="E22" i="1"/>
  <c r="F22" i="1" s="1"/>
  <c r="G44" i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0" i="1"/>
  <c r="F20" i="1" s="1"/>
  <c r="E19" i="1"/>
  <c r="F19" i="1" s="1"/>
  <c r="E18" i="1"/>
  <c r="F18" i="1" s="1"/>
  <c r="E17" i="1"/>
  <c r="F17" i="1" s="1"/>
  <c r="E16" i="1"/>
  <c r="F16" i="1" s="1"/>
  <c r="E30" i="1"/>
  <c r="F30" i="1" s="1"/>
  <c r="E29" i="1"/>
  <c r="F29" i="1" s="1"/>
  <c r="E26" i="1"/>
  <c r="F26" i="1" s="1"/>
  <c r="E28" i="1"/>
  <c r="F28" i="1" s="1"/>
  <c r="E27" i="1"/>
  <c r="F27" i="1" s="1"/>
  <c r="E24" i="1"/>
  <c r="F24" i="1" s="1"/>
  <c r="E25" i="1"/>
  <c r="F25" i="1" s="1"/>
  <c r="E23" i="1"/>
  <c r="F23" i="1" s="1"/>
  <c r="E12" i="1"/>
  <c r="F12" i="1" s="1"/>
  <c r="E10" i="1"/>
  <c r="F10" i="1" s="1"/>
  <c r="E11" i="1"/>
  <c r="F11" i="1" s="1"/>
  <c r="E40" i="1"/>
  <c r="F40" i="1" s="1"/>
  <c r="E42" i="1"/>
  <c r="F42" i="1" s="1"/>
  <c r="E21" i="1"/>
  <c r="F21" i="1" s="1"/>
  <c r="H21" i="1"/>
  <c r="I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8" i="1"/>
  <c r="I28" i="1" s="1"/>
  <c r="H27" i="1"/>
  <c r="I27" i="1" s="1"/>
  <c r="H24" i="1"/>
  <c r="I24" i="1" s="1"/>
  <c r="H25" i="1"/>
  <c r="I25" i="1" s="1"/>
  <c r="H23" i="1"/>
  <c r="I23" i="1" s="1"/>
  <c r="J23" i="1" s="1"/>
  <c r="H12" i="1"/>
  <c r="I12" i="1" s="1"/>
  <c r="J12" i="1" s="1"/>
  <c r="H10" i="1"/>
  <c r="I10" i="1" s="1"/>
  <c r="J10" i="1" s="1"/>
  <c r="H11" i="1"/>
  <c r="I11" i="1" s="1"/>
  <c r="J11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3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8" i="1"/>
  <c r="J21" i="1"/>
  <c r="J41" i="1"/>
  <c r="J25" i="1"/>
  <c r="J24" i="1"/>
  <c r="J27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<sst xmlns="http://schemas.openxmlformats.org/spreadsheetml/2006/main" count="329" uniqueCount="51">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</sst>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41"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abela6" displayName="Tabela6" ref="A3:J43" totalsRowCount="1" headerRowDxfId="40" totalsRowDxfId="37" headerRowBorderDxfId="39" tableBorderDxfId="38" totalsRowBorderDxfId="36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5" totalsRowDxfId="34"/>
    <tableColumn id="2" xr3:uid="{43384F10-6B22-4897-976F-3F386E831F5F}" name="Tamanho" totalsRowDxfId="33"/>
    <tableColumn id="3" xr3:uid="{ABAC2F85-979D-4665-A1E9-B6C6D01BD2E3}" name="Categoria" dataDxfId="32" totalsRowDxfId="31"/>
    <tableColumn id="4" xr3:uid="{5A199DB8-DEAF-428B-B0A9-0A4B4BBB79F2}" name="Preço Unitário" totalsRowFunction="sum" dataDxfId="30" totalsRowDxfId="29"/>
    <tableColumn id="5" xr3:uid="{A2AEBE90-6B04-4052-9CCA-CE496F29DD9E}" name="Valor do Descoto" totalsRowFunction="sum" dataDxfId="28" totalsRowDxfId="27">
      <calculatedColumnFormula>D4*$L$4</calculatedColumnFormula>
    </tableColumn>
    <tableColumn id="6" xr3:uid="{CE44F581-20A2-4B35-A9DA-C1C0F55716A8}" name="Valor p/uni já c/ desonto" totalsRowFunction="sum" dataDxfId="26" totalsRowDxfId="25">
      <calculatedColumnFormula>D4-E4</calculatedColumnFormula>
    </tableColumn>
    <tableColumn id="7" xr3:uid="{8CCC345F-9C9F-43C4-9939-85B9D76AC490}" name="Qtd" totalsRowFunction="sum" dataDxfId="24" totalsRowDxfId="23"/>
    <tableColumn id="8" xr3:uid="{4B7EDBAD-C85D-4938-AA89-9DDD8717E7DE}" name="Valor Total" totalsRowFunction="sum" dataDxfId="22" totalsRowDxfId="21">
      <calculatedColumnFormula>D4*G4</calculatedColumnFormula>
    </tableColumn>
    <tableColumn id="9" xr3:uid="{1E31C523-1281-4770-A1E9-39189EAD03E5}" name="Valor do Descoto total" totalsRowFunction="sum" dataDxfId="20" totalsRowDxfId="19">
      <calculatedColumnFormula>H4*$L$4</calculatedColumnFormula>
    </tableColumn>
    <tableColumn id="10" xr3:uid="{74EE6C6B-F07C-4900-B79B-62736BAF2066}" name="Valor Total c/ desconto" totalsRowFunction="sum" dataDxfId="18" totalsRowDxfId="17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16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5" totalsRowDxfId="14"/>
    <tableColumn id="3" xr3:uid="{EB51C660-9F00-4E83-BB4A-3464A549E0C4}" name="Categoria"/>
    <tableColumn id="4" xr3:uid="{FD7A0261-9E06-4E25-BBF6-0CBB3FFA9000}" name="Preço Unitário" totalsRowFunction="sum" dataDxfId="13" totalsRowDxfId="12"/>
    <tableColumn id="9" xr3:uid="{CA507F7E-5861-47A6-A479-3C875189010F}" name="Desconto 10% na uni" totalsRowFunction="sum" dataDxfId="11" totalsRowDxfId="10">
      <calculatedColumnFormula>Tabela2[[#This Row],[Preço Unitário]]*10%</calculatedColumnFormula>
    </tableColumn>
    <tableColumn id="10" xr3:uid="{82710D5F-3BBC-4B2F-AB85-CE750F9B1016}" name="Desconto p/uni" totalsRowFunction="sum" dataDxfId="9" totalsRowDxfId="8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7" totalsRowDxfId="6"/>
    <tableColumn id="6" xr3:uid="{FAFD4869-FAEC-4FEF-87A6-578DB2BD428A}" name="Valor Total" totalsRowFunction="sum" dataDxfId="5" totalsRowDxfId="4">
      <calculatedColumnFormula>Tabela2[[#This Row],[Preço Unitário]]*G4</calculatedColumnFormula>
    </tableColumn>
    <tableColumn id="7" xr3:uid="{3F1E0D6B-CE7E-4288-BE04-C6D08B353B1D}" name="Desconto 10% no total" totalsRowFunction="sum" dataDxfId="3" totalsRowDxfId="2">
      <calculatedColumnFormula>Tabela2[[#This Row],[Valor Total]]*10%</calculatedColumnFormula>
    </tableColumn>
    <tableColumn id="8" xr3:uid="{DB505354-1B03-4412-9380-90B56D7EB895}" name="Valor Total c/ desconto 10%" totalsRowFunction="sum" dataDxfId="1" totalsRowDxfId="0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abSelected="1" topLeftCell="E1" zoomScale="115" zoomScaleNormal="115" workbookViewId="0">
      <selection activeCell="N28" sqref="N28"/>
    </sheetView>
  </sheetViews>
  <sheetFormatPr defaultRowHeight="15" x14ac:dyDescent="0.25"/>
  <cols>
    <col min="1" max="1" width="20.85546875" bestFit="1" customWidth="1"/>
    <col min="2" max="2" width="11.5703125" bestFit="1" customWidth="1"/>
    <col min="3" max="3" width="11.85546875" bestFit="1" customWidth="1"/>
    <col min="4" max="4" width="16.7109375" bestFit="1" customWidth="1"/>
    <col min="5" max="5" width="19.42578125" bestFit="1" customWidth="1"/>
    <col min="6" max="6" width="27.5703125" bestFit="1" customWidth="1"/>
    <col min="7" max="7" width="4.7109375" bestFit="1" customWidth="1"/>
    <col min="8" max="8" width="14" bestFit="1" customWidth="1"/>
    <col min="9" max="9" width="24.85546875" bestFit="1" customWidth="1"/>
    <col min="10" max="10" width="25.85546875" bestFit="1" customWidth="1"/>
    <col min="12" max="12" width="13.7109375" bestFit="1" customWidth="1"/>
  </cols>
  <sheetData>
    <row r="1" spans="1:12" ht="18.75" x14ac:dyDescent="0.3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50"/>
    </row>
    <row r="2" spans="1:12" ht="1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3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27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>D4*$L$4</f>
        <v>6.5900000000000007</v>
      </c>
      <c r="F4" s="8">
        <f>D4-E4</f>
        <v>59.31</v>
      </c>
      <c r="G4" s="22">
        <v>12</v>
      </c>
      <c r="H4" s="8">
        <f>D4*G4</f>
        <v>790.80000000000007</v>
      </c>
      <c r="I4" s="8">
        <f>H4*$L$4</f>
        <v>79.080000000000013</v>
      </c>
      <c r="J4" s="8">
        <f>H4-I4</f>
        <v>711.72</v>
      </c>
      <c r="L4" s="15">
        <v>0.1</v>
      </c>
    </row>
    <row r="5" spans="1:12" x14ac:dyDescent="0.25">
      <c r="A5" s="8" t="s">
        <v>11</v>
      </c>
      <c r="B5" s="20" t="s">
        <v>9</v>
      </c>
      <c r="C5" s="8" t="s">
        <v>19</v>
      </c>
      <c r="D5" s="8">
        <v>70.900000000000006</v>
      </c>
      <c r="E5" s="8">
        <f>D5*$L$4</f>
        <v>7.0900000000000007</v>
      </c>
      <c r="F5" s="8">
        <f>D5-E5</f>
        <v>63.81</v>
      </c>
      <c r="G5" s="22">
        <v>13</v>
      </c>
      <c r="H5" s="8">
        <f>D5*G5</f>
        <v>921.7</v>
      </c>
      <c r="I5" s="8">
        <f>H5*$L$4</f>
        <v>92.170000000000016</v>
      </c>
      <c r="J5" s="8">
        <f>H5-I5</f>
        <v>829.53</v>
      </c>
    </row>
    <row r="6" spans="1:12" x14ac:dyDescent="0.25">
      <c r="A6" s="19" t="s">
        <v>11</v>
      </c>
      <c r="B6" s="21" t="s">
        <v>8</v>
      </c>
      <c r="C6" s="19" t="s">
        <v>19</v>
      </c>
      <c r="D6" s="19">
        <v>69.900000000000006</v>
      </c>
      <c r="E6" s="19">
        <f>D6*$L$4</f>
        <v>6.9900000000000011</v>
      </c>
      <c r="F6" s="19">
        <f>D6-E6</f>
        <v>62.910000000000004</v>
      </c>
      <c r="G6" s="23">
        <v>15</v>
      </c>
      <c r="H6" s="19">
        <f>D6*G6</f>
        <v>1048.5</v>
      </c>
      <c r="I6" s="19">
        <f>H6*$L$4</f>
        <v>104.85000000000001</v>
      </c>
      <c r="J6" s="19">
        <f>H6-I6</f>
        <v>943.65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>D7*$L$4</f>
        <v>14.5</v>
      </c>
      <c r="F7" s="19">
        <f>D7-E7</f>
        <v>130.5</v>
      </c>
      <c r="G7" s="23">
        <v>2</v>
      </c>
      <c r="H7" s="19">
        <f>D7*G7</f>
        <v>290</v>
      </c>
      <c r="I7" s="19">
        <f>H7*$L$4</f>
        <v>29</v>
      </c>
      <c r="J7" s="19">
        <f>H7-I7</f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>D8*$L$4</f>
        <v>25.99</v>
      </c>
      <c r="F8" s="8">
        <f>D8-E8</f>
        <v>233.90999999999997</v>
      </c>
      <c r="G8" s="22">
        <v>1</v>
      </c>
      <c r="H8" s="8">
        <f>D8*G8</f>
        <v>259.89999999999998</v>
      </c>
      <c r="I8" s="8">
        <f>H8*$L$4</f>
        <v>25.99</v>
      </c>
      <c r="J8" s="8">
        <f>H8-I8</f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>D9*$L$4</f>
        <v>3.99</v>
      </c>
      <c r="F9" s="8">
        <f>D9-E9</f>
        <v>35.909999999999997</v>
      </c>
      <c r="G9" s="22">
        <v>11</v>
      </c>
      <c r="H9" s="8">
        <f>D9*G9</f>
        <v>438.9</v>
      </c>
      <c r="I9" s="8">
        <f>H9*$L$4</f>
        <v>43.89</v>
      </c>
      <c r="J9" s="8">
        <f>H9-I9</f>
        <v>395.01</v>
      </c>
    </row>
    <row r="10" spans="1:12" x14ac:dyDescent="0.25">
      <c r="A10" s="8" t="s">
        <v>3</v>
      </c>
      <c r="B10" s="20" t="s">
        <v>8</v>
      </c>
      <c r="C10" s="8" t="s">
        <v>19</v>
      </c>
      <c r="D10" s="8">
        <v>89.9</v>
      </c>
      <c r="E10" s="8">
        <f>D10*$L$4</f>
        <v>8.99</v>
      </c>
      <c r="F10" s="8">
        <f>D10-E10</f>
        <v>80.910000000000011</v>
      </c>
      <c r="G10" s="22">
        <v>5</v>
      </c>
      <c r="H10" s="8">
        <f>D10*G10</f>
        <v>449.5</v>
      </c>
      <c r="I10" s="8">
        <f>H10*$L$4</f>
        <v>44.95</v>
      </c>
      <c r="J10" s="8">
        <f>H10-I10</f>
        <v>404.55</v>
      </c>
    </row>
    <row r="11" spans="1:12" x14ac:dyDescent="0.25">
      <c r="A11" s="19" t="s">
        <v>3</v>
      </c>
      <c r="B11" s="21" t="s">
        <v>9</v>
      </c>
      <c r="C11" s="19" t="s">
        <v>19</v>
      </c>
      <c r="D11" s="19">
        <v>92.9</v>
      </c>
      <c r="E11" s="19">
        <f>D11*$L$4</f>
        <v>9.2900000000000009</v>
      </c>
      <c r="F11" s="19">
        <f>D11-E11</f>
        <v>83.61</v>
      </c>
      <c r="G11" s="23">
        <v>6</v>
      </c>
      <c r="H11" s="19">
        <f>D11*G11</f>
        <v>557.40000000000009</v>
      </c>
      <c r="I11" s="19">
        <f>H11*$L$4</f>
        <v>55.740000000000009</v>
      </c>
      <c r="J11" s="19">
        <f>H11-I11</f>
        <v>501.66000000000008</v>
      </c>
    </row>
    <row r="12" spans="1:12" x14ac:dyDescent="0.25">
      <c r="A12" s="19" t="s">
        <v>3</v>
      </c>
      <c r="B12" s="21" t="s">
        <v>7</v>
      </c>
      <c r="C12" s="19" t="s">
        <v>19</v>
      </c>
      <c r="D12" s="19">
        <v>85.9</v>
      </c>
      <c r="E12" s="19">
        <f>D12*$L$4</f>
        <v>8.5900000000000016</v>
      </c>
      <c r="F12" s="19">
        <f>D12-E12</f>
        <v>77.31</v>
      </c>
      <c r="G12" s="23">
        <v>8</v>
      </c>
      <c r="H12" s="19">
        <f>D12*G12</f>
        <v>687.2</v>
      </c>
      <c r="I12" s="19">
        <f>H12*$L$4</f>
        <v>68.720000000000013</v>
      </c>
      <c r="J12" s="19">
        <f>H12-I12</f>
        <v>618.48</v>
      </c>
    </row>
    <row r="13" spans="1:12" x14ac:dyDescent="0.25">
      <c r="A13" s="19" t="s">
        <v>46</v>
      </c>
      <c r="B13" s="21" t="s">
        <v>9</v>
      </c>
      <c r="C13" s="19" t="s">
        <v>19</v>
      </c>
      <c r="D13" s="19">
        <v>48.9</v>
      </c>
      <c r="E13" s="19">
        <f>D13*$L$4</f>
        <v>4.8900000000000006</v>
      </c>
      <c r="F13" s="19">
        <f>D13-E13</f>
        <v>44.01</v>
      </c>
      <c r="G13" s="23">
        <v>2</v>
      </c>
      <c r="H13" s="19">
        <f>D13*G13</f>
        <v>97.8</v>
      </c>
      <c r="I13" s="19">
        <f>H13*$L$4</f>
        <v>9.7800000000000011</v>
      </c>
      <c r="J13" s="19">
        <f>H13-I13</f>
        <v>88.02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>D14*$L$4</f>
        <v>4.6900000000000004</v>
      </c>
      <c r="F14" s="8">
        <f>D14-E14</f>
        <v>42.21</v>
      </c>
      <c r="G14" s="22">
        <v>3</v>
      </c>
      <c r="H14" s="8">
        <f>D14*G14</f>
        <v>140.69999999999999</v>
      </c>
      <c r="I14" s="8">
        <f>H14*$L$4</f>
        <v>14.07</v>
      </c>
      <c r="J14" s="8">
        <f>H14-I14</f>
        <v>126.63</v>
      </c>
    </row>
    <row r="15" spans="1:12" x14ac:dyDescent="0.25">
      <c r="A15" s="19" t="s">
        <v>46</v>
      </c>
      <c r="B15" s="21" t="s">
        <v>7</v>
      </c>
      <c r="C15" s="19" t="s">
        <v>19</v>
      </c>
      <c r="D15" s="19">
        <v>44.9</v>
      </c>
      <c r="E15" s="19">
        <f>D15*$L$4</f>
        <v>4.49</v>
      </c>
      <c r="F15" s="19">
        <f>D15-E15</f>
        <v>40.409999999999997</v>
      </c>
      <c r="G15" s="23">
        <v>5</v>
      </c>
      <c r="H15" s="19">
        <f>D15*G15</f>
        <v>224.5</v>
      </c>
      <c r="I15" s="19">
        <f>H15*$L$4</f>
        <v>22.450000000000003</v>
      </c>
      <c r="J15" s="19">
        <f>H15-I15</f>
        <v>202.05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>D16*$L$4</f>
        <v>4.25</v>
      </c>
      <c r="F16" s="8">
        <f>D16-E16</f>
        <v>38.25</v>
      </c>
      <c r="G16" s="22">
        <v>6</v>
      </c>
      <c r="H16" s="8">
        <f>D16*G16</f>
        <v>255</v>
      </c>
      <c r="I16" s="8">
        <f>H16*$L$4</f>
        <v>25.5</v>
      </c>
      <c r="J16" s="8">
        <f>H16-I16</f>
        <v>229.5</v>
      </c>
    </row>
    <row r="17" spans="1:10" x14ac:dyDescent="0.25">
      <c r="A17" s="19" t="s">
        <v>39</v>
      </c>
      <c r="B17" s="21" t="s">
        <v>8</v>
      </c>
      <c r="C17" s="19" t="s">
        <v>19</v>
      </c>
      <c r="D17" s="19">
        <v>39.9</v>
      </c>
      <c r="E17" s="19">
        <f>D17*$L$4</f>
        <v>3.99</v>
      </c>
      <c r="F17" s="19">
        <f>D17-E17</f>
        <v>35.909999999999997</v>
      </c>
      <c r="G17" s="23">
        <v>10</v>
      </c>
      <c r="H17" s="19">
        <f>D17*G17</f>
        <v>399</v>
      </c>
      <c r="I17" s="19">
        <f>H17*$L$4</f>
        <v>39.900000000000006</v>
      </c>
      <c r="J17" s="19">
        <f>H17-I17</f>
        <v>359.1</v>
      </c>
    </row>
    <row r="18" spans="1:10" x14ac:dyDescent="0.25">
      <c r="A18" s="8" t="s">
        <v>39</v>
      </c>
      <c r="B18" s="20" t="s">
        <v>7</v>
      </c>
      <c r="C18" s="8" t="s">
        <v>19</v>
      </c>
      <c r="D18" s="8">
        <v>39.9</v>
      </c>
      <c r="E18" s="8">
        <f>D18*$L$4</f>
        <v>3.99</v>
      </c>
      <c r="F18" s="8">
        <f>D18-E18</f>
        <v>35.909999999999997</v>
      </c>
      <c r="G18" s="22">
        <v>12</v>
      </c>
      <c r="H18" s="8">
        <f>D18*G18</f>
        <v>478.79999999999995</v>
      </c>
      <c r="I18" s="8">
        <f>H18*$L$4</f>
        <v>47.879999999999995</v>
      </c>
      <c r="J18" s="8">
        <f>H18-I18</f>
        <v>430.91999999999996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>D19*$L$4</f>
        <v>3.29</v>
      </c>
      <c r="F19" s="19">
        <f>D19-E19</f>
        <v>29.61</v>
      </c>
      <c r="G19" s="23">
        <v>6</v>
      </c>
      <c r="H19" s="19">
        <f>D19*G19</f>
        <v>197.39999999999998</v>
      </c>
      <c r="I19" s="19">
        <f>H19*$L$4</f>
        <v>19.739999999999998</v>
      </c>
      <c r="J19" s="19">
        <f>H19-I19</f>
        <v>177.65999999999997</v>
      </c>
    </row>
    <row r="20" spans="1:10" x14ac:dyDescent="0.25">
      <c r="A20" s="8" t="s">
        <v>37</v>
      </c>
      <c r="B20" s="20" t="s">
        <v>8</v>
      </c>
      <c r="C20" s="8" t="s">
        <v>19</v>
      </c>
      <c r="D20" s="8">
        <v>29.9</v>
      </c>
      <c r="E20" s="8">
        <f>D20*$L$4</f>
        <v>2.99</v>
      </c>
      <c r="F20" s="8">
        <f>D20-E20</f>
        <v>26.909999999999997</v>
      </c>
      <c r="G20" s="22">
        <v>10</v>
      </c>
      <c r="H20" s="8">
        <f>D20*G20</f>
        <v>299</v>
      </c>
      <c r="I20" s="8">
        <f>H20*$L$4</f>
        <v>29.900000000000002</v>
      </c>
      <c r="J20" s="8">
        <f>H20-I20</f>
        <v>269.10000000000002</v>
      </c>
    </row>
    <row r="21" spans="1:10" x14ac:dyDescent="0.25">
      <c r="A21" s="7" t="s">
        <v>37</v>
      </c>
      <c r="B21" s="16" t="s">
        <v>7</v>
      </c>
      <c r="C21" s="7" t="s">
        <v>19</v>
      </c>
      <c r="D21" s="7">
        <v>25.9</v>
      </c>
      <c r="E21" s="7">
        <f>D21*$L$4</f>
        <v>2.59</v>
      </c>
      <c r="F21" s="7">
        <f>D21-E21</f>
        <v>23.31</v>
      </c>
      <c r="G21" s="24">
        <v>12</v>
      </c>
      <c r="H21" s="7">
        <f>D21*G21</f>
        <v>310.79999999999995</v>
      </c>
      <c r="I21" s="7">
        <f>H21*$L$4</f>
        <v>31.08</v>
      </c>
      <c r="J21" s="7">
        <f>H21-I21</f>
        <v>279.71999999999997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>D22*$L$4</f>
        <v>4.99</v>
      </c>
      <c r="F22" s="19">
        <f>D22-E22</f>
        <v>44.91</v>
      </c>
      <c r="G22" s="23">
        <v>21</v>
      </c>
      <c r="H22" s="19">
        <f>D22*G22</f>
        <v>1047.8999999999999</v>
      </c>
      <c r="I22" s="19">
        <f>H22*$L$4</f>
        <v>104.78999999999999</v>
      </c>
      <c r="J22" s="19">
        <f>H22-I22</f>
        <v>943.1099999999999</v>
      </c>
    </row>
    <row r="23" spans="1:10" x14ac:dyDescent="0.25">
      <c r="A23" s="8" t="s">
        <v>43</v>
      </c>
      <c r="B23" s="20" t="s">
        <v>9</v>
      </c>
      <c r="C23" s="8" t="s">
        <v>19</v>
      </c>
      <c r="D23" s="8">
        <v>299.89999999999998</v>
      </c>
      <c r="E23" s="8">
        <f>D23*$L$4</f>
        <v>29.99</v>
      </c>
      <c r="F23" s="8">
        <f>D23-E23</f>
        <v>269.90999999999997</v>
      </c>
      <c r="G23" s="22">
        <v>1</v>
      </c>
      <c r="H23" s="8">
        <f>D23*G23</f>
        <v>299.89999999999998</v>
      </c>
      <c r="I23" s="8">
        <f>H23*$L$4</f>
        <v>29.99</v>
      </c>
      <c r="J23" s="8">
        <f>H23-I23</f>
        <v>269.90999999999997</v>
      </c>
    </row>
    <row r="24" spans="1:10" ht="15" customHeight="1" x14ac:dyDescent="0.25">
      <c r="A24" s="8" t="s">
        <v>43</v>
      </c>
      <c r="B24" s="20" t="s">
        <v>7</v>
      </c>
      <c r="C24" s="8" t="s">
        <v>19</v>
      </c>
      <c r="D24" s="8">
        <v>300</v>
      </c>
      <c r="E24" s="8">
        <f>D24*$L$4</f>
        <v>30</v>
      </c>
      <c r="F24" s="8">
        <f>D24-E24</f>
        <v>270</v>
      </c>
      <c r="G24" s="22">
        <v>1</v>
      </c>
      <c r="H24" s="8">
        <f>D24*G24</f>
        <v>300</v>
      </c>
      <c r="I24" s="8">
        <f>H24*$L$4</f>
        <v>30</v>
      </c>
      <c r="J24" s="8">
        <f>H24-I24</f>
        <v>270</v>
      </c>
    </row>
    <row r="25" spans="1:10" x14ac:dyDescent="0.25">
      <c r="A25" s="19" t="s">
        <v>43</v>
      </c>
      <c r="B25" s="21" t="s">
        <v>8</v>
      </c>
      <c r="C25" s="19" t="s">
        <v>19</v>
      </c>
      <c r="D25" s="19">
        <v>302.89999999999998</v>
      </c>
      <c r="E25" s="19">
        <f>D25*$L$4</f>
        <v>30.29</v>
      </c>
      <c r="F25" s="19">
        <f>D25-E25</f>
        <v>272.60999999999996</v>
      </c>
      <c r="G25" s="23">
        <v>2</v>
      </c>
      <c r="H25" s="19">
        <f>D25*G25</f>
        <v>605.79999999999995</v>
      </c>
      <c r="I25" s="19">
        <f>H25*$L$4</f>
        <v>60.58</v>
      </c>
      <c r="J25" s="19">
        <f>H25-I25</f>
        <v>545.21999999999991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>D26*$L$4</f>
        <v>24.990000000000002</v>
      </c>
      <c r="F26" s="19">
        <f>D26-E26</f>
        <v>224.91</v>
      </c>
      <c r="G26" s="23">
        <v>1</v>
      </c>
      <c r="H26" s="19">
        <f>D26*G26</f>
        <v>249.9</v>
      </c>
      <c r="I26" s="19">
        <f>H26*$L$4</f>
        <v>24.990000000000002</v>
      </c>
      <c r="J26" s="19">
        <f>H26-I26</f>
        <v>224.91</v>
      </c>
    </row>
    <row r="27" spans="1:10" x14ac:dyDescent="0.25">
      <c r="A27" s="19" t="s">
        <v>42</v>
      </c>
      <c r="B27" s="21" t="s">
        <v>9</v>
      </c>
      <c r="C27" s="19" t="s">
        <v>19</v>
      </c>
      <c r="D27" s="19">
        <v>299.89999999999998</v>
      </c>
      <c r="E27" s="19">
        <f>D27*$L$4</f>
        <v>29.99</v>
      </c>
      <c r="F27" s="19">
        <f>D27-E27</f>
        <v>269.90999999999997</v>
      </c>
      <c r="G27" s="23">
        <v>1</v>
      </c>
      <c r="H27" s="19">
        <f>D27*G27</f>
        <v>299.89999999999998</v>
      </c>
      <c r="I27" s="19">
        <f>H27*$L$4</f>
        <v>29.99</v>
      </c>
      <c r="J27" s="19">
        <f>H27-I27</f>
        <v>269.90999999999997</v>
      </c>
    </row>
    <row r="28" spans="1:10" x14ac:dyDescent="0.25">
      <c r="A28" s="8" t="s">
        <v>42</v>
      </c>
      <c r="B28" s="20" t="s">
        <v>8</v>
      </c>
      <c r="C28" s="8" t="s">
        <v>19</v>
      </c>
      <c r="D28" s="8">
        <v>259.89999999999998</v>
      </c>
      <c r="E28" s="8">
        <f>D28*$L$4</f>
        <v>25.99</v>
      </c>
      <c r="F28" s="8">
        <f>D28-E28</f>
        <v>233.90999999999997</v>
      </c>
      <c r="G28" s="22">
        <v>2</v>
      </c>
      <c r="H28" s="8">
        <f>D28*G28</f>
        <v>519.79999999999995</v>
      </c>
      <c r="I28" s="8">
        <f>H28*$L$4</f>
        <v>51.98</v>
      </c>
      <c r="J28" s="8">
        <f>H28-I28</f>
        <v>467.81999999999994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>D29*$L$4</f>
        <v>34.99</v>
      </c>
      <c r="F29" s="8">
        <f>D29-E29</f>
        <v>314.90999999999997</v>
      </c>
      <c r="G29" s="22">
        <v>0</v>
      </c>
      <c r="H29" s="8">
        <f>D29*G29</f>
        <v>0</v>
      </c>
      <c r="I29" s="8">
        <f>H29*$L$4</f>
        <v>0</v>
      </c>
      <c r="J29" s="8">
        <f>H29-I29</f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>D30*$L$4</f>
        <v>39.99</v>
      </c>
      <c r="F30" s="19">
        <f>D30-E30</f>
        <v>359.90999999999997</v>
      </c>
      <c r="G30" s="23">
        <v>3</v>
      </c>
      <c r="H30" s="19">
        <f>D30*G30</f>
        <v>1199.6999999999998</v>
      </c>
      <c r="I30" s="19">
        <f>H30*$L$4</f>
        <v>119.96999999999998</v>
      </c>
      <c r="J30" s="19">
        <f>H30-I30</f>
        <v>1079.7299999999998</v>
      </c>
    </row>
    <row r="31" spans="1:10" x14ac:dyDescent="0.25">
      <c r="A31" s="19" t="s">
        <v>48</v>
      </c>
      <c r="B31" s="23">
        <v>38</v>
      </c>
      <c r="C31" s="19" t="s">
        <v>21</v>
      </c>
      <c r="D31" s="19">
        <v>259.89999999999998</v>
      </c>
      <c r="E31" s="19">
        <f>D31*$L$4</f>
        <v>25.99</v>
      </c>
      <c r="F31" s="19">
        <f>D31-E31</f>
        <v>233.90999999999997</v>
      </c>
      <c r="G31" s="23">
        <v>1</v>
      </c>
      <c r="H31" s="19">
        <f>D31*G31</f>
        <v>259.89999999999998</v>
      </c>
      <c r="I31" s="19">
        <f>H31*$L$4</f>
        <v>25.99</v>
      </c>
      <c r="J31" s="19">
        <f>H31-I31</f>
        <v>233.90999999999997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>D32*$L$4</f>
        <v>25.5</v>
      </c>
      <c r="F32" s="8">
        <f>D32-E32</f>
        <v>229.5</v>
      </c>
      <c r="G32" s="22">
        <v>3</v>
      </c>
      <c r="H32" s="8">
        <f>D32*G32</f>
        <v>765</v>
      </c>
      <c r="I32" s="8">
        <f>H32*$L$4</f>
        <v>76.5</v>
      </c>
      <c r="J32" s="8">
        <f>H32-I32</f>
        <v>688.5</v>
      </c>
    </row>
    <row r="33" spans="1:10" x14ac:dyDescent="0.25">
      <c r="A33" s="19" t="s">
        <v>48</v>
      </c>
      <c r="B33" s="23">
        <v>36</v>
      </c>
      <c r="C33" s="19" t="s">
        <v>21</v>
      </c>
      <c r="D33" s="19">
        <v>249.9</v>
      </c>
      <c r="E33" s="19">
        <f>D33*$L$4</f>
        <v>24.990000000000002</v>
      </c>
      <c r="F33" s="19">
        <f>D33-E33</f>
        <v>224.91</v>
      </c>
      <c r="G33" s="23">
        <v>5</v>
      </c>
      <c r="H33" s="19">
        <f>D33*G33</f>
        <v>1249.5</v>
      </c>
      <c r="I33" s="19">
        <f>H33*$L$4</f>
        <v>124.95</v>
      </c>
      <c r="J33" s="19">
        <f>H33-I33</f>
        <v>1124.55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>D34*$L$4</f>
        <v>19.990000000000002</v>
      </c>
      <c r="F34" s="8">
        <f>D34-E34</f>
        <v>179.91</v>
      </c>
      <c r="G34" s="22">
        <v>0</v>
      </c>
      <c r="H34" s="8">
        <f>D34*G34</f>
        <v>0</v>
      </c>
      <c r="I34" s="8">
        <f>H34*$L$4</f>
        <v>0</v>
      </c>
      <c r="J34" s="8">
        <f>H34-I34</f>
        <v>0</v>
      </c>
    </row>
    <row r="35" spans="1:10" x14ac:dyDescent="0.25">
      <c r="A35" s="8" t="s">
        <v>47</v>
      </c>
      <c r="B35" s="22">
        <v>38</v>
      </c>
      <c r="C35" s="8" t="s">
        <v>21</v>
      </c>
      <c r="D35" s="8">
        <v>259.89999999999998</v>
      </c>
      <c r="E35" s="8">
        <f>D35*$L$4</f>
        <v>25.99</v>
      </c>
      <c r="F35" s="8">
        <f>D35-E35</f>
        <v>233.90999999999997</v>
      </c>
      <c r="G35" s="22">
        <v>0</v>
      </c>
      <c r="H35" s="8">
        <f>D35*G35</f>
        <v>0</v>
      </c>
      <c r="I35" s="8">
        <f>H35*$L$4</f>
        <v>0</v>
      </c>
      <c r="J35" s="8">
        <f>H35-I35</f>
        <v>0</v>
      </c>
    </row>
    <row r="36" spans="1:10" x14ac:dyDescent="0.25">
      <c r="A36" s="19" t="s">
        <v>47</v>
      </c>
      <c r="B36" s="23">
        <v>37</v>
      </c>
      <c r="C36" s="19" t="s">
        <v>21</v>
      </c>
      <c r="D36" s="19">
        <v>249.9</v>
      </c>
      <c r="E36" s="19">
        <f>D36*$L$4</f>
        <v>24.990000000000002</v>
      </c>
      <c r="F36" s="19">
        <f>D36-E36</f>
        <v>224.91</v>
      </c>
      <c r="G36" s="23">
        <v>1</v>
      </c>
      <c r="H36" s="19">
        <f>D36*G36</f>
        <v>249.9</v>
      </c>
      <c r="I36" s="19">
        <f>H36*$L$4</f>
        <v>24.990000000000002</v>
      </c>
      <c r="J36" s="19">
        <f>H36-I36</f>
        <v>224.91</v>
      </c>
    </row>
    <row r="37" spans="1:10" x14ac:dyDescent="0.25">
      <c r="A37" s="8" t="s">
        <v>45</v>
      </c>
      <c r="B37" s="20" t="s">
        <v>8</v>
      </c>
      <c r="C37" s="8" t="s">
        <v>19</v>
      </c>
      <c r="D37" s="8">
        <v>91.4</v>
      </c>
      <c r="E37" s="8">
        <f>D37*$L$4</f>
        <v>9.14</v>
      </c>
      <c r="F37" s="8">
        <f>D37-E37</f>
        <v>82.26</v>
      </c>
      <c r="G37" s="22">
        <v>0</v>
      </c>
      <c r="H37" s="8">
        <f>D37*G37</f>
        <v>0</v>
      </c>
      <c r="I37" s="8">
        <f>H37*$L$4</f>
        <v>0</v>
      </c>
      <c r="J37" s="8">
        <f>H37-I37</f>
        <v>0</v>
      </c>
    </row>
    <row r="38" spans="1:10" x14ac:dyDescent="0.25">
      <c r="A38" s="19" t="s">
        <v>45</v>
      </c>
      <c r="B38" s="21" t="s">
        <v>9</v>
      </c>
      <c r="C38" s="19" t="s">
        <v>19</v>
      </c>
      <c r="D38" s="19">
        <v>93.5</v>
      </c>
      <c r="E38" s="19">
        <f>D38*$L$4</f>
        <v>9.35</v>
      </c>
      <c r="F38" s="19">
        <f>D38-E38</f>
        <v>84.15</v>
      </c>
      <c r="G38" s="23">
        <v>2</v>
      </c>
      <c r="H38" s="19">
        <f>D38*G38</f>
        <v>187</v>
      </c>
      <c r="I38" s="19">
        <f>H38*$L$4</f>
        <v>18.7</v>
      </c>
      <c r="J38" s="19">
        <f>H38-I38</f>
        <v>168.3</v>
      </c>
    </row>
    <row r="39" spans="1:10" x14ac:dyDescent="0.25">
      <c r="A39" s="7" t="s">
        <v>45</v>
      </c>
      <c r="B39" s="16" t="s">
        <v>7</v>
      </c>
      <c r="C39" s="7" t="s">
        <v>19</v>
      </c>
      <c r="D39" s="7">
        <v>89.9</v>
      </c>
      <c r="E39" s="7">
        <f>D39*$L$4</f>
        <v>8.99</v>
      </c>
      <c r="F39" s="7">
        <f>D39-E39</f>
        <v>80.910000000000011</v>
      </c>
      <c r="G39" s="24">
        <v>3</v>
      </c>
      <c r="H39" s="7">
        <f>D39*G39</f>
        <v>269.70000000000005</v>
      </c>
      <c r="I39" s="7">
        <f>H39*$L$4</f>
        <v>26.970000000000006</v>
      </c>
      <c r="J39" s="7">
        <f>H39-I39</f>
        <v>242.73000000000005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>D40*$L$4</f>
        <v>14</v>
      </c>
      <c r="F40" s="8">
        <f>D40-E40</f>
        <v>126</v>
      </c>
      <c r="G40" s="22">
        <v>2</v>
      </c>
      <c r="H40" s="8">
        <f>D40*G40</f>
        <v>280</v>
      </c>
      <c r="I40" s="8">
        <f>H40*$L$4</f>
        <v>28</v>
      </c>
      <c r="J40" s="8">
        <f>H40-I40</f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>D41*$L$4</f>
        <v>14.290000000000001</v>
      </c>
      <c r="F41" s="19">
        <f>D41-E41</f>
        <v>128.61000000000001</v>
      </c>
      <c r="G41" s="23">
        <v>2</v>
      </c>
      <c r="H41" s="19">
        <f>D41*G41</f>
        <v>285.8</v>
      </c>
      <c r="I41" s="19">
        <f>H41*$L$4</f>
        <v>28.580000000000002</v>
      </c>
      <c r="J41" s="19">
        <f>H41-I41</f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>D42*$L$4</f>
        <v>14.600000000000001</v>
      </c>
      <c r="F42" s="8">
        <f>D42-E42</f>
        <v>131.4</v>
      </c>
      <c r="G42" s="22">
        <v>2</v>
      </c>
      <c r="H42" s="8">
        <f>D42*G42</f>
        <v>292</v>
      </c>
      <c r="I42" s="8">
        <f>H42*$L$4</f>
        <v>29.200000000000003</v>
      </c>
      <c r="J42" s="8">
        <f>H42-I42</f>
        <v>262.8</v>
      </c>
    </row>
    <row r="43" spans="1:10" ht="2.25" customHeight="1" x14ac:dyDescent="0.25">
      <c r="A43" s="54"/>
      <c r="B43" s="55"/>
      <c r="C43" s="55"/>
      <c r="D43" s="55"/>
      <c r="E43" s="55"/>
      <c r="F43" s="55"/>
      <c r="G43" s="55"/>
      <c r="H43" s="55"/>
      <c r="I43" s="55"/>
      <c r="J43" s="56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16208.599999999999</v>
      </c>
      <c r="I44" s="12">
        <f>H44*$L$4</f>
        <v>1620.86</v>
      </c>
      <c r="J44" s="12">
        <f>H44-I44</f>
        <v>14587.739999999998</v>
      </c>
    </row>
  </sheetData>
  <sortState xmlns:xlrd2="http://schemas.microsoft.com/office/spreadsheetml/2017/richdata2" ref="A4:J42">
    <sortCondition ref="A3:A42"/>
  </sortState>
  <mergeCells count="3">
    <mergeCell ref="A1:J1"/>
    <mergeCell ref="A2:J2"/>
    <mergeCell ref="A43:J4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B7" sqref="B7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SUBTOTAL(109,Tabela6[Preço Unitário])</f>
        <v>5962.2999999999993</v>
      </c>
      <c r="E43" s="44">
        <f>SUBTOTAL(109,Tabela6[Valor do Descoto])</f>
        <v>596.23000000000013</v>
      </c>
      <c r="F43" s="44">
        <f>SUBTOTAL(109,Tabela6[Valor p/uni já c/ desonto])</f>
        <v>5366.0699999999988</v>
      </c>
      <c r="G43" s="44">
        <f>SUBTOTAL(109,Tabela6[Qtd])</f>
        <v>192</v>
      </c>
      <c r="H43" s="44">
        <f>SUBTOTAL(109,Tabela6[Valor Total])</f>
        <v>16208.599999999995</v>
      </c>
      <c r="I43" s="44">
        <f>SUBTOTAL(109,Tabela6[Valor do Descoto total])</f>
        <v>1620.8600000000001</v>
      </c>
      <c r="J43" s="44">
        <f>SUBTOTAL(109,Tabela6[Valor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A15" sqref="A15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3" customHeight="1" x14ac:dyDescent="0.3">
      <c r="A2" s="4"/>
      <c r="B2" s="4"/>
      <c r="C2" s="4"/>
      <c r="D2" s="10"/>
      <c r="E2" s="58"/>
      <c r="F2" s="58"/>
      <c r="G2" s="58"/>
      <c r="H2" s="5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I33" sqref="I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Produtos</vt:lpstr>
      <vt:lpstr>Produtos Tabela</vt:lpstr>
      <vt:lpstr>Tabela de Produtos</vt:lpstr>
      <vt:lpstr>P-Gráfico</vt:lpstr>
      <vt:lpstr>Meu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2024-04-04T13:41:49Z</dcterms:modified>
</cp:coreProperties>
</file>