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oudg-my.sharepoint.com/personal/kathie_franco_alumno_udg_mx/Documents/Documentos/9no Semestre/CID/"/>
    </mc:Choice>
  </mc:AlternateContent>
  <xr:revisionPtr revIDLastSave="453" documentId="8_{5C2BD9D1-CC64-448C-9CB6-EAAF36D97004}" xr6:coauthVersionLast="47" xr6:coauthVersionMax="47" xr10:uidLastSave="{3E17C750-4A54-413D-BC8F-5C92876218D5}"/>
  <bookViews>
    <workbookView xWindow="-120" yWindow="-120" windowWidth="20730" windowHeight="11160" activeTab="3" xr2:uid="{EB198F16-CD4D-43C3-A229-616AE47EB858}"/>
  </bookViews>
  <sheets>
    <sheet name="Sheet1" sheetId="1" r:id="rId1"/>
    <sheet name="Regresión cúbica" sheetId="2" r:id="rId2"/>
    <sheet name="Regresión cuadrática" sheetId="3" r:id="rId3"/>
    <sheet name="Regresión line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5" l="1"/>
  <c r="B38" i="5"/>
  <c r="J56" i="3"/>
  <c r="K53" i="3"/>
  <c r="M52" i="3"/>
  <c r="M51" i="3"/>
  <c r="N50" i="3"/>
  <c r="M50" i="3"/>
  <c r="K50" i="3"/>
  <c r="I50" i="3"/>
  <c r="H50" i="3"/>
  <c r="J48" i="3"/>
  <c r="I48" i="3"/>
  <c r="I44" i="3"/>
  <c r="G44" i="3"/>
  <c r="G42" i="3"/>
  <c r="G41" i="3"/>
  <c r="F42" i="3"/>
  <c r="F41" i="3"/>
  <c r="D41" i="3"/>
  <c r="G36" i="3"/>
  <c r="H28" i="5"/>
  <c r="G28" i="5"/>
  <c r="F28" i="5"/>
  <c r="B28" i="5"/>
  <c r="A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J3" i="5"/>
  <c r="I3" i="5"/>
  <c r="H3" i="5"/>
  <c r="G3" i="5"/>
  <c r="F3" i="5"/>
  <c r="E3" i="5"/>
  <c r="D3" i="5"/>
  <c r="C3" i="5"/>
  <c r="J2" i="5"/>
  <c r="J28" i="5" s="1"/>
  <c r="I2" i="5"/>
  <c r="I28" i="5" s="1"/>
  <c r="H2" i="5"/>
  <c r="G2" i="5"/>
  <c r="F2" i="5"/>
  <c r="E2" i="5"/>
  <c r="E28" i="5" s="1"/>
  <c r="D2" i="5"/>
  <c r="D28" i="5" s="1"/>
  <c r="C2" i="5"/>
  <c r="C28" i="5" s="1"/>
  <c r="R44" i="3" l="1"/>
  <c r="R40" i="3"/>
  <c r="R36" i="3"/>
  <c r="P44" i="3"/>
  <c r="P40" i="3"/>
  <c r="P36" i="3"/>
  <c r="R32" i="3"/>
  <c r="H32" i="3"/>
  <c r="I31" i="3"/>
  <c r="G31" i="3"/>
  <c r="B28" i="3"/>
  <c r="A28" i="3"/>
  <c r="H27" i="3"/>
  <c r="G27" i="3"/>
  <c r="F27" i="3"/>
  <c r="E27" i="3"/>
  <c r="D27" i="3"/>
  <c r="J27" i="3" s="1"/>
  <c r="C27" i="3"/>
  <c r="I27" i="3" s="1"/>
  <c r="H26" i="3"/>
  <c r="G26" i="3"/>
  <c r="F26" i="3"/>
  <c r="E26" i="3"/>
  <c r="D26" i="3"/>
  <c r="J26" i="3" s="1"/>
  <c r="C26" i="3"/>
  <c r="I26" i="3" s="1"/>
  <c r="H25" i="3"/>
  <c r="G25" i="3"/>
  <c r="F25" i="3"/>
  <c r="E25" i="3"/>
  <c r="D25" i="3"/>
  <c r="J25" i="3" s="1"/>
  <c r="C25" i="3"/>
  <c r="I25" i="3" s="1"/>
  <c r="H24" i="3"/>
  <c r="G24" i="3"/>
  <c r="F24" i="3"/>
  <c r="E24" i="3"/>
  <c r="D24" i="3"/>
  <c r="J24" i="3" s="1"/>
  <c r="C24" i="3"/>
  <c r="I24" i="3" s="1"/>
  <c r="H23" i="3"/>
  <c r="G23" i="3"/>
  <c r="F23" i="3"/>
  <c r="E23" i="3"/>
  <c r="D23" i="3"/>
  <c r="J23" i="3" s="1"/>
  <c r="C23" i="3"/>
  <c r="I23" i="3" s="1"/>
  <c r="H22" i="3"/>
  <c r="G22" i="3"/>
  <c r="F22" i="3"/>
  <c r="E22" i="3"/>
  <c r="D22" i="3"/>
  <c r="J22" i="3" s="1"/>
  <c r="C22" i="3"/>
  <c r="I22" i="3" s="1"/>
  <c r="H21" i="3"/>
  <c r="G21" i="3"/>
  <c r="F21" i="3"/>
  <c r="E21" i="3"/>
  <c r="D21" i="3"/>
  <c r="J21" i="3" s="1"/>
  <c r="C21" i="3"/>
  <c r="I21" i="3" s="1"/>
  <c r="H20" i="3"/>
  <c r="G20" i="3"/>
  <c r="F20" i="3"/>
  <c r="E20" i="3"/>
  <c r="D20" i="3"/>
  <c r="J20" i="3" s="1"/>
  <c r="C20" i="3"/>
  <c r="I20" i="3" s="1"/>
  <c r="H19" i="3"/>
  <c r="G19" i="3"/>
  <c r="F19" i="3"/>
  <c r="E19" i="3"/>
  <c r="D19" i="3"/>
  <c r="J19" i="3" s="1"/>
  <c r="C19" i="3"/>
  <c r="I19" i="3" s="1"/>
  <c r="H18" i="3"/>
  <c r="G18" i="3"/>
  <c r="F18" i="3"/>
  <c r="E18" i="3"/>
  <c r="D18" i="3"/>
  <c r="J18" i="3" s="1"/>
  <c r="C18" i="3"/>
  <c r="I18" i="3" s="1"/>
  <c r="H17" i="3"/>
  <c r="G17" i="3"/>
  <c r="F17" i="3"/>
  <c r="E17" i="3"/>
  <c r="D17" i="3"/>
  <c r="J17" i="3" s="1"/>
  <c r="C17" i="3"/>
  <c r="I17" i="3" s="1"/>
  <c r="H16" i="3"/>
  <c r="G16" i="3"/>
  <c r="F16" i="3"/>
  <c r="E16" i="3"/>
  <c r="D16" i="3"/>
  <c r="J16" i="3" s="1"/>
  <c r="C16" i="3"/>
  <c r="I16" i="3" s="1"/>
  <c r="J15" i="3"/>
  <c r="H15" i="3"/>
  <c r="G15" i="3"/>
  <c r="F15" i="3"/>
  <c r="E15" i="3"/>
  <c r="D15" i="3"/>
  <c r="C15" i="3"/>
  <c r="I15" i="3" s="1"/>
  <c r="H14" i="3"/>
  <c r="G14" i="3"/>
  <c r="F14" i="3"/>
  <c r="E14" i="3"/>
  <c r="D14" i="3"/>
  <c r="J14" i="3" s="1"/>
  <c r="C14" i="3"/>
  <c r="I14" i="3" s="1"/>
  <c r="H13" i="3"/>
  <c r="G13" i="3"/>
  <c r="F13" i="3"/>
  <c r="E13" i="3"/>
  <c r="D13" i="3"/>
  <c r="J13" i="3" s="1"/>
  <c r="C13" i="3"/>
  <c r="I13" i="3" s="1"/>
  <c r="H12" i="3"/>
  <c r="G12" i="3"/>
  <c r="F12" i="3"/>
  <c r="E12" i="3"/>
  <c r="D12" i="3"/>
  <c r="J12" i="3" s="1"/>
  <c r="C12" i="3"/>
  <c r="I12" i="3" s="1"/>
  <c r="H11" i="3"/>
  <c r="G11" i="3"/>
  <c r="F11" i="3"/>
  <c r="E11" i="3"/>
  <c r="D11" i="3"/>
  <c r="J11" i="3" s="1"/>
  <c r="C11" i="3"/>
  <c r="I11" i="3" s="1"/>
  <c r="H10" i="3"/>
  <c r="G10" i="3"/>
  <c r="F10" i="3"/>
  <c r="E10" i="3"/>
  <c r="D10" i="3"/>
  <c r="J10" i="3" s="1"/>
  <c r="C10" i="3"/>
  <c r="I10" i="3" s="1"/>
  <c r="H9" i="3"/>
  <c r="G9" i="3"/>
  <c r="F9" i="3"/>
  <c r="E9" i="3"/>
  <c r="D9" i="3"/>
  <c r="J9" i="3" s="1"/>
  <c r="C9" i="3"/>
  <c r="I9" i="3" s="1"/>
  <c r="H8" i="3"/>
  <c r="G8" i="3"/>
  <c r="F8" i="3"/>
  <c r="E8" i="3"/>
  <c r="D8" i="3"/>
  <c r="J8" i="3" s="1"/>
  <c r="C8" i="3"/>
  <c r="I8" i="3" s="1"/>
  <c r="H7" i="3"/>
  <c r="G7" i="3"/>
  <c r="F7" i="3"/>
  <c r="E7" i="3"/>
  <c r="D7" i="3"/>
  <c r="J7" i="3" s="1"/>
  <c r="C7" i="3"/>
  <c r="I7" i="3" s="1"/>
  <c r="H6" i="3"/>
  <c r="G6" i="3"/>
  <c r="F6" i="3"/>
  <c r="E6" i="3"/>
  <c r="D6" i="3"/>
  <c r="J6" i="3" s="1"/>
  <c r="C6" i="3"/>
  <c r="I6" i="3" s="1"/>
  <c r="H5" i="3"/>
  <c r="G5" i="3"/>
  <c r="F5" i="3"/>
  <c r="E5" i="3"/>
  <c r="D5" i="3"/>
  <c r="J5" i="3" s="1"/>
  <c r="C5" i="3"/>
  <c r="I5" i="3" s="1"/>
  <c r="H4" i="3"/>
  <c r="G4" i="3"/>
  <c r="F4" i="3"/>
  <c r="E4" i="3"/>
  <c r="D4" i="3"/>
  <c r="J4" i="3" s="1"/>
  <c r="C4" i="3"/>
  <c r="I4" i="3" s="1"/>
  <c r="H3" i="3"/>
  <c r="G3" i="3"/>
  <c r="F3" i="3"/>
  <c r="E3" i="3"/>
  <c r="D3" i="3"/>
  <c r="J3" i="3" s="1"/>
  <c r="C3" i="3"/>
  <c r="I3" i="3" s="1"/>
  <c r="H2" i="3"/>
  <c r="H28" i="3" s="1"/>
  <c r="I32" i="3" s="1"/>
  <c r="G2" i="3"/>
  <c r="F2" i="3"/>
  <c r="F28" i="3" s="1"/>
  <c r="E2" i="3"/>
  <c r="D2" i="3"/>
  <c r="J2" i="3" s="1"/>
  <c r="C2" i="3"/>
  <c r="I2" i="3" s="1"/>
  <c r="AB35" i="2"/>
  <c r="Q31" i="2"/>
  <c r="Q30" i="2"/>
  <c r="Q29" i="2"/>
  <c r="Q28" i="2"/>
  <c r="M31" i="2"/>
  <c r="N31" i="2"/>
  <c r="M30" i="2"/>
  <c r="O31" i="2"/>
  <c r="N30" i="2"/>
  <c r="M29" i="2"/>
  <c r="P29" i="2"/>
  <c r="O28" i="2"/>
  <c r="P30" i="2"/>
  <c r="O29" i="2"/>
  <c r="N28" i="2"/>
  <c r="P31" i="2"/>
  <c r="O30" i="2"/>
  <c r="N29" i="2"/>
  <c r="M28" i="2"/>
  <c r="Z50" i="2"/>
  <c r="Z45" i="2"/>
  <c r="Z40" i="2"/>
  <c r="Z35" i="2"/>
  <c r="Z30" i="2"/>
  <c r="J2" i="2"/>
  <c r="J28" i="2"/>
  <c r="C28" i="2"/>
  <c r="D28" i="2"/>
  <c r="E28" i="2"/>
  <c r="F28" i="2"/>
  <c r="G28" i="2"/>
  <c r="H28" i="2"/>
  <c r="I28" i="2"/>
  <c r="B28" i="2"/>
  <c r="A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28" i="3" l="1"/>
  <c r="G28" i="3"/>
  <c r="I28" i="3"/>
  <c r="I33" i="3" s="1"/>
  <c r="E28" i="3"/>
  <c r="F33" i="3" s="1"/>
  <c r="J28" i="3"/>
  <c r="D28" i="3"/>
  <c r="AB40" i="2"/>
  <c r="AB45" i="2"/>
  <c r="AB50" i="2"/>
  <c r="H33" i="3" l="1"/>
  <c r="F31" i="3"/>
  <c r="G32" i="3"/>
  <c r="G33" i="3"/>
  <c r="F32" i="3"/>
</calcChain>
</file>

<file path=xl/sharedStrings.xml><?xml version="1.0" encoding="utf-8"?>
<sst xmlns="http://schemas.openxmlformats.org/spreadsheetml/2006/main" count="130" uniqueCount="83">
  <si>
    <t>BATCH SIZE</t>
  </si>
  <si>
    <t>MACHINE EFFICIENCY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</si>
  <si>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</si>
  <si>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</si>
  <si>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</si>
  <si>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</si>
  <si>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</si>
  <si>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</si>
  <si>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</si>
  <si>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</si>
  <si>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</si>
  <si>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</si>
  <si>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</si>
  <si>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</si>
  <si>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</si>
  <si>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</si>
  <si>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</si>
  <si>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</si>
  <si>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</si>
  <si>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</si>
  <si>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</si>
  <si>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</si>
  <si>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</si>
  <si>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</si>
  <si>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</si>
  <si>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</si>
  <si>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</si>
  <si>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</si>
  <si>
    <t>X^2</t>
  </si>
  <si>
    <t>X^3</t>
  </si>
  <si>
    <t>X^4</t>
  </si>
  <si>
    <t>X^5</t>
  </si>
  <si>
    <t>X^6</t>
  </si>
  <si>
    <t>XY</t>
  </si>
  <si>
    <t>X^2 * Y</t>
  </si>
  <si>
    <t>X^3 * Y</t>
  </si>
  <si>
    <t>Ex</t>
  </si>
  <si>
    <t>Ey</t>
  </si>
  <si>
    <t>Ex^2</t>
  </si>
  <si>
    <t>Ex^3</t>
  </si>
  <si>
    <t>Ex^4</t>
  </si>
  <si>
    <t>Ex^5</t>
  </si>
  <si>
    <t>Ex^6</t>
  </si>
  <si>
    <t>Exy</t>
  </si>
  <si>
    <t>Ex^2*y</t>
  </si>
  <si>
    <t>Ex^3*y</t>
  </si>
  <si>
    <t xml:space="preserve"> </t>
  </si>
  <si>
    <t>n = 26 datos</t>
  </si>
  <si>
    <t>n = 26 (cantidad de datos en X)</t>
  </si>
  <si>
    <t>D =</t>
  </si>
  <si>
    <t>Da =</t>
  </si>
  <si>
    <t>Db =</t>
  </si>
  <si>
    <t>Dc =</t>
  </si>
  <si>
    <t>Dd =</t>
  </si>
  <si>
    <t>a = Da/D</t>
  </si>
  <si>
    <t>b = Db/D</t>
  </si>
  <si>
    <t>c = Dc/D</t>
  </si>
  <si>
    <t>d = Db/D</t>
  </si>
  <si>
    <t>a=</t>
  </si>
  <si>
    <t>b=</t>
  </si>
  <si>
    <t>D</t>
  </si>
  <si>
    <t>c=</t>
  </si>
  <si>
    <t>d=</t>
  </si>
  <si>
    <t>Ex^3 + Ex^2 + Ex + n(numero de datos)  = Ey</t>
  </si>
  <si>
    <t>Ex ^4+ Ex^3 + Ex^2 + Ex = Exy</t>
  </si>
  <si>
    <t>Ex^5 + Ex^4 + Ex^3 + Ex^2 = Ex^2*y</t>
  </si>
  <si>
    <t>Ex^6 + Ex^5 + Ex^4 + Ex^3 = Ex^3*y</t>
  </si>
  <si>
    <t>Ex^2 + Ex + n(numero de datos)  = Ey</t>
  </si>
  <si>
    <t>Ex^3 + Ex^2 + Ex = Exy</t>
  </si>
  <si>
    <t>Ex^4 + Ex^3 + Ex^2 = Ex^2*y</t>
  </si>
  <si>
    <t xml:space="preserve">D = </t>
  </si>
  <si>
    <t xml:space="preserve">Da = </t>
  </si>
  <si>
    <t xml:space="preserve">Db = </t>
  </si>
  <si>
    <t xml:space="preserve">Dc = </t>
  </si>
  <si>
    <t xml:space="preserve">d = </t>
  </si>
  <si>
    <t>a =</t>
  </si>
  <si>
    <t>b =</t>
  </si>
  <si>
    <t>c =</t>
  </si>
  <si>
    <t>Ex + n(numero de datos)  = Ey</t>
  </si>
  <si>
    <t>Ex^2 + Ex = Exy</t>
  </si>
  <si>
    <t>Ex^3 + Ex^2 = Ex^2*y</t>
  </si>
  <si>
    <t>26*</t>
  </si>
  <si>
    <t>(108-75.23)(95-82.65)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</si>
</sst>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23D-9F39-4EE9-9C1F-84A7B2D5022F}">
  <dimension ref="A2:M28"/>
  <sheetViews>
    <sheetView topLeftCell="A10" workbookViewId="0">
      <selection activeCell="B2" sqref="B2:B28"/>
    </sheetView>
  </sheetViews>
  <sheetFormatPr defaultRowHeight="15" x14ac:dyDescent="0.25"/>
  <cols>
    <col min="1" max="1" width="11.5703125" style="1" customWidth="1"/>
    <col min="2" max="2" width="20.85546875" style="1" customWidth="1"/>
    <col min="5" max="5" width="18.140625" customWidth="1"/>
    <col min="6" max="6" width="18.5703125" customWidth="1"/>
    <col min="7" max="7" width="16" customWidth="1"/>
    <col min="10" max="10" width="15.42578125" customWidth="1"/>
    <col min="11" max="11" width="14.85546875" customWidth="1"/>
    <col min="12" max="12" width="13.5703125" customWidth="1"/>
    <col min="13" max="13" width="17.7109375" customWidth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>
        <v>108</v>
      </c>
      <c r="B3" s="1">
        <v>95</v>
      </c>
    </row>
    <row r="4" spans="1:10" x14ac:dyDescent="0.25">
      <c r="A4" s="1">
        <v>115</v>
      </c>
      <c r="B4" s="1">
        <v>96</v>
      </c>
    </row>
    <row r="5" spans="1:10" x14ac:dyDescent="0.25">
      <c r="A5" s="1">
        <v>106</v>
      </c>
      <c r="B5" s="1">
        <v>95</v>
      </c>
      <c r="E5" t="s">
        <v>2</v>
      </c>
    </row>
    <row r="6" spans="1:10" ht="15.75" thickBot="1" x14ac:dyDescent="0.3">
      <c r="A6" s="1">
        <v>97</v>
      </c>
      <c r="B6" s="1">
        <v>97</v>
      </c>
    </row>
    <row r="7" spans="1:10" x14ac:dyDescent="0.25">
      <c r="A7" s="1">
        <v>95</v>
      </c>
      <c r="B7" s="1">
        <v>93</v>
      </c>
      <c r="E7" s="4" t="s">
        <v>3</v>
      </c>
      <c r="F7" s="4"/>
    </row>
    <row r="8" spans="1:10" x14ac:dyDescent="0.25">
      <c r="A8" s="1">
        <v>91</v>
      </c>
      <c r="B8" s="1">
        <v>94</v>
      </c>
      <c r="E8" t="s">
        <v>4</v>
      </c>
      <c r="F8">
        <v>0.96538011762659515</v>
      </c>
    </row>
    <row r="9" spans="1:10" x14ac:dyDescent="0.25">
      <c r="A9" s="1">
        <v>97</v>
      </c>
      <c r="B9" s="1">
        <v>95</v>
      </c>
      <c r="E9" t="s">
        <v>5</v>
      </c>
      <c r="F9">
        <v>0.93195877150873863</v>
      </c>
    </row>
    <row r="10" spans="1:10" x14ac:dyDescent="0.25">
      <c r="A10" s="1">
        <v>83</v>
      </c>
      <c r="B10" s="1">
        <v>93</v>
      </c>
      <c r="E10" t="s">
        <v>6</v>
      </c>
      <c r="F10">
        <v>0.92900045722650992</v>
      </c>
    </row>
    <row r="11" spans="1:10" x14ac:dyDescent="0.25">
      <c r="A11" s="1">
        <v>83</v>
      </c>
      <c r="B11" s="1">
        <v>92</v>
      </c>
      <c r="E11" t="s">
        <v>7</v>
      </c>
      <c r="F11">
        <v>3.9309465131469792</v>
      </c>
    </row>
    <row r="12" spans="1:10" ht="15.75" thickBot="1" x14ac:dyDescent="0.3">
      <c r="A12" s="1">
        <v>78</v>
      </c>
      <c r="B12" s="1">
        <v>86</v>
      </c>
      <c r="E12" s="2" t="s">
        <v>8</v>
      </c>
      <c r="F12" s="2">
        <v>25</v>
      </c>
    </row>
    <row r="13" spans="1:10" x14ac:dyDescent="0.25">
      <c r="A13" s="1">
        <v>54</v>
      </c>
      <c r="B13" s="1">
        <v>73</v>
      </c>
    </row>
    <row r="14" spans="1:10" ht="15.75" thickBot="1" x14ac:dyDescent="0.3">
      <c r="A14" s="1">
        <v>67</v>
      </c>
      <c r="B14" s="1">
        <v>80</v>
      </c>
      <c r="E14" t="s">
        <v>9</v>
      </c>
    </row>
    <row r="15" spans="1:10" x14ac:dyDescent="0.25">
      <c r="A15" s="1">
        <v>56</v>
      </c>
      <c r="B15" s="1">
        <v>65</v>
      </c>
      <c r="E15" s="3"/>
      <c r="F15" s="3" t="s">
        <v>14</v>
      </c>
      <c r="G15" s="3" t="s">
        <v>15</v>
      </c>
      <c r="H15" s="3" t="s">
        <v>16</v>
      </c>
      <c r="I15" s="3" t="s">
        <v>17</v>
      </c>
      <c r="J15" s="3" t="s">
        <v>18</v>
      </c>
    </row>
    <row r="16" spans="1:10" x14ac:dyDescent="0.25">
      <c r="A16" s="1">
        <v>53</v>
      </c>
      <c r="B16" s="1">
        <v>69</v>
      </c>
      <c r="E16" t="s">
        <v>10</v>
      </c>
      <c r="F16">
        <v>1</v>
      </c>
      <c r="G16">
        <v>4867.9561687478836</v>
      </c>
      <c r="H16">
        <v>4867.9561687478836</v>
      </c>
      <c r="I16">
        <v>315.03034586528531</v>
      </c>
      <c r="J16">
        <v>6.4162076187434832E-15</v>
      </c>
    </row>
    <row r="17" spans="1:13" x14ac:dyDescent="0.25">
      <c r="A17" s="1">
        <v>61</v>
      </c>
      <c r="B17" s="1">
        <v>77</v>
      </c>
      <c r="E17" t="s">
        <v>11</v>
      </c>
      <c r="F17">
        <v>23</v>
      </c>
      <c r="G17">
        <v>355.40383125211508</v>
      </c>
      <c r="H17">
        <v>15.452340489222395</v>
      </c>
    </row>
    <row r="18" spans="1:13" ht="15.75" thickBot="1" x14ac:dyDescent="0.3">
      <c r="A18" s="1">
        <v>115</v>
      </c>
      <c r="B18" s="1">
        <v>96</v>
      </c>
      <c r="E18" s="2" t="s">
        <v>12</v>
      </c>
      <c r="F18" s="2">
        <v>24</v>
      </c>
      <c r="G18" s="2">
        <v>5223.3599999999988</v>
      </c>
      <c r="H18" s="2"/>
      <c r="I18" s="2"/>
      <c r="J18" s="2"/>
    </row>
    <row r="19" spans="1:13" ht="15.75" thickBot="1" x14ac:dyDescent="0.3">
      <c r="A19" s="1">
        <v>81</v>
      </c>
      <c r="B19" s="1">
        <v>87</v>
      </c>
    </row>
    <row r="20" spans="1:13" x14ac:dyDescent="0.25">
      <c r="A20" s="1">
        <v>78</v>
      </c>
      <c r="B20" s="1">
        <v>89</v>
      </c>
      <c r="E20" s="3"/>
      <c r="F20" s="3" t="s">
        <v>19</v>
      </c>
      <c r="G20" s="3" t="s">
        <v>7</v>
      </c>
      <c r="H20" s="3" t="s">
        <v>20</v>
      </c>
      <c r="I20" s="3" t="s">
        <v>21</v>
      </c>
      <c r="J20" s="3" t="s">
        <v>22</v>
      </c>
      <c r="K20" s="3" t="s">
        <v>23</v>
      </c>
      <c r="L20" s="3" t="s">
        <v>24</v>
      </c>
      <c r="M20" s="3" t="s">
        <v>25</v>
      </c>
    </row>
    <row r="21" spans="1:13" x14ac:dyDescent="0.25">
      <c r="A21" s="1">
        <v>30</v>
      </c>
      <c r="B21" s="1">
        <v>60</v>
      </c>
      <c r="E21" t="s">
        <v>13</v>
      </c>
      <c r="F21">
        <v>43.67994370914014</v>
      </c>
      <c r="G21">
        <v>2.3061488476027274</v>
      </c>
      <c r="H21">
        <v>18.940643729283142</v>
      </c>
      <c r="I21">
        <v>1.5782682810946632E-15</v>
      </c>
      <c r="J21">
        <v>38.909311344787639</v>
      </c>
      <c r="K21">
        <v>48.450576073492641</v>
      </c>
      <c r="L21">
        <v>38.909311344787639</v>
      </c>
      <c r="M21">
        <v>48.450576073492641</v>
      </c>
    </row>
    <row r="22" spans="1:13" ht="15.75" thickBot="1" x14ac:dyDescent="0.3">
      <c r="A22" s="1">
        <v>45</v>
      </c>
      <c r="B22" s="1">
        <v>63</v>
      </c>
      <c r="E22" s="2">
        <v>108</v>
      </c>
      <c r="F22" s="2">
        <v>0.52056353207332051</v>
      </c>
      <c r="G22" s="2">
        <v>2.9329019578514946E-2</v>
      </c>
      <c r="H22" s="2">
        <v>17.749094226615771</v>
      </c>
      <c r="I22" s="2">
        <v>6.4162076187434832E-15</v>
      </c>
      <c r="J22" s="2">
        <v>0.45989183251609628</v>
      </c>
      <c r="K22" s="2">
        <v>0.58123523163054469</v>
      </c>
      <c r="L22" s="2">
        <v>0.45989183251609628</v>
      </c>
      <c r="M22" s="2">
        <v>0.58123523163054469</v>
      </c>
    </row>
    <row r="23" spans="1:13" x14ac:dyDescent="0.25">
      <c r="A23" s="1">
        <v>99</v>
      </c>
      <c r="B23" s="1">
        <v>95</v>
      </c>
    </row>
    <row r="24" spans="1:13" x14ac:dyDescent="0.25">
      <c r="A24" s="1">
        <v>32</v>
      </c>
      <c r="B24" s="1">
        <v>61</v>
      </c>
    </row>
    <row r="25" spans="1:13" x14ac:dyDescent="0.25">
      <c r="A25" s="1">
        <v>25</v>
      </c>
      <c r="B25" s="1">
        <v>55</v>
      </c>
    </row>
    <row r="26" spans="1:13" x14ac:dyDescent="0.25">
      <c r="A26" s="1">
        <v>28</v>
      </c>
      <c r="B26" s="1">
        <v>56</v>
      </c>
    </row>
    <row r="27" spans="1:13" x14ac:dyDescent="0.25">
      <c r="A27" s="1">
        <v>90</v>
      </c>
      <c r="B27" s="1">
        <v>94</v>
      </c>
    </row>
    <row r="28" spans="1:13" x14ac:dyDescent="0.25">
      <c r="A28" s="1">
        <v>89</v>
      </c>
      <c r="B28" s="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6084-506C-456D-88A0-3B157C05C216}">
  <dimension ref="A1:AB51"/>
  <sheetViews>
    <sheetView topLeftCell="L27" zoomScaleNormal="100" workbookViewId="0">
      <selection activeCell="O41" sqref="O41"/>
    </sheetView>
  </sheetViews>
  <sheetFormatPr defaultRowHeight="15" x14ac:dyDescent="0.25"/>
  <cols>
    <col min="5" max="5" width="11.42578125" style="6" customWidth="1"/>
    <col min="6" max="6" width="12" style="6" bestFit="1" customWidth="1"/>
    <col min="7" max="7" width="14.85546875" style="6" customWidth="1"/>
    <col min="10" max="10" width="10" bestFit="1" customWidth="1"/>
    <col min="12" max="12" width="41.140625" customWidth="1"/>
    <col min="13" max="13" width="13.5703125" customWidth="1"/>
    <col min="14" max="14" width="12.140625" bestFit="1" customWidth="1"/>
    <col min="15" max="15" width="13.7109375" customWidth="1"/>
    <col min="16" max="16" width="12.85546875" customWidth="1"/>
    <col min="17" max="17" width="11" bestFit="1" customWidth="1"/>
    <col min="20" max="20" width="13.140625" customWidth="1"/>
    <col min="21" max="21" width="12.140625" customWidth="1"/>
    <col min="22" max="22" width="11.5703125" customWidth="1"/>
    <col min="24" max="24" width="13.5703125" customWidth="1"/>
    <col min="25" max="25" width="4.7109375" customWidth="1"/>
    <col min="26" max="26" width="12.7109375" customWidth="1"/>
    <col min="28" max="28" width="9.42578125" customWidth="1"/>
  </cols>
  <sheetData>
    <row r="1" spans="1:12" s="1" customFormat="1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L1" s="1" t="s">
        <v>47</v>
      </c>
    </row>
    <row r="2" spans="1:12" x14ac:dyDescent="0.25">
      <c r="A2" s="1">
        <v>108</v>
      </c>
      <c r="B2" s="1">
        <v>95</v>
      </c>
      <c r="C2" s="5">
        <f>A2*A2</f>
        <v>11664</v>
      </c>
      <c r="D2" s="5">
        <f>A2*A2*A2</f>
        <v>1259712</v>
      </c>
      <c r="E2" s="6">
        <f>A2*A2*A2*A2</f>
        <v>136048896</v>
      </c>
      <c r="F2" s="6">
        <f>A2*A2*A2*A2*A2</f>
        <v>14693280768</v>
      </c>
      <c r="G2" s="6">
        <f>A2*A2*A2*A2*A2*A2</f>
        <v>1586874322944</v>
      </c>
      <c r="H2">
        <f>A2*B2</f>
        <v>10260</v>
      </c>
      <c r="I2">
        <f>C2*B2</f>
        <v>1108080</v>
      </c>
      <c r="J2">
        <f>D2*B2</f>
        <v>119672640</v>
      </c>
    </row>
    <row r="3" spans="1:12" x14ac:dyDescent="0.25">
      <c r="A3" s="1">
        <v>115</v>
      </c>
      <c r="B3" s="1">
        <v>96</v>
      </c>
      <c r="C3" s="5">
        <f t="shared" ref="C3:C27" si="0">A3*A3</f>
        <v>13225</v>
      </c>
      <c r="D3" s="5">
        <f t="shared" ref="D3:D27" si="1">A3*A3*A3</f>
        <v>1520875</v>
      </c>
      <c r="E3" s="6">
        <f t="shared" ref="E3:E27" si="2">A3*A3*A3*A3</f>
        <v>174900625</v>
      </c>
      <c r="F3" s="6">
        <f t="shared" ref="F3:F27" si="3">A3*A3*A3*A3*A3</f>
        <v>20113571875</v>
      </c>
      <c r="G3" s="6">
        <f t="shared" ref="G3:G27" si="4">A3*A3*A3*A3*A3*A3</f>
        <v>2313060765625</v>
      </c>
      <c r="H3">
        <f t="shared" ref="H3:H27" si="5">A3*B3</f>
        <v>11040</v>
      </c>
      <c r="I3">
        <f t="shared" ref="I3:I27" si="6">C3*B3</f>
        <v>1269600</v>
      </c>
      <c r="J3">
        <f t="shared" ref="J3:J27" si="7">D3*B3</f>
        <v>146004000</v>
      </c>
    </row>
    <row r="4" spans="1:12" x14ac:dyDescent="0.25">
      <c r="A4" s="1">
        <v>106</v>
      </c>
      <c r="B4" s="1">
        <v>95</v>
      </c>
      <c r="C4" s="5">
        <f t="shared" si="0"/>
        <v>11236</v>
      </c>
      <c r="D4" s="5">
        <f t="shared" si="1"/>
        <v>1191016</v>
      </c>
      <c r="E4" s="6">
        <f t="shared" si="2"/>
        <v>126247696</v>
      </c>
      <c r="F4" s="6">
        <f t="shared" si="3"/>
        <v>13382255776</v>
      </c>
      <c r="G4" s="6">
        <f t="shared" si="4"/>
        <v>1418519112256</v>
      </c>
      <c r="H4">
        <f t="shared" si="5"/>
        <v>10070</v>
      </c>
      <c r="I4">
        <f t="shared" si="6"/>
        <v>1067420</v>
      </c>
      <c r="J4">
        <f t="shared" si="7"/>
        <v>113146520</v>
      </c>
    </row>
    <row r="5" spans="1:12" x14ac:dyDescent="0.25">
      <c r="A5" s="1">
        <v>97</v>
      </c>
      <c r="B5" s="1">
        <v>97</v>
      </c>
      <c r="C5" s="5">
        <f t="shared" si="0"/>
        <v>9409</v>
      </c>
      <c r="D5" s="5">
        <f t="shared" si="1"/>
        <v>912673</v>
      </c>
      <c r="E5" s="6">
        <f t="shared" si="2"/>
        <v>88529281</v>
      </c>
      <c r="F5" s="6">
        <f t="shared" si="3"/>
        <v>8587340257</v>
      </c>
      <c r="G5" s="6">
        <f t="shared" si="4"/>
        <v>832972004929</v>
      </c>
      <c r="H5">
        <f t="shared" si="5"/>
        <v>9409</v>
      </c>
      <c r="I5">
        <f t="shared" si="6"/>
        <v>912673</v>
      </c>
      <c r="J5">
        <f t="shared" si="7"/>
        <v>88529281</v>
      </c>
    </row>
    <row r="6" spans="1:12" x14ac:dyDescent="0.25">
      <c r="A6" s="1">
        <v>95</v>
      </c>
      <c r="B6" s="1">
        <v>93</v>
      </c>
      <c r="C6" s="5">
        <f t="shared" si="0"/>
        <v>9025</v>
      </c>
      <c r="D6" s="5">
        <f t="shared" si="1"/>
        <v>857375</v>
      </c>
      <c r="E6" s="6">
        <f t="shared" si="2"/>
        <v>81450625</v>
      </c>
      <c r="F6" s="6">
        <f t="shared" si="3"/>
        <v>7737809375</v>
      </c>
      <c r="G6" s="6">
        <f t="shared" si="4"/>
        <v>735091890625</v>
      </c>
      <c r="H6">
        <f t="shared" si="5"/>
        <v>8835</v>
      </c>
      <c r="I6">
        <f t="shared" si="6"/>
        <v>839325</v>
      </c>
      <c r="J6">
        <f t="shared" si="7"/>
        <v>79735875</v>
      </c>
    </row>
    <row r="7" spans="1:12" x14ac:dyDescent="0.25">
      <c r="A7" s="1">
        <v>91</v>
      </c>
      <c r="B7" s="1">
        <v>94</v>
      </c>
      <c r="C7" s="5">
        <f t="shared" si="0"/>
        <v>8281</v>
      </c>
      <c r="D7" s="5">
        <f t="shared" si="1"/>
        <v>753571</v>
      </c>
      <c r="E7" s="6">
        <f t="shared" si="2"/>
        <v>68574961</v>
      </c>
      <c r="F7" s="6">
        <f t="shared" si="3"/>
        <v>6240321451</v>
      </c>
      <c r="G7" s="6">
        <f t="shared" si="4"/>
        <v>567869252041</v>
      </c>
      <c r="H7">
        <f t="shared" si="5"/>
        <v>8554</v>
      </c>
      <c r="I7">
        <f t="shared" si="6"/>
        <v>778414</v>
      </c>
      <c r="J7">
        <f t="shared" si="7"/>
        <v>70835674</v>
      </c>
    </row>
    <row r="8" spans="1:12" x14ac:dyDescent="0.25">
      <c r="A8" s="1">
        <v>97</v>
      </c>
      <c r="B8" s="1">
        <v>95</v>
      </c>
      <c r="C8" s="5">
        <f t="shared" si="0"/>
        <v>9409</v>
      </c>
      <c r="D8" s="5">
        <f t="shared" si="1"/>
        <v>912673</v>
      </c>
      <c r="E8" s="6">
        <f t="shared" si="2"/>
        <v>88529281</v>
      </c>
      <c r="F8" s="6">
        <f t="shared" si="3"/>
        <v>8587340257</v>
      </c>
      <c r="G8" s="6">
        <f t="shared" si="4"/>
        <v>832972004929</v>
      </c>
      <c r="H8">
        <f t="shared" si="5"/>
        <v>9215</v>
      </c>
      <c r="I8">
        <f t="shared" si="6"/>
        <v>893855</v>
      </c>
      <c r="J8">
        <f t="shared" si="7"/>
        <v>86703935</v>
      </c>
    </row>
    <row r="9" spans="1:12" x14ac:dyDescent="0.25">
      <c r="A9" s="1">
        <v>83</v>
      </c>
      <c r="B9" s="1">
        <v>93</v>
      </c>
      <c r="C9" s="5">
        <f t="shared" si="0"/>
        <v>6889</v>
      </c>
      <c r="D9" s="5">
        <f t="shared" si="1"/>
        <v>571787</v>
      </c>
      <c r="E9" s="6">
        <f t="shared" si="2"/>
        <v>47458321</v>
      </c>
      <c r="F9" s="6">
        <f t="shared" si="3"/>
        <v>3939040643</v>
      </c>
      <c r="G9" s="6">
        <f t="shared" si="4"/>
        <v>326940373369</v>
      </c>
      <c r="H9">
        <f t="shared" si="5"/>
        <v>7719</v>
      </c>
      <c r="I9">
        <f t="shared" si="6"/>
        <v>640677</v>
      </c>
      <c r="J9">
        <f t="shared" si="7"/>
        <v>53176191</v>
      </c>
    </row>
    <row r="10" spans="1:12" x14ac:dyDescent="0.25">
      <c r="A10" s="1">
        <v>83</v>
      </c>
      <c r="B10" s="1">
        <v>92</v>
      </c>
      <c r="C10" s="5">
        <f t="shared" si="0"/>
        <v>6889</v>
      </c>
      <c r="D10" s="5">
        <f t="shared" si="1"/>
        <v>571787</v>
      </c>
      <c r="E10" s="6">
        <f t="shared" si="2"/>
        <v>47458321</v>
      </c>
      <c r="F10" s="6">
        <f t="shared" si="3"/>
        <v>3939040643</v>
      </c>
      <c r="G10" s="6">
        <f t="shared" si="4"/>
        <v>326940373369</v>
      </c>
      <c r="H10">
        <f t="shared" si="5"/>
        <v>7636</v>
      </c>
      <c r="I10">
        <f t="shared" si="6"/>
        <v>633788</v>
      </c>
      <c r="J10">
        <f t="shared" si="7"/>
        <v>52604404</v>
      </c>
      <c r="L10" t="s">
        <v>46</v>
      </c>
    </row>
    <row r="11" spans="1:12" x14ac:dyDescent="0.25">
      <c r="A11" s="1">
        <v>78</v>
      </c>
      <c r="B11" s="1">
        <v>86</v>
      </c>
      <c r="C11" s="5">
        <f t="shared" si="0"/>
        <v>6084</v>
      </c>
      <c r="D11" s="5">
        <f t="shared" si="1"/>
        <v>474552</v>
      </c>
      <c r="E11" s="6">
        <f t="shared" si="2"/>
        <v>37015056</v>
      </c>
      <c r="F11" s="6">
        <f t="shared" si="3"/>
        <v>2887174368</v>
      </c>
      <c r="G11" s="6">
        <f t="shared" si="4"/>
        <v>225199600704</v>
      </c>
      <c r="H11">
        <f t="shared" si="5"/>
        <v>6708</v>
      </c>
      <c r="I11">
        <f t="shared" si="6"/>
        <v>523224</v>
      </c>
      <c r="J11">
        <f t="shared" si="7"/>
        <v>40811472</v>
      </c>
    </row>
    <row r="12" spans="1:12" x14ac:dyDescent="0.25">
      <c r="A12" s="1">
        <v>54</v>
      </c>
      <c r="B12" s="1">
        <v>73</v>
      </c>
      <c r="C12" s="5">
        <f t="shared" si="0"/>
        <v>2916</v>
      </c>
      <c r="D12" s="5">
        <f t="shared" si="1"/>
        <v>157464</v>
      </c>
      <c r="E12" s="6">
        <f t="shared" si="2"/>
        <v>8503056</v>
      </c>
      <c r="F12" s="6">
        <f t="shared" si="3"/>
        <v>459165024</v>
      </c>
      <c r="G12" s="6">
        <f t="shared" si="4"/>
        <v>24794911296</v>
      </c>
      <c r="H12">
        <f t="shared" si="5"/>
        <v>3942</v>
      </c>
      <c r="I12">
        <f t="shared" si="6"/>
        <v>212868</v>
      </c>
      <c r="J12">
        <f t="shared" si="7"/>
        <v>11494872</v>
      </c>
    </row>
    <row r="13" spans="1:12" x14ac:dyDescent="0.25">
      <c r="A13" s="1">
        <v>67</v>
      </c>
      <c r="B13" s="1">
        <v>80</v>
      </c>
      <c r="C13" s="5">
        <f t="shared" si="0"/>
        <v>4489</v>
      </c>
      <c r="D13" s="5">
        <f t="shared" si="1"/>
        <v>300763</v>
      </c>
      <c r="E13" s="6">
        <f t="shared" si="2"/>
        <v>20151121</v>
      </c>
      <c r="F13" s="6">
        <f t="shared" si="3"/>
        <v>1350125107</v>
      </c>
      <c r="G13" s="6">
        <f t="shared" si="4"/>
        <v>90458382169</v>
      </c>
      <c r="H13">
        <f t="shared" si="5"/>
        <v>5360</v>
      </c>
      <c r="I13">
        <f t="shared" si="6"/>
        <v>359120</v>
      </c>
      <c r="J13">
        <f t="shared" si="7"/>
        <v>24061040</v>
      </c>
    </row>
    <row r="14" spans="1:12" x14ac:dyDescent="0.25">
      <c r="A14" s="1">
        <v>56</v>
      </c>
      <c r="B14" s="1">
        <v>65</v>
      </c>
      <c r="C14" s="5">
        <f t="shared" si="0"/>
        <v>3136</v>
      </c>
      <c r="D14" s="5">
        <f t="shared" si="1"/>
        <v>175616</v>
      </c>
      <c r="E14" s="6">
        <f t="shared" si="2"/>
        <v>9834496</v>
      </c>
      <c r="F14" s="6">
        <f t="shared" si="3"/>
        <v>550731776</v>
      </c>
      <c r="G14" s="6">
        <f t="shared" si="4"/>
        <v>30840979456</v>
      </c>
      <c r="H14">
        <f t="shared" si="5"/>
        <v>3640</v>
      </c>
      <c r="I14">
        <f t="shared" si="6"/>
        <v>203840</v>
      </c>
      <c r="J14">
        <f t="shared" si="7"/>
        <v>11415040</v>
      </c>
    </row>
    <row r="15" spans="1:12" x14ac:dyDescent="0.25">
      <c r="A15" s="1">
        <v>53</v>
      </c>
      <c r="B15" s="1">
        <v>69</v>
      </c>
      <c r="C15" s="5">
        <f t="shared" si="0"/>
        <v>2809</v>
      </c>
      <c r="D15" s="5">
        <f t="shared" si="1"/>
        <v>148877</v>
      </c>
      <c r="E15" s="6">
        <f t="shared" si="2"/>
        <v>7890481</v>
      </c>
      <c r="F15" s="6">
        <f t="shared" si="3"/>
        <v>418195493</v>
      </c>
      <c r="G15" s="6">
        <f t="shared" si="4"/>
        <v>22164361129</v>
      </c>
      <c r="H15">
        <f t="shared" si="5"/>
        <v>3657</v>
      </c>
      <c r="I15">
        <f t="shared" si="6"/>
        <v>193821</v>
      </c>
      <c r="J15">
        <f t="shared" si="7"/>
        <v>10272513</v>
      </c>
    </row>
    <row r="16" spans="1:12" x14ac:dyDescent="0.25">
      <c r="A16" s="1">
        <v>61</v>
      </c>
      <c r="B16" s="1">
        <v>77</v>
      </c>
      <c r="C16" s="5">
        <f t="shared" si="0"/>
        <v>3721</v>
      </c>
      <c r="D16" s="5">
        <f t="shared" si="1"/>
        <v>226981</v>
      </c>
      <c r="E16" s="6">
        <f t="shared" si="2"/>
        <v>13845841</v>
      </c>
      <c r="F16" s="6">
        <f t="shared" si="3"/>
        <v>844596301</v>
      </c>
      <c r="G16" s="6">
        <f t="shared" si="4"/>
        <v>51520374361</v>
      </c>
      <c r="H16">
        <f t="shared" si="5"/>
        <v>4697</v>
      </c>
      <c r="I16">
        <f t="shared" si="6"/>
        <v>286517</v>
      </c>
      <c r="J16">
        <f t="shared" si="7"/>
        <v>17477537</v>
      </c>
    </row>
    <row r="17" spans="1:28" x14ac:dyDescent="0.25">
      <c r="A17" s="1">
        <v>115</v>
      </c>
      <c r="B17" s="1">
        <v>96</v>
      </c>
      <c r="C17" s="5">
        <f t="shared" si="0"/>
        <v>13225</v>
      </c>
      <c r="D17" s="5">
        <f t="shared" si="1"/>
        <v>1520875</v>
      </c>
      <c r="E17" s="6">
        <f t="shared" si="2"/>
        <v>174900625</v>
      </c>
      <c r="F17" s="6">
        <f t="shared" si="3"/>
        <v>20113571875</v>
      </c>
      <c r="G17" s="6">
        <f t="shared" si="4"/>
        <v>2313060765625</v>
      </c>
      <c r="H17">
        <f t="shared" si="5"/>
        <v>11040</v>
      </c>
      <c r="I17">
        <f t="shared" si="6"/>
        <v>1269600</v>
      </c>
      <c r="J17">
        <f t="shared" si="7"/>
        <v>146004000</v>
      </c>
    </row>
    <row r="18" spans="1:28" x14ac:dyDescent="0.25">
      <c r="A18" s="1">
        <v>81</v>
      </c>
      <c r="B18" s="1">
        <v>87</v>
      </c>
      <c r="C18" s="5">
        <f t="shared" si="0"/>
        <v>6561</v>
      </c>
      <c r="D18" s="5">
        <f t="shared" si="1"/>
        <v>531441</v>
      </c>
      <c r="E18" s="6">
        <f t="shared" si="2"/>
        <v>43046721</v>
      </c>
      <c r="F18" s="6">
        <f t="shared" si="3"/>
        <v>3486784401</v>
      </c>
      <c r="G18" s="6">
        <f t="shared" si="4"/>
        <v>282429536481</v>
      </c>
      <c r="H18">
        <f t="shared" si="5"/>
        <v>7047</v>
      </c>
      <c r="I18">
        <f t="shared" si="6"/>
        <v>570807</v>
      </c>
      <c r="J18">
        <f t="shared" si="7"/>
        <v>46235367</v>
      </c>
    </row>
    <row r="19" spans="1:28" x14ac:dyDescent="0.25">
      <c r="A19" s="1">
        <v>78</v>
      </c>
      <c r="B19" s="1">
        <v>89</v>
      </c>
      <c r="C19" s="5">
        <f t="shared" si="0"/>
        <v>6084</v>
      </c>
      <c r="D19" s="5">
        <f t="shared" si="1"/>
        <v>474552</v>
      </c>
      <c r="E19" s="6">
        <f t="shared" si="2"/>
        <v>37015056</v>
      </c>
      <c r="F19" s="6">
        <f t="shared" si="3"/>
        <v>2887174368</v>
      </c>
      <c r="G19" s="6">
        <f t="shared" si="4"/>
        <v>225199600704</v>
      </c>
      <c r="H19">
        <f t="shared" si="5"/>
        <v>6942</v>
      </c>
      <c r="I19">
        <f t="shared" si="6"/>
        <v>541476</v>
      </c>
      <c r="J19">
        <f t="shared" si="7"/>
        <v>42235128</v>
      </c>
    </row>
    <row r="20" spans="1:28" x14ac:dyDescent="0.25">
      <c r="A20" s="1">
        <v>30</v>
      </c>
      <c r="B20" s="1">
        <v>60</v>
      </c>
      <c r="C20" s="5">
        <f t="shared" si="0"/>
        <v>900</v>
      </c>
      <c r="D20" s="5">
        <f t="shared" si="1"/>
        <v>27000</v>
      </c>
      <c r="E20" s="6">
        <f t="shared" si="2"/>
        <v>810000</v>
      </c>
      <c r="F20" s="6">
        <f t="shared" si="3"/>
        <v>24300000</v>
      </c>
      <c r="G20" s="6">
        <f t="shared" si="4"/>
        <v>729000000</v>
      </c>
      <c r="H20">
        <f t="shared" si="5"/>
        <v>1800</v>
      </c>
      <c r="I20">
        <f t="shared" si="6"/>
        <v>54000</v>
      </c>
      <c r="J20">
        <f t="shared" si="7"/>
        <v>1620000</v>
      </c>
    </row>
    <row r="21" spans="1:28" x14ac:dyDescent="0.25">
      <c r="A21" s="1">
        <v>45</v>
      </c>
      <c r="B21" s="1">
        <v>63</v>
      </c>
      <c r="C21" s="5">
        <f t="shared" si="0"/>
        <v>2025</v>
      </c>
      <c r="D21" s="5">
        <f t="shared" si="1"/>
        <v>91125</v>
      </c>
      <c r="E21" s="6">
        <f t="shared" si="2"/>
        <v>4100625</v>
      </c>
      <c r="F21" s="6">
        <f t="shared" si="3"/>
        <v>184528125</v>
      </c>
      <c r="G21" s="6">
        <f t="shared" si="4"/>
        <v>8303765625</v>
      </c>
      <c r="H21">
        <f t="shared" si="5"/>
        <v>2835</v>
      </c>
      <c r="I21">
        <f t="shared" si="6"/>
        <v>127575</v>
      </c>
      <c r="J21">
        <f t="shared" si="7"/>
        <v>5740875</v>
      </c>
    </row>
    <row r="22" spans="1:28" x14ac:dyDescent="0.25">
      <c r="A22" s="1">
        <v>99</v>
      </c>
      <c r="B22" s="1">
        <v>95</v>
      </c>
      <c r="C22" s="5">
        <f t="shared" si="0"/>
        <v>9801</v>
      </c>
      <c r="D22" s="5">
        <f t="shared" si="1"/>
        <v>970299</v>
      </c>
      <c r="E22" s="6">
        <f t="shared" si="2"/>
        <v>96059601</v>
      </c>
      <c r="F22" s="6">
        <f t="shared" si="3"/>
        <v>9509900499</v>
      </c>
      <c r="G22" s="6">
        <f t="shared" si="4"/>
        <v>941480149401</v>
      </c>
      <c r="H22">
        <f t="shared" si="5"/>
        <v>9405</v>
      </c>
      <c r="I22">
        <f t="shared" si="6"/>
        <v>931095</v>
      </c>
      <c r="J22">
        <f t="shared" si="7"/>
        <v>92178405</v>
      </c>
    </row>
    <row r="23" spans="1:28" x14ac:dyDescent="0.25">
      <c r="A23" s="1">
        <v>32</v>
      </c>
      <c r="B23" s="1">
        <v>61</v>
      </c>
      <c r="C23" s="5">
        <f t="shared" si="0"/>
        <v>1024</v>
      </c>
      <c r="D23" s="5">
        <f t="shared" si="1"/>
        <v>32768</v>
      </c>
      <c r="E23" s="6">
        <f t="shared" si="2"/>
        <v>1048576</v>
      </c>
      <c r="F23" s="6">
        <f t="shared" si="3"/>
        <v>33554432</v>
      </c>
      <c r="G23" s="6">
        <f t="shared" si="4"/>
        <v>1073741824</v>
      </c>
      <c r="H23">
        <f t="shared" si="5"/>
        <v>1952</v>
      </c>
      <c r="I23">
        <f t="shared" si="6"/>
        <v>62464</v>
      </c>
      <c r="J23">
        <f t="shared" si="7"/>
        <v>1998848</v>
      </c>
    </row>
    <row r="24" spans="1:28" x14ac:dyDescent="0.25">
      <c r="A24" s="1">
        <v>25</v>
      </c>
      <c r="B24" s="1">
        <v>55</v>
      </c>
      <c r="C24" s="5">
        <f t="shared" si="0"/>
        <v>625</v>
      </c>
      <c r="D24" s="5">
        <f t="shared" si="1"/>
        <v>15625</v>
      </c>
      <c r="E24" s="6">
        <f t="shared" si="2"/>
        <v>390625</v>
      </c>
      <c r="F24" s="6">
        <f t="shared" si="3"/>
        <v>9765625</v>
      </c>
      <c r="G24" s="6">
        <f t="shared" si="4"/>
        <v>244140625</v>
      </c>
      <c r="H24">
        <f t="shared" si="5"/>
        <v>1375</v>
      </c>
      <c r="I24">
        <f t="shared" si="6"/>
        <v>34375</v>
      </c>
      <c r="J24">
        <f t="shared" si="7"/>
        <v>859375</v>
      </c>
    </row>
    <row r="25" spans="1:28" x14ac:dyDescent="0.25">
      <c r="A25" s="1">
        <v>28</v>
      </c>
      <c r="B25" s="1">
        <v>56</v>
      </c>
      <c r="C25" s="5">
        <f t="shared" si="0"/>
        <v>784</v>
      </c>
      <c r="D25" s="5">
        <f t="shared" si="1"/>
        <v>21952</v>
      </c>
      <c r="E25" s="6">
        <f t="shared" si="2"/>
        <v>614656</v>
      </c>
      <c r="F25" s="6">
        <f t="shared" si="3"/>
        <v>17210368</v>
      </c>
      <c r="G25" s="6">
        <f t="shared" si="4"/>
        <v>481890304</v>
      </c>
      <c r="H25">
        <f t="shared" si="5"/>
        <v>1568</v>
      </c>
      <c r="I25">
        <f t="shared" si="6"/>
        <v>43904</v>
      </c>
      <c r="J25">
        <f t="shared" si="7"/>
        <v>1229312</v>
      </c>
      <c r="L25">
        <v>26</v>
      </c>
      <c r="AB25" t="s">
        <v>54</v>
      </c>
    </row>
    <row r="26" spans="1:28" x14ac:dyDescent="0.25">
      <c r="A26" s="1">
        <v>90</v>
      </c>
      <c r="B26" s="1">
        <v>94</v>
      </c>
      <c r="C26" s="5">
        <f t="shared" si="0"/>
        <v>8100</v>
      </c>
      <c r="D26" s="5">
        <f t="shared" si="1"/>
        <v>729000</v>
      </c>
      <c r="E26" s="6">
        <f t="shared" si="2"/>
        <v>65610000</v>
      </c>
      <c r="F26" s="6">
        <f t="shared" si="3"/>
        <v>5904900000</v>
      </c>
      <c r="G26" s="6">
        <f t="shared" si="4"/>
        <v>531441000000</v>
      </c>
      <c r="H26">
        <f t="shared" si="5"/>
        <v>8460</v>
      </c>
      <c r="I26">
        <f t="shared" si="6"/>
        <v>761400</v>
      </c>
      <c r="J26">
        <f t="shared" si="7"/>
        <v>68526000</v>
      </c>
      <c r="L26" t="s">
        <v>48</v>
      </c>
      <c r="AB26" t="s">
        <v>55</v>
      </c>
    </row>
    <row r="27" spans="1:28" x14ac:dyDescent="0.25">
      <c r="A27" s="1">
        <v>89</v>
      </c>
      <c r="B27" s="1">
        <v>93</v>
      </c>
      <c r="C27" s="5">
        <f t="shared" si="0"/>
        <v>7921</v>
      </c>
      <c r="D27" s="5">
        <f t="shared" si="1"/>
        <v>704969</v>
      </c>
      <c r="E27" s="6">
        <f t="shared" si="2"/>
        <v>62742241</v>
      </c>
      <c r="F27" s="6">
        <f t="shared" si="3"/>
        <v>5584059449</v>
      </c>
      <c r="G27" s="6">
        <f t="shared" si="4"/>
        <v>496981290961</v>
      </c>
      <c r="H27">
        <f t="shared" si="5"/>
        <v>8277</v>
      </c>
      <c r="I27">
        <f t="shared" si="6"/>
        <v>736653</v>
      </c>
      <c r="J27">
        <f t="shared" si="7"/>
        <v>65562117</v>
      </c>
      <c r="AB27" t="s">
        <v>56</v>
      </c>
    </row>
    <row r="28" spans="1:28" x14ac:dyDescent="0.25">
      <c r="A28" s="7">
        <f>SUM(A2:A27)</f>
        <v>1956</v>
      </c>
      <c r="B28" s="7">
        <f>SUM(B2:B27)</f>
        <v>2149</v>
      </c>
      <c r="C28" s="7">
        <f t="shared" ref="C28:J28" si="8">SUM(C2:C27)</f>
        <v>166232</v>
      </c>
      <c r="D28" s="7">
        <f t="shared" si="8"/>
        <v>15155328</v>
      </c>
      <c r="E28" s="7">
        <f t="shared" si="8"/>
        <v>1442776784</v>
      </c>
      <c r="F28" s="7">
        <f t="shared" si="8"/>
        <v>141485738256</v>
      </c>
      <c r="G28" s="7">
        <f t="shared" si="8"/>
        <v>14187643590752</v>
      </c>
      <c r="H28" s="7">
        <f t="shared" si="8"/>
        <v>171443</v>
      </c>
      <c r="I28" s="7">
        <f t="shared" si="8"/>
        <v>15056571</v>
      </c>
      <c r="J28" s="7">
        <f t="shared" si="8"/>
        <v>1398130421</v>
      </c>
      <c r="K28" s="8"/>
      <c r="L28" s="13" t="s">
        <v>63</v>
      </c>
      <c r="M28" s="12">
        <f>+D28</f>
        <v>15155328</v>
      </c>
      <c r="N28" s="12">
        <f>+C28</f>
        <v>166232</v>
      </c>
      <c r="O28" s="12">
        <f>+A28</f>
        <v>1956</v>
      </c>
      <c r="P28" s="12">
        <v>26</v>
      </c>
      <c r="Q28" s="6">
        <f>+B28</f>
        <v>2149</v>
      </c>
      <c r="S28" t="s">
        <v>49</v>
      </c>
      <c r="T28" s="11">
        <v>15155328</v>
      </c>
      <c r="U28" s="11">
        <v>166232</v>
      </c>
      <c r="V28" s="11">
        <v>1956</v>
      </c>
      <c r="W28" s="11">
        <v>26</v>
      </c>
      <c r="X28">
        <v>2149</v>
      </c>
      <c r="AB28" t="s">
        <v>57</v>
      </c>
    </row>
    <row r="29" spans="1:28" x14ac:dyDescent="0.25">
      <c r="A29" s="9" t="s">
        <v>36</v>
      </c>
      <c r="B29" s="9" t="s">
        <v>37</v>
      </c>
      <c r="C29" s="9" t="s">
        <v>38</v>
      </c>
      <c r="D29" s="9" t="s">
        <v>39</v>
      </c>
      <c r="E29" s="9" t="s">
        <v>40</v>
      </c>
      <c r="F29" s="9" t="s">
        <v>41</v>
      </c>
      <c r="G29" s="9" t="s">
        <v>42</v>
      </c>
      <c r="H29" s="9" t="s">
        <v>43</v>
      </c>
      <c r="I29" s="9" t="s">
        <v>44</v>
      </c>
      <c r="J29" s="9" t="s">
        <v>45</v>
      </c>
      <c r="L29" s="13" t="s">
        <v>64</v>
      </c>
      <c r="M29" s="12">
        <f>+E28</f>
        <v>1442776784</v>
      </c>
      <c r="N29" s="12">
        <f>+D28</f>
        <v>15155328</v>
      </c>
      <c r="O29" s="12">
        <f>+C28</f>
        <v>166232</v>
      </c>
      <c r="P29" s="12">
        <f>+A28</f>
        <v>1956</v>
      </c>
      <c r="Q29" s="6">
        <f>+H28</f>
        <v>171443</v>
      </c>
      <c r="T29" s="11">
        <v>1442776784</v>
      </c>
      <c r="U29" s="11">
        <v>15155328</v>
      </c>
      <c r="V29" s="11">
        <v>166232</v>
      </c>
      <c r="W29" s="11">
        <v>1956</v>
      </c>
      <c r="X29">
        <v>171443</v>
      </c>
    </row>
    <row r="30" spans="1:28" x14ac:dyDescent="0.25">
      <c r="L30" s="13" t="s">
        <v>65</v>
      </c>
      <c r="M30" s="12">
        <f>+F28</f>
        <v>141485738256</v>
      </c>
      <c r="N30" s="12">
        <f>+E28</f>
        <v>1442776784</v>
      </c>
      <c r="O30" s="12">
        <f>+D28</f>
        <v>15155328</v>
      </c>
      <c r="P30" s="12">
        <f>+C28</f>
        <v>166232</v>
      </c>
      <c r="Q30" s="6">
        <f>+I28</f>
        <v>15056571</v>
      </c>
      <c r="T30" s="11">
        <v>141485738256</v>
      </c>
      <c r="U30" s="11">
        <v>1442776784</v>
      </c>
      <c r="V30" s="11">
        <v>15155328</v>
      </c>
      <c r="W30" s="11">
        <v>166232</v>
      </c>
      <c r="X30">
        <v>15056571</v>
      </c>
      <c r="Z30">
        <f>+MDETERM(T28:W31)</f>
        <v>4.2190234018681549E+22</v>
      </c>
      <c r="AA30" s="1" t="s">
        <v>60</v>
      </c>
    </row>
    <row r="31" spans="1:28" x14ac:dyDescent="0.25">
      <c r="L31" s="13" t="s">
        <v>66</v>
      </c>
      <c r="M31" s="12">
        <f>+G28</f>
        <v>14187643590752</v>
      </c>
      <c r="N31" s="12">
        <f>+F28</f>
        <v>141485738256</v>
      </c>
      <c r="O31" s="12">
        <f>+E28</f>
        <v>1442776784</v>
      </c>
      <c r="P31" s="12">
        <f>+D28</f>
        <v>15155328</v>
      </c>
      <c r="Q31" s="6">
        <f>+J28</f>
        <v>1398130421</v>
      </c>
      <c r="T31" s="11">
        <v>14187643590752</v>
      </c>
      <c r="U31" s="11">
        <v>141485738256</v>
      </c>
      <c r="V31" s="11">
        <v>1442776784</v>
      </c>
      <c r="W31" s="11">
        <v>15155328</v>
      </c>
      <c r="X31">
        <v>1398130421</v>
      </c>
    </row>
    <row r="33" spans="12:28" x14ac:dyDescent="0.25">
      <c r="L33" s="14" t="s">
        <v>67</v>
      </c>
      <c r="S33" t="s">
        <v>50</v>
      </c>
      <c r="T33">
        <v>2149</v>
      </c>
      <c r="U33" s="11">
        <v>166232</v>
      </c>
      <c r="V33" s="11">
        <v>1956</v>
      </c>
      <c r="W33" s="11">
        <v>26</v>
      </c>
    </row>
    <row r="34" spans="12:28" x14ac:dyDescent="0.25">
      <c r="L34" s="14" t="s">
        <v>68</v>
      </c>
      <c r="T34">
        <v>171443</v>
      </c>
      <c r="U34" s="11">
        <v>15155328</v>
      </c>
      <c r="V34" s="11">
        <v>166232</v>
      </c>
      <c r="W34" s="11">
        <v>1956</v>
      </c>
    </row>
    <row r="35" spans="12:28" x14ac:dyDescent="0.25">
      <c r="L35" s="14" t="s">
        <v>69</v>
      </c>
      <c r="T35">
        <v>15056571</v>
      </c>
      <c r="U35" s="11">
        <v>1442776784</v>
      </c>
      <c r="V35" s="11">
        <v>15155328</v>
      </c>
      <c r="W35" s="11">
        <v>166232</v>
      </c>
      <c r="Z35">
        <f>+MDETERM(T33:W36)</f>
        <v>-5.7385865036386499E+18</v>
      </c>
      <c r="AA35" s="1" t="s">
        <v>58</v>
      </c>
      <c r="AB35">
        <f>Z35/Z30</f>
        <v>-1.3601693939639309E-4</v>
      </c>
    </row>
    <row r="36" spans="12:28" x14ac:dyDescent="0.25">
      <c r="T36">
        <v>1398130421</v>
      </c>
      <c r="U36" s="11">
        <v>141485738256</v>
      </c>
      <c r="V36" s="11">
        <v>1442776784</v>
      </c>
      <c r="W36" s="11">
        <v>15155328</v>
      </c>
    </row>
    <row r="38" spans="12:28" x14ac:dyDescent="0.25">
      <c r="S38" t="s">
        <v>51</v>
      </c>
      <c r="T38" s="11">
        <v>15155328</v>
      </c>
      <c r="U38">
        <v>2149</v>
      </c>
      <c r="V38" s="11">
        <v>1956</v>
      </c>
      <c r="W38" s="11">
        <v>26</v>
      </c>
    </row>
    <row r="39" spans="12:28" x14ac:dyDescent="0.25">
      <c r="T39" s="11">
        <v>1442776784</v>
      </c>
      <c r="U39">
        <v>171443</v>
      </c>
      <c r="V39" s="11">
        <v>166232</v>
      </c>
      <c r="W39" s="11">
        <v>1956</v>
      </c>
    </row>
    <row r="40" spans="12:28" x14ac:dyDescent="0.25">
      <c r="T40" s="11">
        <v>141485738256</v>
      </c>
      <c r="U40">
        <v>15056571</v>
      </c>
      <c r="V40" s="11">
        <v>15155328</v>
      </c>
      <c r="W40" s="11">
        <v>166232</v>
      </c>
      <c r="Z40">
        <f>+MDETERM(T38:W41)</f>
        <v>1.0821650094968275E+21</v>
      </c>
      <c r="AA40" s="1" t="s">
        <v>59</v>
      </c>
      <c r="AB40">
        <f>Z40/Z30</f>
        <v>2.5649656482532243E-2</v>
      </c>
    </row>
    <row r="41" spans="12:28" x14ac:dyDescent="0.25">
      <c r="T41" s="11">
        <v>14187643590752</v>
      </c>
      <c r="U41">
        <v>1398130421</v>
      </c>
      <c r="V41" s="11">
        <v>1442776784</v>
      </c>
      <c r="W41" s="11">
        <v>15155328</v>
      </c>
    </row>
    <row r="43" spans="12:28" x14ac:dyDescent="0.25">
      <c r="S43" t="s">
        <v>52</v>
      </c>
      <c r="T43" s="11">
        <v>15155328</v>
      </c>
      <c r="U43" s="11">
        <v>166232</v>
      </c>
      <c r="V43">
        <v>2149</v>
      </c>
      <c r="W43" s="11">
        <v>26</v>
      </c>
    </row>
    <row r="44" spans="12:28" x14ac:dyDescent="0.25">
      <c r="T44" s="11">
        <v>1442776784</v>
      </c>
      <c r="U44" s="11">
        <v>15155328</v>
      </c>
      <c r="V44">
        <v>171443</v>
      </c>
      <c r="W44" s="11">
        <v>1956</v>
      </c>
    </row>
    <row r="45" spans="12:28" x14ac:dyDescent="0.25">
      <c r="T45" s="11">
        <v>141485738256</v>
      </c>
      <c r="U45" s="11">
        <v>1442776784</v>
      </c>
      <c r="V45">
        <v>15056571</v>
      </c>
      <c r="W45" s="11">
        <v>166232</v>
      </c>
      <c r="Z45">
        <f>+MDETERM(T43:W46)</f>
        <v>-3.7646319673894708E+22</v>
      </c>
      <c r="AA45" s="1" t="s">
        <v>61</v>
      </c>
      <c r="AB45">
        <f>Z45/Z30</f>
        <v>-0.89229938040223178</v>
      </c>
    </row>
    <row r="46" spans="12:28" x14ac:dyDescent="0.25">
      <c r="T46" s="11">
        <v>14187643590752</v>
      </c>
      <c r="U46" s="11">
        <v>141485738256</v>
      </c>
      <c r="V46">
        <v>1398130421</v>
      </c>
      <c r="W46" s="11">
        <v>15155328</v>
      </c>
    </row>
    <row r="48" spans="12:28" x14ac:dyDescent="0.25">
      <c r="S48" t="s">
        <v>53</v>
      </c>
      <c r="T48" s="11">
        <v>15155328</v>
      </c>
      <c r="U48" s="11">
        <v>166232</v>
      </c>
      <c r="V48" s="11">
        <v>1956</v>
      </c>
      <c r="W48">
        <v>2149</v>
      </c>
    </row>
    <row r="49" spans="20:28" x14ac:dyDescent="0.25">
      <c r="T49" s="11">
        <v>1442776784</v>
      </c>
      <c r="U49" s="11">
        <v>15155328</v>
      </c>
      <c r="V49" s="11">
        <v>166232</v>
      </c>
      <c r="W49">
        <v>171443</v>
      </c>
    </row>
    <row r="50" spans="20:28" x14ac:dyDescent="0.25">
      <c r="T50" s="11">
        <v>141485738256</v>
      </c>
      <c r="U50" s="11">
        <v>1442776784</v>
      </c>
      <c r="V50" s="11">
        <v>15155328</v>
      </c>
      <c r="W50">
        <v>15056571</v>
      </c>
      <c r="Z50">
        <f>+MDETERM(T48:W51)</f>
        <v>2.745489271100553E+24</v>
      </c>
      <c r="AA50" s="1" t="s">
        <v>62</v>
      </c>
      <c r="AB50">
        <f>Z50/Z30</f>
        <v>65.074046991179742</v>
      </c>
    </row>
    <row r="51" spans="20:28" x14ac:dyDescent="0.25">
      <c r="T51" s="11">
        <v>14187643590752</v>
      </c>
      <c r="U51" s="11">
        <v>141485738256</v>
      </c>
      <c r="V51" s="11">
        <v>1442776784</v>
      </c>
      <c r="W51">
        <v>1398130421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FA22-E032-4A48-9E98-44A6B1187D66}">
  <dimension ref="A1:R56"/>
  <sheetViews>
    <sheetView topLeftCell="A22" workbookViewId="0">
      <selection activeCell="M20" sqref="M20"/>
    </sheetView>
  </sheetViews>
  <sheetFormatPr defaultRowHeight="15" x14ac:dyDescent="0.25"/>
  <cols>
    <col min="6" max="6" width="11" bestFit="1" customWidth="1"/>
    <col min="13" max="13" width="12" bestFit="1" customWidth="1"/>
    <col min="16" max="16" width="12.85546875" bestFit="1" customWidth="1"/>
    <col min="18" max="18" width="12.85546875" bestFit="1" customWidth="1"/>
  </cols>
  <sheetData>
    <row r="1" spans="1:10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</row>
    <row r="2" spans="1:10" x14ac:dyDescent="0.25">
      <c r="A2" s="1">
        <v>108</v>
      </c>
      <c r="B2" s="1">
        <v>95</v>
      </c>
      <c r="C2" s="5">
        <f>A2*A2</f>
        <v>11664</v>
      </c>
      <c r="D2" s="5">
        <f>A2*A2*A2</f>
        <v>1259712</v>
      </c>
      <c r="E2" s="6">
        <f>A2*A2*A2*A2</f>
        <v>136048896</v>
      </c>
      <c r="F2" s="6">
        <f>A2*A2*A2*A2*A2</f>
        <v>14693280768</v>
      </c>
      <c r="G2" s="6">
        <f>A2*A2*A2*A2*A2*A2</f>
        <v>1586874322944</v>
      </c>
      <c r="H2">
        <f>A2*B2</f>
        <v>10260</v>
      </c>
      <c r="I2">
        <f>C2*B2</f>
        <v>1108080</v>
      </c>
      <c r="J2">
        <f>D2*B2</f>
        <v>119672640</v>
      </c>
    </row>
    <row r="3" spans="1:10" x14ac:dyDescent="0.25">
      <c r="A3" s="1">
        <v>115</v>
      </c>
      <c r="B3" s="1">
        <v>96</v>
      </c>
      <c r="C3" s="5">
        <f t="shared" ref="C3:C27" si="0">A3*A3</f>
        <v>13225</v>
      </c>
      <c r="D3" s="5">
        <f t="shared" ref="D3:D27" si="1">A3*A3*A3</f>
        <v>1520875</v>
      </c>
      <c r="E3" s="6">
        <f t="shared" ref="E3:E27" si="2">A3*A3*A3*A3</f>
        <v>174900625</v>
      </c>
      <c r="F3" s="6">
        <f t="shared" ref="F3:F27" si="3">A3*A3*A3*A3*A3</f>
        <v>20113571875</v>
      </c>
      <c r="G3" s="6">
        <f t="shared" ref="G3:G27" si="4">A3*A3*A3*A3*A3*A3</f>
        <v>2313060765625</v>
      </c>
      <c r="H3">
        <f t="shared" ref="H3:H27" si="5">A3*B3</f>
        <v>11040</v>
      </c>
      <c r="I3">
        <f t="shared" ref="I3:I27" si="6">C3*B3</f>
        <v>1269600</v>
      </c>
      <c r="J3">
        <f t="shared" ref="J3:J27" si="7">D3*B3</f>
        <v>146004000</v>
      </c>
    </row>
    <row r="4" spans="1:10" x14ac:dyDescent="0.25">
      <c r="A4" s="1">
        <v>106</v>
      </c>
      <c r="B4" s="1">
        <v>95</v>
      </c>
      <c r="C4" s="5">
        <f t="shared" si="0"/>
        <v>11236</v>
      </c>
      <c r="D4" s="5">
        <f t="shared" si="1"/>
        <v>1191016</v>
      </c>
      <c r="E4" s="6">
        <f t="shared" si="2"/>
        <v>126247696</v>
      </c>
      <c r="F4" s="6">
        <f t="shared" si="3"/>
        <v>13382255776</v>
      </c>
      <c r="G4" s="6">
        <f t="shared" si="4"/>
        <v>1418519112256</v>
      </c>
      <c r="H4">
        <f t="shared" si="5"/>
        <v>10070</v>
      </c>
      <c r="I4">
        <f t="shared" si="6"/>
        <v>1067420</v>
      </c>
      <c r="J4">
        <f t="shared" si="7"/>
        <v>113146520</v>
      </c>
    </row>
    <row r="5" spans="1:10" x14ac:dyDescent="0.25">
      <c r="A5" s="1">
        <v>97</v>
      </c>
      <c r="B5" s="1">
        <v>97</v>
      </c>
      <c r="C5" s="5">
        <f t="shared" si="0"/>
        <v>9409</v>
      </c>
      <c r="D5" s="5">
        <f t="shared" si="1"/>
        <v>912673</v>
      </c>
      <c r="E5" s="6">
        <f t="shared" si="2"/>
        <v>88529281</v>
      </c>
      <c r="F5" s="6">
        <f t="shared" si="3"/>
        <v>8587340257</v>
      </c>
      <c r="G5" s="6">
        <f t="shared" si="4"/>
        <v>832972004929</v>
      </c>
      <c r="H5">
        <f t="shared" si="5"/>
        <v>9409</v>
      </c>
      <c r="I5">
        <f t="shared" si="6"/>
        <v>912673</v>
      </c>
      <c r="J5">
        <f t="shared" si="7"/>
        <v>88529281</v>
      </c>
    </row>
    <row r="6" spans="1:10" x14ac:dyDescent="0.25">
      <c r="A6" s="1">
        <v>95</v>
      </c>
      <c r="B6" s="1">
        <v>93</v>
      </c>
      <c r="C6" s="5">
        <f t="shared" si="0"/>
        <v>9025</v>
      </c>
      <c r="D6" s="5">
        <f t="shared" si="1"/>
        <v>857375</v>
      </c>
      <c r="E6" s="6">
        <f t="shared" si="2"/>
        <v>81450625</v>
      </c>
      <c r="F6" s="6">
        <f t="shared" si="3"/>
        <v>7737809375</v>
      </c>
      <c r="G6" s="6">
        <f t="shared" si="4"/>
        <v>735091890625</v>
      </c>
      <c r="H6">
        <f t="shared" si="5"/>
        <v>8835</v>
      </c>
      <c r="I6">
        <f t="shared" si="6"/>
        <v>839325</v>
      </c>
      <c r="J6">
        <f t="shared" si="7"/>
        <v>79735875</v>
      </c>
    </row>
    <row r="7" spans="1:10" x14ac:dyDescent="0.25">
      <c r="A7" s="1">
        <v>91</v>
      </c>
      <c r="B7" s="1">
        <v>94</v>
      </c>
      <c r="C7" s="5">
        <f t="shared" si="0"/>
        <v>8281</v>
      </c>
      <c r="D7" s="5">
        <f t="shared" si="1"/>
        <v>753571</v>
      </c>
      <c r="E7" s="6">
        <f t="shared" si="2"/>
        <v>68574961</v>
      </c>
      <c r="F7" s="6">
        <f t="shared" si="3"/>
        <v>6240321451</v>
      </c>
      <c r="G7" s="6">
        <f t="shared" si="4"/>
        <v>567869252041</v>
      </c>
      <c r="H7">
        <f t="shared" si="5"/>
        <v>8554</v>
      </c>
      <c r="I7">
        <f t="shared" si="6"/>
        <v>778414</v>
      </c>
      <c r="J7">
        <f t="shared" si="7"/>
        <v>70835674</v>
      </c>
    </row>
    <row r="8" spans="1:10" x14ac:dyDescent="0.25">
      <c r="A8" s="1">
        <v>97</v>
      </c>
      <c r="B8" s="1">
        <v>95</v>
      </c>
      <c r="C8" s="5">
        <f t="shared" si="0"/>
        <v>9409</v>
      </c>
      <c r="D8" s="5">
        <f t="shared" si="1"/>
        <v>912673</v>
      </c>
      <c r="E8" s="6">
        <f t="shared" si="2"/>
        <v>88529281</v>
      </c>
      <c r="F8" s="6">
        <f t="shared" si="3"/>
        <v>8587340257</v>
      </c>
      <c r="G8" s="6">
        <f t="shared" si="4"/>
        <v>832972004929</v>
      </c>
      <c r="H8">
        <f t="shared" si="5"/>
        <v>9215</v>
      </c>
      <c r="I8">
        <f t="shared" si="6"/>
        <v>893855</v>
      </c>
      <c r="J8">
        <f t="shared" si="7"/>
        <v>86703935</v>
      </c>
    </row>
    <row r="9" spans="1:10" x14ac:dyDescent="0.25">
      <c r="A9" s="1">
        <v>83</v>
      </c>
      <c r="B9" s="1">
        <v>93</v>
      </c>
      <c r="C9" s="5">
        <f t="shared" si="0"/>
        <v>6889</v>
      </c>
      <c r="D9" s="5">
        <f t="shared" si="1"/>
        <v>571787</v>
      </c>
      <c r="E9" s="6">
        <f t="shared" si="2"/>
        <v>47458321</v>
      </c>
      <c r="F9" s="6">
        <f t="shared" si="3"/>
        <v>3939040643</v>
      </c>
      <c r="G9" s="6">
        <f t="shared" si="4"/>
        <v>326940373369</v>
      </c>
      <c r="H9">
        <f t="shared" si="5"/>
        <v>7719</v>
      </c>
      <c r="I9">
        <f t="shared" si="6"/>
        <v>640677</v>
      </c>
      <c r="J9">
        <f t="shared" si="7"/>
        <v>53176191</v>
      </c>
    </row>
    <row r="10" spans="1:10" x14ac:dyDescent="0.25">
      <c r="A10" s="1">
        <v>83</v>
      </c>
      <c r="B10" s="1">
        <v>92</v>
      </c>
      <c r="C10" s="5">
        <f t="shared" si="0"/>
        <v>6889</v>
      </c>
      <c r="D10" s="5">
        <f t="shared" si="1"/>
        <v>571787</v>
      </c>
      <c r="E10" s="6">
        <f t="shared" si="2"/>
        <v>47458321</v>
      </c>
      <c r="F10" s="6">
        <f t="shared" si="3"/>
        <v>3939040643</v>
      </c>
      <c r="G10" s="6">
        <f t="shared" si="4"/>
        <v>326940373369</v>
      </c>
      <c r="H10">
        <f t="shared" si="5"/>
        <v>7636</v>
      </c>
      <c r="I10">
        <f t="shared" si="6"/>
        <v>633788</v>
      </c>
      <c r="J10">
        <f t="shared" si="7"/>
        <v>52604404</v>
      </c>
    </row>
    <row r="11" spans="1:10" x14ac:dyDescent="0.25">
      <c r="A11" s="1">
        <v>78</v>
      </c>
      <c r="B11" s="1">
        <v>86</v>
      </c>
      <c r="C11" s="5">
        <f t="shared" si="0"/>
        <v>6084</v>
      </c>
      <c r="D11" s="5">
        <f t="shared" si="1"/>
        <v>474552</v>
      </c>
      <c r="E11" s="6">
        <f t="shared" si="2"/>
        <v>37015056</v>
      </c>
      <c r="F11" s="6">
        <f t="shared" si="3"/>
        <v>2887174368</v>
      </c>
      <c r="G11" s="6">
        <f t="shared" si="4"/>
        <v>225199600704</v>
      </c>
      <c r="H11">
        <f t="shared" si="5"/>
        <v>6708</v>
      </c>
      <c r="I11">
        <f t="shared" si="6"/>
        <v>523224</v>
      </c>
      <c r="J11">
        <f t="shared" si="7"/>
        <v>40811472</v>
      </c>
    </row>
    <row r="12" spans="1:10" x14ac:dyDescent="0.25">
      <c r="A12" s="1">
        <v>54</v>
      </c>
      <c r="B12" s="1">
        <v>73</v>
      </c>
      <c r="C12" s="5">
        <f t="shared" si="0"/>
        <v>2916</v>
      </c>
      <c r="D12" s="5">
        <f t="shared" si="1"/>
        <v>157464</v>
      </c>
      <c r="E12" s="6">
        <f t="shared" si="2"/>
        <v>8503056</v>
      </c>
      <c r="F12" s="6">
        <f t="shared" si="3"/>
        <v>459165024</v>
      </c>
      <c r="G12" s="6">
        <f t="shared" si="4"/>
        <v>24794911296</v>
      </c>
      <c r="H12">
        <f t="shared" si="5"/>
        <v>3942</v>
      </c>
      <c r="I12">
        <f t="shared" si="6"/>
        <v>212868</v>
      </c>
      <c r="J12">
        <f t="shared" si="7"/>
        <v>11494872</v>
      </c>
    </row>
    <row r="13" spans="1:10" x14ac:dyDescent="0.25">
      <c r="A13" s="1">
        <v>67</v>
      </c>
      <c r="B13" s="1">
        <v>80</v>
      </c>
      <c r="C13" s="5">
        <f t="shared" si="0"/>
        <v>4489</v>
      </c>
      <c r="D13" s="5">
        <f t="shared" si="1"/>
        <v>300763</v>
      </c>
      <c r="E13" s="6">
        <f t="shared" si="2"/>
        <v>20151121</v>
      </c>
      <c r="F13" s="6">
        <f t="shared" si="3"/>
        <v>1350125107</v>
      </c>
      <c r="G13" s="6">
        <f t="shared" si="4"/>
        <v>90458382169</v>
      </c>
      <c r="H13">
        <f t="shared" si="5"/>
        <v>5360</v>
      </c>
      <c r="I13">
        <f t="shared" si="6"/>
        <v>359120</v>
      </c>
      <c r="J13">
        <f t="shared" si="7"/>
        <v>24061040</v>
      </c>
    </row>
    <row r="14" spans="1:10" x14ac:dyDescent="0.25">
      <c r="A14" s="1">
        <v>56</v>
      </c>
      <c r="B14" s="1">
        <v>65</v>
      </c>
      <c r="C14" s="5">
        <f t="shared" si="0"/>
        <v>3136</v>
      </c>
      <c r="D14" s="5">
        <f t="shared" si="1"/>
        <v>175616</v>
      </c>
      <c r="E14" s="6">
        <f t="shared" si="2"/>
        <v>9834496</v>
      </c>
      <c r="F14" s="6">
        <f t="shared" si="3"/>
        <v>550731776</v>
      </c>
      <c r="G14" s="6">
        <f t="shared" si="4"/>
        <v>30840979456</v>
      </c>
      <c r="H14">
        <f t="shared" si="5"/>
        <v>3640</v>
      </c>
      <c r="I14">
        <f t="shared" si="6"/>
        <v>203840</v>
      </c>
      <c r="J14">
        <f t="shared" si="7"/>
        <v>11415040</v>
      </c>
    </row>
    <row r="15" spans="1:10" x14ac:dyDescent="0.25">
      <c r="A15" s="1">
        <v>53</v>
      </c>
      <c r="B15" s="1">
        <v>69</v>
      </c>
      <c r="C15" s="5">
        <f t="shared" si="0"/>
        <v>2809</v>
      </c>
      <c r="D15" s="5">
        <f t="shared" si="1"/>
        <v>148877</v>
      </c>
      <c r="E15" s="6">
        <f t="shared" si="2"/>
        <v>7890481</v>
      </c>
      <c r="F15" s="6">
        <f t="shared" si="3"/>
        <v>418195493</v>
      </c>
      <c r="G15" s="6">
        <f t="shared" si="4"/>
        <v>22164361129</v>
      </c>
      <c r="H15">
        <f t="shared" si="5"/>
        <v>3657</v>
      </c>
      <c r="I15">
        <f t="shared" si="6"/>
        <v>193821</v>
      </c>
      <c r="J15">
        <f t="shared" si="7"/>
        <v>10272513</v>
      </c>
    </row>
    <row r="16" spans="1:10" x14ac:dyDescent="0.25">
      <c r="A16" s="1">
        <v>61</v>
      </c>
      <c r="B16" s="1">
        <v>77</v>
      </c>
      <c r="C16" s="5">
        <f t="shared" si="0"/>
        <v>3721</v>
      </c>
      <c r="D16" s="5">
        <f t="shared" si="1"/>
        <v>226981</v>
      </c>
      <c r="E16" s="6">
        <f t="shared" si="2"/>
        <v>13845841</v>
      </c>
      <c r="F16" s="6">
        <f t="shared" si="3"/>
        <v>844596301</v>
      </c>
      <c r="G16" s="6">
        <f t="shared" si="4"/>
        <v>51520374361</v>
      </c>
      <c r="H16">
        <f t="shared" si="5"/>
        <v>4697</v>
      </c>
      <c r="I16">
        <f t="shared" si="6"/>
        <v>286517</v>
      </c>
      <c r="J16">
        <f t="shared" si="7"/>
        <v>17477537</v>
      </c>
    </row>
    <row r="17" spans="1:18" x14ac:dyDescent="0.25">
      <c r="A17" s="1">
        <v>115</v>
      </c>
      <c r="B17" s="1">
        <v>96</v>
      </c>
      <c r="C17" s="5">
        <f t="shared" si="0"/>
        <v>13225</v>
      </c>
      <c r="D17" s="5">
        <f t="shared" si="1"/>
        <v>1520875</v>
      </c>
      <c r="E17" s="6">
        <f t="shared" si="2"/>
        <v>174900625</v>
      </c>
      <c r="F17" s="6">
        <f t="shared" si="3"/>
        <v>20113571875</v>
      </c>
      <c r="G17" s="6">
        <f t="shared" si="4"/>
        <v>2313060765625</v>
      </c>
      <c r="H17">
        <f t="shared" si="5"/>
        <v>11040</v>
      </c>
      <c r="I17">
        <f t="shared" si="6"/>
        <v>1269600</v>
      </c>
      <c r="J17">
        <f t="shared" si="7"/>
        <v>146004000</v>
      </c>
    </row>
    <row r="18" spans="1:18" x14ac:dyDescent="0.25">
      <c r="A18" s="1">
        <v>81</v>
      </c>
      <c r="B18" s="1">
        <v>87</v>
      </c>
      <c r="C18" s="5">
        <f t="shared" si="0"/>
        <v>6561</v>
      </c>
      <c r="D18" s="5">
        <f t="shared" si="1"/>
        <v>531441</v>
      </c>
      <c r="E18" s="6">
        <f t="shared" si="2"/>
        <v>43046721</v>
      </c>
      <c r="F18" s="6">
        <f t="shared" si="3"/>
        <v>3486784401</v>
      </c>
      <c r="G18" s="6">
        <f t="shared" si="4"/>
        <v>282429536481</v>
      </c>
      <c r="H18">
        <f t="shared" si="5"/>
        <v>7047</v>
      </c>
      <c r="I18">
        <f t="shared" si="6"/>
        <v>570807</v>
      </c>
      <c r="J18">
        <f t="shared" si="7"/>
        <v>46235367</v>
      </c>
    </row>
    <row r="19" spans="1:18" x14ac:dyDescent="0.25">
      <c r="A19" s="1">
        <v>78</v>
      </c>
      <c r="B19" s="1">
        <v>89</v>
      </c>
      <c r="C19" s="5">
        <f t="shared" si="0"/>
        <v>6084</v>
      </c>
      <c r="D19" s="5">
        <f t="shared" si="1"/>
        <v>474552</v>
      </c>
      <c r="E19" s="6">
        <f t="shared" si="2"/>
        <v>37015056</v>
      </c>
      <c r="F19" s="6">
        <f t="shared" si="3"/>
        <v>2887174368</v>
      </c>
      <c r="G19" s="6">
        <f t="shared" si="4"/>
        <v>225199600704</v>
      </c>
      <c r="H19">
        <f t="shared" si="5"/>
        <v>6942</v>
      </c>
      <c r="I19">
        <f t="shared" si="6"/>
        <v>541476</v>
      </c>
      <c r="J19">
        <f t="shared" si="7"/>
        <v>42235128</v>
      </c>
    </row>
    <row r="20" spans="1:18" x14ac:dyDescent="0.25">
      <c r="A20" s="1">
        <v>30</v>
      </c>
      <c r="B20" s="1">
        <v>60</v>
      </c>
      <c r="C20" s="5">
        <f t="shared" si="0"/>
        <v>900</v>
      </c>
      <c r="D20" s="5">
        <f t="shared" si="1"/>
        <v>27000</v>
      </c>
      <c r="E20" s="6">
        <f t="shared" si="2"/>
        <v>810000</v>
      </c>
      <c r="F20" s="6">
        <f t="shared" si="3"/>
        <v>24300000</v>
      </c>
      <c r="G20" s="6">
        <f t="shared" si="4"/>
        <v>729000000</v>
      </c>
      <c r="H20">
        <f t="shared" si="5"/>
        <v>1800</v>
      </c>
      <c r="I20">
        <f t="shared" si="6"/>
        <v>54000</v>
      </c>
      <c r="J20">
        <f t="shared" si="7"/>
        <v>1620000</v>
      </c>
    </row>
    <row r="21" spans="1:18" x14ac:dyDescent="0.25">
      <c r="A21" s="1">
        <v>45</v>
      </c>
      <c r="B21" s="1">
        <v>63</v>
      </c>
      <c r="C21" s="5">
        <f t="shared" si="0"/>
        <v>2025</v>
      </c>
      <c r="D21" s="5">
        <f t="shared" si="1"/>
        <v>91125</v>
      </c>
      <c r="E21" s="6">
        <f t="shared" si="2"/>
        <v>4100625</v>
      </c>
      <c r="F21" s="6">
        <f t="shared" si="3"/>
        <v>184528125</v>
      </c>
      <c r="G21" s="6">
        <f t="shared" si="4"/>
        <v>8303765625</v>
      </c>
      <c r="H21">
        <f t="shared" si="5"/>
        <v>2835</v>
      </c>
      <c r="I21">
        <f t="shared" si="6"/>
        <v>127575</v>
      </c>
      <c r="J21">
        <f t="shared" si="7"/>
        <v>5740875</v>
      </c>
    </row>
    <row r="22" spans="1:18" x14ac:dyDescent="0.25">
      <c r="A22" s="1">
        <v>99</v>
      </c>
      <c r="B22" s="1">
        <v>95</v>
      </c>
      <c r="C22" s="5">
        <f t="shared" si="0"/>
        <v>9801</v>
      </c>
      <c r="D22" s="5">
        <f t="shared" si="1"/>
        <v>970299</v>
      </c>
      <c r="E22" s="6">
        <f t="shared" si="2"/>
        <v>96059601</v>
      </c>
      <c r="F22" s="6">
        <f t="shared" si="3"/>
        <v>9509900499</v>
      </c>
      <c r="G22" s="6">
        <f t="shared" si="4"/>
        <v>941480149401</v>
      </c>
      <c r="H22">
        <f t="shared" si="5"/>
        <v>9405</v>
      </c>
      <c r="I22">
        <f t="shared" si="6"/>
        <v>931095</v>
      </c>
      <c r="J22">
        <f t="shared" si="7"/>
        <v>92178405</v>
      </c>
    </row>
    <row r="23" spans="1:18" x14ac:dyDescent="0.25">
      <c r="A23" s="1">
        <v>32</v>
      </c>
      <c r="B23" s="1">
        <v>61</v>
      </c>
      <c r="C23" s="5">
        <f t="shared" si="0"/>
        <v>1024</v>
      </c>
      <c r="D23" s="5">
        <f t="shared" si="1"/>
        <v>32768</v>
      </c>
      <c r="E23" s="6">
        <f t="shared" si="2"/>
        <v>1048576</v>
      </c>
      <c r="F23" s="6">
        <f t="shared" si="3"/>
        <v>33554432</v>
      </c>
      <c r="G23" s="6">
        <f t="shared" si="4"/>
        <v>1073741824</v>
      </c>
      <c r="H23">
        <f t="shared" si="5"/>
        <v>1952</v>
      </c>
      <c r="I23">
        <f t="shared" si="6"/>
        <v>62464</v>
      </c>
      <c r="J23">
        <f t="shared" si="7"/>
        <v>1998848</v>
      </c>
    </row>
    <row r="24" spans="1:18" x14ac:dyDescent="0.25">
      <c r="A24" s="1">
        <v>25</v>
      </c>
      <c r="B24" s="1">
        <v>55</v>
      </c>
      <c r="C24" s="5">
        <f t="shared" si="0"/>
        <v>625</v>
      </c>
      <c r="D24" s="5">
        <f t="shared" si="1"/>
        <v>15625</v>
      </c>
      <c r="E24" s="6">
        <f t="shared" si="2"/>
        <v>390625</v>
      </c>
      <c r="F24" s="6">
        <f t="shared" si="3"/>
        <v>9765625</v>
      </c>
      <c r="G24" s="6">
        <f t="shared" si="4"/>
        <v>244140625</v>
      </c>
      <c r="H24">
        <f t="shared" si="5"/>
        <v>1375</v>
      </c>
      <c r="I24">
        <f t="shared" si="6"/>
        <v>34375</v>
      </c>
      <c r="J24">
        <f t="shared" si="7"/>
        <v>859375</v>
      </c>
      <c r="R24" t="s">
        <v>54</v>
      </c>
    </row>
    <row r="25" spans="1:18" x14ac:dyDescent="0.25">
      <c r="A25" s="1">
        <v>28</v>
      </c>
      <c r="B25" s="1">
        <v>56</v>
      </c>
      <c r="C25" s="5">
        <f t="shared" si="0"/>
        <v>784</v>
      </c>
      <c r="D25" s="5">
        <f t="shared" si="1"/>
        <v>21952</v>
      </c>
      <c r="E25" s="6">
        <f t="shared" si="2"/>
        <v>614656</v>
      </c>
      <c r="F25" s="6">
        <f t="shared" si="3"/>
        <v>17210368</v>
      </c>
      <c r="G25" s="6">
        <f t="shared" si="4"/>
        <v>481890304</v>
      </c>
      <c r="H25">
        <f t="shared" si="5"/>
        <v>1568</v>
      </c>
      <c r="I25">
        <f t="shared" si="6"/>
        <v>43904</v>
      </c>
      <c r="J25">
        <f t="shared" si="7"/>
        <v>1229312</v>
      </c>
      <c r="R25" t="s">
        <v>55</v>
      </c>
    </row>
    <row r="26" spans="1:18" x14ac:dyDescent="0.25">
      <c r="A26" s="1">
        <v>90</v>
      </c>
      <c r="B26" s="1">
        <v>94</v>
      </c>
      <c r="C26" s="5">
        <f t="shared" si="0"/>
        <v>8100</v>
      </c>
      <c r="D26" s="5">
        <f t="shared" si="1"/>
        <v>729000</v>
      </c>
      <c r="E26" s="6">
        <f t="shared" si="2"/>
        <v>65610000</v>
      </c>
      <c r="F26" s="6">
        <f t="shared" si="3"/>
        <v>5904900000</v>
      </c>
      <c r="G26" s="6">
        <f t="shared" si="4"/>
        <v>531441000000</v>
      </c>
      <c r="H26">
        <f t="shared" si="5"/>
        <v>8460</v>
      </c>
      <c r="I26">
        <f t="shared" si="6"/>
        <v>761400</v>
      </c>
      <c r="J26">
        <f t="shared" si="7"/>
        <v>68526000</v>
      </c>
      <c r="R26" t="s">
        <v>56</v>
      </c>
    </row>
    <row r="27" spans="1:18" x14ac:dyDescent="0.25">
      <c r="A27" s="1">
        <v>89</v>
      </c>
      <c r="B27" s="1">
        <v>93</v>
      </c>
      <c r="C27" s="5">
        <f t="shared" si="0"/>
        <v>7921</v>
      </c>
      <c r="D27" s="5">
        <f t="shared" si="1"/>
        <v>704969</v>
      </c>
      <c r="E27" s="6">
        <f t="shared" si="2"/>
        <v>62742241</v>
      </c>
      <c r="F27" s="6">
        <f t="shared" si="3"/>
        <v>5584059449</v>
      </c>
      <c r="G27" s="6">
        <f t="shared" si="4"/>
        <v>496981290961</v>
      </c>
      <c r="H27">
        <f t="shared" si="5"/>
        <v>8277</v>
      </c>
      <c r="I27">
        <f t="shared" si="6"/>
        <v>736653</v>
      </c>
      <c r="J27">
        <f t="shared" si="7"/>
        <v>65562117</v>
      </c>
    </row>
    <row r="28" spans="1:18" x14ac:dyDescent="0.25">
      <c r="A28" s="7">
        <f>SUM(A2:A27)</f>
        <v>1956</v>
      </c>
      <c r="B28" s="7">
        <f>SUM(B2:B27)</f>
        <v>2149</v>
      </c>
      <c r="C28" s="7">
        <f t="shared" ref="C28:J28" si="8">SUM(C2:C27)</f>
        <v>166232</v>
      </c>
      <c r="D28" s="7">
        <f t="shared" si="8"/>
        <v>15155328</v>
      </c>
      <c r="E28" s="7">
        <f t="shared" si="8"/>
        <v>1442776784</v>
      </c>
      <c r="F28" s="7">
        <f t="shared" si="8"/>
        <v>141485738256</v>
      </c>
      <c r="G28" s="7">
        <f t="shared" si="8"/>
        <v>14187643590752</v>
      </c>
      <c r="H28" s="7">
        <f t="shared" si="8"/>
        <v>171443</v>
      </c>
      <c r="I28" s="7">
        <f t="shared" si="8"/>
        <v>15056571</v>
      </c>
      <c r="J28" s="7">
        <f t="shared" si="8"/>
        <v>1398130421</v>
      </c>
    </row>
    <row r="29" spans="1:18" x14ac:dyDescent="0.25">
      <c r="A29" s="9" t="s">
        <v>36</v>
      </c>
      <c r="B29" s="9" t="s">
        <v>37</v>
      </c>
      <c r="C29" s="9" t="s">
        <v>38</v>
      </c>
      <c r="D29" s="9" t="s">
        <v>39</v>
      </c>
      <c r="E29" s="9" t="s">
        <v>40</v>
      </c>
      <c r="F29" s="9" t="s">
        <v>41</v>
      </c>
      <c r="G29" s="9" t="s">
        <v>42</v>
      </c>
      <c r="H29" s="9" t="s">
        <v>43</v>
      </c>
      <c r="I29" s="9" t="s">
        <v>44</v>
      </c>
      <c r="J29" s="9" t="s">
        <v>45</v>
      </c>
    </row>
    <row r="31" spans="1:18" x14ac:dyDescent="0.25">
      <c r="A31" s="14" t="s">
        <v>67</v>
      </c>
      <c r="B31" s="14"/>
      <c r="C31" s="14"/>
      <c r="D31" s="14"/>
      <c r="F31" s="11">
        <f>+C28</f>
        <v>166232</v>
      </c>
      <c r="G31" s="11">
        <f>+A28</f>
        <v>1956</v>
      </c>
      <c r="H31" s="11">
        <v>26</v>
      </c>
      <c r="I31">
        <f>+B28</f>
        <v>2149</v>
      </c>
      <c r="L31" s="11">
        <v>166232</v>
      </c>
      <c r="M31" s="11">
        <v>1956</v>
      </c>
      <c r="N31" s="11">
        <v>26</v>
      </c>
      <c r="O31">
        <v>2149</v>
      </c>
    </row>
    <row r="32" spans="1:18" x14ac:dyDescent="0.25">
      <c r="A32" s="14" t="s">
        <v>68</v>
      </c>
      <c r="B32" s="14"/>
      <c r="C32" s="14"/>
      <c r="D32" s="14"/>
      <c r="F32" s="11">
        <f>+D28</f>
        <v>15155328</v>
      </c>
      <c r="G32" s="11">
        <f>+C28</f>
        <v>166232</v>
      </c>
      <c r="H32" s="11">
        <f>+A28</f>
        <v>1956</v>
      </c>
      <c r="I32">
        <f>+H28</f>
        <v>171443</v>
      </c>
      <c r="K32" t="s">
        <v>70</v>
      </c>
      <c r="L32" s="11">
        <v>15155328</v>
      </c>
      <c r="M32" s="11">
        <v>166232</v>
      </c>
      <c r="N32" s="11">
        <v>1956</v>
      </c>
      <c r="O32">
        <v>171443</v>
      </c>
      <c r="Q32" s="5" t="s">
        <v>74</v>
      </c>
      <c r="R32">
        <f>MDETERM(L31:N33)</f>
        <v>-5974355902464.1162</v>
      </c>
    </row>
    <row r="33" spans="1:18" x14ac:dyDescent="0.25">
      <c r="A33" s="14" t="s">
        <v>69</v>
      </c>
      <c r="B33" s="14"/>
      <c r="C33" s="14"/>
      <c r="D33" s="14"/>
      <c r="F33" s="11">
        <f>+E28</f>
        <v>1442776784</v>
      </c>
      <c r="G33" s="11">
        <f>+D28</f>
        <v>15155328</v>
      </c>
      <c r="H33" s="11">
        <f>+C28</f>
        <v>166232</v>
      </c>
      <c r="I33">
        <f>+I28</f>
        <v>15056571</v>
      </c>
      <c r="L33" s="11">
        <v>1442776784</v>
      </c>
      <c r="M33" s="11">
        <v>15155328</v>
      </c>
      <c r="N33" s="11">
        <v>166232</v>
      </c>
      <c r="O33">
        <v>15056571</v>
      </c>
      <c r="Q33" s="5"/>
    </row>
    <row r="34" spans="1:18" x14ac:dyDescent="0.25">
      <c r="Q34" s="5"/>
    </row>
    <row r="35" spans="1:18" x14ac:dyDescent="0.25">
      <c r="L35">
        <v>2149</v>
      </c>
      <c r="M35" s="11">
        <v>1956</v>
      </c>
      <c r="N35" s="11">
        <v>26</v>
      </c>
      <c r="Q35" s="5"/>
    </row>
    <row r="36" spans="1:18" x14ac:dyDescent="0.25">
      <c r="E36">
        <v>26</v>
      </c>
      <c r="F36">
        <v>1956</v>
      </c>
      <c r="G36">
        <f>SUM(E36:F36)</f>
        <v>1982</v>
      </c>
      <c r="K36" t="s">
        <v>71</v>
      </c>
      <c r="L36">
        <v>171443</v>
      </c>
      <c r="M36" s="11">
        <v>166232</v>
      </c>
      <c r="N36" s="11">
        <v>1956</v>
      </c>
      <c r="P36">
        <f>MDETERM(L35:N37)</f>
        <v>19898613376.000088</v>
      </c>
      <c r="Q36" s="5" t="s">
        <v>75</v>
      </c>
      <c r="R36">
        <f>P36/R32</f>
        <v>-3.3306709042547878E-3</v>
      </c>
    </row>
    <row r="37" spans="1:18" x14ac:dyDescent="0.25">
      <c r="L37">
        <v>15056571</v>
      </c>
      <c r="M37" s="11">
        <v>15155328</v>
      </c>
      <c r="N37" s="11">
        <v>166232</v>
      </c>
      <c r="Q37" s="5"/>
    </row>
    <row r="38" spans="1:18" x14ac:dyDescent="0.25">
      <c r="Q38" s="5"/>
    </row>
    <row r="39" spans="1:18" x14ac:dyDescent="0.25">
      <c r="B39" t="s">
        <v>81</v>
      </c>
      <c r="C39">
        <v>171443</v>
      </c>
      <c r="D39">
        <v>1956</v>
      </c>
      <c r="E39">
        <v>2149</v>
      </c>
      <c r="L39" s="11">
        <v>166232</v>
      </c>
      <c r="M39">
        <v>2149</v>
      </c>
      <c r="N39" s="11">
        <v>26</v>
      </c>
      <c r="Q39" s="5"/>
    </row>
    <row r="40" spans="1:18" x14ac:dyDescent="0.25">
      <c r="K40" t="s">
        <v>72</v>
      </c>
      <c r="L40" s="11">
        <v>15155328</v>
      </c>
      <c r="M40">
        <v>171443</v>
      </c>
      <c r="N40" s="11">
        <v>1956</v>
      </c>
      <c r="P40">
        <f>MDETERM(L39:N41)</f>
        <v>-5822902876032.124</v>
      </c>
      <c r="Q40" s="5" t="s">
        <v>76</v>
      </c>
      <c r="R40">
        <f>P40/R32</f>
        <v>0.97464948039511246</v>
      </c>
    </row>
    <row r="41" spans="1:18" x14ac:dyDescent="0.25">
      <c r="B41">
        <v>26</v>
      </c>
      <c r="C41">
        <v>166232</v>
      </c>
      <c r="D41">
        <f>1956*1956</f>
        <v>3825936</v>
      </c>
      <c r="F41">
        <f>(26*171443)-1956*2149</f>
        <v>254074</v>
      </c>
      <c r="G41">
        <f>F41/F42</f>
        <v>0.51214684254660392</v>
      </c>
      <c r="I41">
        <v>44.124650000000003</v>
      </c>
      <c r="L41" s="11">
        <v>1442776784</v>
      </c>
      <c r="M41">
        <v>15056571</v>
      </c>
      <c r="N41" s="11">
        <v>166232</v>
      </c>
      <c r="Q41" s="5"/>
    </row>
    <row r="42" spans="1:18" x14ac:dyDescent="0.25">
      <c r="F42">
        <f>26*166232-D41</f>
        <v>496096</v>
      </c>
      <c r="G42">
        <f>(2149-G41*1956)/26</f>
        <v>44.12464522995549</v>
      </c>
      <c r="I42">
        <v>0.51244699999999999</v>
      </c>
      <c r="Q42" s="5"/>
    </row>
    <row r="43" spans="1:18" x14ac:dyDescent="0.25">
      <c r="L43" s="11">
        <v>166232</v>
      </c>
      <c r="M43" s="11">
        <v>1956</v>
      </c>
      <c r="N43">
        <v>2149</v>
      </c>
      <c r="Q43" s="5"/>
    </row>
    <row r="44" spans="1:18" x14ac:dyDescent="0.25">
      <c r="G44">
        <f>G42+G41*97</f>
        <v>93.802888956976062</v>
      </c>
      <c r="I44">
        <f>I41+I42*97</f>
        <v>93.832008999999999</v>
      </c>
      <c r="K44" t="s">
        <v>73</v>
      </c>
      <c r="L44" s="11">
        <v>15155328</v>
      </c>
      <c r="M44" s="11">
        <v>166232</v>
      </c>
      <c r="N44">
        <v>171443</v>
      </c>
      <c r="P44">
        <f>MDETERM(L43:N45)</f>
        <v>-182964581061379.41</v>
      </c>
      <c r="Q44" s="5" t="s">
        <v>77</v>
      </c>
      <c r="R44">
        <f>P44/R32</f>
        <v>30.624988542432813</v>
      </c>
    </row>
    <row r="45" spans="1:18" x14ac:dyDescent="0.25">
      <c r="L45" s="11">
        <v>1442776784</v>
      </c>
      <c r="M45" s="11">
        <v>15155328</v>
      </c>
      <c r="N45">
        <v>15056571</v>
      </c>
    </row>
    <row r="48" spans="1:18" x14ac:dyDescent="0.25">
      <c r="I48">
        <f>1956/26</f>
        <v>75.230769230769226</v>
      </c>
      <c r="J48">
        <f>2149/26</f>
        <v>82.65384615384616</v>
      </c>
    </row>
    <row r="50" spans="4:14" x14ac:dyDescent="0.25">
      <c r="D50">
        <v>26</v>
      </c>
      <c r="E50" t="s">
        <v>82</v>
      </c>
      <c r="H50">
        <f>108-1956/26</f>
        <v>32.769230769230774</v>
      </c>
      <c r="I50">
        <f>95-2149/26</f>
        <v>12.34615384615384</v>
      </c>
      <c r="K50">
        <f>26*H50*I50</f>
        <v>10518.923076923073</v>
      </c>
      <c r="M50">
        <f>H50*H50</f>
        <v>1073.822485207101</v>
      </c>
      <c r="N50">
        <f>I50*I50</f>
        <v>152.42751479289925</v>
      </c>
    </row>
    <row r="51" spans="4:14" x14ac:dyDescent="0.25">
      <c r="M51">
        <f>26*M50*26*N50</f>
        <v>110647742.69822477</v>
      </c>
    </row>
    <row r="52" spans="4:14" x14ac:dyDescent="0.25">
      <c r="M52">
        <f>SQRT(M51)</f>
        <v>10518.923076923073</v>
      </c>
    </row>
    <row r="53" spans="4:14" x14ac:dyDescent="0.25">
      <c r="K53">
        <f>K50/M52</f>
        <v>1</v>
      </c>
    </row>
    <row r="54" spans="4:14" x14ac:dyDescent="0.25">
      <c r="H54" s="15"/>
      <c r="I54" s="15"/>
      <c r="J54">
        <v>5268.98</v>
      </c>
      <c r="K54">
        <v>5381.88</v>
      </c>
    </row>
    <row r="56" spans="4:14" x14ac:dyDescent="0.25">
      <c r="H56" s="16"/>
      <c r="J56">
        <f>J54/K54</f>
        <v>0.97902220042067079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DF64-999A-45C4-87E9-04F0BB6FA9DA}">
  <dimension ref="A1:J38"/>
  <sheetViews>
    <sheetView tabSelected="1" workbookViewId="0">
      <selection activeCell="M2" sqref="M2"/>
    </sheetView>
  </sheetViews>
  <sheetFormatPr defaultRowHeight="15" x14ac:dyDescent="0.25"/>
  <sheetData>
    <row r="1" spans="1:10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</row>
    <row r="2" spans="1:10" x14ac:dyDescent="0.25">
      <c r="A2" s="1">
        <v>108</v>
      </c>
      <c r="B2" s="1">
        <v>95</v>
      </c>
      <c r="C2" s="5">
        <f>A2*A2</f>
        <v>11664</v>
      </c>
      <c r="D2" s="5">
        <f>A2*A2*A2</f>
        <v>1259712</v>
      </c>
      <c r="E2" s="6">
        <f>A2*A2*A2*A2</f>
        <v>136048896</v>
      </c>
      <c r="F2" s="6">
        <f>A2*A2*A2*A2*A2</f>
        <v>14693280768</v>
      </c>
      <c r="G2" s="6">
        <f>A2*A2*A2*A2*A2*A2</f>
        <v>1586874322944</v>
      </c>
      <c r="H2">
        <f>A2*B2</f>
        <v>10260</v>
      </c>
      <c r="I2">
        <f>C2*B2</f>
        <v>1108080</v>
      </c>
      <c r="J2">
        <f>D2*B2</f>
        <v>119672640</v>
      </c>
    </row>
    <row r="3" spans="1:10" x14ac:dyDescent="0.25">
      <c r="A3" s="1">
        <v>115</v>
      </c>
      <c r="B3" s="1">
        <v>96</v>
      </c>
      <c r="C3" s="5">
        <f t="shared" ref="C3:C27" si="0">A3*A3</f>
        <v>13225</v>
      </c>
      <c r="D3" s="5">
        <f t="shared" ref="D3:D27" si="1">A3*A3*A3</f>
        <v>1520875</v>
      </c>
      <c r="E3" s="6">
        <f t="shared" ref="E3:E27" si="2">A3*A3*A3*A3</f>
        <v>174900625</v>
      </c>
      <c r="F3" s="6">
        <f t="shared" ref="F3:F27" si="3">A3*A3*A3*A3*A3</f>
        <v>20113571875</v>
      </c>
      <c r="G3" s="6">
        <f t="shared" ref="G3:G27" si="4">A3*A3*A3*A3*A3*A3</f>
        <v>2313060765625</v>
      </c>
      <c r="H3">
        <f t="shared" ref="H3:H27" si="5">A3*B3</f>
        <v>11040</v>
      </c>
      <c r="I3">
        <f t="shared" ref="I3:I27" si="6">C3*B3</f>
        <v>1269600</v>
      </c>
      <c r="J3">
        <f t="shared" ref="J3:J27" si="7">D3*B3</f>
        <v>146004000</v>
      </c>
    </row>
    <row r="4" spans="1:10" x14ac:dyDescent="0.25">
      <c r="A4" s="1">
        <v>106</v>
      </c>
      <c r="B4" s="1">
        <v>95</v>
      </c>
      <c r="C4" s="5">
        <f t="shared" si="0"/>
        <v>11236</v>
      </c>
      <c r="D4" s="5">
        <f t="shared" si="1"/>
        <v>1191016</v>
      </c>
      <c r="E4" s="6">
        <f t="shared" si="2"/>
        <v>126247696</v>
      </c>
      <c r="F4" s="6">
        <f t="shared" si="3"/>
        <v>13382255776</v>
      </c>
      <c r="G4" s="6">
        <f t="shared" si="4"/>
        <v>1418519112256</v>
      </c>
      <c r="H4">
        <f t="shared" si="5"/>
        <v>10070</v>
      </c>
      <c r="I4">
        <f t="shared" si="6"/>
        <v>1067420</v>
      </c>
      <c r="J4">
        <f t="shared" si="7"/>
        <v>113146520</v>
      </c>
    </row>
    <row r="5" spans="1:10" x14ac:dyDescent="0.25">
      <c r="A5" s="1">
        <v>97</v>
      </c>
      <c r="B5" s="1">
        <v>97</v>
      </c>
      <c r="C5" s="5">
        <f t="shared" si="0"/>
        <v>9409</v>
      </c>
      <c r="D5" s="5">
        <f t="shared" si="1"/>
        <v>912673</v>
      </c>
      <c r="E5" s="6">
        <f t="shared" si="2"/>
        <v>88529281</v>
      </c>
      <c r="F5" s="6">
        <f t="shared" si="3"/>
        <v>8587340257</v>
      </c>
      <c r="G5" s="6">
        <f t="shared" si="4"/>
        <v>832972004929</v>
      </c>
      <c r="H5">
        <f t="shared" si="5"/>
        <v>9409</v>
      </c>
      <c r="I5">
        <f t="shared" si="6"/>
        <v>912673</v>
      </c>
      <c r="J5">
        <f t="shared" si="7"/>
        <v>88529281</v>
      </c>
    </row>
    <row r="6" spans="1:10" x14ac:dyDescent="0.25">
      <c r="A6" s="1">
        <v>95</v>
      </c>
      <c r="B6" s="1">
        <v>93</v>
      </c>
      <c r="C6" s="5">
        <f t="shared" si="0"/>
        <v>9025</v>
      </c>
      <c r="D6" s="5">
        <f t="shared" si="1"/>
        <v>857375</v>
      </c>
      <c r="E6" s="6">
        <f t="shared" si="2"/>
        <v>81450625</v>
      </c>
      <c r="F6" s="6">
        <f t="shared" si="3"/>
        <v>7737809375</v>
      </c>
      <c r="G6" s="6">
        <f t="shared" si="4"/>
        <v>735091890625</v>
      </c>
      <c r="H6">
        <f t="shared" si="5"/>
        <v>8835</v>
      </c>
      <c r="I6">
        <f t="shared" si="6"/>
        <v>839325</v>
      </c>
      <c r="J6">
        <f t="shared" si="7"/>
        <v>79735875</v>
      </c>
    </row>
    <row r="7" spans="1:10" x14ac:dyDescent="0.25">
      <c r="A7" s="1">
        <v>91</v>
      </c>
      <c r="B7" s="1">
        <v>94</v>
      </c>
      <c r="C7" s="5">
        <f t="shared" si="0"/>
        <v>8281</v>
      </c>
      <c r="D7" s="5">
        <f t="shared" si="1"/>
        <v>753571</v>
      </c>
      <c r="E7" s="6">
        <f t="shared" si="2"/>
        <v>68574961</v>
      </c>
      <c r="F7" s="6">
        <f t="shared" si="3"/>
        <v>6240321451</v>
      </c>
      <c r="G7" s="6">
        <f t="shared" si="4"/>
        <v>567869252041</v>
      </c>
      <c r="H7">
        <f t="shared" si="5"/>
        <v>8554</v>
      </c>
      <c r="I7">
        <f t="shared" si="6"/>
        <v>778414</v>
      </c>
      <c r="J7">
        <f t="shared" si="7"/>
        <v>70835674</v>
      </c>
    </row>
    <row r="8" spans="1:10" x14ac:dyDescent="0.25">
      <c r="A8" s="1">
        <v>97</v>
      </c>
      <c r="B8" s="1">
        <v>95</v>
      </c>
      <c r="C8" s="5">
        <f t="shared" si="0"/>
        <v>9409</v>
      </c>
      <c r="D8" s="5">
        <f t="shared" si="1"/>
        <v>912673</v>
      </c>
      <c r="E8" s="6">
        <f t="shared" si="2"/>
        <v>88529281</v>
      </c>
      <c r="F8" s="6">
        <f t="shared" si="3"/>
        <v>8587340257</v>
      </c>
      <c r="G8" s="6">
        <f t="shared" si="4"/>
        <v>832972004929</v>
      </c>
      <c r="H8">
        <f t="shared" si="5"/>
        <v>9215</v>
      </c>
      <c r="I8">
        <f t="shared" si="6"/>
        <v>893855</v>
      </c>
      <c r="J8">
        <f t="shared" si="7"/>
        <v>86703935</v>
      </c>
    </row>
    <row r="9" spans="1:10" x14ac:dyDescent="0.25">
      <c r="A9" s="1">
        <v>83</v>
      </c>
      <c r="B9" s="1">
        <v>93</v>
      </c>
      <c r="C9" s="5">
        <f t="shared" si="0"/>
        <v>6889</v>
      </c>
      <c r="D9" s="5">
        <f t="shared" si="1"/>
        <v>571787</v>
      </c>
      <c r="E9" s="6">
        <f t="shared" si="2"/>
        <v>47458321</v>
      </c>
      <c r="F9" s="6">
        <f t="shared" si="3"/>
        <v>3939040643</v>
      </c>
      <c r="G9" s="6">
        <f t="shared" si="4"/>
        <v>326940373369</v>
      </c>
      <c r="H9">
        <f t="shared" si="5"/>
        <v>7719</v>
      </c>
      <c r="I9">
        <f t="shared" si="6"/>
        <v>640677</v>
      </c>
      <c r="J9">
        <f t="shared" si="7"/>
        <v>53176191</v>
      </c>
    </row>
    <row r="10" spans="1:10" x14ac:dyDescent="0.25">
      <c r="A10" s="1">
        <v>83</v>
      </c>
      <c r="B10" s="1">
        <v>92</v>
      </c>
      <c r="C10" s="5">
        <f t="shared" si="0"/>
        <v>6889</v>
      </c>
      <c r="D10" s="5">
        <f t="shared" si="1"/>
        <v>571787</v>
      </c>
      <c r="E10" s="6">
        <f t="shared" si="2"/>
        <v>47458321</v>
      </c>
      <c r="F10" s="6">
        <f t="shared" si="3"/>
        <v>3939040643</v>
      </c>
      <c r="G10" s="6">
        <f t="shared" si="4"/>
        <v>326940373369</v>
      </c>
      <c r="H10">
        <f t="shared" si="5"/>
        <v>7636</v>
      </c>
      <c r="I10">
        <f t="shared" si="6"/>
        <v>633788</v>
      </c>
      <c r="J10">
        <f t="shared" si="7"/>
        <v>52604404</v>
      </c>
    </row>
    <row r="11" spans="1:10" x14ac:dyDescent="0.25">
      <c r="A11" s="1">
        <v>78</v>
      </c>
      <c r="B11" s="1">
        <v>86</v>
      </c>
      <c r="C11" s="5">
        <f t="shared" si="0"/>
        <v>6084</v>
      </c>
      <c r="D11" s="5">
        <f t="shared" si="1"/>
        <v>474552</v>
      </c>
      <c r="E11" s="6">
        <f t="shared" si="2"/>
        <v>37015056</v>
      </c>
      <c r="F11" s="6">
        <f t="shared" si="3"/>
        <v>2887174368</v>
      </c>
      <c r="G11" s="6">
        <f t="shared" si="4"/>
        <v>225199600704</v>
      </c>
      <c r="H11">
        <f t="shared" si="5"/>
        <v>6708</v>
      </c>
      <c r="I11">
        <f t="shared" si="6"/>
        <v>523224</v>
      </c>
      <c r="J11">
        <f t="shared" si="7"/>
        <v>40811472</v>
      </c>
    </row>
    <row r="12" spans="1:10" x14ac:dyDescent="0.25">
      <c r="A12" s="1">
        <v>54</v>
      </c>
      <c r="B12" s="1">
        <v>73</v>
      </c>
      <c r="C12" s="5">
        <f t="shared" si="0"/>
        <v>2916</v>
      </c>
      <c r="D12" s="5">
        <f t="shared" si="1"/>
        <v>157464</v>
      </c>
      <c r="E12" s="6">
        <f t="shared" si="2"/>
        <v>8503056</v>
      </c>
      <c r="F12" s="6">
        <f t="shared" si="3"/>
        <v>459165024</v>
      </c>
      <c r="G12" s="6">
        <f t="shared" si="4"/>
        <v>24794911296</v>
      </c>
      <c r="H12">
        <f t="shared" si="5"/>
        <v>3942</v>
      </c>
      <c r="I12">
        <f t="shared" si="6"/>
        <v>212868</v>
      </c>
      <c r="J12">
        <f t="shared" si="7"/>
        <v>11494872</v>
      </c>
    </row>
    <row r="13" spans="1:10" x14ac:dyDescent="0.25">
      <c r="A13" s="1">
        <v>67</v>
      </c>
      <c r="B13" s="1">
        <v>80</v>
      </c>
      <c r="C13" s="5">
        <f t="shared" si="0"/>
        <v>4489</v>
      </c>
      <c r="D13" s="5">
        <f t="shared" si="1"/>
        <v>300763</v>
      </c>
      <c r="E13" s="6">
        <f t="shared" si="2"/>
        <v>20151121</v>
      </c>
      <c r="F13" s="6">
        <f t="shared" si="3"/>
        <v>1350125107</v>
      </c>
      <c r="G13" s="6">
        <f t="shared" si="4"/>
        <v>90458382169</v>
      </c>
      <c r="H13">
        <f t="shared" si="5"/>
        <v>5360</v>
      </c>
      <c r="I13">
        <f t="shared" si="6"/>
        <v>359120</v>
      </c>
      <c r="J13">
        <f t="shared" si="7"/>
        <v>24061040</v>
      </c>
    </row>
    <row r="14" spans="1:10" x14ac:dyDescent="0.25">
      <c r="A14" s="1">
        <v>56</v>
      </c>
      <c r="B14" s="1">
        <v>65</v>
      </c>
      <c r="C14" s="5">
        <f t="shared" si="0"/>
        <v>3136</v>
      </c>
      <c r="D14" s="5">
        <f t="shared" si="1"/>
        <v>175616</v>
      </c>
      <c r="E14" s="6">
        <f t="shared" si="2"/>
        <v>9834496</v>
      </c>
      <c r="F14" s="6">
        <f t="shared" si="3"/>
        <v>550731776</v>
      </c>
      <c r="G14" s="6">
        <f t="shared" si="4"/>
        <v>30840979456</v>
      </c>
      <c r="H14">
        <f t="shared" si="5"/>
        <v>3640</v>
      </c>
      <c r="I14">
        <f t="shared" si="6"/>
        <v>203840</v>
      </c>
      <c r="J14">
        <f t="shared" si="7"/>
        <v>11415040</v>
      </c>
    </row>
    <row r="15" spans="1:10" x14ac:dyDescent="0.25">
      <c r="A15" s="1">
        <v>53</v>
      </c>
      <c r="B15" s="1">
        <v>69</v>
      </c>
      <c r="C15" s="5">
        <f t="shared" si="0"/>
        <v>2809</v>
      </c>
      <c r="D15" s="5">
        <f t="shared" si="1"/>
        <v>148877</v>
      </c>
      <c r="E15" s="6">
        <f t="shared" si="2"/>
        <v>7890481</v>
      </c>
      <c r="F15" s="6">
        <f t="shared" si="3"/>
        <v>418195493</v>
      </c>
      <c r="G15" s="6">
        <f t="shared" si="4"/>
        <v>22164361129</v>
      </c>
      <c r="H15">
        <f t="shared" si="5"/>
        <v>3657</v>
      </c>
      <c r="I15">
        <f t="shared" si="6"/>
        <v>193821</v>
      </c>
      <c r="J15">
        <f t="shared" si="7"/>
        <v>10272513</v>
      </c>
    </row>
    <row r="16" spans="1:10" x14ac:dyDescent="0.25">
      <c r="A16" s="1">
        <v>61</v>
      </c>
      <c r="B16" s="1">
        <v>77</v>
      </c>
      <c r="C16" s="5">
        <f t="shared" si="0"/>
        <v>3721</v>
      </c>
      <c r="D16" s="5">
        <f t="shared" si="1"/>
        <v>226981</v>
      </c>
      <c r="E16" s="6">
        <f t="shared" si="2"/>
        <v>13845841</v>
      </c>
      <c r="F16" s="6">
        <f t="shared" si="3"/>
        <v>844596301</v>
      </c>
      <c r="G16" s="6">
        <f t="shared" si="4"/>
        <v>51520374361</v>
      </c>
      <c r="H16">
        <f t="shared" si="5"/>
        <v>4697</v>
      </c>
      <c r="I16">
        <f t="shared" si="6"/>
        <v>286517</v>
      </c>
      <c r="J16">
        <f t="shared" si="7"/>
        <v>17477537</v>
      </c>
    </row>
    <row r="17" spans="1:10" x14ac:dyDescent="0.25">
      <c r="A17" s="1">
        <v>115</v>
      </c>
      <c r="B17" s="1">
        <v>96</v>
      </c>
      <c r="C17" s="5">
        <f t="shared" si="0"/>
        <v>13225</v>
      </c>
      <c r="D17" s="5">
        <f t="shared" si="1"/>
        <v>1520875</v>
      </c>
      <c r="E17" s="6">
        <f t="shared" si="2"/>
        <v>174900625</v>
      </c>
      <c r="F17" s="6">
        <f t="shared" si="3"/>
        <v>20113571875</v>
      </c>
      <c r="G17" s="6">
        <f t="shared" si="4"/>
        <v>2313060765625</v>
      </c>
      <c r="H17">
        <f t="shared" si="5"/>
        <v>11040</v>
      </c>
      <c r="I17">
        <f t="shared" si="6"/>
        <v>1269600</v>
      </c>
      <c r="J17">
        <f t="shared" si="7"/>
        <v>146004000</v>
      </c>
    </row>
    <row r="18" spans="1:10" x14ac:dyDescent="0.25">
      <c r="A18" s="1">
        <v>81</v>
      </c>
      <c r="B18" s="1">
        <v>87</v>
      </c>
      <c r="C18" s="5">
        <f t="shared" si="0"/>
        <v>6561</v>
      </c>
      <c r="D18" s="5">
        <f t="shared" si="1"/>
        <v>531441</v>
      </c>
      <c r="E18" s="6">
        <f t="shared" si="2"/>
        <v>43046721</v>
      </c>
      <c r="F18" s="6">
        <f t="shared" si="3"/>
        <v>3486784401</v>
      </c>
      <c r="G18" s="6">
        <f t="shared" si="4"/>
        <v>282429536481</v>
      </c>
      <c r="H18">
        <f t="shared" si="5"/>
        <v>7047</v>
      </c>
      <c r="I18">
        <f t="shared" si="6"/>
        <v>570807</v>
      </c>
      <c r="J18">
        <f t="shared" si="7"/>
        <v>46235367</v>
      </c>
    </row>
    <row r="19" spans="1:10" x14ac:dyDescent="0.25">
      <c r="A19" s="1">
        <v>78</v>
      </c>
      <c r="B19" s="1">
        <v>89</v>
      </c>
      <c r="C19" s="5">
        <f t="shared" si="0"/>
        <v>6084</v>
      </c>
      <c r="D19" s="5">
        <f t="shared" si="1"/>
        <v>474552</v>
      </c>
      <c r="E19" s="6">
        <f t="shared" si="2"/>
        <v>37015056</v>
      </c>
      <c r="F19" s="6">
        <f t="shared" si="3"/>
        <v>2887174368</v>
      </c>
      <c r="G19" s="6">
        <f t="shared" si="4"/>
        <v>225199600704</v>
      </c>
      <c r="H19">
        <f t="shared" si="5"/>
        <v>6942</v>
      </c>
      <c r="I19">
        <f t="shared" si="6"/>
        <v>541476</v>
      </c>
      <c r="J19">
        <f t="shared" si="7"/>
        <v>42235128</v>
      </c>
    </row>
    <row r="20" spans="1:10" x14ac:dyDescent="0.25">
      <c r="A20" s="1">
        <v>30</v>
      </c>
      <c r="B20" s="1">
        <v>60</v>
      </c>
      <c r="C20" s="5">
        <f t="shared" si="0"/>
        <v>900</v>
      </c>
      <c r="D20" s="5">
        <f t="shared" si="1"/>
        <v>27000</v>
      </c>
      <c r="E20" s="6">
        <f t="shared" si="2"/>
        <v>810000</v>
      </c>
      <c r="F20" s="6">
        <f t="shared" si="3"/>
        <v>24300000</v>
      </c>
      <c r="G20" s="6">
        <f t="shared" si="4"/>
        <v>729000000</v>
      </c>
      <c r="H20">
        <f t="shared" si="5"/>
        <v>1800</v>
      </c>
      <c r="I20">
        <f t="shared" si="6"/>
        <v>54000</v>
      </c>
      <c r="J20">
        <f t="shared" si="7"/>
        <v>1620000</v>
      </c>
    </row>
    <row r="21" spans="1:10" x14ac:dyDescent="0.25">
      <c r="A21" s="1">
        <v>45</v>
      </c>
      <c r="B21" s="1">
        <v>63</v>
      </c>
      <c r="C21" s="5">
        <f t="shared" si="0"/>
        <v>2025</v>
      </c>
      <c r="D21" s="5">
        <f t="shared" si="1"/>
        <v>91125</v>
      </c>
      <c r="E21" s="6">
        <f t="shared" si="2"/>
        <v>4100625</v>
      </c>
      <c r="F21" s="6">
        <f t="shared" si="3"/>
        <v>184528125</v>
      </c>
      <c r="G21" s="6">
        <f t="shared" si="4"/>
        <v>8303765625</v>
      </c>
      <c r="H21">
        <f t="shared" si="5"/>
        <v>2835</v>
      </c>
      <c r="I21">
        <f t="shared" si="6"/>
        <v>127575</v>
      </c>
      <c r="J21">
        <f t="shared" si="7"/>
        <v>5740875</v>
      </c>
    </row>
    <row r="22" spans="1:10" x14ac:dyDescent="0.25">
      <c r="A22" s="1">
        <v>99</v>
      </c>
      <c r="B22" s="1">
        <v>95</v>
      </c>
      <c r="C22" s="5">
        <f t="shared" si="0"/>
        <v>9801</v>
      </c>
      <c r="D22" s="5">
        <f t="shared" si="1"/>
        <v>970299</v>
      </c>
      <c r="E22" s="6">
        <f t="shared" si="2"/>
        <v>96059601</v>
      </c>
      <c r="F22" s="6">
        <f t="shared" si="3"/>
        <v>9509900499</v>
      </c>
      <c r="G22" s="6">
        <f t="shared" si="4"/>
        <v>941480149401</v>
      </c>
      <c r="H22">
        <f t="shared" si="5"/>
        <v>9405</v>
      </c>
      <c r="I22">
        <f t="shared" si="6"/>
        <v>931095</v>
      </c>
      <c r="J22">
        <f t="shared" si="7"/>
        <v>92178405</v>
      </c>
    </row>
    <row r="23" spans="1:10" x14ac:dyDescent="0.25">
      <c r="A23" s="1">
        <v>32</v>
      </c>
      <c r="B23" s="1">
        <v>61</v>
      </c>
      <c r="C23" s="5">
        <f t="shared" si="0"/>
        <v>1024</v>
      </c>
      <c r="D23" s="5">
        <f t="shared" si="1"/>
        <v>32768</v>
      </c>
      <c r="E23" s="6">
        <f t="shared" si="2"/>
        <v>1048576</v>
      </c>
      <c r="F23" s="6">
        <f t="shared" si="3"/>
        <v>33554432</v>
      </c>
      <c r="G23" s="6">
        <f t="shared" si="4"/>
        <v>1073741824</v>
      </c>
      <c r="H23">
        <f t="shared" si="5"/>
        <v>1952</v>
      </c>
      <c r="I23">
        <f t="shared" si="6"/>
        <v>62464</v>
      </c>
      <c r="J23">
        <f t="shared" si="7"/>
        <v>1998848</v>
      </c>
    </row>
    <row r="24" spans="1:10" x14ac:dyDescent="0.25">
      <c r="A24" s="1">
        <v>25</v>
      </c>
      <c r="B24" s="1">
        <v>55</v>
      </c>
      <c r="C24" s="5">
        <f t="shared" si="0"/>
        <v>625</v>
      </c>
      <c r="D24" s="5">
        <f t="shared" si="1"/>
        <v>15625</v>
      </c>
      <c r="E24" s="6">
        <f t="shared" si="2"/>
        <v>390625</v>
      </c>
      <c r="F24" s="6">
        <f t="shared" si="3"/>
        <v>9765625</v>
      </c>
      <c r="G24" s="6">
        <f t="shared" si="4"/>
        <v>244140625</v>
      </c>
      <c r="H24">
        <f t="shared" si="5"/>
        <v>1375</v>
      </c>
      <c r="I24">
        <f t="shared" si="6"/>
        <v>34375</v>
      </c>
      <c r="J24">
        <f t="shared" si="7"/>
        <v>859375</v>
      </c>
    </row>
    <row r="25" spans="1:10" x14ac:dyDescent="0.25">
      <c r="A25" s="1">
        <v>28</v>
      </c>
      <c r="B25" s="1">
        <v>56</v>
      </c>
      <c r="C25" s="5">
        <f t="shared" si="0"/>
        <v>784</v>
      </c>
      <c r="D25" s="5">
        <f t="shared" si="1"/>
        <v>21952</v>
      </c>
      <c r="E25" s="6">
        <f t="shared" si="2"/>
        <v>614656</v>
      </c>
      <c r="F25" s="6">
        <f t="shared" si="3"/>
        <v>17210368</v>
      </c>
      <c r="G25" s="6">
        <f t="shared" si="4"/>
        <v>481890304</v>
      </c>
      <c r="H25">
        <f t="shared" si="5"/>
        <v>1568</v>
      </c>
      <c r="I25">
        <f t="shared" si="6"/>
        <v>43904</v>
      </c>
      <c r="J25">
        <f t="shared" si="7"/>
        <v>1229312</v>
      </c>
    </row>
    <row r="26" spans="1:10" x14ac:dyDescent="0.25">
      <c r="A26" s="1">
        <v>90</v>
      </c>
      <c r="B26" s="1">
        <v>94</v>
      </c>
      <c r="C26" s="5">
        <f t="shared" si="0"/>
        <v>8100</v>
      </c>
      <c r="D26" s="5">
        <f t="shared" si="1"/>
        <v>729000</v>
      </c>
      <c r="E26" s="6">
        <f t="shared" si="2"/>
        <v>65610000</v>
      </c>
      <c r="F26" s="6">
        <f t="shared" si="3"/>
        <v>5904900000</v>
      </c>
      <c r="G26" s="6">
        <f t="shared" si="4"/>
        <v>531441000000</v>
      </c>
      <c r="H26">
        <f t="shared" si="5"/>
        <v>8460</v>
      </c>
      <c r="I26">
        <f t="shared" si="6"/>
        <v>761400</v>
      </c>
      <c r="J26">
        <f t="shared" si="7"/>
        <v>68526000</v>
      </c>
    </row>
    <row r="27" spans="1:10" x14ac:dyDescent="0.25">
      <c r="A27" s="1">
        <v>89</v>
      </c>
      <c r="B27" s="1">
        <v>93</v>
      </c>
      <c r="C27" s="5">
        <f t="shared" si="0"/>
        <v>7921</v>
      </c>
      <c r="D27" s="5">
        <f t="shared" si="1"/>
        <v>704969</v>
      </c>
      <c r="E27" s="6">
        <f t="shared" si="2"/>
        <v>62742241</v>
      </c>
      <c r="F27" s="6">
        <f t="shared" si="3"/>
        <v>5584059449</v>
      </c>
      <c r="G27" s="6">
        <f t="shared" si="4"/>
        <v>496981290961</v>
      </c>
      <c r="H27">
        <f t="shared" si="5"/>
        <v>8277</v>
      </c>
      <c r="I27">
        <f t="shared" si="6"/>
        <v>736653</v>
      </c>
      <c r="J27">
        <f t="shared" si="7"/>
        <v>65562117</v>
      </c>
    </row>
    <row r="28" spans="1:10" x14ac:dyDescent="0.25">
      <c r="A28" s="7">
        <f>SUM(A2:A27)</f>
        <v>1956</v>
      </c>
      <c r="B28" s="7">
        <f>SUM(B2:B27)</f>
        <v>2149</v>
      </c>
      <c r="C28" s="7">
        <f t="shared" ref="C28:J28" si="8">SUM(C2:C27)</f>
        <v>166232</v>
      </c>
      <c r="D28" s="7">
        <f t="shared" si="8"/>
        <v>15155328</v>
      </c>
      <c r="E28" s="7">
        <f t="shared" si="8"/>
        <v>1442776784</v>
      </c>
      <c r="F28" s="7">
        <f t="shared" si="8"/>
        <v>141485738256</v>
      </c>
      <c r="G28" s="7">
        <f t="shared" si="8"/>
        <v>14187643590752</v>
      </c>
      <c r="H28" s="7">
        <f t="shared" si="8"/>
        <v>171443</v>
      </c>
      <c r="I28" s="7">
        <f t="shared" si="8"/>
        <v>15056571</v>
      </c>
      <c r="J28" s="7">
        <f t="shared" si="8"/>
        <v>1398130421</v>
      </c>
    </row>
    <row r="29" spans="1:10" x14ac:dyDescent="0.25">
      <c r="A29" s="9" t="s">
        <v>36</v>
      </c>
      <c r="B29" s="9" t="s">
        <v>37</v>
      </c>
      <c r="C29" s="9" t="s">
        <v>38</v>
      </c>
      <c r="D29" s="9" t="s">
        <v>39</v>
      </c>
      <c r="E29" s="9" t="s">
        <v>40</v>
      </c>
      <c r="F29" s="9" t="s">
        <v>41</v>
      </c>
      <c r="G29" s="9" t="s">
        <v>42</v>
      </c>
      <c r="H29" s="9" t="s">
        <v>43</v>
      </c>
      <c r="I29" s="9" t="s">
        <v>44</v>
      </c>
      <c r="J29" s="9" t="s">
        <v>45</v>
      </c>
    </row>
    <row r="31" spans="1:10" x14ac:dyDescent="0.25">
      <c r="A31" s="14" t="s">
        <v>78</v>
      </c>
      <c r="B31" s="14"/>
      <c r="C31" s="14"/>
      <c r="D31" s="14"/>
    </row>
    <row r="32" spans="1:10" x14ac:dyDescent="0.25">
      <c r="A32" s="14" t="s">
        <v>79</v>
      </c>
      <c r="B32" s="14"/>
      <c r="C32" s="14"/>
      <c r="D32" s="14"/>
    </row>
    <row r="33" spans="1:4" x14ac:dyDescent="0.25">
      <c r="A33" s="14" t="s">
        <v>80</v>
      </c>
      <c r="B33" s="14"/>
      <c r="C33" s="14"/>
      <c r="D33" s="14"/>
    </row>
    <row r="38" spans="1:4" x14ac:dyDescent="0.25">
      <c r="B38">
        <f>SUM(A2:A27)/26</f>
        <v>75.230769230769226</v>
      </c>
      <c r="C38">
        <f>SUM(B2:B27)/26</f>
        <v>82.65384615384616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Regresión cúbica</vt:lpstr>
      <vt:lpstr>Regresión cuadrática</vt:lpstr>
      <vt:lpstr>Regresión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Kathie Franco</dc:creator>
  <cp:lastModifiedBy>FRANCO GOMEZ, KATHIE MALTI</cp:lastModifiedBy>
  <dcterms:created xsi:type="dcterms:W3CDTF">2024-03-18T20:27:08Z</dcterms:created>
  <dcterms:modified xsi:type="dcterms:W3CDTF">2024-04-10T01:38:17Z</dcterms:modified>
</cp:coreProperties>
</file>