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3deef76ebbdac573/School/Data211/Final Project/"/>
    </mc:Choice>
  </mc:AlternateContent>
  <xr:revisionPtr revIDLastSave="10" documentId="11_96766634054283FAA4CD2C709A1291CC4E1FD1D0" xr6:coauthVersionLast="47" xr6:coauthVersionMax="47" xr10:uidLastSave="{D585F908-02AC-4446-B383-1E98A81B6171}"/>
  <bookViews>
    <workbookView xWindow="2760" yWindow="2940" windowWidth="21600" windowHeight="17160" xr2:uid="{00000000-000D-0000-FFFF-FFFF00000000}"/>
  </bookViews>
  <sheets>
    <sheet name="Form Response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1" l="1"/>
  <c r="K15" i="1"/>
  <c r="L15" i="1" s="1"/>
  <c r="M14" i="1"/>
  <c r="K14" i="1"/>
  <c r="L14" i="1" s="1"/>
  <c r="J14" i="1"/>
  <c r="M13" i="1"/>
  <c r="K13" i="1"/>
  <c r="L13" i="1" s="1"/>
  <c r="J13" i="1"/>
  <c r="M12" i="1"/>
  <c r="K12" i="1"/>
  <c r="L12" i="1" s="1"/>
  <c r="J12" i="1"/>
  <c r="M11" i="1"/>
  <c r="K11" i="1"/>
  <c r="L11" i="1" s="1"/>
  <c r="J11" i="1"/>
  <c r="M10" i="1"/>
  <c r="K10" i="1"/>
  <c r="L10" i="1" s="1"/>
  <c r="J10" i="1"/>
  <c r="M9" i="1"/>
  <c r="L9" i="1"/>
  <c r="J9" i="1"/>
  <c r="M8" i="1"/>
  <c r="K8" i="1"/>
  <c r="L8" i="1" s="1"/>
  <c r="J8" i="1"/>
  <c r="M7" i="1"/>
  <c r="K7" i="1"/>
  <c r="L7" i="1" s="1"/>
  <c r="J7" i="1"/>
  <c r="M6" i="1"/>
  <c r="K6" i="1"/>
  <c r="L6" i="1" s="1"/>
  <c r="J6" i="1"/>
  <c r="M5" i="1"/>
  <c r="K5" i="1"/>
  <c r="L5" i="1" s="1"/>
  <c r="J5" i="1"/>
  <c r="M4" i="1"/>
  <c r="L4" i="1"/>
  <c r="K4" i="1"/>
  <c r="J4" i="1"/>
  <c r="M3" i="1"/>
  <c r="K3" i="1"/>
  <c r="L3" i="1" s="1"/>
  <c r="J3" i="1"/>
  <c r="M2" i="1"/>
  <c r="K2" i="1"/>
  <c r="L2" i="1" s="1"/>
  <c r="J2" i="1"/>
</calcChain>
</file>

<file path=xl/sharedStrings.xml><?xml version="1.0" encoding="utf-8"?>
<sst xmlns="http://schemas.openxmlformats.org/spreadsheetml/2006/main" count="42" uniqueCount="23">
  <si>
    <t>Date</t>
  </si>
  <si>
    <t>Format</t>
  </si>
  <si>
    <t>Start time</t>
  </si>
  <si>
    <t>End time</t>
  </si>
  <si>
    <t>Time asleep</t>
  </si>
  <si>
    <t>physical</t>
  </si>
  <si>
    <t>eink</t>
  </si>
  <si>
    <t>Pages</t>
  </si>
  <si>
    <t>REM</t>
  </si>
  <si>
    <t>Deep</t>
  </si>
  <si>
    <t>Light</t>
  </si>
  <si>
    <t>MinutesToSleep</t>
  </si>
  <si>
    <t>MinutesReading</t>
  </si>
  <si>
    <t>PagesPerMinute</t>
  </si>
  <si>
    <t>TotalTimeAsleep</t>
  </si>
  <si>
    <t>DayofWeek</t>
  </si>
  <si>
    <t>Monday</t>
  </si>
  <si>
    <t>Wednesday</t>
  </si>
  <si>
    <t>Friday</t>
  </si>
  <si>
    <t>Saturday</t>
  </si>
  <si>
    <t>Sunday</t>
  </si>
  <si>
    <t>Tuesday</t>
  </si>
  <si>
    <t>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</si>
</sst>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14" fontId="1" fillId="0" borderId="5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19" fontId="1" fillId="0" borderId="1" xfId="0" applyNumberFormat="1" applyFont="1" applyBorder="1" applyAlignment="1">
      <alignment vertical="center"/>
    </xf>
    <xf numFmtId="3" fontId="1" fillId="0" borderId="1" xfId="0" applyNumberFormat="1" applyFont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0" fontId="0" fillId="0" borderId="6" xfId="0" applyBorder="1"/>
    <xf numFmtId="14" fontId="1" fillId="0" borderId="7" xfId="0" applyNumberFormat="1" applyFont="1" applyBorder="1" applyAlignment="1">
      <alignment vertical="center"/>
    </xf>
    <xf numFmtId="0" fontId="1" fillId="0" borderId="8" xfId="0" applyFont="1" applyBorder="1" applyAlignment="1">
      <alignment vertical="center"/>
    </xf>
    <xf numFmtId="19" fontId="1" fillId="0" borderId="8" xfId="0" applyNumberFormat="1" applyFont="1" applyBorder="1" applyAlignment="1">
      <alignment vertical="center"/>
    </xf>
    <xf numFmtId="3" fontId="1" fillId="0" borderId="8" xfId="0" applyNumberFormat="1" applyFont="1" applyBorder="1" applyAlignment="1">
      <alignment vertical="center"/>
    </xf>
    <xf numFmtId="4" fontId="1" fillId="0" borderId="8" xfId="0" applyNumberFormat="1" applyFont="1" applyBorder="1" applyAlignment="1">
      <alignment vertical="center"/>
    </xf>
    <xf numFmtId="0" fontId="0" fillId="0" borderId="9" xfId="0" applyBorder="1"/>
  </cellXfs>
  <cellStyles count="1">
    <cellStyle name="Normal" xfId="0" builtinId="0"/>
  </cellStyles>
  <dxfs count="2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rgb="FF7030A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2">
    <tableStyle name="Form Responses 1-style" pivot="0" count="3" xr9:uid="{00000000-0011-0000-FFFF-FFFF00000000}">
      <tableStyleElement type="headerRow" dxfId="20"/>
      <tableStyleElement type="firstRowStripe" dxfId="19"/>
      <tableStyleElement type="secondRowStripe" dxfId="18"/>
    </tableStyle>
    <tableStyle name="Invisible" pivot="0" table="0" count="0" xr9:uid="{558456BD-F639-4A6E-99EB-DE4B290EAB6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orm_Responses1" displayName="Form_Responses1" ref="A1:N15" headerRowDxfId="17" totalsRowDxfId="14" headerRowBorderDxfId="16" tableBorderDxfId="15">
  <tableColumns count="14">
    <tableColumn id="2" xr3:uid="{00000000-0010-0000-0000-000002000000}" name="Date" dataDxfId="13"/>
    <tableColumn id="3" xr3:uid="{00000000-0010-0000-0000-000003000000}" name="Format" dataDxfId="12"/>
    <tableColumn id="4" xr3:uid="{00000000-0010-0000-0000-000004000000}" name="Start time" dataDxfId="11"/>
    <tableColumn id="5" xr3:uid="{00000000-0010-0000-0000-000005000000}" name="End time" dataDxfId="10"/>
    <tableColumn id="6" xr3:uid="{00000000-0010-0000-0000-000006000000}" name="Pages" dataDxfId="9"/>
    <tableColumn id="7" xr3:uid="{00000000-0010-0000-0000-000007000000}" name="Time asleep" dataDxfId="8"/>
    <tableColumn id="8" xr3:uid="{00000000-0010-0000-0000-000008000000}" name="REM" dataDxfId="7"/>
    <tableColumn id="9" xr3:uid="{00000000-0010-0000-0000-000009000000}" name="Deep" dataDxfId="6"/>
    <tableColumn id="10" xr3:uid="{00000000-0010-0000-0000-00000A000000}" name="Light" dataDxfId="5"/>
    <tableColumn id="11" xr3:uid="{00000000-0010-0000-0000-00000B000000}" name="MinutesToSleep" dataDxfId="4"/>
    <tableColumn id="12" xr3:uid="{00000000-0010-0000-0000-00000C000000}" name="MinutesReading" dataDxfId="3"/>
    <tableColumn id="13" xr3:uid="{00000000-0010-0000-0000-00000D000000}" name="PagesPerMinute" dataDxfId="2"/>
    <tableColumn id="14" xr3:uid="{00000000-0010-0000-0000-00000E000000}" name="TotalTimeAsleep" dataDxfId="1"/>
    <tableColumn id="15" xr3:uid="{00000000-0010-0000-0000-00000F000000}" name="DayofWeek" dataDxfId="0"/>
  </tableColumns>
  <tableStyleInfo name="Form Responses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5"/>
  <sheetViews>
    <sheetView tabSelected="1" workbookViewId="0">
      <pane ySplit="1" topLeftCell="A2" activePane="bottomLeft" state="frozen"/>
      <selection pane="bottomLeft" activeCell="B15" sqref="B15"/>
    </sheetView>
  </sheetViews>
  <sheetFormatPr defaultColWidth="12.5703125" defaultRowHeight="15.75" customHeight="1" x14ac:dyDescent="0.2"/>
  <cols>
    <col min="1" max="9" width="18.85546875" customWidth="1"/>
    <col min="10" max="10" width="20.140625" customWidth="1"/>
    <col min="11" max="11" width="20.7109375" customWidth="1"/>
    <col min="12" max="13" width="18.85546875" customWidth="1"/>
    <col min="14" max="14" width="18" customWidth="1"/>
    <col min="15" max="15" width="18.85546875" customWidth="1"/>
  </cols>
  <sheetData>
    <row r="1" spans="1:14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7</v>
      </c>
      <c r="F1" s="2" t="s">
        <v>4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3" t="s">
        <v>15</v>
      </c>
    </row>
    <row r="2" spans="1:14" x14ac:dyDescent="0.2">
      <c r="A2" s="4">
        <v>45747</v>
      </c>
      <c r="B2" s="5" t="s">
        <v>5</v>
      </c>
      <c r="C2" s="6">
        <v>0.85833333333721384</v>
      </c>
      <c r="D2" s="6">
        <v>0.9493055555576575</v>
      </c>
      <c r="E2" s="5">
        <v>78</v>
      </c>
      <c r="F2" s="6">
        <v>0.95416666666278616</v>
      </c>
      <c r="G2" s="5">
        <v>73</v>
      </c>
      <c r="H2" s="5">
        <v>68</v>
      </c>
      <c r="I2" s="5">
        <v>147</v>
      </c>
      <c r="J2" s="7">
        <f>MINUTE(Form_Responses1[[#This Row],[Time asleep]]-Form_Responses1[[#This Row],[End time]])</f>
        <v>7</v>
      </c>
      <c r="K2" s="8">
        <f>((Form_Responses1[[#This Row],[End time]]-Form_Responses1[[#This Row],[Start time]])*24)*60</f>
        <v>130.99999999743886</v>
      </c>
      <c r="L2" s="8">
        <f>Form_Responses1[[#This Row],[MinutesReading]]/Form_Responses1[[#This Row],[Pages]]</f>
        <v>1.6794871794543444</v>
      </c>
      <c r="M2" s="5">
        <f>(Form_Responses1[[#This Row],[REM]]+Form_Responses1[[#This Row],[Deep]]+Form_Responses1[[#This Row],[Light]])</f>
        <v>288</v>
      </c>
      <c r="N2" s="9" t="s">
        <v>16</v>
      </c>
    </row>
    <row r="3" spans="1:14" x14ac:dyDescent="0.2">
      <c r="A3" s="4">
        <v>45749</v>
      </c>
      <c r="B3" s="5" t="s">
        <v>6</v>
      </c>
      <c r="C3" s="6">
        <v>7.2916666664241347E-2</v>
      </c>
      <c r="D3" s="6">
        <v>0.10416666666424135</v>
      </c>
      <c r="E3" s="5">
        <v>23</v>
      </c>
      <c r="F3" s="6">
        <v>0.11666666666860692</v>
      </c>
      <c r="G3" s="5">
        <v>45</v>
      </c>
      <c r="H3" s="5">
        <v>43</v>
      </c>
      <c r="I3" s="5">
        <v>88</v>
      </c>
      <c r="J3" s="7">
        <f>MINUTE(Form_Responses1[[#This Row],[Time asleep]]-Form_Responses1[[#This Row],[End time]])</f>
        <v>18</v>
      </c>
      <c r="K3" s="8">
        <f>((Form_Responses1[[#This Row],[End time]]-Form_Responses1[[#This Row],[Start time]])*24)*60</f>
        <v>45</v>
      </c>
      <c r="L3" s="8">
        <f>Form_Responses1[[#This Row],[MinutesReading]]/Form_Responses1[[#This Row],[Pages]]</f>
        <v>1.9565217391304348</v>
      </c>
      <c r="M3" s="5">
        <f>(Form_Responses1[[#This Row],[REM]]+Form_Responses1[[#This Row],[Deep]]+Form_Responses1[[#This Row],[Light]])</f>
        <v>176</v>
      </c>
      <c r="N3" s="9" t="s">
        <v>17</v>
      </c>
    </row>
    <row r="4" spans="1:14" x14ac:dyDescent="0.2">
      <c r="A4" s="4">
        <v>45751</v>
      </c>
      <c r="B4" s="5" t="s">
        <v>5</v>
      </c>
      <c r="C4" s="6">
        <v>6.9444444452528842E-3</v>
      </c>
      <c r="D4" s="6">
        <v>5.694444444088731E-2</v>
      </c>
      <c r="E4" s="5">
        <v>15</v>
      </c>
      <c r="F4" s="6">
        <v>6.1111111106583849E-2</v>
      </c>
      <c r="G4" s="5">
        <v>134</v>
      </c>
      <c r="H4" s="5">
        <v>104</v>
      </c>
      <c r="I4" s="5">
        <v>156</v>
      </c>
      <c r="J4" s="7">
        <f>MINUTE(Form_Responses1[[#This Row],[Time asleep]]-Form_Responses1[[#This Row],[End time]])</f>
        <v>6</v>
      </c>
      <c r="K4" s="8">
        <f>((Form_Responses1[[#This Row],[End time]]-Form_Responses1[[#This Row],[Start time]])*24)*60</f>
        <v>71.999999993713573</v>
      </c>
      <c r="L4" s="8">
        <f>Form_Responses1[[#This Row],[MinutesReading]]/Form_Responses1[[#This Row],[Pages]]</f>
        <v>4.7999999995809048</v>
      </c>
      <c r="M4" s="5">
        <f>(Form_Responses1[[#This Row],[REM]]+Form_Responses1[[#This Row],[Deep]]+Form_Responses1[[#This Row],[Light]])</f>
        <v>394</v>
      </c>
      <c r="N4" s="9" t="s">
        <v>18</v>
      </c>
    </row>
    <row r="5" spans="1:14" x14ac:dyDescent="0.2">
      <c r="A5" s="4">
        <v>45752</v>
      </c>
      <c r="B5" s="5" t="s">
        <v>6</v>
      </c>
      <c r="C5" s="6">
        <v>1.1805555557657499E-2</v>
      </c>
      <c r="D5" s="6">
        <v>1.4583333337213844E-2</v>
      </c>
      <c r="E5" s="5">
        <v>1</v>
      </c>
      <c r="F5" s="6">
        <v>1.8055555556202307E-2</v>
      </c>
      <c r="G5" s="5">
        <v>114</v>
      </c>
      <c r="H5" s="5">
        <v>85</v>
      </c>
      <c r="I5" s="5">
        <v>227</v>
      </c>
      <c r="J5" s="7">
        <f>MINUTE(Form_Responses1[[#This Row],[Time asleep]]-Form_Responses1[[#This Row],[End time]])</f>
        <v>5</v>
      </c>
      <c r="K5" s="8">
        <f>((Form_Responses1[[#This Row],[End time]]-Form_Responses1[[#This Row],[Start time]])*24)*60</f>
        <v>4.0000000025611371</v>
      </c>
      <c r="L5" s="8">
        <f>Form_Responses1[[#This Row],[Pages]]/Form_Responses1[[#This Row],[MinutesReading]]</f>
        <v>0.24999999983992893</v>
      </c>
      <c r="M5" s="5">
        <f>(Form_Responses1[[#This Row],[REM]]+Form_Responses1[[#This Row],[Deep]]+Form_Responses1[[#This Row],[Light]])</f>
        <v>426</v>
      </c>
      <c r="N5" s="9" t="s">
        <v>19</v>
      </c>
    </row>
    <row r="6" spans="1:14" x14ac:dyDescent="0.2">
      <c r="A6" s="4">
        <v>45753</v>
      </c>
      <c r="B6" s="5" t="s">
        <v>5</v>
      </c>
      <c r="C6" s="6">
        <v>0.90972222221898846</v>
      </c>
      <c r="D6" s="6">
        <v>0.92152777777664596</v>
      </c>
      <c r="E6" s="5">
        <v>12</v>
      </c>
      <c r="F6" s="6">
        <v>0.92430555555620231</v>
      </c>
      <c r="G6" s="5">
        <v>128</v>
      </c>
      <c r="H6" s="5">
        <v>100</v>
      </c>
      <c r="I6" s="5">
        <v>318</v>
      </c>
      <c r="J6" s="7">
        <f>MINUTE(Form_Responses1[[#This Row],[Time asleep]]-Form_Responses1[[#This Row],[End time]])</f>
        <v>4</v>
      </c>
      <c r="K6" s="8">
        <f>((Form_Responses1[[#This Row],[End time]]-Form_Responses1[[#This Row],[Start time]])*24)*60</f>
        <v>17.000000003026798</v>
      </c>
      <c r="L6" s="8">
        <f>Form_Responses1[[#This Row],[MinutesReading]]/Form_Responses1[[#This Row],[Pages]]</f>
        <v>1.4166666669188999</v>
      </c>
      <c r="M6" s="5">
        <f>(Form_Responses1[[#This Row],[REM]]+Form_Responses1[[#This Row],[Deep]]+Form_Responses1[[#This Row],[Light]])</f>
        <v>546</v>
      </c>
      <c r="N6" s="9" t="s">
        <v>20</v>
      </c>
    </row>
    <row r="7" spans="1:14" x14ac:dyDescent="0.2">
      <c r="A7" s="4">
        <v>45754</v>
      </c>
      <c r="B7" s="5" t="s">
        <v>6</v>
      </c>
      <c r="C7" s="6">
        <v>0.97986111111094942</v>
      </c>
      <c r="D7" s="6">
        <v>0.992361111115315</v>
      </c>
      <c r="E7" s="5">
        <v>10</v>
      </c>
      <c r="F7" s="6">
        <v>0.99791666666715173</v>
      </c>
      <c r="G7" s="5">
        <v>93</v>
      </c>
      <c r="H7" s="5">
        <v>56</v>
      </c>
      <c r="I7" s="5">
        <v>156</v>
      </c>
      <c r="J7" s="7">
        <f>MINUTE(Form_Responses1[[#This Row],[Time asleep]]-Form_Responses1[[#This Row],[End time]])</f>
        <v>8</v>
      </c>
      <c r="K7" s="8">
        <f>((Form_Responses1[[#This Row],[End time]]-Form_Responses1[[#This Row],[Start time]])*24)*60</f>
        <v>18.000000006286427</v>
      </c>
      <c r="L7" s="8">
        <f>Form_Responses1[[#This Row],[MinutesReading]]/Form_Responses1[[#This Row],[Pages]]</f>
        <v>1.8000000006286427</v>
      </c>
      <c r="M7" s="5">
        <f>(Form_Responses1[[#This Row],[REM]]+Form_Responses1[[#This Row],[Deep]]+Form_Responses1[[#This Row],[Light]])</f>
        <v>305</v>
      </c>
      <c r="N7" s="9" t="s">
        <v>16</v>
      </c>
    </row>
    <row r="8" spans="1:14" x14ac:dyDescent="0.2">
      <c r="A8" s="4">
        <v>45756</v>
      </c>
      <c r="B8" s="5" t="s">
        <v>5</v>
      </c>
      <c r="C8" s="6">
        <v>0.94444444444525288</v>
      </c>
      <c r="D8" s="6">
        <v>0.96250000000145519</v>
      </c>
      <c r="E8" s="5">
        <v>42</v>
      </c>
      <c r="F8" s="6">
        <v>0.96458333333430346</v>
      </c>
      <c r="G8" s="5">
        <v>86</v>
      </c>
      <c r="H8" s="5">
        <v>83</v>
      </c>
      <c r="I8" s="5">
        <v>221</v>
      </c>
      <c r="J8" s="7">
        <f>MINUTE(Form_Responses1[[#This Row],[Time asleep]]-Form_Responses1[[#This Row],[End time]])</f>
        <v>3</v>
      </c>
      <c r="K8" s="8">
        <f>((Form_Responses1[[#This Row],[End time]]-Form_Responses1[[#This Row],[Start time]])*24)*60</f>
        <v>26.000000000931323</v>
      </c>
      <c r="L8" s="8">
        <f>Form_Responses1[[#This Row],[MinutesReading]]/Form_Responses1[[#This Row],[Pages]]</f>
        <v>0.61904761906979344</v>
      </c>
      <c r="M8" s="5">
        <f>(Form_Responses1[[#This Row],[REM]]+Form_Responses1[[#This Row],[Deep]]+Form_Responses1[[#This Row],[Light]])</f>
        <v>390</v>
      </c>
      <c r="N8" s="9" t="s">
        <v>17</v>
      </c>
    </row>
    <row r="9" spans="1:14" x14ac:dyDescent="0.2">
      <c r="A9" s="4">
        <v>45758</v>
      </c>
      <c r="B9" s="5" t="s">
        <v>6</v>
      </c>
      <c r="C9" s="6">
        <v>0.94791666666424135</v>
      </c>
      <c r="D9" s="6">
        <v>4.6527777776645962E-2</v>
      </c>
      <c r="E9" s="5">
        <v>83</v>
      </c>
      <c r="F9" s="6">
        <v>5.4861111115314998E-2</v>
      </c>
      <c r="G9" s="5">
        <v>18</v>
      </c>
      <c r="H9" s="5">
        <v>32</v>
      </c>
      <c r="I9" s="5">
        <v>90</v>
      </c>
      <c r="J9" s="7">
        <f>MINUTE(Form_Responses1[[#This Row],[Time asleep]]-Form_Responses1[[#This Row],[End time]])</f>
        <v>12</v>
      </c>
      <c r="K9" s="8">
        <v>142</v>
      </c>
      <c r="L9" s="8">
        <f>Form_Responses1[[#This Row],[MinutesReading]]/Form_Responses1[[#This Row],[Pages]]</f>
        <v>1.7108433734939759</v>
      </c>
      <c r="M9" s="5">
        <f>(Form_Responses1[[#This Row],[REM]]+Form_Responses1[[#This Row],[Deep]]+Form_Responses1[[#This Row],[Light]])</f>
        <v>140</v>
      </c>
      <c r="N9" s="9" t="s">
        <v>18</v>
      </c>
    </row>
    <row r="10" spans="1:14" x14ac:dyDescent="0.2">
      <c r="A10" s="4">
        <v>45768</v>
      </c>
      <c r="B10" s="5" t="s">
        <v>5</v>
      </c>
      <c r="C10" s="6">
        <v>0.86944444444088731</v>
      </c>
      <c r="D10" s="6">
        <v>0.91736111111094942</v>
      </c>
      <c r="E10" s="5">
        <v>43</v>
      </c>
      <c r="F10" s="6">
        <v>0.92222222222335404</v>
      </c>
      <c r="G10" s="5">
        <v>80</v>
      </c>
      <c r="H10" s="5">
        <v>75</v>
      </c>
      <c r="I10" s="5">
        <v>264</v>
      </c>
      <c r="J10" s="7">
        <f>MINUTE(Form_Responses1[[#This Row],[Time asleep]]-Form_Responses1[[#This Row],[End time]])</f>
        <v>7</v>
      </c>
      <c r="K10" s="8">
        <f>((Form_Responses1[[#This Row],[End time]]-Form_Responses1[[#This Row],[Start time]])*24)*60</f>
        <v>69.000000004889444</v>
      </c>
      <c r="L10" s="8">
        <f>Form_Responses1[[#This Row],[MinutesReading]]/Form_Responses1[[#This Row],[Pages]]</f>
        <v>1.6046511629044056</v>
      </c>
      <c r="M10" s="5">
        <f>(Form_Responses1[[#This Row],[REM]]+Form_Responses1[[#This Row],[Deep]]+Form_Responses1[[#This Row],[Light]])</f>
        <v>419</v>
      </c>
      <c r="N10" s="9" t="s">
        <v>16</v>
      </c>
    </row>
    <row r="11" spans="1:14" x14ac:dyDescent="0.2">
      <c r="A11" s="4">
        <v>45769</v>
      </c>
      <c r="B11" s="5" t="s">
        <v>6</v>
      </c>
      <c r="C11" s="6">
        <v>0.90972222221898846</v>
      </c>
      <c r="D11" s="6">
        <v>0.96250000000145519</v>
      </c>
      <c r="E11" s="5">
        <v>48</v>
      </c>
      <c r="F11" s="6">
        <v>0.96666666666715173</v>
      </c>
      <c r="G11" s="5">
        <v>92</v>
      </c>
      <c r="H11" s="5">
        <v>109</v>
      </c>
      <c r="I11" s="5">
        <v>191</v>
      </c>
      <c r="J11" s="7">
        <f>MINUTE(Form_Responses1[[#This Row],[Time asleep]]-Form_Responses1[[#This Row],[End time]])</f>
        <v>6</v>
      </c>
      <c r="K11" s="8">
        <f>((Form_Responses1[[#This Row],[End time]]-Form_Responses1[[#This Row],[Start time]])*24)*60</f>
        <v>76.000000006752089</v>
      </c>
      <c r="L11" s="8">
        <f>Form_Responses1[[#This Row],[MinutesReading]]/Form_Responses1[[#This Row],[Pages]]</f>
        <v>1.5833333334740018</v>
      </c>
      <c r="M11" s="5">
        <f>(Form_Responses1[[#This Row],[REM]]+Form_Responses1[[#This Row],[Deep]]+Form_Responses1[[#This Row],[Light]])</f>
        <v>392</v>
      </c>
      <c r="N11" s="9" t="s">
        <v>21</v>
      </c>
    </row>
    <row r="12" spans="1:14" x14ac:dyDescent="0.2">
      <c r="A12" s="4">
        <v>45770</v>
      </c>
      <c r="B12" s="5" t="s">
        <v>6</v>
      </c>
      <c r="C12" s="6">
        <v>0.95625000000291038</v>
      </c>
      <c r="D12" s="6">
        <v>0.96250000000145519</v>
      </c>
      <c r="E12" s="5">
        <v>6</v>
      </c>
      <c r="F12" s="6">
        <v>0.96736111110658385</v>
      </c>
      <c r="G12" s="5">
        <v>61</v>
      </c>
      <c r="H12" s="5">
        <v>87</v>
      </c>
      <c r="I12" s="5">
        <v>129</v>
      </c>
      <c r="J12" s="7">
        <f>MINUTE(Form_Responses1[[#This Row],[Time asleep]]-Form_Responses1[[#This Row],[End time]])</f>
        <v>7</v>
      </c>
      <c r="K12" s="8">
        <f>((Form_Responses1[[#This Row],[End time]]-Form_Responses1[[#This Row],[Start time]])*24)*60</f>
        <v>8.9999999979045242</v>
      </c>
      <c r="L12" s="8">
        <f>Form_Responses1[[#This Row],[MinutesReading]]/Form_Responses1[[#This Row],[Pages]]</f>
        <v>1.499999999650754</v>
      </c>
      <c r="M12" s="5">
        <f>(Form_Responses1[[#This Row],[REM]]+Form_Responses1[[#This Row],[Deep]]+Form_Responses1[[#This Row],[Light]])</f>
        <v>277</v>
      </c>
      <c r="N12" s="9" t="s">
        <v>17</v>
      </c>
    </row>
    <row r="13" spans="1:14" x14ac:dyDescent="0.2">
      <c r="A13" s="4">
        <v>45771</v>
      </c>
      <c r="B13" s="5" t="s">
        <v>6</v>
      </c>
      <c r="C13" s="6">
        <v>3.4722222218988463E-2</v>
      </c>
      <c r="D13" s="6">
        <v>7.6388888890505768E-2</v>
      </c>
      <c r="E13" s="5">
        <v>30</v>
      </c>
      <c r="F13" s="6">
        <v>8.1944444442342501E-2</v>
      </c>
      <c r="G13" s="5">
        <v>74</v>
      </c>
      <c r="H13" s="5">
        <v>89</v>
      </c>
      <c r="I13" s="5">
        <v>189</v>
      </c>
      <c r="J13" s="7">
        <f>MINUTE(Form_Responses1[[#This Row],[Time asleep]]-Form_Responses1[[#This Row],[End time]])</f>
        <v>8</v>
      </c>
      <c r="K13" s="8">
        <f>((Form_Responses1[[#This Row],[End time]]-Form_Responses1[[#This Row],[Start time]])*24)*60</f>
        <v>60.000000006984919</v>
      </c>
      <c r="L13" s="8">
        <f>Form_Responses1[[#This Row],[MinutesReading]]/Form_Responses1[[#This Row],[Pages]]</f>
        <v>2.0000000002328306</v>
      </c>
      <c r="M13" s="5">
        <f>(Form_Responses1[[#This Row],[REM]]+Form_Responses1[[#This Row],[Deep]]+Form_Responses1[[#This Row],[Light]])</f>
        <v>352</v>
      </c>
      <c r="N13" s="9" t="s">
        <v>22</v>
      </c>
    </row>
    <row r="14" spans="1:14" x14ac:dyDescent="0.2">
      <c r="A14" s="4">
        <v>45773</v>
      </c>
      <c r="B14" s="5" t="s">
        <v>5</v>
      </c>
      <c r="C14" s="6">
        <v>1.5277777776645962E-2</v>
      </c>
      <c r="D14" s="6">
        <v>6.1111111106583849E-2</v>
      </c>
      <c r="E14" s="5">
        <v>38</v>
      </c>
      <c r="F14" s="6">
        <v>7.0833333331393078E-2</v>
      </c>
      <c r="G14" s="5">
        <v>105</v>
      </c>
      <c r="H14" s="5">
        <v>91</v>
      </c>
      <c r="I14" s="5">
        <v>243</v>
      </c>
      <c r="J14" s="7">
        <f>MINUTE(Form_Responses1[[#This Row],[Time asleep]]-Form_Responses1[[#This Row],[End time]])</f>
        <v>14</v>
      </c>
      <c r="K14" s="8">
        <f>((Form_Responses1[[#This Row],[End time]]-Form_Responses1[[#This Row],[Start time]])*24)*60</f>
        <v>65.999999995110556</v>
      </c>
      <c r="L14" s="8">
        <f>Form_Responses1[[#This Row],[MinutesReading]]/Form_Responses1[[#This Row],[Pages]]</f>
        <v>1.7368421051344882</v>
      </c>
      <c r="M14" s="5">
        <f>(Form_Responses1[[#This Row],[REM]]+Form_Responses1[[#This Row],[Deep]]+Form_Responses1[[#This Row],[Light]])</f>
        <v>439</v>
      </c>
      <c r="N14" s="9" t="s">
        <v>19</v>
      </c>
    </row>
    <row r="15" spans="1:14" x14ac:dyDescent="0.2">
      <c r="A15" s="10">
        <v>45774</v>
      </c>
      <c r="B15" s="5" t="s">
        <v>5</v>
      </c>
      <c r="C15" s="12">
        <v>0.88472222222480923</v>
      </c>
      <c r="D15" s="12">
        <v>0.97013888889341615</v>
      </c>
      <c r="E15" s="11">
        <v>95</v>
      </c>
      <c r="F15" s="12">
        <v>0.13124999999854481</v>
      </c>
      <c r="G15" s="11">
        <v>61</v>
      </c>
      <c r="H15" s="11">
        <v>66</v>
      </c>
      <c r="I15" s="11">
        <v>144</v>
      </c>
      <c r="J15" s="13">
        <v>240</v>
      </c>
      <c r="K15" s="14">
        <f>((Form_Responses1[[#This Row],[End time]]-Form_Responses1[[#This Row],[Start time]])*24)*60</f>
        <v>123.00000000279397</v>
      </c>
      <c r="L15" s="14">
        <f>Form_Responses1[[#This Row],[MinutesReading]]/Form_Responses1[[#This Row],[Pages]]</f>
        <v>1.2947368421346734</v>
      </c>
      <c r="M15" s="11">
        <f>(Form_Responses1[[#This Row],[REM]]+Form_Responses1[[#This Row],[Deep]]+Form_Responses1[[#This Row],[Light]])</f>
        <v>271</v>
      </c>
      <c r="N15" s="15" t="s">
        <v>20</v>
      </c>
    </row>
  </sheetData>
  <dataValidations count="2">
    <dataValidation type="custom" allowBlank="1" showDropDown="1" sqref="N2:N15" xr:uid="{00000000-0002-0000-0000-000000000000}">
      <formula1>OR(NOT(ISERROR(DATEVALUE(N2))), AND(ISNUMBER(N2), LEFT(CELL("format", N2))="D"))</formula1>
    </dataValidation>
    <dataValidation type="custom" allowBlank="1" showDropDown="1" sqref="J2:L15" xr:uid="{00000000-0002-0000-0000-000001000000}">
      <formula1>AND(ISNUMBER(J2),(NOT(OR(NOT(ISERROR(DATEVALUE(J2))), AND(ISNUMBER(J2), LEFT(CELL("format", J2))="D")))))</formula1>
    </dataValidation>
  </dataValidations>
  <pageMargins left="0.7" right="0.7" top="0.75" bottom="0.75" header="0.3" footer="0.3"/>
  <ignoredErrors>
    <ignoredError sqref="N2:N15" listDataValidatio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Kate Ellestad</cp:lastModifiedBy>
  <dcterms:modified xsi:type="dcterms:W3CDTF">2025-04-28T23:33:49Z</dcterms:modified>
</cp:coreProperties>
</file>