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5600" windowHeight="16000" activeTab="2"/>
  </bookViews>
  <sheets>
    <sheet name="PARTS_LIST" sheetId="1" r:id="rId1"/>
    <sheet name="Procurement" sheetId="2" r:id="rId2"/>
    <sheet name="SA" sheetId="3" r:id="rId3"/>
  </sheets>
  <definedNames>
    <definedName name="PARTS_LIST">PARTS_LIST!$A$1:$E$89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1" i="3" l="1"/>
  <c r="G21" i="3"/>
  <c r="D17" i="3"/>
  <c r="E17" i="3"/>
  <c r="F17" i="3"/>
  <c r="G17" i="3"/>
  <c r="H17" i="3"/>
  <c r="I17" i="3"/>
  <c r="D18" i="3"/>
  <c r="E18" i="3"/>
  <c r="F18" i="3"/>
  <c r="G18" i="3"/>
  <c r="H18" i="3"/>
  <c r="I18" i="3"/>
  <c r="D4" i="3"/>
  <c r="D5" i="3"/>
  <c r="D6" i="3"/>
  <c r="D3" i="3"/>
  <c r="D7" i="3"/>
  <c r="B7" i="3"/>
  <c r="D19" i="3"/>
  <c r="I19" i="3"/>
  <c r="H19" i="3"/>
  <c r="G19" i="3"/>
  <c r="F19" i="3"/>
  <c r="E19" i="3"/>
  <c r="D10" i="3"/>
  <c r="I10" i="3"/>
  <c r="H10" i="3"/>
  <c r="G10" i="3"/>
  <c r="F10" i="3"/>
  <c r="E10" i="3"/>
  <c r="D9" i="3"/>
  <c r="I9" i="3"/>
  <c r="H9" i="3"/>
  <c r="G9" i="3"/>
  <c r="F9" i="3"/>
  <c r="E9" i="3"/>
  <c r="D8" i="3"/>
  <c r="I8" i="3"/>
  <c r="H8" i="3"/>
  <c r="G8" i="3"/>
  <c r="F8" i="3"/>
  <c r="E8" i="3"/>
  <c r="I3" i="3"/>
  <c r="I4" i="3"/>
  <c r="I5" i="3"/>
  <c r="I6" i="3"/>
  <c r="I7" i="3"/>
  <c r="H3" i="3"/>
  <c r="H4" i="3"/>
  <c r="H5" i="3"/>
  <c r="H6" i="3"/>
  <c r="H7" i="3"/>
  <c r="G3" i="3"/>
  <c r="G4" i="3"/>
  <c r="G5" i="3"/>
  <c r="G6" i="3"/>
  <c r="G7" i="3"/>
  <c r="F3" i="3"/>
  <c r="F4" i="3"/>
  <c r="F5" i="3"/>
  <c r="F6" i="3"/>
  <c r="F7" i="3"/>
  <c r="E3" i="3"/>
  <c r="E4" i="3"/>
  <c r="E5" i="3"/>
  <c r="E6" i="3"/>
  <c r="E7" i="3"/>
  <c r="B16" i="3"/>
  <c r="D16" i="3"/>
  <c r="I16" i="3"/>
  <c r="H16" i="3"/>
  <c r="G16" i="3"/>
  <c r="F16" i="3"/>
  <c r="E16" i="3"/>
  <c r="D22" i="3"/>
  <c r="I22" i="3"/>
  <c r="H22" i="3"/>
  <c r="G22" i="3"/>
  <c r="F22" i="3"/>
  <c r="E22" i="3"/>
  <c r="I21" i="3"/>
  <c r="F21" i="3"/>
  <c r="E21" i="3"/>
  <c r="D20" i="3"/>
  <c r="I20" i="3"/>
  <c r="H20" i="3"/>
  <c r="G20" i="3"/>
  <c r="F20" i="3"/>
  <c r="E20" i="3"/>
  <c r="D15" i="3"/>
  <c r="I15" i="3"/>
  <c r="H15" i="3"/>
  <c r="G15" i="3"/>
  <c r="F15" i="3"/>
  <c r="E15" i="3"/>
  <c r="D12" i="3"/>
  <c r="I12" i="3"/>
  <c r="H12" i="3"/>
  <c r="G12" i="3"/>
  <c r="F12" i="3"/>
  <c r="E12" i="3"/>
  <c r="D11" i="3"/>
  <c r="I11" i="3"/>
  <c r="H11" i="3"/>
  <c r="G11" i="3"/>
  <c r="F11" i="3"/>
  <c r="E11" i="3"/>
  <c r="G22" i="2"/>
  <c r="D13" i="2"/>
  <c r="E22" i="2"/>
  <c r="G8" i="2"/>
  <c r="G7" i="2"/>
  <c r="A13" i="2"/>
  <c r="G13" i="2"/>
  <c r="A15" i="2"/>
  <c r="D15" i="2"/>
  <c r="A14" i="2"/>
  <c r="D14" i="2"/>
  <c r="A5" i="2"/>
</calcChain>
</file>

<file path=xl/sharedStrings.xml><?xml version="1.0" encoding="utf-8"?>
<sst xmlns="http://schemas.openxmlformats.org/spreadsheetml/2006/main" count="491" uniqueCount="367">
  <si>
    <t>ITEM</t>
  </si>
  <si>
    <t>QTY</t>
  </si>
  <si>
    <t>PART NUMBER</t>
  </si>
  <si>
    <t>DESCRIPTION</t>
  </si>
  <si>
    <t>FILE NAME</t>
  </si>
  <si>
    <t>1</t>
  </si>
  <si>
    <t>0fasteners</t>
  </si>
  <si>
    <t>catch all for fasteners</t>
  </si>
  <si>
    <t>plat.ipt</t>
  </si>
  <si>
    <t>2</t>
  </si>
  <si>
    <t>2h</t>
  </si>
  <si>
    <t>Hub</t>
  </si>
  <si>
    <t>hub.iam</t>
  </si>
  <si>
    <t>2.1</t>
  </si>
  <si>
    <t>2h1sin</t>
  </si>
  <si>
    <t>Hub inner sonotube</t>
  </si>
  <si>
    <t>sonotubeInner.ipt</t>
  </si>
  <si>
    <t>2.2</t>
  </si>
  <si>
    <t>2h1sout</t>
  </si>
  <si>
    <t>Hub outer sonotube</t>
  </si>
  <si>
    <t>sonotubeOuter.ipt</t>
  </si>
  <si>
    <t>2.3</t>
  </si>
  <si>
    <t>2h2cond</t>
  </si>
  <si>
    <t>Hub signal/power conduit</t>
  </si>
  <si>
    <t>conduit.ipt</t>
  </si>
  <si>
    <t>2.4</t>
  </si>
  <si>
    <t>24</t>
  </si>
  <si>
    <t>2h2slv</t>
  </si>
  <si>
    <t>Hub mating sleeve</t>
  </si>
  <si>
    <t>sleeve.ipt</t>
  </si>
  <si>
    <t>2.5</t>
  </si>
  <si>
    <t>2h3rbb</t>
  </si>
  <si>
    <t>Hub rebar cross bar</t>
  </si>
  <si>
    <t>rebarbar.ipt</t>
  </si>
  <si>
    <t>2.6</t>
  </si>
  <si>
    <t>2h3rbc</t>
  </si>
  <si>
    <t>Hub rebar circle</t>
  </si>
  <si>
    <t>rebarcircle.ipt</t>
  </si>
  <si>
    <t>2.7</t>
  </si>
  <si>
    <t>2h4cem</t>
  </si>
  <si>
    <t>Hub cement</t>
  </si>
  <si>
    <t>cement.ipt</t>
  </si>
  <si>
    <t>3</t>
  </si>
  <si>
    <t>poleAssembly</t>
  </si>
  <si>
    <t>poleAssembly.iam</t>
  </si>
  <si>
    <t>3.1</t>
  </si>
  <si>
    <t>2p2pol</t>
  </si>
  <si>
    <t>support pole</t>
  </si>
  <si>
    <t>pole.ipt</t>
  </si>
  <si>
    <t>3.2</t>
  </si>
  <si>
    <t>poleStand</t>
  </si>
  <si>
    <t>poleStandVertAssy.iam</t>
  </si>
  <si>
    <t>3.2.1</t>
  </si>
  <si>
    <t>2p2psv</t>
  </si>
  <si>
    <t>Pole stand vertical support</t>
  </si>
  <si>
    <t>poleStandVert.ipt</t>
  </si>
  <si>
    <t>3.2.2</t>
  </si>
  <si>
    <t>2p2ps45</t>
  </si>
  <si>
    <t>pole stand support 45 degree</t>
  </si>
  <si>
    <t>poleStand45.ipt</t>
  </si>
  <si>
    <t>3.2.3</t>
  </si>
  <si>
    <t>2p2psh1</t>
  </si>
  <si>
    <t>pole stand support horizontal 1</t>
  </si>
  <si>
    <t>poleStandHoriz1.ipt</t>
  </si>
  <si>
    <t>3.2.9</t>
  </si>
  <si>
    <t>1p2poscr</t>
  </si>
  <si>
    <t>Pole screen holder</t>
  </si>
  <si>
    <t>*Varies*</t>
  </si>
  <si>
    <t>3.2.10</t>
  </si>
  <si>
    <t>washer_3_8</t>
  </si>
  <si>
    <t>washer_3-8.ipt</t>
  </si>
  <si>
    <t>3.2.11</t>
  </si>
  <si>
    <t>lagBolt_38</t>
  </si>
  <si>
    <t>lagBolt_3-8.ipt</t>
  </si>
  <si>
    <t>3.3</t>
  </si>
  <si>
    <t>6</t>
  </si>
  <si>
    <t>0eye_ss_375</t>
  </si>
  <si>
    <t>0.375 stainless eyebolt</t>
  </si>
  <si>
    <t>3.5</t>
  </si>
  <si>
    <t>heightMarker</t>
  </si>
  <si>
    <t>heightMarker.ipt</t>
  </si>
  <si>
    <t>3.6</t>
  </si>
  <si>
    <t>poleStandHorizAssyB</t>
  </si>
  <si>
    <t>poleStandHorizAssy.iam</t>
  </si>
  <si>
    <t>3.7</t>
  </si>
  <si>
    <t>0pulley</t>
  </si>
  <si>
    <t>feed pulley</t>
  </si>
  <si>
    <t>pulley.ipt</t>
  </si>
  <si>
    <t>3.8</t>
  </si>
  <si>
    <t>winchAssembly</t>
  </si>
  <si>
    <t>winchAssembly.iam</t>
  </si>
  <si>
    <t>3.9</t>
  </si>
  <si>
    <t>feedCableStay</t>
  </si>
  <si>
    <t>feedCableStay.iam</t>
  </si>
  <si>
    <t>4</t>
  </si>
  <si>
    <t>9</t>
  </si>
  <si>
    <t>postAssembly</t>
  </si>
  <si>
    <t>postAssembly.iam</t>
  </si>
  <si>
    <t>4.1</t>
  </si>
  <si>
    <t>2p3sono</t>
  </si>
  <si>
    <t>Support stand sonotube</t>
  </si>
  <si>
    <t>postSonotube.ipt</t>
  </si>
  <si>
    <t>4.2</t>
  </si>
  <si>
    <t>2p3reb</t>
  </si>
  <si>
    <t>Support stand rebar</t>
  </si>
  <si>
    <t>postRebar.ipt</t>
  </si>
  <si>
    <t>4.3</t>
  </si>
  <si>
    <t>2p3post</t>
  </si>
  <si>
    <t>Support stand post</t>
  </si>
  <si>
    <t>post.ipt</t>
  </si>
  <si>
    <t>4.4</t>
  </si>
  <si>
    <t>2p3pse</t>
  </si>
  <si>
    <t>post screen extender</t>
  </si>
  <si>
    <t>postExtender.ipt</t>
  </si>
  <si>
    <t>4.5</t>
  </si>
  <si>
    <t>2p3cem</t>
  </si>
  <si>
    <t>Support stand cement</t>
  </si>
  <si>
    <t>postCement.ipt</t>
  </si>
  <si>
    <t>4.9</t>
  </si>
  <si>
    <t>4.11</t>
  </si>
  <si>
    <t>postStandSupport</t>
  </si>
  <si>
    <t>postStandSupport.iam</t>
  </si>
  <si>
    <t>12</t>
  </si>
  <si>
    <t>sparAssembly</t>
  </si>
  <si>
    <t>sparAssembly.iam</t>
  </si>
  <si>
    <t>6.1</t>
  </si>
  <si>
    <t>2p5rss</t>
  </si>
  <si>
    <t>Hub radial support spar</t>
  </si>
  <si>
    <t>sparHoriz.ipt</t>
  </si>
  <si>
    <t>6.2</t>
  </si>
  <si>
    <t>2p5Tmod</t>
  </si>
  <si>
    <t>modified 2" support pvc</t>
  </si>
  <si>
    <t>pvc_T_2in_modPipe.ipt</t>
  </si>
  <si>
    <t>6.3</t>
  </si>
  <si>
    <t>2p5vss</t>
  </si>
  <si>
    <t>support vertical spar</t>
  </si>
  <si>
    <t>sparVert.ipt</t>
  </si>
  <si>
    <t>6.4</t>
  </si>
  <si>
    <t>0pvc_T_2in</t>
  </si>
  <si>
    <t>Support PVC T</t>
  </si>
  <si>
    <t>pvc_T_2in.ipt</t>
  </si>
  <si>
    <t>7</t>
  </si>
  <si>
    <t>crossAssembly</t>
  </si>
  <si>
    <t>crossAssembly.iam</t>
  </si>
  <si>
    <t>7.1</t>
  </si>
  <si>
    <t>0T2split</t>
  </si>
  <si>
    <t>split 2" pvc T</t>
  </si>
  <si>
    <t>pvc_T_2in_modSplit.ipt</t>
  </si>
  <si>
    <t>7.2</t>
  </si>
  <si>
    <t>2r2scs</t>
  </si>
  <si>
    <t>spar cross support holder</t>
  </si>
  <si>
    <t>cross.ipt</t>
  </si>
  <si>
    <t>7.3</t>
  </si>
  <si>
    <t>8</t>
  </si>
  <si>
    <t>2r1isp</t>
  </si>
  <si>
    <t>2" PVC radial spar (24')</t>
  </si>
  <si>
    <t>sparIntermediate.ipt</t>
  </si>
  <si>
    <t>2r3pA</t>
  </si>
  <si>
    <t>surface panel A</t>
  </si>
  <si>
    <t>panelA.ipt</t>
  </si>
  <si>
    <t>10</t>
  </si>
  <si>
    <t>2r3pE</t>
  </si>
  <si>
    <t>surface panel E</t>
  </si>
  <si>
    <t>panelE.ipt</t>
  </si>
  <si>
    <t>11</t>
  </si>
  <si>
    <t>rimAssembly</t>
  </si>
  <si>
    <t>rimAssembly.iam</t>
  </si>
  <si>
    <t>11.1</t>
  </si>
  <si>
    <t>2p4rim</t>
  </si>
  <si>
    <t>rim piece</t>
  </si>
  <si>
    <t>rimHoriz.ipt</t>
  </si>
  <si>
    <t>11.2</t>
  </si>
  <si>
    <t>2p4irsh</t>
  </si>
  <si>
    <t>intermediate rim spar holder</t>
  </si>
  <si>
    <t>rimIntermediateSparHolder.ipt</t>
  </si>
  <si>
    <t>2f</t>
  </si>
  <si>
    <t>Feed assembly</t>
  </si>
  <si>
    <t>feedAssembly.iam</t>
  </si>
  <si>
    <t>12.1</t>
  </si>
  <si>
    <t>2f2</t>
  </si>
  <si>
    <t>Feed backplane support assembly</t>
  </si>
  <si>
    <t>bpSupAssembly.iam</t>
  </si>
  <si>
    <t>12.1.1</t>
  </si>
  <si>
    <t>2f2al</t>
  </si>
  <si>
    <t>Feed backplane support crosspiece</t>
  </si>
  <si>
    <t>bpSupCross.ipt</t>
  </si>
  <si>
    <t>12.1.2</t>
  </si>
  <si>
    <t>2f2ao</t>
  </si>
  <si>
    <t>Feed backplane support cross piece</t>
  </si>
  <si>
    <t>bpSupOuter.ipt</t>
  </si>
  <si>
    <t>12.1.3</t>
  </si>
  <si>
    <t>2f2ax1</t>
  </si>
  <si>
    <t>Feed backplane support interior piece</t>
  </si>
  <si>
    <t>bpSupInner1.ipt</t>
  </si>
  <si>
    <t>12.1.4</t>
  </si>
  <si>
    <t>2f2ax2</t>
  </si>
  <si>
    <t>Feed backplane support interior piece 2</t>
  </si>
  <si>
    <t>bpSupInner2.ipt</t>
  </si>
  <si>
    <t>12.1.5</t>
  </si>
  <si>
    <t>2f1col</t>
  </si>
  <si>
    <t>Feed mast collar</t>
  </si>
  <si>
    <t>collar.ipt</t>
  </si>
  <si>
    <t>12.1.6</t>
  </si>
  <si>
    <t>2f2barm</t>
  </si>
  <si>
    <t>PVC arm for feed backplane</t>
  </si>
  <si>
    <t>bpSupArm.ipt</t>
  </si>
  <si>
    <t>12.1.7</t>
  </si>
  <si>
    <t>eyebolt_ss_375.ipt</t>
  </si>
  <si>
    <t>12.1.8</t>
  </si>
  <si>
    <t>0nut_ss_375</t>
  </si>
  <si>
    <t>0.375 stainless  nut</t>
  </si>
  <si>
    <t>nut_ss_375.ipt</t>
  </si>
  <si>
    <t>12.1.9</t>
  </si>
  <si>
    <t>0pvc_T_0.75</t>
  </si>
  <si>
    <t>3/4" PVC Tee</t>
  </si>
  <si>
    <t>pvc_T_0.75in.ipt</t>
  </si>
  <si>
    <t>12.1.10</t>
  </si>
  <si>
    <t>2f2arc</t>
  </si>
  <si>
    <t>feed backplane pvc arc</t>
  </si>
  <si>
    <t>bpSupArc.ipt</t>
  </si>
  <si>
    <t>12.1.11</t>
  </si>
  <si>
    <t>2f2surf</t>
  </si>
  <si>
    <t>Feed backplane conducting surface</t>
  </si>
  <si>
    <t>bpScreen.ipt</t>
  </si>
  <si>
    <t>12.1.12</t>
  </si>
  <si>
    <t>0D</t>
  </si>
  <si>
    <t>anchor D for feed</t>
  </si>
  <si>
    <t>D.ipt</t>
  </si>
  <si>
    <t>12.2</t>
  </si>
  <si>
    <t>2f1</t>
  </si>
  <si>
    <t>Feed dipole</t>
  </si>
  <si>
    <t>dipole.iam</t>
  </si>
  <si>
    <t>12.2.1</t>
  </si>
  <si>
    <t>2f1bd</t>
  </si>
  <si>
    <t>Feed bottom disk</t>
  </si>
  <si>
    <t>12.2.3</t>
  </si>
  <si>
    <t>2f1arm</t>
  </si>
  <si>
    <t>Feed arm pipe</t>
  </si>
  <si>
    <t>dipoleArm.ipt</t>
  </si>
  <si>
    <t>12.2.4</t>
  </si>
  <si>
    <t>2f1ds</t>
  </si>
  <si>
    <t>Feed disk spacer</t>
  </si>
  <si>
    <t>dipoleDiscSpacer.ipt</t>
  </si>
  <si>
    <t>12.2.6</t>
  </si>
  <si>
    <t>12.2.7</t>
  </si>
  <si>
    <t>2f1mast</t>
  </si>
  <si>
    <t>Feed mast</t>
  </si>
  <si>
    <t>dipoleMast.ipt</t>
  </si>
  <si>
    <t>12.2.8</t>
  </si>
  <si>
    <t>2f1ah</t>
  </si>
  <si>
    <t>Arm holder</t>
  </si>
  <si>
    <t>dipoleArmHold.ipt</t>
  </si>
  <si>
    <t>12.2.9</t>
  </si>
  <si>
    <t>2f1ar</t>
  </si>
  <si>
    <t>Feed arm pipe rest</t>
  </si>
  <si>
    <t>dipoleArmRest.ipt</t>
  </si>
  <si>
    <t>12.2.10</t>
  </si>
  <si>
    <t>matingBoard</t>
  </si>
  <si>
    <t>matingBoard.ipt</t>
  </si>
  <si>
    <t>12.3</t>
  </si>
  <si>
    <t>2f3lna</t>
  </si>
  <si>
    <t>Feed lna dummy load</t>
  </si>
  <si>
    <t>lna.ipt</t>
  </si>
  <si>
    <t>12.4</t>
  </si>
  <si>
    <t>0spring</t>
  </si>
  <si>
    <t>feed strong spring</t>
  </si>
  <si>
    <t>spring.ipt</t>
  </si>
  <si>
    <t>12.5</t>
  </si>
  <si>
    <t>2f3kcl</t>
  </si>
  <si>
    <t>feed central tension line</t>
  </si>
  <si>
    <t>centralLine.ipt</t>
  </si>
  <si>
    <t>12.7</t>
  </si>
  <si>
    <t>feedAssembly.ShortRF</t>
  </si>
  <si>
    <t>feedAssembly.ShortRF.iam</t>
  </si>
  <si>
    <t>14</t>
  </si>
  <si>
    <t>2p2kfs</t>
  </si>
  <si>
    <t>Kevlar feed support</t>
  </si>
  <si>
    <t>kevlarFeed.ipt</t>
  </si>
  <si>
    <t>21</t>
  </si>
  <si>
    <t>2r3pB</t>
  </si>
  <si>
    <t>surface panel B</t>
  </si>
  <si>
    <t>22</t>
  </si>
  <si>
    <t>2r3pC</t>
  </si>
  <si>
    <t>surface panel C</t>
  </si>
  <si>
    <t>panelC.ipt</t>
  </si>
  <si>
    <t>23</t>
  </si>
  <si>
    <t>2r3pD</t>
  </si>
  <si>
    <t>surface panel D</t>
  </si>
  <si>
    <t>panelD.ipt</t>
  </si>
  <si>
    <t>2r4sci</t>
  </si>
  <si>
    <t>screen - intermediate</t>
  </si>
  <si>
    <t>screenInt.ipt</t>
  </si>
  <si>
    <t>26</t>
  </si>
  <si>
    <t>ramp</t>
  </si>
  <si>
    <t>ramp.ipt</t>
  </si>
  <si>
    <t>27</t>
  </si>
  <si>
    <t>2r1spar</t>
  </si>
  <si>
    <t>full pvc spar</t>
  </si>
  <si>
    <t>sparFull.ipt</t>
  </si>
  <si>
    <t>28</t>
  </si>
  <si>
    <t>2p6fs1</t>
  </si>
  <si>
    <t>inner furring strip</t>
  </si>
  <si>
    <t>furringStrip1.ipt</t>
  </si>
  <si>
    <t>29</t>
  </si>
  <si>
    <t>2p6fs2</t>
  </si>
  <si>
    <t>second furring strip</t>
  </si>
  <si>
    <t>furringStrip2.ipt</t>
  </si>
  <si>
    <t>30</t>
  </si>
  <si>
    <t>totalStation</t>
  </si>
  <si>
    <t>totalStation.ipt</t>
  </si>
  <si>
    <t>31</t>
  </si>
  <si>
    <t>vertex</t>
  </si>
  <si>
    <t>vertex.ipt</t>
  </si>
  <si>
    <t>33</t>
  </si>
  <si>
    <t>34</t>
  </si>
  <si>
    <t>centering</t>
  </si>
  <si>
    <t>centering.iam</t>
  </si>
  <si>
    <t>35</t>
  </si>
  <si>
    <t>hubjig</t>
  </si>
  <si>
    <t>hubjig.iam</t>
  </si>
  <si>
    <t>x</t>
  </si>
  <si>
    <t>Poles</t>
  </si>
  <si>
    <t>7+ m</t>
  </si>
  <si>
    <t>6-8" diameter</t>
  </si>
  <si>
    <t>10'</t>
  </si>
  <si>
    <t>Hubs</t>
  </si>
  <si>
    <t>3/8" rebar</t>
  </si>
  <si>
    <t>PVC</t>
  </si>
  <si>
    <t>2" sch 40 pvc</t>
  </si>
  <si>
    <t>1'</t>
  </si>
  <si>
    <t>36" sonotube (in 10" lengths)</t>
  </si>
  <si>
    <t>18" sonotube (in 10" lengths)</t>
  </si>
  <si>
    <t>3"conduit (in 12" lengths)</t>
  </si>
  <si>
    <t>2.5" conduit (in 12" lengths)</t>
  </si>
  <si>
    <t>2" T</t>
  </si>
  <si>
    <t>2" couplers</t>
  </si>
  <si>
    <t>Meters needed</t>
  </si>
  <si>
    <t>concrete</t>
  </si>
  <si>
    <t>poles</t>
  </si>
  <si>
    <t>spar (long)</t>
  </si>
  <si>
    <t>spar (short)</t>
  </si>
  <si>
    <t>support (horiz)</t>
  </si>
  <si>
    <t>support (vert)</t>
  </si>
  <si>
    <t>#/antenna</t>
  </si>
  <si>
    <t>high-tension springs</t>
  </si>
  <si>
    <t>m</t>
  </si>
  <si>
    <t>m3</t>
  </si>
  <si>
    <t>#</t>
  </si>
  <si>
    <t>posts</t>
  </si>
  <si>
    <t>m2</t>
  </si>
  <si>
    <t>ratchet hoist</t>
  </si>
  <si>
    <t>90mm PVC-M class 20</t>
  </si>
  <si>
    <t>63mm PVC-M class 20</t>
  </si>
  <si>
    <t>rim (wood 40x150mm x 3.7m)</t>
  </si>
  <si>
    <t>Item</t>
  </si>
  <si>
    <t>63mm couplers</t>
  </si>
  <si>
    <t>qty/antenna</t>
  </si>
  <si>
    <t>63mm T couplers</t>
  </si>
  <si>
    <t>Antenna Number</t>
  </si>
  <si>
    <t>kevlar guy line</t>
  </si>
  <si>
    <t>qty</t>
  </si>
  <si>
    <t>chicken wire (1.5m rolls?)</t>
  </si>
  <si>
    <t>mesh (10x10mm welded square - 1.2m rolls)</t>
  </si>
  <si>
    <t>Unit</t>
  </si>
  <si>
    <t>support endcaps (welded structure)</t>
  </si>
  <si>
    <t>feed support plate (welded structure)</t>
  </si>
  <si>
    <t>feed backplanes (assembled light structure)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</si>
</sst>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MS Sans Serif"/>
      <family val="32"/>
    </font>
    <font>
      <u/>
      <sz val="10"/>
      <color theme="10"/>
      <name val="MS Sans Serif"/>
      <family val="32"/>
    </font>
    <font>
      <u/>
      <sz val="10"/>
      <color theme="11"/>
      <name val="MS Sans Serif"/>
      <family val="32"/>
    </font>
    <font>
      <b/>
      <sz val="10"/>
      <name val="MS Sans Serif"/>
    </font>
    <font>
      <sz val="10"/>
      <color theme="0" tint="-0.34998626667073579"/>
      <name val="MS Sans Serif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3" fillId="0" borderId="0" xfId="0" applyFont="1"/>
    <xf numFmtId="0" fontId="4" fillId="0" borderId="0" xfId="0" applyFont="1"/>
    <xf numFmtId="1" fontId="0" fillId="0" borderId="0" xfId="0" applyNumberFormat="1"/>
    <xf numFmtId="0" fontId="0" fillId="0" borderId="0" xfId="0" applyBorder="1"/>
    <xf numFmtId="0" fontId="4" fillId="0" borderId="0" xfId="0" applyFont="1" applyAlignment="1">
      <alignment horizontal="right"/>
    </xf>
    <xf numFmtId="0" fontId="0" fillId="0" borderId="0" xfId="0" applyFont="1" applyAlignment="1">
      <alignment horizontal="left"/>
    </xf>
    <xf numFmtId="0" fontId="0" fillId="0" borderId="0" xfId="0" applyFont="1"/>
    <xf numFmtId="0" fontId="0" fillId="0" borderId="0" xfId="0" applyFont="1" applyFill="1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Fill="1" applyBorder="1"/>
    <xf numFmtId="0" fontId="3" fillId="0" borderId="1" xfId="0" applyFont="1" applyBorder="1"/>
    <xf numFmtId="0" fontId="3" fillId="0" borderId="4" xfId="0" applyFont="1" applyBorder="1"/>
    <xf numFmtId="0" fontId="3" fillId="0" borderId="3" xfId="0" applyFont="1" applyBorder="1"/>
    <xf numFmtId="0" fontId="3" fillId="0" borderId="5" xfId="0" applyFont="1" applyBorder="1"/>
    <xf numFmtId="0" fontId="3" fillId="0" borderId="0" xfId="0" applyFont="1" applyBorder="1"/>
    <xf numFmtId="1" fontId="3" fillId="0" borderId="6" xfId="0" applyNumberFormat="1" applyFont="1" applyBorder="1"/>
    <xf numFmtId="1" fontId="0" fillId="0" borderId="7" xfId="0" applyNumberFormat="1" applyBorder="1"/>
    <xf numFmtId="1" fontId="3" fillId="0" borderId="8" xfId="0" applyNumberFormat="1" applyFont="1" applyBorder="1"/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"/>
  <sheetViews>
    <sheetView topLeftCell="A32" workbookViewId="0">
      <selection activeCell="A44" sqref="A44"/>
    </sheetView>
  </sheetViews>
  <sheetFormatPr baseColWidth="10" defaultColWidth="8.7109375" defaultRowHeight="13" x14ac:dyDescent="0"/>
  <cols>
    <col min="1" max="1" width="6.7109375" bestFit="1" customWidth="1"/>
    <col min="2" max="2" width="3.85546875" bestFit="1" customWidth="1"/>
    <col min="3" max="3" width="16.7109375" bestFit="1" customWidth="1"/>
    <col min="4" max="4" width="28.5703125" bestFit="1" customWidth="1"/>
    <col min="5" max="5" width="21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s="1" t="s">
        <v>5</v>
      </c>
      <c r="B2" s="1" t="s">
        <v>5</v>
      </c>
      <c r="C2" s="1" t="s">
        <v>6</v>
      </c>
      <c r="D2" s="1" t="s">
        <v>7</v>
      </c>
      <c r="E2" s="1" t="s">
        <v>8</v>
      </c>
    </row>
    <row r="3" spans="1:6">
      <c r="A3" s="1" t="s">
        <v>9</v>
      </c>
      <c r="B3" s="1" t="s">
        <v>5</v>
      </c>
      <c r="C3" s="1" t="s">
        <v>10</v>
      </c>
      <c r="D3" s="1" t="s">
        <v>11</v>
      </c>
      <c r="E3" s="1" t="s">
        <v>12</v>
      </c>
    </row>
    <row r="4" spans="1:6">
      <c r="A4" s="1" t="s">
        <v>13</v>
      </c>
      <c r="B4" s="1" t="s">
        <v>5</v>
      </c>
      <c r="C4" s="1" t="s">
        <v>14</v>
      </c>
      <c r="D4" s="1" t="s">
        <v>15</v>
      </c>
      <c r="E4" s="1" t="s">
        <v>16</v>
      </c>
      <c r="F4" s="2" t="s">
        <v>320</v>
      </c>
    </row>
    <row r="5" spans="1:6">
      <c r="A5" s="1" t="s">
        <v>17</v>
      </c>
      <c r="B5" s="1" t="s">
        <v>5</v>
      </c>
      <c r="C5" s="1" t="s">
        <v>18</v>
      </c>
      <c r="D5" s="1" t="s">
        <v>19</v>
      </c>
      <c r="E5" s="1" t="s">
        <v>20</v>
      </c>
      <c r="F5" s="2" t="s">
        <v>320</v>
      </c>
    </row>
    <row r="6" spans="1:6">
      <c r="A6" s="1" t="s">
        <v>21</v>
      </c>
      <c r="B6" s="1" t="s">
        <v>5</v>
      </c>
      <c r="C6" s="1" t="s">
        <v>22</v>
      </c>
      <c r="D6" s="1" t="s">
        <v>23</v>
      </c>
      <c r="E6" s="1" t="s">
        <v>24</v>
      </c>
    </row>
    <row r="7" spans="1:6">
      <c r="A7" s="1" t="s">
        <v>25</v>
      </c>
      <c r="B7" s="1" t="s">
        <v>26</v>
      </c>
      <c r="C7" s="1" t="s">
        <v>27</v>
      </c>
      <c r="D7" s="1" t="s">
        <v>28</v>
      </c>
      <c r="E7" s="1" t="s">
        <v>29</v>
      </c>
    </row>
    <row r="8" spans="1:6">
      <c r="A8" s="1" t="s">
        <v>30</v>
      </c>
      <c r="B8" s="1" t="s">
        <v>5</v>
      </c>
      <c r="C8" s="1" t="s">
        <v>31</v>
      </c>
      <c r="D8" s="1" t="s">
        <v>32</v>
      </c>
      <c r="E8" s="1" t="s">
        <v>33</v>
      </c>
    </row>
    <row r="9" spans="1:6">
      <c r="A9" s="1" t="s">
        <v>34</v>
      </c>
      <c r="B9" s="1" t="s">
        <v>5</v>
      </c>
      <c r="C9" s="1" t="s">
        <v>35</v>
      </c>
      <c r="D9" s="1" t="s">
        <v>36</v>
      </c>
      <c r="E9" s="1" t="s">
        <v>37</v>
      </c>
    </row>
    <row r="10" spans="1:6">
      <c r="A10" s="1" t="s">
        <v>38</v>
      </c>
      <c r="B10" s="1" t="s">
        <v>5</v>
      </c>
      <c r="C10" s="1" t="s">
        <v>39</v>
      </c>
      <c r="D10" s="1" t="s">
        <v>40</v>
      </c>
      <c r="E10" s="1" t="s">
        <v>41</v>
      </c>
    </row>
    <row r="11" spans="1:6">
      <c r="A11" s="1" t="s">
        <v>42</v>
      </c>
      <c r="B11" s="1" t="s">
        <v>42</v>
      </c>
      <c r="C11" s="1" t="s">
        <v>43</v>
      </c>
      <c r="E11" s="1" t="s">
        <v>44</v>
      </c>
    </row>
    <row r="12" spans="1:6">
      <c r="A12" s="1" t="s">
        <v>45</v>
      </c>
      <c r="B12" s="1" t="s">
        <v>5</v>
      </c>
      <c r="C12" s="1" t="s">
        <v>46</v>
      </c>
      <c r="D12" s="1" t="s">
        <v>47</v>
      </c>
      <c r="E12" s="1" t="s">
        <v>48</v>
      </c>
    </row>
    <row r="13" spans="1:6">
      <c r="A13" s="1" t="s">
        <v>49</v>
      </c>
      <c r="B13" s="1" t="s">
        <v>42</v>
      </c>
      <c r="C13" s="1" t="s">
        <v>50</v>
      </c>
      <c r="E13" s="1" t="s">
        <v>51</v>
      </c>
    </row>
    <row r="14" spans="1:6">
      <c r="A14" s="1" t="s">
        <v>52</v>
      </c>
      <c r="B14" s="1" t="s">
        <v>5</v>
      </c>
      <c r="C14" s="1" t="s">
        <v>53</v>
      </c>
      <c r="D14" s="1" t="s">
        <v>54</v>
      </c>
      <c r="E14" s="1" t="s">
        <v>55</v>
      </c>
    </row>
    <row r="15" spans="1:6">
      <c r="A15" s="1" t="s">
        <v>56</v>
      </c>
      <c r="B15" s="1" t="s">
        <v>5</v>
      </c>
      <c r="C15" s="1" t="s">
        <v>57</v>
      </c>
      <c r="D15" s="1" t="s">
        <v>58</v>
      </c>
      <c r="E15" s="1" t="s">
        <v>59</v>
      </c>
    </row>
    <row r="16" spans="1:6">
      <c r="A16" s="1" t="s">
        <v>60</v>
      </c>
      <c r="B16" s="1" t="s">
        <v>5</v>
      </c>
      <c r="C16" s="1" t="s">
        <v>61</v>
      </c>
      <c r="D16" s="1" t="s">
        <v>62</v>
      </c>
      <c r="E16" s="1" t="s">
        <v>63</v>
      </c>
    </row>
    <row r="17" spans="1:5">
      <c r="A17" s="1" t="s">
        <v>64</v>
      </c>
      <c r="B17" s="1" t="s">
        <v>9</v>
      </c>
      <c r="C17" s="1" t="s">
        <v>65</v>
      </c>
      <c r="D17" s="1" t="s">
        <v>66</v>
      </c>
      <c r="E17" s="1" t="s">
        <v>67</v>
      </c>
    </row>
    <row r="18" spans="1:5">
      <c r="A18" s="1" t="s">
        <v>68</v>
      </c>
      <c r="B18" s="1" t="s">
        <v>42</v>
      </c>
      <c r="C18" s="1" t="s">
        <v>69</v>
      </c>
      <c r="E18" s="1" t="s">
        <v>70</v>
      </c>
    </row>
    <row r="19" spans="1:5">
      <c r="A19" s="1" t="s">
        <v>71</v>
      </c>
      <c r="B19" s="1" t="s">
        <v>42</v>
      </c>
      <c r="C19" s="1" t="s">
        <v>72</v>
      </c>
      <c r="E19" s="1" t="s">
        <v>73</v>
      </c>
    </row>
    <row r="20" spans="1:5">
      <c r="A20" s="1" t="s">
        <v>74</v>
      </c>
      <c r="B20" s="1" t="s">
        <v>75</v>
      </c>
      <c r="C20" s="1" t="s">
        <v>76</v>
      </c>
      <c r="D20" s="1" t="s">
        <v>77</v>
      </c>
      <c r="E20" s="1" t="s">
        <v>67</v>
      </c>
    </row>
    <row r="21" spans="1:5">
      <c r="A21" s="1" t="s">
        <v>78</v>
      </c>
      <c r="B21" s="1" t="s">
        <v>5</v>
      </c>
      <c r="C21" s="1" t="s">
        <v>79</v>
      </c>
      <c r="E21" s="1" t="s">
        <v>80</v>
      </c>
    </row>
    <row r="22" spans="1:5">
      <c r="A22" s="1" t="s">
        <v>81</v>
      </c>
      <c r="B22" s="1" t="s">
        <v>42</v>
      </c>
      <c r="C22" s="1" t="s">
        <v>82</v>
      </c>
      <c r="E22" s="1" t="s">
        <v>83</v>
      </c>
    </row>
    <row r="23" spans="1:5">
      <c r="A23" s="1" t="s">
        <v>84</v>
      </c>
      <c r="B23" s="1" t="s">
        <v>42</v>
      </c>
      <c r="C23" s="1" t="s">
        <v>85</v>
      </c>
      <c r="D23" s="1" t="s">
        <v>86</v>
      </c>
      <c r="E23" s="1" t="s">
        <v>87</v>
      </c>
    </row>
    <row r="24" spans="1:5">
      <c r="A24" s="1" t="s">
        <v>88</v>
      </c>
      <c r="B24" s="1" t="s">
        <v>5</v>
      </c>
      <c r="C24" s="1" t="s">
        <v>89</v>
      </c>
      <c r="E24" s="1" t="s">
        <v>90</v>
      </c>
    </row>
    <row r="25" spans="1:5">
      <c r="A25" s="1" t="s">
        <v>91</v>
      </c>
      <c r="B25" s="1" t="s">
        <v>42</v>
      </c>
      <c r="C25" s="1" t="s">
        <v>92</v>
      </c>
      <c r="E25" s="1" t="s">
        <v>93</v>
      </c>
    </row>
    <row r="26" spans="1:5">
      <c r="A26" s="1" t="s">
        <v>94</v>
      </c>
      <c r="B26" s="1" t="s">
        <v>95</v>
      </c>
      <c r="C26" s="1" t="s">
        <v>96</v>
      </c>
      <c r="E26" s="1" t="s">
        <v>97</v>
      </c>
    </row>
    <row r="27" spans="1:5">
      <c r="A27" s="1" t="s">
        <v>98</v>
      </c>
      <c r="B27" s="1" t="s">
        <v>5</v>
      </c>
      <c r="C27" s="1" t="s">
        <v>99</v>
      </c>
      <c r="D27" s="1" t="s">
        <v>100</v>
      </c>
      <c r="E27" s="1" t="s">
        <v>101</v>
      </c>
    </row>
    <row r="28" spans="1:5">
      <c r="A28" s="1" t="s">
        <v>102</v>
      </c>
      <c r="B28" s="1" t="s">
        <v>42</v>
      </c>
      <c r="C28" s="1" t="s">
        <v>103</v>
      </c>
      <c r="D28" s="1" t="s">
        <v>104</v>
      </c>
      <c r="E28" s="1" t="s">
        <v>105</v>
      </c>
    </row>
    <row r="29" spans="1:5">
      <c r="A29" s="1" t="s">
        <v>106</v>
      </c>
      <c r="B29" s="1" t="s">
        <v>5</v>
      </c>
      <c r="C29" s="1" t="s">
        <v>107</v>
      </c>
      <c r="D29" s="1" t="s">
        <v>108</v>
      </c>
      <c r="E29" s="1" t="s">
        <v>109</v>
      </c>
    </row>
    <row r="30" spans="1:5">
      <c r="A30" s="1" t="s">
        <v>110</v>
      </c>
      <c r="B30" s="1" t="s">
        <v>5</v>
      </c>
      <c r="C30" s="1" t="s">
        <v>111</v>
      </c>
      <c r="D30" s="1" t="s">
        <v>112</v>
      </c>
      <c r="E30" s="1" t="s">
        <v>113</v>
      </c>
    </row>
    <row r="31" spans="1:5">
      <c r="A31" s="1" t="s">
        <v>114</v>
      </c>
      <c r="B31" s="1" t="s">
        <v>5</v>
      </c>
      <c r="C31" s="1" t="s">
        <v>115</v>
      </c>
      <c r="D31" s="1" t="s">
        <v>116</v>
      </c>
      <c r="E31" s="1" t="s">
        <v>117</v>
      </c>
    </row>
    <row r="32" spans="1:5">
      <c r="A32" s="1" t="s">
        <v>118</v>
      </c>
      <c r="B32" s="1" t="s">
        <v>5</v>
      </c>
      <c r="C32" s="1" t="s">
        <v>79</v>
      </c>
      <c r="E32" s="1" t="s">
        <v>80</v>
      </c>
    </row>
    <row r="33" spans="1:5">
      <c r="A33" s="1" t="s">
        <v>119</v>
      </c>
      <c r="B33" s="1" t="s">
        <v>5</v>
      </c>
      <c r="C33" s="1" t="s">
        <v>120</v>
      </c>
      <c r="E33" s="1" t="s">
        <v>121</v>
      </c>
    </row>
    <row r="34" spans="1:5">
      <c r="A34" s="1" t="s">
        <v>75</v>
      </c>
      <c r="B34" s="1" t="s">
        <v>122</v>
      </c>
      <c r="C34" s="1" t="s">
        <v>123</v>
      </c>
      <c r="E34" s="1" t="s">
        <v>124</v>
      </c>
    </row>
    <row r="35" spans="1:5">
      <c r="A35" s="1" t="s">
        <v>125</v>
      </c>
      <c r="B35" s="1" t="s">
        <v>5</v>
      </c>
      <c r="C35" s="1" t="s">
        <v>126</v>
      </c>
      <c r="D35" s="1" t="s">
        <v>127</v>
      </c>
      <c r="E35" s="1" t="s">
        <v>128</v>
      </c>
    </row>
    <row r="36" spans="1:5">
      <c r="A36" s="1" t="s">
        <v>129</v>
      </c>
      <c r="B36" s="1" t="s">
        <v>5</v>
      </c>
      <c r="C36" s="1" t="s">
        <v>130</v>
      </c>
      <c r="D36" s="1" t="s">
        <v>131</v>
      </c>
      <c r="E36" s="1" t="s">
        <v>132</v>
      </c>
    </row>
    <row r="37" spans="1:5">
      <c r="A37" s="1" t="s">
        <v>133</v>
      </c>
      <c r="B37" s="1" t="s">
        <v>5</v>
      </c>
      <c r="C37" s="1" t="s">
        <v>134</v>
      </c>
      <c r="D37" s="1" t="s">
        <v>135</v>
      </c>
      <c r="E37" s="1" t="s">
        <v>136</v>
      </c>
    </row>
    <row r="38" spans="1:5">
      <c r="A38" s="1" t="s">
        <v>137</v>
      </c>
      <c r="B38" s="1" t="s">
        <v>5</v>
      </c>
      <c r="C38" s="1" t="s">
        <v>138</v>
      </c>
      <c r="D38" s="1" t="s">
        <v>139</v>
      </c>
      <c r="E38" s="1" t="s">
        <v>140</v>
      </c>
    </row>
    <row r="39" spans="1:5">
      <c r="A39" s="1" t="s">
        <v>141</v>
      </c>
      <c r="B39" s="1" t="s">
        <v>122</v>
      </c>
      <c r="C39" s="1" t="s">
        <v>142</v>
      </c>
      <c r="E39" s="1" t="s">
        <v>143</v>
      </c>
    </row>
    <row r="40" spans="1:5">
      <c r="A40" s="1" t="s">
        <v>144</v>
      </c>
      <c r="B40" s="1" t="s">
        <v>9</v>
      </c>
      <c r="C40" s="1" t="s">
        <v>145</v>
      </c>
      <c r="D40" s="1" t="s">
        <v>146</v>
      </c>
      <c r="E40" s="1" t="s">
        <v>147</v>
      </c>
    </row>
    <row r="41" spans="1:5">
      <c r="A41" s="1" t="s">
        <v>148</v>
      </c>
      <c r="B41" s="1" t="s">
        <v>9</v>
      </c>
      <c r="C41" s="1" t="s">
        <v>149</v>
      </c>
      <c r="D41" s="1" t="s">
        <v>150</v>
      </c>
      <c r="E41" s="1" t="s">
        <v>151</v>
      </c>
    </row>
    <row r="42" spans="1:5">
      <c r="A42" s="1" t="s">
        <v>152</v>
      </c>
      <c r="B42" s="1" t="s">
        <v>5</v>
      </c>
      <c r="C42" s="1" t="s">
        <v>138</v>
      </c>
      <c r="D42" s="1" t="s">
        <v>139</v>
      </c>
      <c r="E42" s="1" t="s">
        <v>140</v>
      </c>
    </row>
    <row r="43" spans="1:5">
      <c r="A43" s="1" t="s">
        <v>153</v>
      </c>
      <c r="B43" s="1" t="s">
        <v>122</v>
      </c>
      <c r="C43" s="1" t="s">
        <v>154</v>
      </c>
      <c r="D43" s="1" t="s">
        <v>155</v>
      </c>
      <c r="E43" s="1" t="s">
        <v>156</v>
      </c>
    </row>
    <row r="44" spans="1:5">
      <c r="A44" s="1" t="s">
        <v>95</v>
      </c>
      <c r="B44" s="1" t="s">
        <v>122</v>
      </c>
      <c r="C44" s="1" t="s">
        <v>157</v>
      </c>
      <c r="D44" s="1" t="s">
        <v>158</v>
      </c>
      <c r="E44" s="1" t="s">
        <v>159</v>
      </c>
    </row>
    <row r="45" spans="1:5">
      <c r="A45" s="1" t="s">
        <v>160</v>
      </c>
      <c r="B45" s="1" t="s">
        <v>26</v>
      </c>
      <c r="C45" s="1" t="s">
        <v>161</v>
      </c>
      <c r="D45" s="1" t="s">
        <v>162</v>
      </c>
      <c r="E45" s="1" t="s">
        <v>163</v>
      </c>
    </row>
    <row r="46" spans="1:5">
      <c r="A46" s="1" t="s">
        <v>164</v>
      </c>
      <c r="B46" s="1" t="s">
        <v>122</v>
      </c>
      <c r="C46" s="1" t="s">
        <v>165</v>
      </c>
      <c r="E46" s="1" t="s">
        <v>166</v>
      </c>
    </row>
    <row r="47" spans="1:5">
      <c r="A47" s="1" t="s">
        <v>167</v>
      </c>
      <c r="B47" s="1" t="s">
        <v>5</v>
      </c>
      <c r="C47" s="1" t="s">
        <v>168</v>
      </c>
      <c r="D47" s="1" t="s">
        <v>169</v>
      </c>
      <c r="E47" s="1" t="s">
        <v>170</v>
      </c>
    </row>
    <row r="48" spans="1:5">
      <c r="A48" s="1" t="s">
        <v>171</v>
      </c>
      <c r="B48" s="1" t="s">
        <v>5</v>
      </c>
      <c r="C48" s="1" t="s">
        <v>172</v>
      </c>
      <c r="D48" s="1" t="s">
        <v>173</v>
      </c>
      <c r="E48" s="1" t="s">
        <v>174</v>
      </c>
    </row>
    <row r="49" spans="1:5">
      <c r="A49" s="1" t="s">
        <v>122</v>
      </c>
      <c r="B49" s="1" t="s">
        <v>5</v>
      </c>
      <c r="C49" s="1" t="s">
        <v>175</v>
      </c>
      <c r="D49" s="1" t="s">
        <v>176</v>
      </c>
      <c r="E49" s="1" t="s">
        <v>177</v>
      </c>
    </row>
    <row r="50" spans="1:5">
      <c r="A50" s="1" t="s">
        <v>178</v>
      </c>
      <c r="B50" s="1" t="s">
        <v>5</v>
      </c>
      <c r="C50" s="1" t="s">
        <v>179</v>
      </c>
      <c r="D50" s="1" t="s">
        <v>180</v>
      </c>
      <c r="E50" s="1" t="s">
        <v>181</v>
      </c>
    </row>
    <row r="51" spans="1:5">
      <c r="A51" s="1" t="s">
        <v>182</v>
      </c>
      <c r="B51" s="1" t="s">
        <v>5</v>
      </c>
      <c r="C51" s="1" t="s">
        <v>183</v>
      </c>
      <c r="D51" s="1" t="s">
        <v>184</v>
      </c>
      <c r="E51" s="1" t="s">
        <v>185</v>
      </c>
    </row>
    <row r="52" spans="1:5">
      <c r="A52" s="1" t="s">
        <v>186</v>
      </c>
      <c r="B52" s="1" t="s">
        <v>75</v>
      </c>
      <c r="C52" s="1" t="s">
        <v>187</v>
      </c>
      <c r="D52" s="1" t="s">
        <v>188</v>
      </c>
      <c r="E52" s="1" t="s">
        <v>189</v>
      </c>
    </row>
    <row r="53" spans="1:5">
      <c r="A53" s="1" t="s">
        <v>190</v>
      </c>
      <c r="B53" s="1" t="s">
        <v>9</v>
      </c>
      <c r="C53" s="1" t="s">
        <v>191</v>
      </c>
      <c r="D53" s="1" t="s">
        <v>192</v>
      </c>
      <c r="E53" s="1" t="s">
        <v>193</v>
      </c>
    </row>
    <row r="54" spans="1:5">
      <c r="A54" s="1" t="s">
        <v>194</v>
      </c>
      <c r="B54" s="1" t="s">
        <v>9</v>
      </c>
      <c r="C54" s="1" t="s">
        <v>195</v>
      </c>
      <c r="D54" s="1" t="s">
        <v>196</v>
      </c>
      <c r="E54" s="1" t="s">
        <v>197</v>
      </c>
    </row>
    <row r="55" spans="1:5">
      <c r="A55" s="1" t="s">
        <v>198</v>
      </c>
      <c r="B55" s="1" t="s">
        <v>5</v>
      </c>
      <c r="C55" s="1" t="s">
        <v>199</v>
      </c>
      <c r="D55" s="1" t="s">
        <v>200</v>
      </c>
      <c r="E55" s="1" t="s">
        <v>201</v>
      </c>
    </row>
    <row r="56" spans="1:5">
      <c r="A56" s="1" t="s">
        <v>202</v>
      </c>
      <c r="B56" s="1" t="s">
        <v>75</v>
      </c>
      <c r="C56" s="1" t="s">
        <v>203</v>
      </c>
      <c r="D56" s="1" t="s">
        <v>204</v>
      </c>
      <c r="E56" s="1" t="s">
        <v>205</v>
      </c>
    </row>
    <row r="57" spans="1:5">
      <c r="A57" s="1" t="s">
        <v>206</v>
      </c>
      <c r="B57" s="1" t="s">
        <v>5</v>
      </c>
      <c r="C57" s="1" t="s">
        <v>76</v>
      </c>
      <c r="D57" s="1" t="s">
        <v>77</v>
      </c>
      <c r="E57" s="1" t="s">
        <v>207</v>
      </c>
    </row>
    <row r="58" spans="1:5">
      <c r="A58" s="1" t="s">
        <v>208</v>
      </c>
      <c r="B58" s="1" t="s">
        <v>5</v>
      </c>
      <c r="C58" s="1" t="s">
        <v>209</v>
      </c>
      <c r="D58" s="1" t="s">
        <v>210</v>
      </c>
      <c r="E58" s="1" t="s">
        <v>211</v>
      </c>
    </row>
    <row r="59" spans="1:5">
      <c r="A59" s="1" t="s">
        <v>212</v>
      </c>
      <c r="B59" s="1" t="s">
        <v>75</v>
      </c>
      <c r="C59" s="1" t="s">
        <v>213</v>
      </c>
      <c r="D59" s="1" t="s">
        <v>214</v>
      </c>
      <c r="E59" s="1" t="s">
        <v>215</v>
      </c>
    </row>
    <row r="60" spans="1:5">
      <c r="A60" s="1" t="s">
        <v>216</v>
      </c>
      <c r="B60" s="1" t="s">
        <v>75</v>
      </c>
      <c r="C60" s="1" t="s">
        <v>217</v>
      </c>
      <c r="D60" s="1" t="s">
        <v>218</v>
      </c>
      <c r="E60" s="1" t="s">
        <v>219</v>
      </c>
    </row>
    <row r="61" spans="1:5">
      <c r="A61" s="1" t="s">
        <v>220</v>
      </c>
      <c r="B61" s="1" t="s">
        <v>5</v>
      </c>
      <c r="C61" s="1" t="s">
        <v>221</v>
      </c>
      <c r="D61" s="1" t="s">
        <v>222</v>
      </c>
      <c r="E61" s="1" t="s">
        <v>223</v>
      </c>
    </row>
    <row r="62" spans="1:5">
      <c r="A62" s="1" t="s">
        <v>224</v>
      </c>
      <c r="B62" s="1" t="s">
        <v>42</v>
      </c>
      <c r="C62" s="1" t="s">
        <v>225</v>
      </c>
      <c r="D62" s="1" t="s">
        <v>226</v>
      </c>
      <c r="E62" s="1" t="s">
        <v>227</v>
      </c>
    </row>
    <row r="63" spans="1:5">
      <c r="A63" s="1" t="s">
        <v>228</v>
      </c>
      <c r="B63" s="1" t="s">
        <v>5</v>
      </c>
      <c r="C63" s="1" t="s">
        <v>229</v>
      </c>
      <c r="D63" s="1" t="s">
        <v>230</v>
      </c>
      <c r="E63" s="1" t="s">
        <v>231</v>
      </c>
    </row>
    <row r="64" spans="1:5">
      <c r="A64" s="1" t="s">
        <v>232</v>
      </c>
      <c r="B64" s="1" t="s">
        <v>9</v>
      </c>
      <c r="C64" s="1" t="s">
        <v>233</v>
      </c>
      <c r="D64" s="1" t="s">
        <v>234</v>
      </c>
      <c r="E64" s="1" t="s">
        <v>67</v>
      </c>
    </row>
    <row r="65" spans="1:5">
      <c r="A65" s="1" t="s">
        <v>235</v>
      </c>
      <c r="B65" s="1" t="s">
        <v>94</v>
      </c>
      <c r="C65" s="1" t="s">
        <v>236</v>
      </c>
      <c r="D65" s="1" t="s">
        <v>237</v>
      </c>
      <c r="E65" s="1" t="s">
        <v>238</v>
      </c>
    </row>
    <row r="66" spans="1:5">
      <c r="A66" s="1" t="s">
        <v>239</v>
      </c>
      <c r="B66" s="1" t="s">
        <v>94</v>
      </c>
      <c r="C66" s="1" t="s">
        <v>240</v>
      </c>
      <c r="D66" s="1" t="s">
        <v>241</v>
      </c>
      <c r="E66" s="1" t="s">
        <v>242</v>
      </c>
    </row>
    <row r="67" spans="1:5">
      <c r="A67" s="1" t="s">
        <v>243</v>
      </c>
      <c r="B67" s="1" t="s">
        <v>5</v>
      </c>
      <c r="C67" s="1" t="s">
        <v>199</v>
      </c>
      <c r="D67" s="1" t="s">
        <v>200</v>
      </c>
      <c r="E67" s="1" t="s">
        <v>201</v>
      </c>
    </row>
    <row r="68" spans="1:5">
      <c r="A68" s="1" t="s">
        <v>244</v>
      </c>
      <c r="B68" s="1" t="s">
        <v>5</v>
      </c>
      <c r="C68" s="1" t="s">
        <v>245</v>
      </c>
      <c r="D68" s="1" t="s">
        <v>246</v>
      </c>
      <c r="E68" s="1" t="s">
        <v>247</v>
      </c>
    </row>
    <row r="69" spans="1:5">
      <c r="A69" s="1" t="s">
        <v>248</v>
      </c>
      <c r="B69" s="1" t="s">
        <v>94</v>
      </c>
      <c r="C69" s="1" t="s">
        <v>249</v>
      </c>
      <c r="D69" s="1" t="s">
        <v>250</v>
      </c>
      <c r="E69" s="1" t="s">
        <v>251</v>
      </c>
    </row>
    <row r="70" spans="1:5">
      <c r="A70" s="1" t="s">
        <v>252</v>
      </c>
      <c r="B70" s="1" t="s">
        <v>94</v>
      </c>
      <c r="C70" s="1" t="s">
        <v>253</v>
      </c>
      <c r="D70" s="1" t="s">
        <v>254</v>
      </c>
      <c r="E70" s="1" t="s">
        <v>255</v>
      </c>
    </row>
    <row r="71" spans="1:5">
      <c r="A71" s="1" t="s">
        <v>256</v>
      </c>
      <c r="B71" s="1" t="s">
        <v>5</v>
      </c>
      <c r="C71" s="1" t="s">
        <v>257</v>
      </c>
      <c r="E71" s="1" t="s">
        <v>258</v>
      </c>
    </row>
    <row r="72" spans="1:5">
      <c r="A72" s="1" t="s">
        <v>259</v>
      </c>
      <c r="B72" s="1" t="s">
        <v>5</v>
      </c>
      <c r="C72" s="1" t="s">
        <v>260</v>
      </c>
      <c r="D72" s="1" t="s">
        <v>261</v>
      </c>
      <c r="E72" s="1" t="s">
        <v>262</v>
      </c>
    </row>
    <row r="73" spans="1:5">
      <c r="A73" s="1" t="s">
        <v>263</v>
      </c>
      <c r="B73" s="1" t="s">
        <v>42</v>
      </c>
      <c r="C73" s="1" t="s">
        <v>264</v>
      </c>
      <c r="D73" s="1" t="s">
        <v>265</v>
      </c>
      <c r="E73" s="1" t="s">
        <v>266</v>
      </c>
    </row>
    <row r="74" spans="1:5">
      <c r="A74" s="1" t="s">
        <v>267</v>
      </c>
      <c r="B74" s="1" t="s">
        <v>5</v>
      </c>
      <c r="C74" s="1" t="s">
        <v>268</v>
      </c>
      <c r="D74" s="1" t="s">
        <v>269</v>
      </c>
      <c r="E74" s="1" t="s">
        <v>270</v>
      </c>
    </row>
    <row r="75" spans="1:5">
      <c r="A75" s="1" t="s">
        <v>271</v>
      </c>
      <c r="B75" s="1" t="s">
        <v>5</v>
      </c>
      <c r="C75" s="1" t="s">
        <v>272</v>
      </c>
      <c r="E75" s="1" t="s">
        <v>273</v>
      </c>
    </row>
    <row r="76" spans="1:5">
      <c r="A76" s="1" t="s">
        <v>274</v>
      </c>
      <c r="B76" s="1" t="s">
        <v>42</v>
      </c>
      <c r="C76" s="1" t="s">
        <v>275</v>
      </c>
      <c r="D76" s="1" t="s">
        <v>276</v>
      </c>
      <c r="E76" s="1" t="s">
        <v>277</v>
      </c>
    </row>
    <row r="77" spans="1:5">
      <c r="A77" s="1" t="s">
        <v>278</v>
      </c>
      <c r="B77" s="1" t="s">
        <v>26</v>
      </c>
      <c r="C77" s="1" t="s">
        <v>279</v>
      </c>
      <c r="D77" s="1" t="s">
        <v>280</v>
      </c>
      <c r="E77" s="1" t="s">
        <v>67</v>
      </c>
    </row>
    <row r="78" spans="1:5">
      <c r="A78" s="1" t="s">
        <v>281</v>
      </c>
      <c r="B78" s="1" t="s">
        <v>26</v>
      </c>
      <c r="C78" s="1" t="s">
        <v>282</v>
      </c>
      <c r="D78" s="1" t="s">
        <v>283</v>
      </c>
      <c r="E78" s="1" t="s">
        <v>284</v>
      </c>
    </row>
    <row r="79" spans="1:5">
      <c r="A79" s="1" t="s">
        <v>285</v>
      </c>
      <c r="B79" s="1" t="s">
        <v>26</v>
      </c>
      <c r="C79" s="1" t="s">
        <v>286</v>
      </c>
      <c r="D79" s="1" t="s">
        <v>287</v>
      </c>
      <c r="E79" s="1" t="s">
        <v>288</v>
      </c>
    </row>
    <row r="80" spans="1:5">
      <c r="A80" s="1" t="s">
        <v>26</v>
      </c>
      <c r="B80" s="1" t="s">
        <v>122</v>
      </c>
      <c r="C80" s="1" t="s">
        <v>289</v>
      </c>
      <c r="D80" s="1" t="s">
        <v>290</v>
      </c>
      <c r="E80" s="1" t="s">
        <v>291</v>
      </c>
    </row>
    <row r="81" spans="1:5">
      <c r="A81" s="1" t="s">
        <v>292</v>
      </c>
      <c r="B81" s="1" t="s">
        <v>5</v>
      </c>
      <c r="C81" s="1" t="s">
        <v>293</v>
      </c>
      <c r="E81" s="1" t="s">
        <v>294</v>
      </c>
    </row>
    <row r="82" spans="1:5">
      <c r="A82" s="1" t="s">
        <v>295</v>
      </c>
      <c r="B82" s="1" t="s">
        <v>122</v>
      </c>
      <c r="C82" s="1" t="s">
        <v>296</v>
      </c>
      <c r="D82" s="1" t="s">
        <v>297</v>
      </c>
      <c r="E82" s="1" t="s">
        <v>298</v>
      </c>
    </row>
    <row r="83" spans="1:5">
      <c r="A83" s="1" t="s">
        <v>299</v>
      </c>
      <c r="B83" s="1" t="s">
        <v>26</v>
      </c>
      <c r="C83" s="1" t="s">
        <v>300</v>
      </c>
      <c r="D83" s="1" t="s">
        <v>301</v>
      </c>
      <c r="E83" s="1" t="s">
        <v>302</v>
      </c>
    </row>
    <row r="84" spans="1:5">
      <c r="A84" s="1" t="s">
        <v>303</v>
      </c>
      <c r="B84" s="1" t="s">
        <v>26</v>
      </c>
      <c r="C84" s="1" t="s">
        <v>304</v>
      </c>
      <c r="D84" s="1" t="s">
        <v>305</v>
      </c>
      <c r="E84" s="1" t="s">
        <v>306</v>
      </c>
    </row>
    <row r="85" spans="1:5">
      <c r="A85" s="1" t="s">
        <v>307</v>
      </c>
      <c r="B85" s="1" t="s">
        <v>5</v>
      </c>
      <c r="C85" s="1" t="s">
        <v>308</v>
      </c>
      <c r="E85" s="1" t="s">
        <v>309</v>
      </c>
    </row>
    <row r="86" spans="1:5">
      <c r="A86" s="1" t="s">
        <v>310</v>
      </c>
      <c r="B86" s="1" t="s">
        <v>5</v>
      </c>
      <c r="C86" s="1" t="s">
        <v>311</v>
      </c>
      <c r="E86" s="1" t="s">
        <v>312</v>
      </c>
    </row>
    <row r="87" spans="1:5">
      <c r="A87" s="1" t="s">
        <v>313</v>
      </c>
      <c r="B87" s="1" t="s">
        <v>42</v>
      </c>
      <c r="C87" s="1" t="s">
        <v>120</v>
      </c>
      <c r="E87" s="1" t="s">
        <v>121</v>
      </c>
    </row>
    <row r="88" spans="1:5">
      <c r="A88" s="1" t="s">
        <v>314</v>
      </c>
      <c r="B88" s="1" t="s">
        <v>5</v>
      </c>
      <c r="C88" s="1" t="s">
        <v>315</v>
      </c>
      <c r="E88" s="1" t="s">
        <v>316</v>
      </c>
    </row>
    <row r="89" spans="1:5">
      <c r="A89" s="1" t="s">
        <v>317</v>
      </c>
      <c r="B89" s="1" t="s">
        <v>5</v>
      </c>
      <c r="C89" s="1" t="s">
        <v>318</v>
      </c>
      <c r="E89" s="1" t="s">
        <v>319</v>
      </c>
    </row>
  </sheetData>
  <pageMargins left="0.75" right="0.75" top="1" bottom="1" header="0.5" footer="0.5"/>
  <headerFooter>
    <oddHeader>&amp;A</oddHeader>
    <oddFooter>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G22" sqref="G22"/>
    </sheetView>
  </sheetViews>
  <sheetFormatPr baseColWidth="10" defaultRowHeight="13" x14ac:dyDescent="0"/>
  <sheetData>
    <row r="1" spans="1:7">
      <c r="A1" t="s">
        <v>321</v>
      </c>
    </row>
    <row r="2" spans="1:7">
      <c r="A2">
        <v>30</v>
      </c>
      <c r="B2" t="s">
        <v>322</v>
      </c>
      <c r="C2" t="s">
        <v>323</v>
      </c>
    </row>
    <row r="3" spans="1:7">
      <c r="G3" t="s">
        <v>336</v>
      </c>
    </row>
    <row r="4" spans="1:7">
      <c r="A4" t="s">
        <v>325</v>
      </c>
    </row>
    <row r="5" spans="1:7">
      <c r="A5">
        <f>30*10/12</f>
        <v>25</v>
      </c>
      <c r="B5" t="s">
        <v>329</v>
      </c>
      <c r="C5" t="s">
        <v>330</v>
      </c>
    </row>
    <row r="6" spans="1:7">
      <c r="A6">
        <v>25</v>
      </c>
      <c r="B6" t="s">
        <v>329</v>
      </c>
      <c r="C6" t="s">
        <v>331</v>
      </c>
    </row>
    <row r="7" spans="1:7">
      <c r="A7">
        <v>30</v>
      </c>
      <c r="B7" t="s">
        <v>324</v>
      </c>
      <c r="C7" t="s">
        <v>332</v>
      </c>
      <c r="G7">
        <f>A7*10*2.54/100</f>
        <v>7.62</v>
      </c>
    </row>
    <row r="8" spans="1:7">
      <c r="A8">
        <v>40</v>
      </c>
      <c r="B8" t="s">
        <v>324</v>
      </c>
      <c r="C8" t="s">
        <v>333</v>
      </c>
      <c r="G8">
        <f>A8*10*2.54/100</f>
        <v>10.16</v>
      </c>
    </row>
    <row r="9" spans="1:7">
      <c r="A9">
        <v>20</v>
      </c>
      <c r="B9" t="s">
        <v>324</v>
      </c>
      <c r="C9" t="s">
        <v>326</v>
      </c>
    </row>
    <row r="12" spans="1:7">
      <c r="A12" t="s">
        <v>327</v>
      </c>
    </row>
    <row r="13" spans="1:7">
      <c r="A13">
        <f>D13*25</f>
        <v>1775</v>
      </c>
      <c r="B13" t="s">
        <v>324</v>
      </c>
      <c r="C13" t="s">
        <v>328</v>
      </c>
      <c r="D13">
        <f>ROUNDUP(12*(25+10+2+18+4)/10,0)</f>
        <v>71</v>
      </c>
      <c r="G13">
        <f>A13*10*2.54/100</f>
        <v>450.85</v>
      </c>
    </row>
    <row r="14" spans="1:7">
      <c r="A14">
        <f>D14*25</f>
        <v>1500</v>
      </c>
      <c r="C14" t="s">
        <v>334</v>
      </c>
      <c r="D14">
        <f>12*5</f>
        <v>60</v>
      </c>
    </row>
    <row r="15" spans="1:7">
      <c r="A15">
        <f>D15*25</f>
        <v>900</v>
      </c>
      <c r="C15" t="s">
        <v>335</v>
      </c>
      <c r="D15">
        <f>3*12</f>
        <v>36</v>
      </c>
    </row>
    <row r="22" spans="5:7">
      <c r="E22">
        <f>292*2.54</f>
        <v>741.68000000000006</v>
      </c>
      <c r="G22">
        <f>12*30*2.54</f>
        <v>914.4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F29" sqref="F29"/>
    </sheetView>
  </sheetViews>
  <sheetFormatPr baseColWidth="10" defaultRowHeight="13" x14ac:dyDescent="0"/>
  <cols>
    <col min="1" max="1" width="34.28515625" customWidth="1"/>
    <col min="2" max="2" width="6.42578125" customWidth="1"/>
    <col min="3" max="3" width="8.85546875" customWidth="1"/>
    <col min="4" max="4" width="9.42578125" customWidth="1"/>
    <col min="5" max="6" width="11.140625" bestFit="1" customWidth="1"/>
    <col min="7" max="9" width="12.140625" bestFit="1" customWidth="1"/>
  </cols>
  <sheetData>
    <row r="1" spans="1:11">
      <c r="E1" s="11" t="s">
        <v>358</v>
      </c>
      <c r="F1" s="11"/>
      <c r="G1" s="11"/>
      <c r="H1" s="11"/>
      <c r="I1" s="11"/>
    </row>
    <row r="2" spans="1:11">
      <c r="A2" s="3" t="s">
        <v>354</v>
      </c>
      <c r="B2" t="s">
        <v>360</v>
      </c>
      <c r="C2" s="3" t="s">
        <v>343</v>
      </c>
      <c r="D2" s="3" t="s">
        <v>356</v>
      </c>
      <c r="E2" s="3">
        <v>19</v>
      </c>
      <c r="F2" s="3">
        <v>37</v>
      </c>
      <c r="G2" s="3">
        <v>91</v>
      </c>
      <c r="H2" s="3">
        <v>331</v>
      </c>
      <c r="I2" s="3">
        <v>352</v>
      </c>
      <c r="K2" s="3" t="s">
        <v>363</v>
      </c>
    </row>
    <row r="3" spans="1:11">
      <c r="A3" s="7" t="s">
        <v>339</v>
      </c>
      <c r="B3" s="4">
        <v>7.45</v>
      </c>
      <c r="C3" s="4">
        <v>12</v>
      </c>
      <c r="D3" s="4">
        <f>B3*C3</f>
        <v>89.4</v>
      </c>
      <c r="E3" s="4">
        <f>E$2*$D3</f>
        <v>1698.6000000000001</v>
      </c>
      <c r="F3" s="4">
        <f t="shared" ref="F3:I3" si="0">F$2*$D3</f>
        <v>3307.8</v>
      </c>
      <c r="G3" s="4">
        <f t="shared" si="0"/>
        <v>8135.4000000000005</v>
      </c>
      <c r="H3" s="4">
        <f t="shared" si="0"/>
        <v>29591.4</v>
      </c>
      <c r="I3" s="4">
        <f t="shared" si="0"/>
        <v>31468.800000000003</v>
      </c>
      <c r="K3" t="s">
        <v>345</v>
      </c>
    </row>
    <row r="4" spans="1:11">
      <c r="A4" s="7" t="s">
        <v>340</v>
      </c>
      <c r="B4" s="4">
        <v>3.07</v>
      </c>
      <c r="C4" s="4">
        <v>12</v>
      </c>
      <c r="D4" s="4">
        <f t="shared" ref="D4:D19" si="1">B4*C4</f>
        <v>36.839999999999996</v>
      </c>
      <c r="E4" s="4">
        <f t="shared" ref="E4:I19" si="2">E$2*$D4</f>
        <v>699.95999999999992</v>
      </c>
      <c r="F4" s="4">
        <f t="shared" si="2"/>
        <v>1363.08</v>
      </c>
      <c r="G4" s="4">
        <f t="shared" si="2"/>
        <v>3352.4399999999996</v>
      </c>
      <c r="H4" s="4">
        <f t="shared" si="2"/>
        <v>12194.039999999999</v>
      </c>
      <c r="I4" s="4">
        <f t="shared" si="2"/>
        <v>12967.679999999998</v>
      </c>
      <c r="K4" t="s">
        <v>345</v>
      </c>
    </row>
    <row r="5" spans="1:11">
      <c r="A5" s="7" t="s">
        <v>341</v>
      </c>
      <c r="B5" s="4">
        <v>3</v>
      </c>
      <c r="C5" s="4">
        <v>12</v>
      </c>
      <c r="D5" s="4">
        <f t="shared" si="1"/>
        <v>36</v>
      </c>
      <c r="E5" s="4">
        <f t="shared" si="2"/>
        <v>684</v>
      </c>
      <c r="F5" s="4">
        <f t="shared" si="2"/>
        <v>1332</v>
      </c>
      <c r="G5" s="4">
        <f t="shared" si="2"/>
        <v>3276</v>
      </c>
      <c r="H5" s="4">
        <f t="shared" si="2"/>
        <v>11916</v>
      </c>
      <c r="I5" s="4">
        <f t="shared" si="2"/>
        <v>12672</v>
      </c>
      <c r="K5" t="s">
        <v>345</v>
      </c>
    </row>
    <row r="6" spans="1:11" ht="14" thickBot="1">
      <c r="A6" s="7" t="s">
        <v>342</v>
      </c>
      <c r="B6" s="4">
        <v>0.5</v>
      </c>
      <c r="C6" s="4">
        <v>12</v>
      </c>
      <c r="D6" s="4">
        <f t="shared" si="1"/>
        <v>6</v>
      </c>
      <c r="E6" s="4">
        <f t="shared" si="2"/>
        <v>114</v>
      </c>
      <c r="F6" s="4">
        <f t="shared" si="2"/>
        <v>222</v>
      </c>
      <c r="G6" s="4">
        <f t="shared" si="2"/>
        <v>546</v>
      </c>
      <c r="H6" s="4">
        <f t="shared" si="2"/>
        <v>1986</v>
      </c>
      <c r="I6" s="4">
        <f t="shared" si="2"/>
        <v>2112</v>
      </c>
      <c r="K6" t="s">
        <v>345</v>
      </c>
    </row>
    <row r="7" spans="1:11">
      <c r="A7" t="s">
        <v>352</v>
      </c>
      <c r="B7">
        <f>SUM(B3:B6)</f>
        <v>14.02</v>
      </c>
      <c r="C7" s="9">
        <v>12</v>
      </c>
      <c r="D7" s="9">
        <f>SUM(D3:D6)</f>
        <v>168.24</v>
      </c>
      <c r="E7" s="14">
        <f>SUM(E3:E6)</f>
        <v>3196.56</v>
      </c>
      <c r="F7" s="12">
        <f t="shared" ref="F7:I7" si="3">SUM(F3:F6)</f>
        <v>6224.88</v>
      </c>
      <c r="G7" s="12">
        <f t="shared" si="3"/>
        <v>15309.84</v>
      </c>
      <c r="H7" s="12">
        <f t="shared" si="3"/>
        <v>55687.44</v>
      </c>
      <c r="I7" s="16">
        <f t="shared" si="3"/>
        <v>59220.480000000003</v>
      </c>
      <c r="K7" t="s">
        <v>345</v>
      </c>
    </row>
    <row r="8" spans="1:11">
      <c r="A8" t="s">
        <v>351</v>
      </c>
      <c r="B8">
        <v>0.3</v>
      </c>
      <c r="C8">
        <v>12</v>
      </c>
      <c r="D8">
        <f t="shared" ref="D8:D9" si="4">B8*C8</f>
        <v>3.5999999999999996</v>
      </c>
      <c r="E8" s="15">
        <f t="shared" si="2"/>
        <v>68.399999999999991</v>
      </c>
      <c r="F8" s="6">
        <f t="shared" si="2"/>
        <v>133.19999999999999</v>
      </c>
      <c r="G8" s="6">
        <f t="shared" si="2"/>
        <v>327.59999999999997</v>
      </c>
      <c r="H8" s="6">
        <f t="shared" si="2"/>
        <v>1191.5999999999999</v>
      </c>
      <c r="I8" s="17">
        <f t="shared" si="2"/>
        <v>1267.1999999999998</v>
      </c>
      <c r="K8" t="s">
        <v>345</v>
      </c>
    </row>
    <row r="9" spans="1:11">
      <c r="A9" s="8" t="s">
        <v>357</v>
      </c>
      <c r="B9" s="9">
        <v>1</v>
      </c>
      <c r="C9" s="9">
        <v>12</v>
      </c>
      <c r="D9" s="10">
        <f t="shared" si="4"/>
        <v>12</v>
      </c>
      <c r="E9" s="15">
        <f t="shared" si="2"/>
        <v>228</v>
      </c>
      <c r="F9" s="6">
        <f t="shared" si="2"/>
        <v>444</v>
      </c>
      <c r="G9" s="6">
        <f t="shared" si="2"/>
        <v>1092</v>
      </c>
      <c r="H9" s="6">
        <f t="shared" si="2"/>
        <v>3972</v>
      </c>
      <c r="I9" s="17">
        <f t="shared" si="2"/>
        <v>4224</v>
      </c>
      <c r="K9" t="s">
        <v>345</v>
      </c>
    </row>
    <row r="10" spans="1:11">
      <c r="A10" t="s">
        <v>355</v>
      </c>
      <c r="B10" s="9">
        <v>1</v>
      </c>
      <c r="C10" s="9">
        <v>12</v>
      </c>
      <c r="D10" s="10">
        <f t="shared" ref="D10" si="5">B10*C10</f>
        <v>12</v>
      </c>
      <c r="E10" s="15">
        <f t="shared" si="2"/>
        <v>228</v>
      </c>
      <c r="F10" s="6">
        <f t="shared" si="2"/>
        <v>444</v>
      </c>
      <c r="G10" s="6">
        <f t="shared" si="2"/>
        <v>1092</v>
      </c>
      <c r="H10" s="6">
        <f t="shared" si="2"/>
        <v>3972</v>
      </c>
      <c r="I10" s="17">
        <f t="shared" si="2"/>
        <v>4224</v>
      </c>
      <c r="K10" t="s">
        <v>345</v>
      </c>
    </row>
    <row r="11" spans="1:11">
      <c r="A11" t="s">
        <v>353</v>
      </c>
      <c r="B11">
        <v>3.66</v>
      </c>
      <c r="C11">
        <v>12</v>
      </c>
      <c r="D11">
        <f t="shared" si="1"/>
        <v>43.92</v>
      </c>
      <c r="E11" s="15">
        <f t="shared" si="2"/>
        <v>834.48</v>
      </c>
      <c r="F11" s="6">
        <f t="shared" si="2"/>
        <v>1625.04</v>
      </c>
      <c r="G11" s="6">
        <f t="shared" si="2"/>
        <v>3996.7200000000003</v>
      </c>
      <c r="H11" s="6">
        <f t="shared" si="2"/>
        <v>14537.52</v>
      </c>
      <c r="I11" s="17">
        <f t="shared" si="2"/>
        <v>15459.84</v>
      </c>
      <c r="K11" t="s">
        <v>345</v>
      </c>
    </row>
    <row r="12" spans="1:11">
      <c r="A12" t="s">
        <v>337</v>
      </c>
      <c r="B12">
        <v>1</v>
      </c>
      <c r="C12">
        <v>1</v>
      </c>
      <c r="D12">
        <f t="shared" si="1"/>
        <v>1</v>
      </c>
      <c r="E12" s="15">
        <f t="shared" si="2"/>
        <v>19</v>
      </c>
      <c r="F12" s="6">
        <f t="shared" si="2"/>
        <v>37</v>
      </c>
      <c r="G12" s="6">
        <f t="shared" si="2"/>
        <v>91</v>
      </c>
      <c r="H12" s="6">
        <f t="shared" si="2"/>
        <v>331</v>
      </c>
      <c r="I12" s="17">
        <f t="shared" si="2"/>
        <v>352</v>
      </c>
      <c r="K12" t="s">
        <v>346</v>
      </c>
    </row>
    <row r="13" spans="1:11">
      <c r="A13" t="s">
        <v>338</v>
      </c>
      <c r="E13" s="15">
        <v>27</v>
      </c>
      <c r="F13" s="6">
        <v>48</v>
      </c>
      <c r="G13" s="6">
        <v>108</v>
      </c>
      <c r="H13" s="13">
        <v>363</v>
      </c>
      <c r="I13" s="17">
        <v>426</v>
      </c>
      <c r="K13" t="s">
        <v>347</v>
      </c>
    </row>
    <row r="14" spans="1:11">
      <c r="A14" t="s">
        <v>348</v>
      </c>
      <c r="B14">
        <v>3</v>
      </c>
      <c r="E14" s="15">
        <v>129</v>
      </c>
      <c r="F14" s="6">
        <v>243</v>
      </c>
      <c r="G14" s="13">
        <v>579</v>
      </c>
      <c r="H14" s="13">
        <v>2049</v>
      </c>
      <c r="I14" s="17">
        <v>2238</v>
      </c>
      <c r="K14" t="s">
        <v>347</v>
      </c>
    </row>
    <row r="15" spans="1:11">
      <c r="A15" t="s">
        <v>362</v>
      </c>
      <c r="B15">
        <v>180</v>
      </c>
      <c r="C15">
        <v>1</v>
      </c>
      <c r="D15">
        <f>B15*C15</f>
        <v>180</v>
      </c>
      <c r="E15" s="15">
        <f>E$2*$D15</f>
        <v>3420</v>
      </c>
      <c r="F15" s="6">
        <f>F$2*$D15</f>
        <v>6660</v>
      </c>
      <c r="G15" s="6">
        <f>G$2*$D15</f>
        <v>16380</v>
      </c>
      <c r="H15" s="6">
        <f>H$2*$D15</f>
        <v>59580</v>
      </c>
      <c r="I15" s="17">
        <f>I$2*$D15</f>
        <v>63360</v>
      </c>
      <c r="K15" t="s">
        <v>349</v>
      </c>
    </row>
    <row r="16" spans="1:11" ht="14" thickBot="1">
      <c r="A16" t="s">
        <v>361</v>
      </c>
      <c r="B16" s="5">
        <f>2*PI()*7*3</f>
        <v>131.94689145077132</v>
      </c>
      <c r="C16">
        <v>1</v>
      </c>
      <c r="D16" s="5">
        <f t="shared" ref="D16" si="6">B16*C16</f>
        <v>131.94689145077132</v>
      </c>
      <c r="E16" s="19">
        <f>E$2*$D16</f>
        <v>2506.9909375646548</v>
      </c>
      <c r="F16" s="20">
        <f>F$2*$D16</f>
        <v>4882.034983678539</v>
      </c>
      <c r="G16" s="20">
        <f>G$2*$D16</f>
        <v>12007.16712202019</v>
      </c>
      <c r="H16" s="20">
        <f>H$2*$D16</f>
        <v>43674.42107020531</v>
      </c>
      <c r="I16" s="21">
        <f>I$2*$D16</f>
        <v>46445.305790671504</v>
      </c>
      <c r="K16" t="s">
        <v>349</v>
      </c>
    </row>
    <row r="17" spans="1:11">
      <c r="A17" t="s">
        <v>359</v>
      </c>
      <c r="B17">
        <v>12</v>
      </c>
      <c r="C17">
        <v>3</v>
      </c>
      <c r="D17">
        <f t="shared" si="1"/>
        <v>36</v>
      </c>
      <c r="E17" s="18">
        <f t="shared" si="2"/>
        <v>684</v>
      </c>
      <c r="F17" s="6">
        <f t="shared" si="2"/>
        <v>1332</v>
      </c>
      <c r="G17" s="6">
        <f t="shared" si="2"/>
        <v>3276</v>
      </c>
      <c r="H17" s="6">
        <f t="shared" si="2"/>
        <v>11916</v>
      </c>
      <c r="I17" s="18">
        <f t="shared" si="2"/>
        <v>12672</v>
      </c>
      <c r="K17" t="s">
        <v>345</v>
      </c>
    </row>
    <row r="18" spans="1:11">
      <c r="A18" t="s">
        <v>344</v>
      </c>
      <c r="B18">
        <v>1</v>
      </c>
      <c r="C18">
        <v>3</v>
      </c>
      <c r="D18">
        <f t="shared" si="1"/>
        <v>3</v>
      </c>
      <c r="E18" s="18">
        <f t="shared" si="2"/>
        <v>57</v>
      </c>
      <c r="F18" s="6">
        <f t="shared" si="2"/>
        <v>111</v>
      </c>
      <c r="G18" s="6">
        <f t="shared" si="2"/>
        <v>273</v>
      </c>
      <c r="H18" s="6">
        <f t="shared" si="2"/>
        <v>993</v>
      </c>
      <c r="I18" s="18">
        <f t="shared" si="2"/>
        <v>1056</v>
      </c>
      <c r="K18" t="s">
        <v>347</v>
      </c>
    </row>
    <row r="19" spans="1:11">
      <c r="A19" t="s">
        <v>366</v>
      </c>
      <c r="B19">
        <v>1</v>
      </c>
      <c r="C19">
        <v>1</v>
      </c>
      <c r="D19">
        <f t="shared" si="1"/>
        <v>1</v>
      </c>
      <c r="E19" s="18">
        <f t="shared" si="2"/>
        <v>19</v>
      </c>
      <c r="F19" s="6">
        <f t="shared" si="2"/>
        <v>37</v>
      </c>
      <c r="G19" s="6">
        <f t="shared" si="2"/>
        <v>91</v>
      </c>
      <c r="H19" s="6">
        <f t="shared" si="2"/>
        <v>331</v>
      </c>
      <c r="I19" s="18">
        <f t="shared" si="2"/>
        <v>352</v>
      </c>
      <c r="K19" t="s">
        <v>347</v>
      </c>
    </row>
    <row r="20" spans="1:11">
      <c r="A20" t="s">
        <v>365</v>
      </c>
      <c r="B20">
        <v>1</v>
      </c>
      <c r="C20">
        <v>1</v>
      </c>
      <c r="D20">
        <f t="shared" ref="D20" si="7">B20*C20</f>
        <v>1</v>
      </c>
      <c r="E20" s="18">
        <f t="shared" ref="E20:I20" si="8">E$2*$D20</f>
        <v>19</v>
      </c>
      <c r="F20" s="6">
        <f t="shared" si="8"/>
        <v>37</v>
      </c>
      <c r="G20" s="6">
        <f t="shared" si="8"/>
        <v>91</v>
      </c>
      <c r="H20" s="6">
        <f t="shared" si="8"/>
        <v>331</v>
      </c>
      <c r="I20" s="18">
        <f t="shared" si="8"/>
        <v>352</v>
      </c>
      <c r="K20" t="s">
        <v>347</v>
      </c>
    </row>
    <row r="21" spans="1:11">
      <c r="A21" t="s">
        <v>350</v>
      </c>
      <c r="B21">
        <v>1</v>
      </c>
      <c r="C21">
        <v>3</v>
      </c>
      <c r="E21" s="18">
        <f>3*E13</f>
        <v>81</v>
      </c>
      <c r="F21" s="6">
        <f>3*F13</f>
        <v>144</v>
      </c>
      <c r="G21" s="6">
        <f>3*G13</f>
        <v>324</v>
      </c>
      <c r="H21" s="6">
        <f>3*H13</f>
        <v>1089</v>
      </c>
      <c r="I21" s="18">
        <f>3*I13</f>
        <v>1278</v>
      </c>
      <c r="K21" t="s">
        <v>347</v>
      </c>
    </row>
    <row r="22" spans="1:11">
      <c r="A22" t="s">
        <v>364</v>
      </c>
      <c r="B22">
        <v>1</v>
      </c>
      <c r="C22">
        <v>12</v>
      </c>
      <c r="D22">
        <f t="shared" ref="D22" si="9">B22*C22</f>
        <v>12</v>
      </c>
      <c r="E22" s="18">
        <f>E$2*$D22</f>
        <v>228</v>
      </c>
      <c r="F22" s="6">
        <f t="shared" ref="F22:I22" si="10">F$2*$D22</f>
        <v>444</v>
      </c>
      <c r="G22" s="6">
        <f t="shared" si="10"/>
        <v>1092</v>
      </c>
      <c r="H22" s="6">
        <f t="shared" si="10"/>
        <v>3972</v>
      </c>
      <c r="I22" s="18">
        <f t="shared" si="10"/>
        <v>4224</v>
      </c>
      <c r="K22" t="s">
        <v>347</v>
      </c>
    </row>
  </sheetData>
  <mergeCells count="1">
    <mergeCell ref="E1:I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PARTS_LIST</vt:lpstr>
      <vt:lpstr>Procurement</vt:lpstr>
      <vt:lpstr>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DEBOER</cp:lastModifiedBy>
  <dcterms:created xsi:type="dcterms:W3CDTF">2014-09-06T00:04:33Z</dcterms:created>
  <dcterms:modified xsi:type="dcterms:W3CDTF">2014-10-26T07:39:55Z</dcterms:modified>
</cp:coreProperties>
</file>