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OneDrive\Documents\Verse\EEOC_analysis\"/>
    </mc:Choice>
  </mc:AlternateContent>
  <xr:revisionPtr revIDLastSave="0" documentId="13_ncr:40009_{3B739892-2E7E-4375-B579-8C8482EFBC36}" xr6:coauthVersionLast="47" xr6:coauthVersionMax="47" xr10:uidLastSave="{00000000-0000-0000-0000-000000000000}"/>
  <bookViews>
    <workbookView xWindow="-108" yWindow="-108" windowWidth="23256" windowHeight="12252" activeTab="1"/>
  </bookViews>
  <sheets>
    <sheet name="EEOC_Title_VII_charges_1997-202" sheetId="1" r:id="rId1"/>
    <sheet name="outcomes_model" sheetId="2" r:id="rId2"/>
  </sheets>
  <calcPr calcId="0"/>
</workbook>
</file>

<file path=xl/calcChain.xml><?xml version="1.0" encoding="utf-8"?>
<calcChain xmlns="http://schemas.openxmlformats.org/spreadsheetml/2006/main">
  <c r="B23" i="2" l="1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C12" i="2"/>
  <c r="B1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3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6" i="2"/>
</calcChain>
</file>

<file path=xl/sharedStrings.xml><?xml version="1.0" encoding="utf-8"?>
<sst xmlns="http://schemas.openxmlformats.org/spreadsheetml/2006/main" count="38" uniqueCount="11">
  <si>
    <t>Receipts</t>
  </si>
  <si>
    <t>Resolutions</t>
  </si>
  <si>
    <t>Settlements</t>
  </si>
  <si>
    <t>Withdrawals w/Benefits</t>
  </si>
  <si>
    <t>Administrative Closures</t>
  </si>
  <si>
    <t>No Reasonable Cause</t>
  </si>
  <si>
    <t>Reasonable Cause</t>
  </si>
  <si>
    <t>Successful Conciliations</t>
  </si>
  <si>
    <t>Unsuccessful Conciliations</t>
  </si>
  <si>
    <t>Merit Resolutions</t>
  </si>
  <si>
    <t>Monetary Benefits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</si>
</sst>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"/>
    </sheetView>
  </sheetViews>
  <sheetFormatPr defaultRowHeight="14.4" x14ac:dyDescent="0.3"/>
  <cols>
    <col min="1" max="1" width="23.33203125" style="1" bestFit="1" customWidth="1"/>
  </cols>
  <sheetData>
    <row r="1" spans="1:26" s="1" customFormat="1" x14ac:dyDescent="0.3">
      <c r="B1" s="1">
        <v>1997</v>
      </c>
      <c r="C1" s="1">
        <v>1998</v>
      </c>
      <c r="D1" s="1">
        <v>1999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  <c r="Y1" s="1">
        <v>2020</v>
      </c>
      <c r="Z1" s="1">
        <v>2021</v>
      </c>
    </row>
    <row r="2" spans="1:26" x14ac:dyDescent="0.3">
      <c r="A2" s="1" t="s">
        <v>0</v>
      </c>
      <c r="B2">
        <v>58615</v>
      </c>
      <c r="C2">
        <v>58124</v>
      </c>
      <c r="D2">
        <v>57582</v>
      </c>
      <c r="E2">
        <v>59588</v>
      </c>
      <c r="F2">
        <v>59631</v>
      </c>
      <c r="G2">
        <v>61459</v>
      </c>
      <c r="H2">
        <v>59075</v>
      </c>
      <c r="I2">
        <v>58328</v>
      </c>
      <c r="J2">
        <v>55976</v>
      </c>
      <c r="K2">
        <v>56155</v>
      </c>
      <c r="L2">
        <v>61159</v>
      </c>
      <c r="M2">
        <v>69064</v>
      </c>
      <c r="N2">
        <v>68710</v>
      </c>
      <c r="O2">
        <v>73058</v>
      </c>
      <c r="P2">
        <v>71914</v>
      </c>
      <c r="Q2">
        <v>71578</v>
      </c>
      <c r="R2">
        <v>67558</v>
      </c>
      <c r="S2">
        <v>63589</v>
      </c>
      <c r="T2">
        <v>63900</v>
      </c>
      <c r="U2">
        <v>65090</v>
      </c>
      <c r="V2">
        <v>59466</v>
      </c>
      <c r="W2">
        <v>53694</v>
      </c>
      <c r="X2">
        <v>51109</v>
      </c>
      <c r="Y2">
        <v>46158</v>
      </c>
      <c r="Z2">
        <v>41764</v>
      </c>
    </row>
    <row r="3" spans="1:26" x14ac:dyDescent="0.3">
      <c r="A3" s="1" t="s">
        <v>1</v>
      </c>
      <c r="B3">
        <v>62533</v>
      </c>
      <c r="C3">
        <v>60888</v>
      </c>
      <c r="D3">
        <v>59085</v>
      </c>
      <c r="E3">
        <v>57136</v>
      </c>
      <c r="F3">
        <v>54549</v>
      </c>
      <c r="G3">
        <v>56392</v>
      </c>
      <c r="H3">
        <v>52227</v>
      </c>
      <c r="I3">
        <v>51355</v>
      </c>
      <c r="J3">
        <v>46885</v>
      </c>
      <c r="K3">
        <v>44228</v>
      </c>
      <c r="L3">
        <v>53631</v>
      </c>
      <c r="M3">
        <v>58104</v>
      </c>
      <c r="N3">
        <v>64304</v>
      </c>
      <c r="O3">
        <v>77644</v>
      </c>
      <c r="P3">
        <v>82980</v>
      </c>
      <c r="Q3">
        <v>79310</v>
      </c>
      <c r="R3">
        <v>70175</v>
      </c>
      <c r="S3">
        <v>63061</v>
      </c>
      <c r="T3">
        <v>66046</v>
      </c>
      <c r="U3">
        <v>69673</v>
      </c>
      <c r="V3">
        <v>70405</v>
      </c>
      <c r="W3">
        <v>63948</v>
      </c>
      <c r="X3">
        <v>57285</v>
      </c>
      <c r="Y3">
        <v>49206</v>
      </c>
      <c r="Z3">
        <v>42683</v>
      </c>
    </row>
    <row r="4" spans="1:26" x14ac:dyDescent="0.3">
      <c r="A4" s="1" t="s">
        <v>2</v>
      </c>
      <c r="B4">
        <v>2272</v>
      </c>
      <c r="C4">
        <v>2657</v>
      </c>
      <c r="D4">
        <v>3748</v>
      </c>
      <c r="E4">
        <v>4828</v>
      </c>
      <c r="F4">
        <v>4493</v>
      </c>
      <c r="G4">
        <v>5362</v>
      </c>
      <c r="H4">
        <v>5215</v>
      </c>
      <c r="I4">
        <v>5365</v>
      </c>
      <c r="J4">
        <v>4991</v>
      </c>
      <c r="K4">
        <v>5165</v>
      </c>
      <c r="L4">
        <v>6423</v>
      </c>
      <c r="M4">
        <v>6416</v>
      </c>
      <c r="N4">
        <v>6292</v>
      </c>
      <c r="O4">
        <v>7024</v>
      </c>
      <c r="P4">
        <v>7251</v>
      </c>
      <c r="Q4">
        <v>6675</v>
      </c>
      <c r="R4">
        <v>5927</v>
      </c>
      <c r="S4">
        <v>5094</v>
      </c>
      <c r="T4">
        <v>5467</v>
      </c>
      <c r="U4">
        <v>4927</v>
      </c>
      <c r="V4">
        <v>4242</v>
      </c>
      <c r="W4">
        <v>3574</v>
      </c>
      <c r="X4">
        <v>3512</v>
      </c>
      <c r="Y4">
        <v>3603</v>
      </c>
      <c r="Z4">
        <v>3666</v>
      </c>
    </row>
    <row r="5" spans="1:26" x14ac:dyDescent="0.3">
      <c r="A5" s="1" t="s">
        <v>3</v>
      </c>
      <c r="B5">
        <v>1924</v>
      </c>
      <c r="C5">
        <v>1767</v>
      </c>
      <c r="D5">
        <v>2084</v>
      </c>
      <c r="E5">
        <v>2251</v>
      </c>
      <c r="F5">
        <v>2201</v>
      </c>
      <c r="G5">
        <v>2188</v>
      </c>
      <c r="H5">
        <v>2188</v>
      </c>
      <c r="I5">
        <v>2151</v>
      </c>
      <c r="J5">
        <v>2405</v>
      </c>
      <c r="K5">
        <v>2373</v>
      </c>
      <c r="L5">
        <v>2907</v>
      </c>
      <c r="M5">
        <v>3427</v>
      </c>
      <c r="N5">
        <v>3542</v>
      </c>
      <c r="O5">
        <v>3746</v>
      </c>
      <c r="P5">
        <v>3850</v>
      </c>
      <c r="Q5">
        <v>3658</v>
      </c>
      <c r="R5">
        <v>3663</v>
      </c>
      <c r="S5">
        <v>3416</v>
      </c>
      <c r="T5">
        <v>3475</v>
      </c>
      <c r="U5">
        <v>3669</v>
      </c>
      <c r="V5">
        <v>3469</v>
      </c>
      <c r="W5">
        <v>3434</v>
      </c>
      <c r="X5">
        <v>3243</v>
      </c>
      <c r="Y5">
        <v>3190</v>
      </c>
      <c r="Z5">
        <v>2992</v>
      </c>
    </row>
    <row r="6" spans="1:26" x14ac:dyDescent="0.3">
      <c r="A6" s="1" t="s">
        <v>4</v>
      </c>
      <c r="B6">
        <v>17405</v>
      </c>
      <c r="C6">
        <v>16114</v>
      </c>
      <c r="D6">
        <v>14265</v>
      </c>
      <c r="E6">
        <v>11439</v>
      </c>
      <c r="F6">
        <v>10766</v>
      </c>
      <c r="G6">
        <v>9791</v>
      </c>
      <c r="H6">
        <v>9225</v>
      </c>
      <c r="I6">
        <v>8563</v>
      </c>
      <c r="J6">
        <v>7255</v>
      </c>
      <c r="K6">
        <v>7143</v>
      </c>
      <c r="L6">
        <v>9475</v>
      </c>
      <c r="M6">
        <v>9827</v>
      </c>
      <c r="N6">
        <v>12104</v>
      </c>
      <c r="O6">
        <v>12790</v>
      </c>
      <c r="P6">
        <v>13372</v>
      </c>
      <c r="Q6">
        <v>11811</v>
      </c>
      <c r="R6">
        <v>11108</v>
      </c>
      <c r="S6">
        <v>10487</v>
      </c>
      <c r="T6">
        <v>10862</v>
      </c>
      <c r="U6">
        <v>11040</v>
      </c>
      <c r="V6">
        <v>10475</v>
      </c>
      <c r="W6">
        <v>8998</v>
      </c>
      <c r="X6">
        <v>8648</v>
      </c>
      <c r="Y6">
        <v>7982</v>
      </c>
      <c r="Z6">
        <v>7495</v>
      </c>
    </row>
    <row r="7" spans="1:26" x14ac:dyDescent="0.3">
      <c r="A7" s="1" t="s">
        <v>5</v>
      </c>
      <c r="B7">
        <v>38731</v>
      </c>
      <c r="C7">
        <v>37792</v>
      </c>
      <c r="D7">
        <v>35614</v>
      </c>
      <c r="E7">
        <v>33822</v>
      </c>
      <c r="F7">
        <v>32075</v>
      </c>
      <c r="G7">
        <v>34671</v>
      </c>
      <c r="H7">
        <v>32418</v>
      </c>
      <c r="I7">
        <v>32646</v>
      </c>
      <c r="J7">
        <v>29344</v>
      </c>
      <c r="K7">
        <v>27178</v>
      </c>
      <c r="L7">
        <v>32123</v>
      </c>
      <c r="M7">
        <v>35695</v>
      </c>
      <c r="N7">
        <v>39418</v>
      </c>
      <c r="O7">
        <v>50290</v>
      </c>
      <c r="P7">
        <v>55314</v>
      </c>
      <c r="Q7">
        <v>54197</v>
      </c>
      <c r="R7">
        <v>47062</v>
      </c>
      <c r="S7">
        <v>42295</v>
      </c>
      <c r="T7">
        <v>44259</v>
      </c>
      <c r="U7">
        <v>48162</v>
      </c>
      <c r="V7">
        <v>50305</v>
      </c>
      <c r="W7">
        <v>45877</v>
      </c>
      <c r="X7">
        <v>40355</v>
      </c>
      <c r="Y7">
        <v>33207</v>
      </c>
      <c r="Z7">
        <v>27516</v>
      </c>
    </row>
    <row r="8" spans="1:26" x14ac:dyDescent="0.3">
      <c r="A8" s="1" t="s">
        <v>6</v>
      </c>
      <c r="B8">
        <v>2201</v>
      </c>
      <c r="C8">
        <v>2558</v>
      </c>
      <c r="D8">
        <v>3374</v>
      </c>
      <c r="E8">
        <v>4796</v>
      </c>
      <c r="F8">
        <v>5014</v>
      </c>
      <c r="G8">
        <v>4380</v>
      </c>
      <c r="H8">
        <v>3181</v>
      </c>
      <c r="I8">
        <v>2630</v>
      </c>
      <c r="J8">
        <v>2890</v>
      </c>
      <c r="K8">
        <v>2426</v>
      </c>
      <c r="L8">
        <v>2703</v>
      </c>
      <c r="M8">
        <v>2739</v>
      </c>
      <c r="N8">
        <v>2948</v>
      </c>
      <c r="O8">
        <v>3794</v>
      </c>
      <c r="P8">
        <v>3193</v>
      </c>
      <c r="Q8">
        <v>2969</v>
      </c>
      <c r="R8">
        <v>2415</v>
      </c>
      <c r="S8">
        <v>1769</v>
      </c>
      <c r="T8">
        <v>1983</v>
      </c>
      <c r="U8">
        <v>1875</v>
      </c>
      <c r="V8">
        <v>1914</v>
      </c>
      <c r="W8">
        <v>2065</v>
      </c>
      <c r="X8">
        <v>1527</v>
      </c>
      <c r="Y8">
        <v>1224</v>
      </c>
      <c r="Z8">
        <v>1014</v>
      </c>
    </row>
    <row r="9" spans="1:26" x14ac:dyDescent="0.3">
      <c r="A9" s="1" t="s">
        <v>7</v>
      </c>
      <c r="B9">
        <v>568</v>
      </c>
      <c r="C9">
        <v>671</v>
      </c>
      <c r="D9">
        <v>859</v>
      </c>
      <c r="E9">
        <v>1091</v>
      </c>
      <c r="F9">
        <v>1177</v>
      </c>
      <c r="G9">
        <v>1060</v>
      </c>
      <c r="H9">
        <v>747</v>
      </c>
      <c r="I9">
        <v>697</v>
      </c>
      <c r="J9">
        <v>788</v>
      </c>
      <c r="K9">
        <v>618</v>
      </c>
      <c r="L9">
        <v>840</v>
      </c>
      <c r="M9">
        <v>841</v>
      </c>
      <c r="N9">
        <v>905</v>
      </c>
      <c r="O9">
        <v>996</v>
      </c>
      <c r="P9">
        <v>946</v>
      </c>
      <c r="Q9">
        <v>1070</v>
      </c>
      <c r="R9">
        <v>985</v>
      </c>
      <c r="S9">
        <v>631</v>
      </c>
      <c r="T9">
        <v>741</v>
      </c>
      <c r="U9">
        <v>764</v>
      </c>
      <c r="V9">
        <v>719</v>
      </c>
      <c r="W9">
        <v>852</v>
      </c>
      <c r="X9">
        <v>569</v>
      </c>
      <c r="Y9">
        <v>504</v>
      </c>
      <c r="Z9">
        <v>398</v>
      </c>
    </row>
    <row r="10" spans="1:26" x14ac:dyDescent="0.3">
      <c r="A10" s="1" t="s">
        <v>8</v>
      </c>
      <c r="B10">
        <v>1633</v>
      </c>
      <c r="C10">
        <v>1887</v>
      </c>
      <c r="D10">
        <v>2515</v>
      </c>
      <c r="E10">
        <v>3705</v>
      </c>
      <c r="F10">
        <v>3837</v>
      </c>
      <c r="G10">
        <v>3320</v>
      </c>
      <c r="H10">
        <v>2434</v>
      </c>
      <c r="I10">
        <v>1933</v>
      </c>
      <c r="J10">
        <v>2102</v>
      </c>
      <c r="K10">
        <v>1808</v>
      </c>
      <c r="L10">
        <v>1863</v>
      </c>
      <c r="M10">
        <v>1898</v>
      </c>
      <c r="N10">
        <v>2043</v>
      </c>
      <c r="O10">
        <v>2798</v>
      </c>
      <c r="P10">
        <v>2247</v>
      </c>
      <c r="Q10">
        <v>1899</v>
      </c>
      <c r="R10">
        <v>1430</v>
      </c>
      <c r="S10">
        <v>1138</v>
      </c>
      <c r="T10">
        <v>1242</v>
      </c>
      <c r="U10">
        <v>1111</v>
      </c>
      <c r="V10">
        <v>1195</v>
      </c>
      <c r="W10">
        <v>1213</v>
      </c>
      <c r="X10">
        <v>958</v>
      </c>
      <c r="Y10">
        <v>720</v>
      </c>
      <c r="Z10">
        <v>616</v>
      </c>
    </row>
    <row r="11" spans="1:26" x14ac:dyDescent="0.3">
      <c r="A11" s="1" t="s">
        <v>9</v>
      </c>
      <c r="B11">
        <v>6397</v>
      </c>
      <c r="C11">
        <v>6982</v>
      </c>
      <c r="D11">
        <v>9206</v>
      </c>
      <c r="E11">
        <v>11875</v>
      </c>
      <c r="F11">
        <v>11708</v>
      </c>
      <c r="G11">
        <v>11930</v>
      </c>
      <c r="H11">
        <v>10584</v>
      </c>
      <c r="I11">
        <v>10146</v>
      </c>
      <c r="J11">
        <v>10286</v>
      </c>
      <c r="K11">
        <v>9964</v>
      </c>
      <c r="L11">
        <v>12033</v>
      </c>
      <c r="M11">
        <v>12582</v>
      </c>
      <c r="N11">
        <v>12782</v>
      </c>
      <c r="O11">
        <v>14564</v>
      </c>
      <c r="P11">
        <v>14294</v>
      </c>
      <c r="Q11">
        <v>13302</v>
      </c>
      <c r="R11">
        <v>12005</v>
      </c>
      <c r="S11">
        <v>10279</v>
      </c>
      <c r="T11">
        <v>10925</v>
      </c>
      <c r="U11">
        <v>10471</v>
      </c>
      <c r="V11">
        <v>9625</v>
      </c>
      <c r="W11">
        <v>9073</v>
      </c>
      <c r="X11">
        <v>8282</v>
      </c>
      <c r="Y11">
        <v>8017</v>
      </c>
      <c r="Z11">
        <v>7672</v>
      </c>
    </row>
    <row r="12" spans="1:26" x14ac:dyDescent="0.3">
      <c r="A12" s="1" t="s">
        <v>10</v>
      </c>
      <c r="B12">
        <v>88.7</v>
      </c>
      <c r="C12">
        <v>78</v>
      </c>
      <c r="D12">
        <v>113.1</v>
      </c>
      <c r="E12">
        <v>142.4</v>
      </c>
      <c r="F12">
        <v>141.1</v>
      </c>
      <c r="G12">
        <v>141.69999999999999</v>
      </c>
      <c r="H12">
        <v>138.69999999999999</v>
      </c>
      <c r="I12">
        <v>128.6</v>
      </c>
      <c r="J12">
        <v>146</v>
      </c>
      <c r="K12">
        <v>126.5</v>
      </c>
      <c r="L12">
        <v>220</v>
      </c>
      <c r="M12">
        <v>201.4</v>
      </c>
      <c r="N12">
        <v>214.4</v>
      </c>
      <c r="O12">
        <v>229.8</v>
      </c>
      <c r="P12">
        <v>247.8</v>
      </c>
      <c r="Q12">
        <v>258.60000000000002</v>
      </c>
      <c r="R12">
        <v>255.9</v>
      </c>
      <c r="S12">
        <v>197.9</v>
      </c>
      <c r="T12">
        <v>230.5</v>
      </c>
      <c r="U12">
        <v>224.5</v>
      </c>
      <c r="V12">
        <v>234</v>
      </c>
      <c r="W12">
        <v>233.7</v>
      </c>
      <c r="X12">
        <v>244.7</v>
      </c>
      <c r="Y12">
        <v>234</v>
      </c>
      <c r="Z12">
        <v>246.9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3.33203125" style="1" bestFit="1" customWidth="1"/>
  </cols>
  <sheetData>
    <row r="1" spans="1:26" s="1" customFormat="1" x14ac:dyDescent="0.3">
      <c r="B1" s="1">
        <v>1997</v>
      </c>
      <c r="C1" s="1">
        <v>1998</v>
      </c>
      <c r="D1" s="1">
        <v>1999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  <c r="Y1" s="1">
        <v>2020</v>
      </c>
      <c r="Z1" s="1">
        <v>2021</v>
      </c>
    </row>
    <row r="2" spans="1:26" x14ac:dyDescent="0.3">
      <c r="A2" s="1" t="s">
        <v>1</v>
      </c>
      <c r="B2" s="2">
        <f>SUM(B3,B9,B10)</f>
        <v>62533</v>
      </c>
      <c r="C2" s="2">
        <f t="shared" ref="C2:Z2" si="0">SUM(C3,C9,C10)</f>
        <v>60888</v>
      </c>
      <c r="D2" s="2">
        <f t="shared" si="0"/>
        <v>59085</v>
      </c>
      <c r="E2" s="2">
        <f t="shared" si="0"/>
        <v>57136</v>
      </c>
      <c r="F2" s="2">
        <f t="shared" si="0"/>
        <v>54549</v>
      </c>
      <c r="G2" s="2">
        <f t="shared" si="0"/>
        <v>56392</v>
      </c>
      <c r="H2" s="2">
        <f t="shared" si="0"/>
        <v>52227</v>
      </c>
      <c r="I2" s="2">
        <f t="shared" si="0"/>
        <v>51355</v>
      </c>
      <c r="J2" s="2">
        <f t="shared" si="0"/>
        <v>46885</v>
      </c>
      <c r="K2" s="2">
        <f t="shared" si="0"/>
        <v>44285</v>
      </c>
      <c r="L2" s="2">
        <f t="shared" si="0"/>
        <v>53631</v>
      </c>
      <c r="M2" s="2">
        <f t="shared" si="0"/>
        <v>58104</v>
      </c>
      <c r="N2" s="2">
        <f t="shared" si="0"/>
        <v>64304</v>
      </c>
      <c r="O2" s="2">
        <f t="shared" si="0"/>
        <v>77644</v>
      </c>
      <c r="P2" s="2">
        <f t="shared" si="0"/>
        <v>82980</v>
      </c>
      <c r="Q2" s="2">
        <f t="shared" si="0"/>
        <v>79310</v>
      </c>
      <c r="R2" s="2">
        <f t="shared" si="0"/>
        <v>70175</v>
      </c>
      <c r="S2" s="2">
        <f t="shared" si="0"/>
        <v>63061</v>
      </c>
      <c r="T2" s="2">
        <f t="shared" si="0"/>
        <v>66046</v>
      </c>
      <c r="U2" s="2">
        <f t="shared" si="0"/>
        <v>69673</v>
      </c>
      <c r="V2" s="2">
        <f t="shared" si="0"/>
        <v>70405</v>
      </c>
      <c r="W2" s="2">
        <f t="shared" si="0"/>
        <v>63948</v>
      </c>
      <c r="X2" s="2">
        <f t="shared" si="0"/>
        <v>57285</v>
      </c>
      <c r="Y2" s="2">
        <f t="shared" si="0"/>
        <v>49206</v>
      </c>
      <c r="Z2" s="2">
        <f t="shared" si="0"/>
        <v>42683</v>
      </c>
    </row>
    <row r="3" spans="1:26" x14ac:dyDescent="0.3">
      <c r="A3" s="1" t="s">
        <v>9</v>
      </c>
      <c r="B3" s="2">
        <f>SUM(B4:B6)</f>
        <v>6397</v>
      </c>
      <c r="C3" s="2">
        <f t="shared" ref="C3:Z3" si="1">SUM(C4:C6)</f>
        <v>6982</v>
      </c>
      <c r="D3" s="2">
        <f t="shared" si="1"/>
        <v>9206</v>
      </c>
      <c r="E3" s="2">
        <f t="shared" si="1"/>
        <v>11875</v>
      </c>
      <c r="F3" s="2">
        <f t="shared" si="1"/>
        <v>11708</v>
      </c>
      <c r="G3" s="2">
        <f t="shared" si="1"/>
        <v>11930</v>
      </c>
      <c r="H3" s="2">
        <f t="shared" si="1"/>
        <v>10584</v>
      </c>
      <c r="I3" s="2">
        <f t="shared" si="1"/>
        <v>10146</v>
      </c>
      <c r="J3" s="2">
        <f t="shared" si="1"/>
        <v>10286</v>
      </c>
      <c r="K3" s="2">
        <f t="shared" si="1"/>
        <v>9964</v>
      </c>
      <c r="L3" s="2">
        <f t="shared" si="1"/>
        <v>12033</v>
      </c>
      <c r="M3" s="2">
        <f t="shared" si="1"/>
        <v>12582</v>
      </c>
      <c r="N3" s="2">
        <f t="shared" si="1"/>
        <v>12782</v>
      </c>
      <c r="O3" s="2">
        <f t="shared" si="1"/>
        <v>14564</v>
      </c>
      <c r="P3" s="2">
        <f t="shared" si="1"/>
        <v>14294</v>
      </c>
      <c r="Q3" s="2">
        <f t="shared" si="1"/>
        <v>13302</v>
      </c>
      <c r="R3" s="2">
        <f t="shared" si="1"/>
        <v>12005</v>
      </c>
      <c r="S3" s="2">
        <f t="shared" si="1"/>
        <v>10279</v>
      </c>
      <c r="T3" s="2">
        <f t="shared" si="1"/>
        <v>10925</v>
      </c>
      <c r="U3" s="2">
        <f t="shared" si="1"/>
        <v>10471</v>
      </c>
      <c r="V3" s="2">
        <f t="shared" si="1"/>
        <v>9625</v>
      </c>
      <c r="W3" s="2">
        <f t="shared" si="1"/>
        <v>9073</v>
      </c>
      <c r="X3" s="2">
        <f t="shared" si="1"/>
        <v>8282</v>
      </c>
      <c r="Y3" s="2">
        <f t="shared" si="1"/>
        <v>8017</v>
      </c>
      <c r="Z3" s="2">
        <f t="shared" si="1"/>
        <v>7672</v>
      </c>
    </row>
    <row r="4" spans="1:26" x14ac:dyDescent="0.3">
      <c r="A4" s="1" t="s">
        <v>2</v>
      </c>
      <c r="B4">
        <v>2272</v>
      </c>
      <c r="C4">
        <v>2657</v>
      </c>
      <c r="D4">
        <v>3748</v>
      </c>
      <c r="E4">
        <v>4828</v>
      </c>
      <c r="F4">
        <v>4493</v>
      </c>
      <c r="G4">
        <v>5362</v>
      </c>
      <c r="H4">
        <v>5215</v>
      </c>
      <c r="I4">
        <v>5365</v>
      </c>
      <c r="J4">
        <v>4991</v>
      </c>
      <c r="K4">
        <v>5165</v>
      </c>
      <c r="L4">
        <v>6423</v>
      </c>
      <c r="M4">
        <v>6416</v>
      </c>
      <c r="N4">
        <v>6292</v>
      </c>
      <c r="O4">
        <v>7024</v>
      </c>
      <c r="P4">
        <v>7251</v>
      </c>
      <c r="Q4">
        <v>6675</v>
      </c>
      <c r="R4">
        <v>5927</v>
      </c>
      <c r="S4">
        <v>5094</v>
      </c>
      <c r="T4">
        <v>5467</v>
      </c>
      <c r="U4">
        <v>4927</v>
      </c>
      <c r="V4">
        <v>4242</v>
      </c>
      <c r="W4">
        <v>3574</v>
      </c>
      <c r="X4">
        <v>3512</v>
      </c>
      <c r="Y4">
        <v>3603</v>
      </c>
      <c r="Z4">
        <v>3666</v>
      </c>
    </row>
    <row r="5" spans="1:26" x14ac:dyDescent="0.3">
      <c r="A5" s="1" t="s">
        <v>3</v>
      </c>
      <c r="B5">
        <v>1924</v>
      </c>
      <c r="C5">
        <v>1767</v>
      </c>
      <c r="D5">
        <v>2084</v>
      </c>
      <c r="E5">
        <v>2251</v>
      </c>
      <c r="F5">
        <v>2201</v>
      </c>
      <c r="G5">
        <v>2188</v>
      </c>
      <c r="H5">
        <v>2188</v>
      </c>
      <c r="I5">
        <v>2151</v>
      </c>
      <c r="J5">
        <v>2405</v>
      </c>
      <c r="K5">
        <v>2373</v>
      </c>
      <c r="L5">
        <v>2907</v>
      </c>
      <c r="M5">
        <v>3427</v>
      </c>
      <c r="N5">
        <v>3542</v>
      </c>
      <c r="O5">
        <v>3746</v>
      </c>
      <c r="P5">
        <v>3850</v>
      </c>
      <c r="Q5">
        <v>3658</v>
      </c>
      <c r="R5">
        <v>3663</v>
      </c>
      <c r="S5">
        <v>3416</v>
      </c>
      <c r="T5">
        <v>3475</v>
      </c>
      <c r="U5">
        <v>3669</v>
      </c>
      <c r="V5">
        <v>3469</v>
      </c>
      <c r="W5">
        <v>3434</v>
      </c>
      <c r="X5">
        <v>3243</v>
      </c>
      <c r="Y5">
        <v>3190</v>
      </c>
      <c r="Z5">
        <v>2992</v>
      </c>
    </row>
    <row r="6" spans="1:26" x14ac:dyDescent="0.3">
      <c r="A6" s="1" t="s">
        <v>6</v>
      </c>
      <c r="B6" s="2">
        <f>SUM(B7:B8)</f>
        <v>2201</v>
      </c>
      <c r="C6" s="2">
        <f t="shared" ref="C6:Z6" si="2">SUM(C7:C8)</f>
        <v>2558</v>
      </c>
      <c r="D6" s="2">
        <f t="shared" si="2"/>
        <v>3374</v>
      </c>
      <c r="E6" s="2">
        <f t="shared" si="2"/>
        <v>4796</v>
      </c>
      <c r="F6" s="2">
        <f t="shared" si="2"/>
        <v>5014</v>
      </c>
      <c r="G6" s="2">
        <f t="shared" si="2"/>
        <v>4380</v>
      </c>
      <c r="H6" s="2">
        <f t="shared" si="2"/>
        <v>3181</v>
      </c>
      <c r="I6" s="2">
        <f t="shared" si="2"/>
        <v>2630</v>
      </c>
      <c r="J6" s="2">
        <f t="shared" si="2"/>
        <v>2890</v>
      </c>
      <c r="K6" s="2">
        <f t="shared" si="2"/>
        <v>2426</v>
      </c>
      <c r="L6" s="2">
        <f t="shared" si="2"/>
        <v>2703</v>
      </c>
      <c r="M6" s="2">
        <f t="shared" si="2"/>
        <v>2739</v>
      </c>
      <c r="N6" s="2">
        <f t="shared" si="2"/>
        <v>2948</v>
      </c>
      <c r="O6" s="2">
        <f t="shared" si="2"/>
        <v>3794</v>
      </c>
      <c r="P6" s="2">
        <f t="shared" si="2"/>
        <v>3193</v>
      </c>
      <c r="Q6" s="2">
        <f t="shared" si="2"/>
        <v>2969</v>
      </c>
      <c r="R6" s="2">
        <f t="shared" si="2"/>
        <v>2415</v>
      </c>
      <c r="S6" s="2">
        <f t="shared" si="2"/>
        <v>1769</v>
      </c>
      <c r="T6" s="2">
        <f t="shared" si="2"/>
        <v>1983</v>
      </c>
      <c r="U6" s="2">
        <f t="shared" si="2"/>
        <v>1875</v>
      </c>
      <c r="V6" s="2">
        <f t="shared" si="2"/>
        <v>1914</v>
      </c>
      <c r="W6" s="2">
        <f t="shared" si="2"/>
        <v>2065</v>
      </c>
      <c r="X6" s="2">
        <f t="shared" si="2"/>
        <v>1527</v>
      </c>
      <c r="Y6" s="2">
        <f t="shared" si="2"/>
        <v>1224</v>
      </c>
      <c r="Z6" s="2">
        <f t="shared" si="2"/>
        <v>1014</v>
      </c>
    </row>
    <row r="7" spans="1:26" x14ac:dyDescent="0.3">
      <c r="A7" s="1" t="s">
        <v>7</v>
      </c>
      <c r="B7">
        <v>568</v>
      </c>
      <c r="C7">
        <v>671</v>
      </c>
      <c r="D7">
        <v>859</v>
      </c>
      <c r="E7">
        <v>1091</v>
      </c>
      <c r="F7">
        <v>1177</v>
      </c>
      <c r="G7">
        <v>1060</v>
      </c>
      <c r="H7">
        <v>747</v>
      </c>
      <c r="I7">
        <v>697</v>
      </c>
      <c r="J7">
        <v>788</v>
      </c>
      <c r="K7">
        <v>618</v>
      </c>
      <c r="L7">
        <v>840</v>
      </c>
      <c r="M7">
        <v>841</v>
      </c>
      <c r="N7">
        <v>905</v>
      </c>
      <c r="O7">
        <v>996</v>
      </c>
      <c r="P7">
        <v>946</v>
      </c>
      <c r="Q7">
        <v>1070</v>
      </c>
      <c r="R7">
        <v>985</v>
      </c>
      <c r="S7">
        <v>631</v>
      </c>
      <c r="T7">
        <v>741</v>
      </c>
      <c r="U7">
        <v>764</v>
      </c>
      <c r="V7">
        <v>719</v>
      </c>
      <c r="W7">
        <v>852</v>
      </c>
      <c r="X7">
        <v>569</v>
      </c>
      <c r="Y7">
        <v>504</v>
      </c>
      <c r="Z7">
        <v>398</v>
      </c>
    </row>
    <row r="8" spans="1:26" x14ac:dyDescent="0.3">
      <c r="A8" s="1" t="s">
        <v>8</v>
      </c>
      <c r="B8">
        <v>1633</v>
      </c>
      <c r="C8">
        <v>1887</v>
      </c>
      <c r="D8">
        <v>2515</v>
      </c>
      <c r="E8">
        <v>3705</v>
      </c>
      <c r="F8">
        <v>3837</v>
      </c>
      <c r="G8">
        <v>3320</v>
      </c>
      <c r="H8">
        <v>2434</v>
      </c>
      <c r="I8">
        <v>1933</v>
      </c>
      <c r="J8">
        <v>2102</v>
      </c>
      <c r="K8">
        <v>1808</v>
      </c>
      <c r="L8">
        <v>1863</v>
      </c>
      <c r="M8">
        <v>1898</v>
      </c>
      <c r="N8">
        <v>2043</v>
      </c>
      <c r="O8">
        <v>2798</v>
      </c>
      <c r="P8">
        <v>2247</v>
      </c>
      <c r="Q8">
        <v>1899</v>
      </c>
      <c r="R8">
        <v>1430</v>
      </c>
      <c r="S8">
        <v>1138</v>
      </c>
      <c r="T8">
        <v>1242</v>
      </c>
      <c r="U8">
        <v>1111</v>
      </c>
      <c r="V8">
        <v>1195</v>
      </c>
      <c r="W8">
        <v>1213</v>
      </c>
      <c r="X8">
        <v>958</v>
      </c>
      <c r="Y8">
        <v>720</v>
      </c>
      <c r="Z8">
        <v>616</v>
      </c>
    </row>
    <row r="9" spans="1:26" x14ac:dyDescent="0.3">
      <c r="A9" s="1" t="s">
        <v>4</v>
      </c>
      <c r="B9">
        <v>17405</v>
      </c>
      <c r="C9">
        <v>16114</v>
      </c>
      <c r="D9">
        <v>14265</v>
      </c>
      <c r="E9">
        <v>11439</v>
      </c>
      <c r="F9">
        <v>10766</v>
      </c>
      <c r="G9">
        <v>9791</v>
      </c>
      <c r="H9">
        <v>9225</v>
      </c>
      <c r="I9">
        <v>8563</v>
      </c>
      <c r="J9">
        <v>7255</v>
      </c>
      <c r="K9">
        <v>7143</v>
      </c>
      <c r="L9">
        <v>9475</v>
      </c>
      <c r="M9">
        <v>9827</v>
      </c>
      <c r="N9">
        <v>12104</v>
      </c>
      <c r="O9">
        <v>12790</v>
      </c>
      <c r="P9">
        <v>13372</v>
      </c>
      <c r="Q9">
        <v>11811</v>
      </c>
      <c r="R9">
        <v>11108</v>
      </c>
      <c r="S9">
        <v>10487</v>
      </c>
      <c r="T9">
        <v>10862</v>
      </c>
      <c r="U9">
        <v>11040</v>
      </c>
      <c r="V9">
        <v>10475</v>
      </c>
      <c r="W9">
        <v>8998</v>
      </c>
      <c r="X9">
        <v>8648</v>
      </c>
      <c r="Y9">
        <v>7982</v>
      </c>
      <c r="Z9">
        <v>7495</v>
      </c>
    </row>
    <row r="10" spans="1:26" x14ac:dyDescent="0.3">
      <c r="A10" s="1" t="s">
        <v>5</v>
      </c>
      <c r="B10">
        <v>38731</v>
      </c>
      <c r="C10">
        <v>37792</v>
      </c>
      <c r="D10">
        <v>35614</v>
      </c>
      <c r="E10">
        <v>33822</v>
      </c>
      <c r="F10">
        <v>32075</v>
      </c>
      <c r="G10">
        <v>34671</v>
      </c>
      <c r="H10">
        <v>32418</v>
      </c>
      <c r="I10">
        <v>32646</v>
      </c>
      <c r="J10">
        <v>29344</v>
      </c>
      <c r="K10">
        <v>27178</v>
      </c>
      <c r="L10">
        <v>32123</v>
      </c>
      <c r="M10">
        <v>35695</v>
      </c>
      <c r="N10">
        <v>39418</v>
      </c>
      <c r="O10">
        <v>50290</v>
      </c>
      <c r="P10">
        <v>55314</v>
      </c>
      <c r="Q10">
        <v>54197</v>
      </c>
      <c r="R10">
        <v>47062</v>
      </c>
      <c r="S10">
        <v>42295</v>
      </c>
      <c r="T10">
        <v>44259</v>
      </c>
      <c r="U10">
        <v>48162</v>
      </c>
      <c r="V10">
        <v>50305</v>
      </c>
      <c r="W10">
        <v>45877</v>
      </c>
      <c r="X10">
        <v>40355</v>
      </c>
      <c r="Y10">
        <v>33207</v>
      </c>
      <c r="Z10">
        <v>27516</v>
      </c>
    </row>
    <row r="12" spans="1:26" x14ac:dyDescent="0.3">
      <c r="A12" s="1" t="s">
        <v>1</v>
      </c>
      <c r="B12">
        <f>_xlfn.XLOOKUP($A12,'EEOC_Title_VII_charges_1997-202'!$A:$A,'EEOC_Title_VII_charges_1997-202'!B:B)</f>
        <v>62533</v>
      </c>
      <c r="C12">
        <f>_xlfn.XLOOKUP($A12,'EEOC_Title_VII_charges_1997-202'!$A:$A,'EEOC_Title_VII_charges_1997-202'!C:C)</f>
        <v>60888</v>
      </c>
      <c r="D12">
        <f>_xlfn.XLOOKUP($A12,'EEOC_Title_VII_charges_1997-202'!$A:$A,'EEOC_Title_VII_charges_1997-202'!D:D)</f>
        <v>59085</v>
      </c>
      <c r="E12">
        <f>_xlfn.XLOOKUP($A12,'EEOC_Title_VII_charges_1997-202'!$A:$A,'EEOC_Title_VII_charges_1997-202'!E:E)</f>
        <v>57136</v>
      </c>
      <c r="F12">
        <f>_xlfn.XLOOKUP($A12,'EEOC_Title_VII_charges_1997-202'!$A:$A,'EEOC_Title_VII_charges_1997-202'!F:F)</f>
        <v>54549</v>
      </c>
      <c r="G12">
        <f>_xlfn.XLOOKUP($A12,'EEOC_Title_VII_charges_1997-202'!$A:$A,'EEOC_Title_VII_charges_1997-202'!G:G)</f>
        <v>56392</v>
      </c>
      <c r="H12">
        <f>_xlfn.XLOOKUP($A12,'EEOC_Title_VII_charges_1997-202'!$A:$A,'EEOC_Title_VII_charges_1997-202'!H:H)</f>
        <v>52227</v>
      </c>
      <c r="I12">
        <f>_xlfn.XLOOKUP($A12,'EEOC_Title_VII_charges_1997-202'!$A:$A,'EEOC_Title_VII_charges_1997-202'!I:I)</f>
        <v>51355</v>
      </c>
      <c r="J12">
        <f>_xlfn.XLOOKUP($A12,'EEOC_Title_VII_charges_1997-202'!$A:$A,'EEOC_Title_VII_charges_1997-202'!J:J)</f>
        <v>46885</v>
      </c>
      <c r="K12">
        <f>_xlfn.XLOOKUP($A12,'EEOC_Title_VII_charges_1997-202'!$A:$A,'EEOC_Title_VII_charges_1997-202'!K:K)</f>
        <v>44228</v>
      </c>
      <c r="L12">
        <f>_xlfn.XLOOKUP($A12,'EEOC_Title_VII_charges_1997-202'!$A:$A,'EEOC_Title_VII_charges_1997-202'!L:L)</f>
        <v>53631</v>
      </c>
      <c r="M12">
        <f>_xlfn.XLOOKUP($A12,'EEOC_Title_VII_charges_1997-202'!$A:$A,'EEOC_Title_VII_charges_1997-202'!M:M)</f>
        <v>58104</v>
      </c>
      <c r="N12">
        <f>_xlfn.XLOOKUP($A12,'EEOC_Title_VII_charges_1997-202'!$A:$A,'EEOC_Title_VII_charges_1997-202'!N:N)</f>
        <v>64304</v>
      </c>
      <c r="O12">
        <f>_xlfn.XLOOKUP($A12,'EEOC_Title_VII_charges_1997-202'!$A:$A,'EEOC_Title_VII_charges_1997-202'!O:O)</f>
        <v>77644</v>
      </c>
      <c r="P12">
        <f>_xlfn.XLOOKUP($A12,'EEOC_Title_VII_charges_1997-202'!$A:$A,'EEOC_Title_VII_charges_1997-202'!P:P)</f>
        <v>82980</v>
      </c>
      <c r="Q12">
        <f>_xlfn.XLOOKUP($A12,'EEOC_Title_VII_charges_1997-202'!$A:$A,'EEOC_Title_VII_charges_1997-202'!Q:Q)</f>
        <v>79310</v>
      </c>
      <c r="R12">
        <f>_xlfn.XLOOKUP($A12,'EEOC_Title_VII_charges_1997-202'!$A:$A,'EEOC_Title_VII_charges_1997-202'!R:R)</f>
        <v>70175</v>
      </c>
      <c r="S12">
        <f>_xlfn.XLOOKUP($A12,'EEOC_Title_VII_charges_1997-202'!$A:$A,'EEOC_Title_VII_charges_1997-202'!S:S)</f>
        <v>63061</v>
      </c>
      <c r="T12">
        <f>_xlfn.XLOOKUP($A12,'EEOC_Title_VII_charges_1997-202'!$A:$A,'EEOC_Title_VII_charges_1997-202'!T:T)</f>
        <v>66046</v>
      </c>
      <c r="U12">
        <f>_xlfn.XLOOKUP($A12,'EEOC_Title_VII_charges_1997-202'!$A:$A,'EEOC_Title_VII_charges_1997-202'!U:U)</f>
        <v>69673</v>
      </c>
      <c r="V12">
        <f>_xlfn.XLOOKUP($A12,'EEOC_Title_VII_charges_1997-202'!$A:$A,'EEOC_Title_VII_charges_1997-202'!V:V)</f>
        <v>70405</v>
      </c>
      <c r="W12">
        <f>_xlfn.XLOOKUP($A12,'EEOC_Title_VII_charges_1997-202'!$A:$A,'EEOC_Title_VII_charges_1997-202'!W:W)</f>
        <v>63948</v>
      </c>
      <c r="X12">
        <f>_xlfn.XLOOKUP($A12,'EEOC_Title_VII_charges_1997-202'!$A:$A,'EEOC_Title_VII_charges_1997-202'!X:X)</f>
        <v>57285</v>
      </c>
      <c r="Y12">
        <f>_xlfn.XLOOKUP($A12,'EEOC_Title_VII_charges_1997-202'!$A:$A,'EEOC_Title_VII_charges_1997-202'!Y:Y)</f>
        <v>49206</v>
      </c>
      <c r="Z12">
        <f>_xlfn.XLOOKUP($A12,'EEOC_Title_VII_charges_1997-202'!$A:$A,'EEOC_Title_VII_charges_1997-202'!Z:Z)</f>
        <v>42683</v>
      </c>
    </row>
    <row r="13" spans="1:26" x14ac:dyDescent="0.3">
      <c r="A13" s="1" t="s">
        <v>9</v>
      </c>
      <c r="B13">
        <f>_xlfn.XLOOKUP($A13,'EEOC_Title_VII_charges_1997-202'!$A:$A,'EEOC_Title_VII_charges_1997-202'!B:B)</f>
        <v>6397</v>
      </c>
      <c r="C13">
        <f>_xlfn.XLOOKUP($A13,'EEOC_Title_VII_charges_1997-202'!$A:$A,'EEOC_Title_VII_charges_1997-202'!C:C)</f>
        <v>6982</v>
      </c>
      <c r="D13">
        <f>_xlfn.XLOOKUP($A13,'EEOC_Title_VII_charges_1997-202'!$A:$A,'EEOC_Title_VII_charges_1997-202'!D:D)</f>
        <v>9206</v>
      </c>
      <c r="E13">
        <f>_xlfn.XLOOKUP($A13,'EEOC_Title_VII_charges_1997-202'!$A:$A,'EEOC_Title_VII_charges_1997-202'!E:E)</f>
        <v>11875</v>
      </c>
      <c r="F13">
        <f>_xlfn.XLOOKUP($A13,'EEOC_Title_VII_charges_1997-202'!$A:$A,'EEOC_Title_VII_charges_1997-202'!F:F)</f>
        <v>11708</v>
      </c>
      <c r="G13">
        <f>_xlfn.XLOOKUP($A13,'EEOC_Title_VII_charges_1997-202'!$A:$A,'EEOC_Title_VII_charges_1997-202'!G:G)</f>
        <v>11930</v>
      </c>
      <c r="H13">
        <f>_xlfn.XLOOKUP($A13,'EEOC_Title_VII_charges_1997-202'!$A:$A,'EEOC_Title_VII_charges_1997-202'!H:H)</f>
        <v>10584</v>
      </c>
      <c r="I13">
        <f>_xlfn.XLOOKUP($A13,'EEOC_Title_VII_charges_1997-202'!$A:$A,'EEOC_Title_VII_charges_1997-202'!I:I)</f>
        <v>10146</v>
      </c>
      <c r="J13">
        <f>_xlfn.XLOOKUP($A13,'EEOC_Title_VII_charges_1997-202'!$A:$A,'EEOC_Title_VII_charges_1997-202'!J:J)</f>
        <v>10286</v>
      </c>
      <c r="K13">
        <f>_xlfn.XLOOKUP($A13,'EEOC_Title_VII_charges_1997-202'!$A:$A,'EEOC_Title_VII_charges_1997-202'!K:K)</f>
        <v>9964</v>
      </c>
      <c r="L13">
        <f>_xlfn.XLOOKUP($A13,'EEOC_Title_VII_charges_1997-202'!$A:$A,'EEOC_Title_VII_charges_1997-202'!L:L)</f>
        <v>12033</v>
      </c>
      <c r="M13">
        <f>_xlfn.XLOOKUP($A13,'EEOC_Title_VII_charges_1997-202'!$A:$A,'EEOC_Title_VII_charges_1997-202'!M:M)</f>
        <v>12582</v>
      </c>
      <c r="N13">
        <f>_xlfn.XLOOKUP($A13,'EEOC_Title_VII_charges_1997-202'!$A:$A,'EEOC_Title_VII_charges_1997-202'!N:N)</f>
        <v>12782</v>
      </c>
      <c r="O13">
        <f>_xlfn.XLOOKUP($A13,'EEOC_Title_VII_charges_1997-202'!$A:$A,'EEOC_Title_VII_charges_1997-202'!O:O)</f>
        <v>14564</v>
      </c>
      <c r="P13">
        <f>_xlfn.XLOOKUP($A13,'EEOC_Title_VII_charges_1997-202'!$A:$A,'EEOC_Title_VII_charges_1997-202'!P:P)</f>
        <v>14294</v>
      </c>
      <c r="Q13">
        <f>_xlfn.XLOOKUP($A13,'EEOC_Title_VII_charges_1997-202'!$A:$A,'EEOC_Title_VII_charges_1997-202'!Q:Q)</f>
        <v>13302</v>
      </c>
      <c r="R13">
        <f>_xlfn.XLOOKUP($A13,'EEOC_Title_VII_charges_1997-202'!$A:$A,'EEOC_Title_VII_charges_1997-202'!R:R)</f>
        <v>12005</v>
      </c>
      <c r="S13">
        <f>_xlfn.XLOOKUP($A13,'EEOC_Title_VII_charges_1997-202'!$A:$A,'EEOC_Title_VII_charges_1997-202'!S:S)</f>
        <v>10279</v>
      </c>
      <c r="T13">
        <f>_xlfn.XLOOKUP($A13,'EEOC_Title_VII_charges_1997-202'!$A:$A,'EEOC_Title_VII_charges_1997-202'!T:T)</f>
        <v>10925</v>
      </c>
      <c r="U13">
        <f>_xlfn.XLOOKUP($A13,'EEOC_Title_VII_charges_1997-202'!$A:$A,'EEOC_Title_VII_charges_1997-202'!U:U)</f>
        <v>10471</v>
      </c>
      <c r="V13">
        <f>_xlfn.XLOOKUP($A13,'EEOC_Title_VII_charges_1997-202'!$A:$A,'EEOC_Title_VII_charges_1997-202'!V:V)</f>
        <v>9625</v>
      </c>
      <c r="W13">
        <f>_xlfn.XLOOKUP($A13,'EEOC_Title_VII_charges_1997-202'!$A:$A,'EEOC_Title_VII_charges_1997-202'!W:W)</f>
        <v>9073</v>
      </c>
      <c r="X13">
        <f>_xlfn.XLOOKUP($A13,'EEOC_Title_VII_charges_1997-202'!$A:$A,'EEOC_Title_VII_charges_1997-202'!X:X)</f>
        <v>8282</v>
      </c>
      <c r="Y13">
        <f>_xlfn.XLOOKUP($A13,'EEOC_Title_VII_charges_1997-202'!$A:$A,'EEOC_Title_VII_charges_1997-202'!Y:Y)</f>
        <v>8017</v>
      </c>
      <c r="Z13">
        <f>_xlfn.XLOOKUP($A13,'EEOC_Title_VII_charges_1997-202'!$A:$A,'EEOC_Title_VII_charges_1997-202'!Z:Z)</f>
        <v>7672</v>
      </c>
    </row>
    <row r="14" spans="1:26" x14ac:dyDescent="0.3">
      <c r="A14" s="1" t="s">
        <v>2</v>
      </c>
      <c r="B14">
        <f>_xlfn.XLOOKUP($A14,'EEOC_Title_VII_charges_1997-202'!$A:$A,'EEOC_Title_VII_charges_1997-202'!B:B)</f>
        <v>2272</v>
      </c>
      <c r="C14">
        <f>_xlfn.XLOOKUP($A14,'EEOC_Title_VII_charges_1997-202'!$A:$A,'EEOC_Title_VII_charges_1997-202'!C:C)</f>
        <v>2657</v>
      </c>
      <c r="D14">
        <f>_xlfn.XLOOKUP($A14,'EEOC_Title_VII_charges_1997-202'!$A:$A,'EEOC_Title_VII_charges_1997-202'!D:D)</f>
        <v>3748</v>
      </c>
      <c r="E14">
        <f>_xlfn.XLOOKUP($A14,'EEOC_Title_VII_charges_1997-202'!$A:$A,'EEOC_Title_VII_charges_1997-202'!E:E)</f>
        <v>4828</v>
      </c>
      <c r="F14">
        <f>_xlfn.XLOOKUP($A14,'EEOC_Title_VII_charges_1997-202'!$A:$A,'EEOC_Title_VII_charges_1997-202'!F:F)</f>
        <v>4493</v>
      </c>
      <c r="G14">
        <f>_xlfn.XLOOKUP($A14,'EEOC_Title_VII_charges_1997-202'!$A:$A,'EEOC_Title_VII_charges_1997-202'!G:G)</f>
        <v>5362</v>
      </c>
      <c r="H14">
        <f>_xlfn.XLOOKUP($A14,'EEOC_Title_VII_charges_1997-202'!$A:$A,'EEOC_Title_VII_charges_1997-202'!H:H)</f>
        <v>5215</v>
      </c>
      <c r="I14">
        <f>_xlfn.XLOOKUP($A14,'EEOC_Title_VII_charges_1997-202'!$A:$A,'EEOC_Title_VII_charges_1997-202'!I:I)</f>
        <v>5365</v>
      </c>
      <c r="J14">
        <f>_xlfn.XLOOKUP($A14,'EEOC_Title_VII_charges_1997-202'!$A:$A,'EEOC_Title_VII_charges_1997-202'!J:J)</f>
        <v>4991</v>
      </c>
      <c r="K14">
        <f>_xlfn.XLOOKUP($A14,'EEOC_Title_VII_charges_1997-202'!$A:$A,'EEOC_Title_VII_charges_1997-202'!K:K)</f>
        <v>5165</v>
      </c>
      <c r="L14">
        <f>_xlfn.XLOOKUP($A14,'EEOC_Title_VII_charges_1997-202'!$A:$A,'EEOC_Title_VII_charges_1997-202'!L:L)</f>
        <v>6423</v>
      </c>
      <c r="M14">
        <f>_xlfn.XLOOKUP($A14,'EEOC_Title_VII_charges_1997-202'!$A:$A,'EEOC_Title_VII_charges_1997-202'!M:M)</f>
        <v>6416</v>
      </c>
      <c r="N14">
        <f>_xlfn.XLOOKUP($A14,'EEOC_Title_VII_charges_1997-202'!$A:$A,'EEOC_Title_VII_charges_1997-202'!N:N)</f>
        <v>6292</v>
      </c>
      <c r="O14">
        <f>_xlfn.XLOOKUP($A14,'EEOC_Title_VII_charges_1997-202'!$A:$A,'EEOC_Title_VII_charges_1997-202'!O:O)</f>
        <v>7024</v>
      </c>
      <c r="P14">
        <f>_xlfn.XLOOKUP($A14,'EEOC_Title_VII_charges_1997-202'!$A:$A,'EEOC_Title_VII_charges_1997-202'!P:P)</f>
        <v>7251</v>
      </c>
      <c r="Q14">
        <f>_xlfn.XLOOKUP($A14,'EEOC_Title_VII_charges_1997-202'!$A:$A,'EEOC_Title_VII_charges_1997-202'!Q:Q)</f>
        <v>6675</v>
      </c>
      <c r="R14">
        <f>_xlfn.XLOOKUP($A14,'EEOC_Title_VII_charges_1997-202'!$A:$A,'EEOC_Title_VII_charges_1997-202'!R:R)</f>
        <v>5927</v>
      </c>
      <c r="S14">
        <f>_xlfn.XLOOKUP($A14,'EEOC_Title_VII_charges_1997-202'!$A:$A,'EEOC_Title_VII_charges_1997-202'!S:S)</f>
        <v>5094</v>
      </c>
      <c r="T14">
        <f>_xlfn.XLOOKUP($A14,'EEOC_Title_VII_charges_1997-202'!$A:$A,'EEOC_Title_VII_charges_1997-202'!T:T)</f>
        <v>5467</v>
      </c>
      <c r="U14">
        <f>_xlfn.XLOOKUP($A14,'EEOC_Title_VII_charges_1997-202'!$A:$A,'EEOC_Title_VII_charges_1997-202'!U:U)</f>
        <v>4927</v>
      </c>
      <c r="V14">
        <f>_xlfn.XLOOKUP($A14,'EEOC_Title_VII_charges_1997-202'!$A:$A,'EEOC_Title_VII_charges_1997-202'!V:V)</f>
        <v>4242</v>
      </c>
      <c r="W14">
        <f>_xlfn.XLOOKUP($A14,'EEOC_Title_VII_charges_1997-202'!$A:$A,'EEOC_Title_VII_charges_1997-202'!W:W)</f>
        <v>3574</v>
      </c>
      <c r="X14">
        <f>_xlfn.XLOOKUP($A14,'EEOC_Title_VII_charges_1997-202'!$A:$A,'EEOC_Title_VII_charges_1997-202'!X:X)</f>
        <v>3512</v>
      </c>
      <c r="Y14">
        <f>_xlfn.XLOOKUP($A14,'EEOC_Title_VII_charges_1997-202'!$A:$A,'EEOC_Title_VII_charges_1997-202'!Y:Y)</f>
        <v>3603</v>
      </c>
      <c r="Z14">
        <f>_xlfn.XLOOKUP($A14,'EEOC_Title_VII_charges_1997-202'!$A:$A,'EEOC_Title_VII_charges_1997-202'!Z:Z)</f>
        <v>3666</v>
      </c>
    </row>
    <row r="15" spans="1:26" x14ac:dyDescent="0.3">
      <c r="A15" s="1" t="s">
        <v>3</v>
      </c>
      <c r="B15">
        <f>_xlfn.XLOOKUP($A15,'EEOC_Title_VII_charges_1997-202'!$A:$A,'EEOC_Title_VII_charges_1997-202'!B:B)</f>
        <v>1924</v>
      </c>
      <c r="C15">
        <f>_xlfn.XLOOKUP($A15,'EEOC_Title_VII_charges_1997-202'!$A:$A,'EEOC_Title_VII_charges_1997-202'!C:C)</f>
        <v>1767</v>
      </c>
      <c r="D15">
        <f>_xlfn.XLOOKUP($A15,'EEOC_Title_VII_charges_1997-202'!$A:$A,'EEOC_Title_VII_charges_1997-202'!D:D)</f>
        <v>2084</v>
      </c>
      <c r="E15">
        <f>_xlfn.XLOOKUP($A15,'EEOC_Title_VII_charges_1997-202'!$A:$A,'EEOC_Title_VII_charges_1997-202'!E:E)</f>
        <v>2251</v>
      </c>
      <c r="F15">
        <f>_xlfn.XLOOKUP($A15,'EEOC_Title_VII_charges_1997-202'!$A:$A,'EEOC_Title_VII_charges_1997-202'!F:F)</f>
        <v>2201</v>
      </c>
      <c r="G15">
        <f>_xlfn.XLOOKUP($A15,'EEOC_Title_VII_charges_1997-202'!$A:$A,'EEOC_Title_VII_charges_1997-202'!G:G)</f>
        <v>2188</v>
      </c>
      <c r="H15">
        <f>_xlfn.XLOOKUP($A15,'EEOC_Title_VII_charges_1997-202'!$A:$A,'EEOC_Title_VII_charges_1997-202'!H:H)</f>
        <v>2188</v>
      </c>
      <c r="I15">
        <f>_xlfn.XLOOKUP($A15,'EEOC_Title_VII_charges_1997-202'!$A:$A,'EEOC_Title_VII_charges_1997-202'!I:I)</f>
        <v>2151</v>
      </c>
      <c r="J15">
        <f>_xlfn.XLOOKUP($A15,'EEOC_Title_VII_charges_1997-202'!$A:$A,'EEOC_Title_VII_charges_1997-202'!J:J)</f>
        <v>2405</v>
      </c>
      <c r="K15">
        <f>_xlfn.XLOOKUP($A15,'EEOC_Title_VII_charges_1997-202'!$A:$A,'EEOC_Title_VII_charges_1997-202'!K:K)</f>
        <v>2373</v>
      </c>
      <c r="L15">
        <f>_xlfn.XLOOKUP($A15,'EEOC_Title_VII_charges_1997-202'!$A:$A,'EEOC_Title_VII_charges_1997-202'!L:L)</f>
        <v>2907</v>
      </c>
      <c r="M15">
        <f>_xlfn.XLOOKUP($A15,'EEOC_Title_VII_charges_1997-202'!$A:$A,'EEOC_Title_VII_charges_1997-202'!M:M)</f>
        <v>3427</v>
      </c>
      <c r="N15">
        <f>_xlfn.XLOOKUP($A15,'EEOC_Title_VII_charges_1997-202'!$A:$A,'EEOC_Title_VII_charges_1997-202'!N:N)</f>
        <v>3542</v>
      </c>
      <c r="O15">
        <f>_xlfn.XLOOKUP($A15,'EEOC_Title_VII_charges_1997-202'!$A:$A,'EEOC_Title_VII_charges_1997-202'!O:O)</f>
        <v>3746</v>
      </c>
      <c r="P15">
        <f>_xlfn.XLOOKUP($A15,'EEOC_Title_VII_charges_1997-202'!$A:$A,'EEOC_Title_VII_charges_1997-202'!P:P)</f>
        <v>3850</v>
      </c>
      <c r="Q15">
        <f>_xlfn.XLOOKUP($A15,'EEOC_Title_VII_charges_1997-202'!$A:$A,'EEOC_Title_VII_charges_1997-202'!Q:Q)</f>
        <v>3658</v>
      </c>
      <c r="R15">
        <f>_xlfn.XLOOKUP($A15,'EEOC_Title_VII_charges_1997-202'!$A:$A,'EEOC_Title_VII_charges_1997-202'!R:R)</f>
        <v>3663</v>
      </c>
      <c r="S15">
        <f>_xlfn.XLOOKUP($A15,'EEOC_Title_VII_charges_1997-202'!$A:$A,'EEOC_Title_VII_charges_1997-202'!S:S)</f>
        <v>3416</v>
      </c>
      <c r="T15">
        <f>_xlfn.XLOOKUP($A15,'EEOC_Title_VII_charges_1997-202'!$A:$A,'EEOC_Title_VII_charges_1997-202'!T:T)</f>
        <v>3475</v>
      </c>
      <c r="U15">
        <f>_xlfn.XLOOKUP($A15,'EEOC_Title_VII_charges_1997-202'!$A:$A,'EEOC_Title_VII_charges_1997-202'!U:U)</f>
        <v>3669</v>
      </c>
      <c r="V15">
        <f>_xlfn.XLOOKUP($A15,'EEOC_Title_VII_charges_1997-202'!$A:$A,'EEOC_Title_VII_charges_1997-202'!V:V)</f>
        <v>3469</v>
      </c>
      <c r="W15">
        <f>_xlfn.XLOOKUP($A15,'EEOC_Title_VII_charges_1997-202'!$A:$A,'EEOC_Title_VII_charges_1997-202'!W:W)</f>
        <v>3434</v>
      </c>
      <c r="X15">
        <f>_xlfn.XLOOKUP($A15,'EEOC_Title_VII_charges_1997-202'!$A:$A,'EEOC_Title_VII_charges_1997-202'!X:X)</f>
        <v>3243</v>
      </c>
      <c r="Y15">
        <f>_xlfn.XLOOKUP($A15,'EEOC_Title_VII_charges_1997-202'!$A:$A,'EEOC_Title_VII_charges_1997-202'!Y:Y)</f>
        <v>3190</v>
      </c>
      <c r="Z15">
        <f>_xlfn.XLOOKUP($A15,'EEOC_Title_VII_charges_1997-202'!$A:$A,'EEOC_Title_VII_charges_1997-202'!Z:Z)</f>
        <v>2992</v>
      </c>
    </row>
    <row r="16" spans="1:26" x14ac:dyDescent="0.3">
      <c r="A16" s="1" t="s">
        <v>6</v>
      </c>
      <c r="B16">
        <f>_xlfn.XLOOKUP($A16,'EEOC_Title_VII_charges_1997-202'!$A:$A,'EEOC_Title_VII_charges_1997-202'!B:B)</f>
        <v>2201</v>
      </c>
      <c r="C16">
        <f>_xlfn.XLOOKUP($A16,'EEOC_Title_VII_charges_1997-202'!$A:$A,'EEOC_Title_VII_charges_1997-202'!C:C)</f>
        <v>2558</v>
      </c>
      <c r="D16">
        <f>_xlfn.XLOOKUP($A16,'EEOC_Title_VII_charges_1997-202'!$A:$A,'EEOC_Title_VII_charges_1997-202'!D:D)</f>
        <v>3374</v>
      </c>
      <c r="E16">
        <f>_xlfn.XLOOKUP($A16,'EEOC_Title_VII_charges_1997-202'!$A:$A,'EEOC_Title_VII_charges_1997-202'!E:E)</f>
        <v>4796</v>
      </c>
      <c r="F16">
        <f>_xlfn.XLOOKUP($A16,'EEOC_Title_VII_charges_1997-202'!$A:$A,'EEOC_Title_VII_charges_1997-202'!F:F)</f>
        <v>5014</v>
      </c>
      <c r="G16">
        <f>_xlfn.XLOOKUP($A16,'EEOC_Title_VII_charges_1997-202'!$A:$A,'EEOC_Title_VII_charges_1997-202'!G:G)</f>
        <v>4380</v>
      </c>
      <c r="H16">
        <f>_xlfn.XLOOKUP($A16,'EEOC_Title_VII_charges_1997-202'!$A:$A,'EEOC_Title_VII_charges_1997-202'!H:H)</f>
        <v>3181</v>
      </c>
      <c r="I16">
        <f>_xlfn.XLOOKUP($A16,'EEOC_Title_VII_charges_1997-202'!$A:$A,'EEOC_Title_VII_charges_1997-202'!I:I)</f>
        <v>2630</v>
      </c>
      <c r="J16">
        <f>_xlfn.XLOOKUP($A16,'EEOC_Title_VII_charges_1997-202'!$A:$A,'EEOC_Title_VII_charges_1997-202'!J:J)</f>
        <v>2890</v>
      </c>
      <c r="K16">
        <f>_xlfn.XLOOKUP($A16,'EEOC_Title_VII_charges_1997-202'!$A:$A,'EEOC_Title_VII_charges_1997-202'!K:K)</f>
        <v>2426</v>
      </c>
      <c r="L16">
        <f>_xlfn.XLOOKUP($A16,'EEOC_Title_VII_charges_1997-202'!$A:$A,'EEOC_Title_VII_charges_1997-202'!L:L)</f>
        <v>2703</v>
      </c>
      <c r="M16">
        <f>_xlfn.XLOOKUP($A16,'EEOC_Title_VII_charges_1997-202'!$A:$A,'EEOC_Title_VII_charges_1997-202'!M:M)</f>
        <v>2739</v>
      </c>
      <c r="N16">
        <f>_xlfn.XLOOKUP($A16,'EEOC_Title_VII_charges_1997-202'!$A:$A,'EEOC_Title_VII_charges_1997-202'!N:N)</f>
        <v>2948</v>
      </c>
      <c r="O16">
        <f>_xlfn.XLOOKUP($A16,'EEOC_Title_VII_charges_1997-202'!$A:$A,'EEOC_Title_VII_charges_1997-202'!O:O)</f>
        <v>3794</v>
      </c>
      <c r="P16">
        <f>_xlfn.XLOOKUP($A16,'EEOC_Title_VII_charges_1997-202'!$A:$A,'EEOC_Title_VII_charges_1997-202'!P:P)</f>
        <v>3193</v>
      </c>
      <c r="Q16">
        <f>_xlfn.XLOOKUP($A16,'EEOC_Title_VII_charges_1997-202'!$A:$A,'EEOC_Title_VII_charges_1997-202'!Q:Q)</f>
        <v>2969</v>
      </c>
      <c r="R16">
        <f>_xlfn.XLOOKUP($A16,'EEOC_Title_VII_charges_1997-202'!$A:$A,'EEOC_Title_VII_charges_1997-202'!R:R)</f>
        <v>2415</v>
      </c>
      <c r="S16">
        <f>_xlfn.XLOOKUP($A16,'EEOC_Title_VII_charges_1997-202'!$A:$A,'EEOC_Title_VII_charges_1997-202'!S:S)</f>
        <v>1769</v>
      </c>
      <c r="T16">
        <f>_xlfn.XLOOKUP($A16,'EEOC_Title_VII_charges_1997-202'!$A:$A,'EEOC_Title_VII_charges_1997-202'!T:T)</f>
        <v>1983</v>
      </c>
      <c r="U16">
        <f>_xlfn.XLOOKUP($A16,'EEOC_Title_VII_charges_1997-202'!$A:$A,'EEOC_Title_VII_charges_1997-202'!U:U)</f>
        <v>1875</v>
      </c>
      <c r="V16">
        <f>_xlfn.XLOOKUP($A16,'EEOC_Title_VII_charges_1997-202'!$A:$A,'EEOC_Title_VII_charges_1997-202'!V:V)</f>
        <v>1914</v>
      </c>
      <c r="W16">
        <f>_xlfn.XLOOKUP($A16,'EEOC_Title_VII_charges_1997-202'!$A:$A,'EEOC_Title_VII_charges_1997-202'!W:W)</f>
        <v>2065</v>
      </c>
      <c r="X16">
        <f>_xlfn.XLOOKUP($A16,'EEOC_Title_VII_charges_1997-202'!$A:$A,'EEOC_Title_VII_charges_1997-202'!X:X)</f>
        <v>1527</v>
      </c>
      <c r="Y16">
        <f>_xlfn.XLOOKUP($A16,'EEOC_Title_VII_charges_1997-202'!$A:$A,'EEOC_Title_VII_charges_1997-202'!Y:Y)</f>
        <v>1224</v>
      </c>
      <c r="Z16">
        <f>_xlfn.XLOOKUP($A16,'EEOC_Title_VII_charges_1997-202'!$A:$A,'EEOC_Title_VII_charges_1997-202'!Z:Z)</f>
        <v>1014</v>
      </c>
    </row>
    <row r="17" spans="1:26" x14ac:dyDescent="0.3">
      <c r="A17" s="1" t="s">
        <v>7</v>
      </c>
      <c r="B17">
        <f>_xlfn.XLOOKUP($A17,'EEOC_Title_VII_charges_1997-202'!$A:$A,'EEOC_Title_VII_charges_1997-202'!B:B)</f>
        <v>568</v>
      </c>
      <c r="C17">
        <f>_xlfn.XLOOKUP($A17,'EEOC_Title_VII_charges_1997-202'!$A:$A,'EEOC_Title_VII_charges_1997-202'!C:C)</f>
        <v>671</v>
      </c>
      <c r="D17">
        <f>_xlfn.XLOOKUP($A17,'EEOC_Title_VII_charges_1997-202'!$A:$A,'EEOC_Title_VII_charges_1997-202'!D:D)</f>
        <v>859</v>
      </c>
      <c r="E17">
        <f>_xlfn.XLOOKUP($A17,'EEOC_Title_VII_charges_1997-202'!$A:$A,'EEOC_Title_VII_charges_1997-202'!E:E)</f>
        <v>1091</v>
      </c>
      <c r="F17">
        <f>_xlfn.XLOOKUP($A17,'EEOC_Title_VII_charges_1997-202'!$A:$A,'EEOC_Title_VII_charges_1997-202'!F:F)</f>
        <v>1177</v>
      </c>
      <c r="G17">
        <f>_xlfn.XLOOKUP($A17,'EEOC_Title_VII_charges_1997-202'!$A:$A,'EEOC_Title_VII_charges_1997-202'!G:G)</f>
        <v>1060</v>
      </c>
      <c r="H17">
        <f>_xlfn.XLOOKUP($A17,'EEOC_Title_VII_charges_1997-202'!$A:$A,'EEOC_Title_VII_charges_1997-202'!H:H)</f>
        <v>747</v>
      </c>
      <c r="I17">
        <f>_xlfn.XLOOKUP($A17,'EEOC_Title_VII_charges_1997-202'!$A:$A,'EEOC_Title_VII_charges_1997-202'!I:I)</f>
        <v>697</v>
      </c>
      <c r="J17">
        <f>_xlfn.XLOOKUP($A17,'EEOC_Title_VII_charges_1997-202'!$A:$A,'EEOC_Title_VII_charges_1997-202'!J:J)</f>
        <v>788</v>
      </c>
      <c r="K17">
        <f>_xlfn.XLOOKUP($A17,'EEOC_Title_VII_charges_1997-202'!$A:$A,'EEOC_Title_VII_charges_1997-202'!K:K)</f>
        <v>618</v>
      </c>
      <c r="L17">
        <f>_xlfn.XLOOKUP($A17,'EEOC_Title_VII_charges_1997-202'!$A:$A,'EEOC_Title_VII_charges_1997-202'!L:L)</f>
        <v>840</v>
      </c>
      <c r="M17">
        <f>_xlfn.XLOOKUP($A17,'EEOC_Title_VII_charges_1997-202'!$A:$A,'EEOC_Title_VII_charges_1997-202'!M:M)</f>
        <v>841</v>
      </c>
      <c r="N17">
        <f>_xlfn.XLOOKUP($A17,'EEOC_Title_VII_charges_1997-202'!$A:$A,'EEOC_Title_VII_charges_1997-202'!N:N)</f>
        <v>905</v>
      </c>
      <c r="O17">
        <f>_xlfn.XLOOKUP($A17,'EEOC_Title_VII_charges_1997-202'!$A:$A,'EEOC_Title_VII_charges_1997-202'!O:O)</f>
        <v>996</v>
      </c>
      <c r="P17">
        <f>_xlfn.XLOOKUP($A17,'EEOC_Title_VII_charges_1997-202'!$A:$A,'EEOC_Title_VII_charges_1997-202'!P:P)</f>
        <v>946</v>
      </c>
      <c r="Q17">
        <f>_xlfn.XLOOKUP($A17,'EEOC_Title_VII_charges_1997-202'!$A:$A,'EEOC_Title_VII_charges_1997-202'!Q:Q)</f>
        <v>1070</v>
      </c>
      <c r="R17">
        <f>_xlfn.XLOOKUP($A17,'EEOC_Title_VII_charges_1997-202'!$A:$A,'EEOC_Title_VII_charges_1997-202'!R:R)</f>
        <v>985</v>
      </c>
      <c r="S17">
        <f>_xlfn.XLOOKUP($A17,'EEOC_Title_VII_charges_1997-202'!$A:$A,'EEOC_Title_VII_charges_1997-202'!S:S)</f>
        <v>631</v>
      </c>
      <c r="T17">
        <f>_xlfn.XLOOKUP($A17,'EEOC_Title_VII_charges_1997-202'!$A:$A,'EEOC_Title_VII_charges_1997-202'!T:T)</f>
        <v>741</v>
      </c>
      <c r="U17">
        <f>_xlfn.XLOOKUP($A17,'EEOC_Title_VII_charges_1997-202'!$A:$A,'EEOC_Title_VII_charges_1997-202'!U:U)</f>
        <v>764</v>
      </c>
      <c r="V17">
        <f>_xlfn.XLOOKUP($A17,'EEOC_Title_VII_charges_1997-202'!$A:$A,'EEOC_Title_VII_charges_1997-202'!V:V)</f>
        <v>719</v>
      </c>
      <c r="W17">
        <f>_xlfn.XLOOKUP($A17,'EEOC_Title_VII_charges_1997-202'!$A:$A,'EEOC_Title_VII_charges_1997-202'!W:W)</f>
        <v>852</v>
      </c>
      <c r="X17">
        <f>_xlfn.XLOOKUP($A17,'EEOC_Title_VII_charges_1997-202'!$A:$A,'EEOC_Title_VII_charges_1997-202'!X:X)</f>
        <v>569</v>
      </c>
      <c r="Y17">
        <f>_xlfn.XLOOKUP($A17,'EEOC_Title_VII_charges_1997-202'!$A:$A,'EEOC_Title_VII_charges_1997-202'!Y:Y)</f>
        <v>504</v>
      </c>
      <c r="Z17">
        <f>_xlfn.XLOOKUP($A17,'EEOC_Title_VII_charges_1997-202'!$A:$A,'EEOC_Title_VII_charges_1997-202'!Z:Z)</f>
        <v>398</v>
      </c>
    </row>
    <row r="18" spans="1:26" x14ac:dyDescent="0.3">
      <c r="A18" s="1" t="s">
        <v>8</v>
      </c>
      <c r="B18">
        <f>_xlfn.XLOOKUP($A18,'EEOC_Title_VII_charges_1997-202'!$A:$A,'EEOC_Title_VII_charges_1997-202'!B:B)</f>
        <v>1633</v>
      </c>
      <c r="C18">
        <f>_xlfn.XLOOKUP($A18,'EEOC_Title_VII_charges_1997-202'!$A:$A,'EEOC_Title_VII_charges_1997-202'!C:C)</f>
        <v>1887</v>
      </c>
      <c r="D18">
        <f>_xlfn.XLOOKUP($A18,'EEOC_Title_VII_charges_1997-202'!$A:$A,'EEOC_Title_VII_charges_1997-202'!D:D)</f>
        <v>2515</v>
      </c>
      <c r="E18">
        <f>_xlfn.XLOOKUP($A18,'EEOC_Title_VII_charges_1997-202'!$A:$A,'EEOC_Title_VII_charges_1997-202'!E:E)</f>
        <v>3705</v>
      </c>
      <c r="F18">
        <f>_xlfn.XLOOKUP($A18,'EEOC_Title_VII_charges_1997-202'!$A:$A,'EEOC_Title_VII_charges_1997-202'!F:F)</f>
        <v>3837</v>
      </c>
      <c r="G18">
        <f>_xlfn.XLOOKUP($A18,'EEOC_Title_VII_charges_1997-202'!$A:$A,'EEOC_Title_VII_charges_1997-202'!G:G)</f>
        <v>3320</v>
      </c>
      <c r="H18">
        <f>_xlfn.XLOOKUP($A18,'EEOC_Title_VII_charges_1997-202'!$A:$A,'EEOC_Title_VII_charges_1997-202'!H:H)</f>
        <v>2434</v>
      </c>
      <c r="I18">
        <f>_xlfn.XLOOKUP($A18,'EEOC_Title_VII_charges_1997-202'!$A:$A,'EEOC_Title_VII_charges_1997-202'!I:I)</f>
        <v>1933</v>
      </c>
      <c r="J18">
        <f>_xlfn.XLOOKUP($A18,'EEOC_Title_VII_charges_1997-202'!$A:$A,'EEOC_Title_VII_charges_1997-202'!J:J)</f>
        <v>2102</v>
      </c>
      <c r="K18">
        <f>_xlfn.XLOOKUP($A18,'EEOC_Title_VII_charges_1997-202'!$A:$A,'EEOC_Title_VII_charges_1997-202'!K:K)</f>
        <v>1808</v>
      </c>
      <c r="L18">
        <f>_xlfn.XLOOKUP($A18,'EEOC_Title_VII_charges_1997-202'!$A:$A,'EEOC_Title_VII_charges_1997-202'!L:L)</f>
        <v>1863</v>
      </c>
      <c r="M18">
        <f>_xlfn.XLOOKUP($A18,'EEOC_Title_VII_charges_1997-202'!$A:$A,'EEOC_Title_VII_charges_1997-202'!M:M)</f>
        <v>1898</v>
      </c>
      <c r="N18">
        <f>_xlfn.XLOOKUP($A18,'EEOC_Title_VII_charges_1997-202'!$A:$A,'EEOC_Title_VII_charges_1997-202'!N:N)</f>
        <v>2043</v>
      </c>
      <c r="O18">
        <f>_xlfn.XLOOKUP($A18,'EEOC_Title_VII_charges_1997-202'!$A:$A,'EEOC_Title_VII_charges_1997-202'!O:O)</f>
        <v>2798</v>
      </c>
      <c r="P18">
        <f>_xlfn.XLOOKUP($A18,'EEOC_Title_VII_charges_1997-202'!$A:$A,'EEOC_Title_VII_charges_1997-202'!P:P)</f>
        <v>2247</v>
      </c>
      <c r="Q18">
        <f>_xlfn.XLOOKUP($A18,'EEOC_Title_VII_charges_1997-202'!$A:$A,'EEOC_Title_VII_charges_1997-202'!Q:Q)</f>
        <v>1899</v>
      </c>
      <c r="R18">
        <f>_xlfn.XLOOKUP($A18,'EEOC_Title_VII_charges_1997-202'!$A:$A,'EEOC_Title_VII_charges_1997-202'!R:R)</f>
        <v>1430</v>
      </c>
      <c r="S18">
        <f>_xlfn.XLOOKUP($A18,'EEOC_Title_VII_charges_1997-202'!$A:$A,'EEOC_Title_VII_charges_1997-202'!S:S)</f>
        <v>1138</v>
      </c>
      <c r="T18">
        <f>_xlfn.XLOOKUP($A18,'EEOC_Title_VII_charges_1997-202'!$A:$A,'EEOC_Title_VII_charges_1997-202'!T:T)</f>
        <v>1242</v>
      </c>
      <c r="U18">
        <f>_xlfn.XLOOKUP($A18,'EEOC_Title_VII_charges_1997-202'!$A:$A,'EEOC_Title_VII_charges_1997-202'!U:U)</f>
        <v>1111</v>
      </c>
      <c r="V18">
        <f>_xlfn.XLOOKUP($A18,'EEOC_Title_VII_charges_1997-202'!$A:$A,'EEOC_Title_VII_charges_1997-202'!V:V)</f>
        <v>1195</v>
      </c>
      <c r="W18">
        <f>_xlfn.XLOOKUP($A18,'EEOC_Title_VII_charges_1997-202'!$A:$A,'EEOC_Title_VII_charges_1997-202'!W:W)</f>
        <v>1213</v>
      </c>
      <c r="X18">
        <f>_xlfn.XLOOKUP($A18,'EEOC_Title_VII_charges_1997-202'!$A:$A,'EEOC_Title_VII_charges_1997-202'!X:X)</f>
        <v>958</v>
      </c>
      <c r="Y18">
        <f>_xlfn.XLOOKUP($A18,'EEOC_Title_VII_charges_1997-202'!$A:$A,'EEOC_Title_VII_charges_1997-202'!Y:Y)</f>
        <v>720</v>
      </c>
      <c r="Z18">
        <f>_xlfn.XLOOKUP($A18,'EEOC_Title_VII_charges_1997-202'!$A:$A,'EEOC_Title_VII_charges_1997-202'!Z:Z)</f>
        <v>616</v>
      </c>
    </row>
    <row r="19" spans="1:26" x14ac:dyDescent="0.3">
      <c r="A19" s="1" t="s">
        <v>4</v>
      </c>
      <c r="B19">
        <f>_xlfn.XLOOKUP($A19,'EEOC_Title_VII_charges_1997-202'!$A:$A,'EEOC_Title_VII_charges_1997-202'!B:B)</f>
        <v>17405</v>
      </c>
      <c r="C19">
        <f>_xlfn.XLOOKUP($A19,'EEOC_Title_VII_charges_1997-202'!$A:$A,'EEOC_Title_VII_charges_1997-202'!C:C)</f>
        <v>16114</v>
      </c>
      <c r="D19">
        <f>_xlfn.XLOOKUP($A19,'EEOC_Title_VII_charges_1997-202'!$A:$A,'EEOC_Title_VII_charges_1997-202'!D:D)</f>
        <v>14265</v>
      </c>
      <c r="E19">
        <f>_xlfn.XLOOKUP($A19,'EEOC_Title_VII_charges_1997-202'!$A:$A,'EEOC_Title_VII_charges_1997-202'!E:E)</f>
        <v>11439</v>
      </c>
      <c r="F19">
        <f>_xlfn.XLOOKUP($A19,'EEOC_Title_VII_charges_1997-202'!$A:$A,'EEOC_Title_VII_charges_1997-202'!F:F)</f>
        <v>10766</v>
      </c>
      <c r="G19">
        <f>_xlfn.XLOOKUP($A19,'EEOC_Title_VII_charges_1997-202'!$A:$A,'EEOC_Title_VII_charges_1997-202'!G:G)</f>
        <v>9791</v>
      </c>
      <c r="H19">
        <f>_xlfn.XLOOKUP($A19,'EEOC_Title_VII_charges_1997-202'!$A:$A,'EEOC_Title_VII_charges_1997-202'!H:H)</f>
        <v>9225</v>
      </c>
      <c r="I19">
        <f>_xlfn.XLOOKUP($A19,'EEOC_Title_VII_charges_1997-202'!$A:$A,'EEOC_Title_VII_charges_1997-202'!I:I)</f>
        <v>8563</v>
      </c>
      <c r="J19">
        <f>_xlfn.XLOOKUP($A19,'EEOC_Title_VII_charges_1997-202'!$A:$A,'EEOC_Title_VII_charges_1997-202'!J:J)</f>
        <v>7255</v>
      </c>
      <c r="K19">
        <f>_xlfn.XLOOKUP($A19,'EEOC_Title_VII_charges_1997-202'!$A:$A,'EEOC_Title_VII_charges_1997-202'!K:K)</f>
        <v>7143</v>
      </c>
      <c r="L19">
        <f>_xlfn.XLOOKUP($A19,'EEOC_Title_VII_charges_1997-202'!$A:$A,'EEOC_Title_VII_charges_1997-202'!L:L)</f>
        <v>9475</v>
      </c>
      <c r="M19">
        <f>_xlfn.XLOOKUP($A19,'EEOC_Title_VII_charges_1997-202'!$A:$A,'EEOC_Title_VII_charges_1997-202'!M:M)</f>
        <v>9827</v>
      </c>
      <c r="N19">
        <f>_xlfn.XLOOKUP($A19,'EEOC_Title_VII_charges_1997-202'!$A:$A,'EEOC_Title_VII_charges_1997-202'!N:N)</f>
        <v>12104</v>
      </c>
      <c r="O19">
        <f>_xlfn.XLOOKUP($A19,'EEOC_Title_VII_charges_1997-202'!$A:$A,'EEOC_Title_VII_charges_1997-202'!O:O)</f>
        <v>12790</v>
      </c>
      <c r="P19">
        <f>_xlfn.XLOOKUP($A19,'EEOC_Title_VII_charges_1997-202'!$A:$A,'EEOC_Title_VII_charges_1997-202'!P:P)</f>
        <v>13372</v>
      </c>
      <c r="Q19">
        <f>_xlfn.XLOOKUP($A19,'EEOC_Title_VII_charges_1997-202'!$A:$A,'EEOC_Title_VII_charges_1997-202'!Q:Q)</f>
        <v>11811</v>
      </c>
      <c r="R19">
        <f>_xlfn.XLOOKUP($A19,'EEOC_Title_VII_charges_1997-202'!$A:$A,'EEOC_Title_VII_charges_1997-202'!R:R)</f>
        <v>11108</v>
      </c>
      <c r="S19">
        <f>_xlfn.XLOOKUP($A19,'EEOC_Title_VII_charges_1997-202'!$A:$A,'EEOC_Title_VII_charges_1997-202'!S:S)</f>
        <v>10487</v>
      </c>
      <c r="T19">
        <f>_xlfn.XLOOKUP($A19,'EEOC_Title_VII_charges_1997-202'!$A:$A,'EEOC_Title_VII_charges_1997-202'!T:T)</f>
        <v>10862</v>
      </c>
      <c r="U19">
        <f>_xlfn.XLOOKUP($A19,'EEOC_Title_VII_charges_1997-202'!$A:$A,'EEOC_Title_VII_charges_1997-202'!U:U)</f>
        <v>11040</v>
      </c>
      <c r="V19">
        <f>_xlfn.XLOOKUP($A19,'EEOC_Title_VII_charges_1997-202'!$A:$A,'EEOC_Title_VII_charges_1997-202'!V:V)</f>
        <v>10475</v>
      </c>
      <c r="W19">
        <f>_xlfn.XLOOKUP($A19,'EEOC_Title_VII_charges_1997-202'!$A:$A,'EEOC_Title_VII_charges_1997-202'!W:W)</f>
        <v>8998</v>
      </c>
      <c r="X19">
        <f>_xlfn.XLOOKUP($A19,'EEOC_Title_VII_charges_1997-202'!$A:$A,'EEOC_Title_VII_charges_1997-202'!X:X)</f>
        <v>8648</v>
      </c>
      <c r="Y19">
        <f>_xlfn.XLOOKUP($A19,'EEOC_Title_VII_charges_1997-202'!$A:$A,'EEOC_Title_VII_charges_1997-202'!Y:Y)</f>
        <v>7982</v>
      </c>
      <c r="Z19">
        <f>_xlfn.XLOOKUP($A19,'EEOC_Title_VII_charges_1997-202'!$A:$A,'EEOC_Title_VII_charges_1997-202'!Z:Z)</f>
        <v>7495</v>
      </c>
    </row>
    <row r="20" spans="1:26" x14ac:dyDescent="0.3">
      <c r="A20" s="1" t="s">
        <v>5</v>
      </c>
      <c r="B20">
        <f>_xlfn.XLOOKUP($A20,'EEOC_Title_VII_charges_1997-202'!$A:$A,'EEOC_Title_VII_charges_1997-202'!B:B)</f>
        <v>38731</v>
      </c>
      <c r="C20">
        <f>_xlfn.XLOOKUP($A20,'EEOC_Title_VII_charges_1997-202'!$A:$A,'EEOC_Title_VII_charges_1997-202'!C:C)</f>
        <v>37792</v>
      </c>
      <c r="D20">
        <f>_xlfn.XLOOKUP($A20,'EEOC_Title_VII_charges_1997-202'!$A:$A,'EEOC_Title_VII_charges_1997-202'!D:D)</f>
        <v>35614</v>
      </c>
      <c r="E20">
        <f>_xlfn.XLOOKUP($A20,'EEOC_Title_VII_charges_1997-202'!$A:$A,'EEOC_Title_VII_charges_1997-202'!E:E)</f>
        <v>33822</v>
      </c>
      <c r="F20">
        <f>_xlfn.XLOOKUP($A20,'EEOC_Title_VII_charges_1997-202'!$A:$A,'EEOC_Title_VII_charges_1997-202'!F:F)</f>
        <v>32075</v>
      </c>
      <c r="G20">
        <f>_xlfn.XLOOKUP($A20,'EEOC_Title_VII_charges_1997-202'!$A:$A,'EEOC_Title_VII_charges_1997-202'!G:G)</f>
        <v>34671</v>
      </c>
      <c r="H20">
        <f>_xlfn.XLOOKUP($A20,'EEOC_Title_VII_charges_1997-202'!$A:$A,'EEOC_Title_VII_charges_1997-202'!H:H)</f>
        <v>32418</v>
      </c>
      <c r="I20">
        <f>_xlfn.XLOOKUP($A20,'EEOC_Title_VII_charges_1997-202'!$A:$A,'EEOC_Title_VII_charges_1997-202'!I:I)</f>
        <v>32646</v>
      </c>
      <c r="J20">
        <f>_xlfn.XLOOKUP($A20,'EEOC_Title_VII_charges_1997-202'!$A:$A,'EEOC_Title_VII_charges_1997-202'!J:J)</f>
        <v>29344</v>
      </c>
      <c r="K20">
        <f>_xlfn.XLOOKUP($A20,'EEOC_Title_VII_charges_1997-202'!$A:$A,'EEOC_Title_VII_charges_1997-202'!K:K)</f>
        <v>27178</v>
      </c>
      <c r="L20">
        <f>_xlfn.XLOOKUP($A20,'EEOC_Title_VII_charges_1997-202'!$A:$A,'EEOC_Title_VII_charges_1997-202'!L:L)</f>
        <v>32123</v>
      </c>
      <c r="M20">
        <f>_xlfn.XLOOKUP($A20,'EEOC_Title_VII_charges_1997-202'!$A:$A,'EEOC_Title_VII_charges_1997-202'!M:M)</f>
        <v>35695</v>
      </c>
      <c r="N20">
        <f>_xlfn.XLOOKUP($A20,'EEOC_Title_VII_charges_1997-202'!$A:$A,'EEOC_Title_VII_charges_1997-202'!N:N)</f>
        <v>39418</v>
      </c>
      <c r="O20">
        <f>_xlfn.XLOOKUP($A20,'EEOC_Title_VII_charges_1997-202'!$A:$A,'EEOC_Title_VII_charges_1997-202'!O:O)</f>
        <v>50290</v>
      </c>
      <c r="P20">
        <f>_xlfn.XLOOKUP($A20,'EEOC_Title_VII_charges_1997-202'!$A:$A,'EEOC_Title_VII_charges_1997-202'!P:P)</f>
        <v>55314</v>
      </c>
      <c r="Q20">
        <f>_xlfn.XLOOKUP($A20,'EEOC_Title_VII_charges_1997-202'!$A:$A,'EEOC_Title_VII_charges_1997-202'!Q:Q)</f>
        <v>54197</v>
      </c>
      <c r="R20">
        <f>_xlfn.XLOOKUP($A20,'EEOC_Title_VII_charges_1997-202'!$A:$A,'EEOC_Title_VII_charges_1997-202'!R:R)</f>
        <v>47062</v>
      </c>
      <c r="S20">
        <f>_xlfn.XLOOKUP($A20,'EEOC_Title_VII_charges_1997-202'!$A:$A,'EEOC_Title_VII_charges_1997-202'!S:S)</f>
        <v>42295</v>
      </c>
      <c r="T20">
        <f>_xlfn.XLOOKUP($A20,'EEOC_Title_VII_charges_1997-202'!$A:$A,'EEOC_Title_VII_charges_1997-202'!T:T)</f>
        <v>44259</v>
      </c>
      <c r="U20">
        <f>_xlfn.XLOOKUP($A20,'EEOC_Title_VII_charges_1997-202'!$A:$A,'EEOC_Title_VII_charges_1997-202'!U:U)</f>
        <v>48162</v>
      </c>
      <c r="V20">
        <f>_xlfn.XLOOKUP($A20,'EEOC_Title_VII_charges_1997-202'!$A:$A,'EEOC_Title_VII_charges_1997-202'!V:V)</f>
        <v>50305</v>
      </c>
      <c r="W20">
        <f>_xlfn.XLOOKUP($A20,'EEOC_Title_VII_charges_1997-202'!$A:$A,'EEOC_Title_VII_charges_1997-202'!W:W)</f>
        <v>45877</v>
      </c>
      <c r="X20">
        <f>_xlfn.XLOOKUP($A20,'EEOC_Title_VII_charges_1997-202'!$A:$A,'EEOC_Title_VII_charges_1997-202'!X:X)</f>
        <v>40355</v>
      </c>
      <c r="Y20">
        <f>_xlfn.XLOOKUP($A20,'EEOC_Title_VII_charges_1997-202'!$A:$A,'EEOC_Title_VII_charges_1997-202'!Y:Y)</f>
        <v>33207</v>
      </c>
      <c r="Z20">
        <f>_xlfn.XLOOKUP($A20,'EEOC_Title_VII_charges_1997-202'!$A:$A,'EEOC_Title_VII_charges_1997-202'!Z:Z)</f>
        <v>27516</v>
      </c>
    </row>
    <row r="22" spans="1:26" x14ac:dyDescent="0.3">
      <c r="A22" s="1" t="s">
        <v>1</v>
      </c>
      <c r="B22" t="b">
        <f>B2=B12</f>
        <v>1</v>
      </c>
      <c r="C22" t="b">
        <f t="shared" ref="C22:Z22" si="3">C2=C12</f>
        <v>1</v>
      </c>
      <c r="D22" t="b">
        <f t="shared" si="3"/>
        <v>1</v>
      </c>
      <c r="E22" t="b">
        <f t="shared" si="3"/>
        <v>1</v>
      </c>
      <c r="F22" t="b">
        <f t="shared" si="3"/>
        <v>1</v>
      </c>
      <c r="G22" t="b">
        <f t="shared" si="3"/>
        <v>1</v>
      </c>
      <c r="H22" t="b">
        <f t="shared" si="3"/>
        <v>1</v>
      </c>
      <c r="I22" t="b">
        <f t="shared" si="3"/>
        <v>1</v>
      </c>
      <c r="J22" t="b">
        <f t="shared" si="3"/>
        <v>1</v>
      </c>
      <c r="K22" t="b">
        <f t="shared" si="3"/>
        <v>0</v>
      </c>
      <c r="L22" t="b">
        <f t="shared" si="3"/>
        <v>1</v>
      </c>
      <c r="M22" t="b">
        <f t="shared" si="3"/>
        <v>1</v>
      </c>
      <c r="N22" t="b">
        <f t="shared" si="3"/>
        <v>1</v>
      </c>
      <c r="O22" t="b">
        <f t="shared" si="3"/>
        <v>1</v>
      </c>
      <c r="P22" t="b">
        <f t="shared" si="3"/>
        <v>1</v>
      </c>
      <c r="Q22" t="b">
        <f t="shared" si="3"/>
        <v>1</v>
      </c>
      <c r="R22" t="b">
        <f t="shared" si="3"/>
        <v>1</v>
      </c>
      <c r="S22" t="b">
        <f t="shared" si="3"/>
        <v>1</v>
      </c>
      <c r="T22" t="b">
        <f t="shared" si="3"/>
        <v>1</v>
      </c>
      <c r="U22" t="b">
        <f t="shared" si="3"/>
        <v>1</v>
      </c>
      <c r="V22" t="b">
        <f t="shared" si="3"/>
        <v>1</v>
      </c>
      <c r="W22" t="b">
        <f t="shared" si="3"/>
        <v>1</v>
      </c>
      <c r="X22" t="b">
        <f t="shared" si="3"/>
        <v>1</v>
      </c>
      <c r="Y22" t="b">
        <f t="shared" si="3"/>
        <v>1</v>
      </c>
      <c r="Z22" t="b">
        <f t="shared" si="3"/>
        <v>1</v>
      </c>
    </row>
    <row r="23" spans="1:26" x14ac:dyDescent="0.3">
      <c r="A23" s="1" t="s">
        <v>9</v>
      </c>
      <c r="B23" t="b">
        <f t="shared" ref="B23:Z23" si="4">B3=B13</f>
        <v>1</v>
      </c>
      <c r="C23" t="b">
        <f t="shared" si="4"/>
        <v>1</v>
      </c>
      <c r="D23" t="b">
        <f t="shared" si="4"/>
        <v>1</v>
      </c>
      <c r="E23" t="b">
        <f t="shared" si="4"/>
        <v>1</v>
      </c>
      <c r="F23" t="b">
        <f t="shared" si="4"/>
        <v>1</v>
      </c>
      <c r="G23" t="b">
        <f t="shared" si="4"/>
        <v>1</v>
      </c>
      <c r="H23" t="b">
        <f t="shared" si="4"/>
        <v>1</v>
      </c>
      <c r="I23" t="b">
        <f t="shared" si="4"/>
        <v>1</v>
      </c>
      <c r="J23" t="b">
        <f t="shared" si="4"/>
        <v>1</v>
      </c>
      <c r="K23" t="b">
        <f t="shared" si="4"/>
        <v>1</v>
      </c>
      <c r="L23" t="b">
        <f t="shared" si="4"/>
        <v>1</v>
      </c>
      <c r="M23" t="b">
        <f t="shared" si="4"/>
        <v>1</v>
      </c>
      <c r="N23" t="b">
        <f t="shared" si="4"/>
        <v>1</v>
      </c>
      <c r="O23" t="b">
        <f t="shared" si="4"/>
        <v>1</v>
      </c>
      <c r="P23" t="b">
        <f t="shared" si="4"/>
        <v>1</v>
      </c>
      <c r="Q23" t="b">
        <f t="shared" si="4"/>
        <v>1</v>
      </c>
      <c r="R23" t="b">
        <f t="shared" si="4"/>
        <v>1</v>
      </c>
      <c r="S23" t="b">
        <f t="shared" si="4"/>
        <v>1</v>
      </c>
      <c r="T23" t="b">
        <f t="shared" si="4"/>
        <v>1</v>
      </c>
      <c r="U23" t="b">
        <f t="shared" si="4"/>
        <v>1</v>
      </c>
      <c r="V23" t="b">
        <f t="shared" si="4"/>
        <v>1</v>
      </c>
      <c r="W23" t="b">
        <f t="shared" si="4"/>
        <v>1</v>
      </c>
      <c r="X23" t="b">
        <f t="shared" si="4"/>
        <v>1</v>
      </c>
      <c r="Y23" t="b">
        <f t="shared" si="4"/>
        <v>1</v>
      </c>
      <c r="Z23" t="b">
        <f t="shared" si="4"/>
        <v>1</v>
      </c>
    </row>
    <row r="24" spans="1:26" x14ac:dyDescent="0.3">
      <c r="A24" s="1" t="s">
        <v>2</v>
      </c>
      <c r="B24" t="b">
        <f t="shared" ref="B24:Z24" si="5">B4=B14</f>
        <v>1</v>
      </c>
      <c r="C24" t="b">
        <f t="shared" si="5"/>
        <v>1</v>
      </c>
      <c r="D24" t="b">
        <f t="shared" si="5"/>
        <v>1</v>
      </c>
      <c r="E24" t="b">
        <f t="shared" si="5"/>
        <v>1</v>
      </c>
      <c r="F24" t="b">
        <f t="shared" si="5"/>
        <v>1</v>
      </c>
      <c r="G24" t="b">
        <f t="shared" si="5"/>
        <v>1</v>
      </c>
      <c r="H24" t="b">
        <f t="shared" si="5"/>
        <v>1</v>
      </c>
      <c r="I24" t="b">
        <f t="shared" si="5"/>
        <v>1</v>
      </c>
      <c r="J24" t="b">
        <f t="shared" si="5"/>
        <v>1</v>
      </c>
      <c r="K24" t="b">
        <f t="shared" si="5"/>
        <v>1</v>
      </c>
      <c r="L24" t="b">
        <f t="shared" si="5"/>
        <v>1</v>
      </c>
      <c r="M24" t="b">
        <f t="shared" si="5"/>
        <v>1</v>
      </c>
      <c r="N24" t="b">
        <f t="shared" si="5"/>
        <v>1</v>
      </c>
      <c r="O24" t="b">
        <f t="shared" si="5"/>
        <v>1</v>
      </c>
      <c r="P24" t="b">
        <f t="shared" si="5"/>
        <v>1</v>
      </c>
      <c r="Q24" t="b">
        <f t="shared" si="5"/>
        <v>1</v>
      </c>
      <c r="R24" t="b">
        <f t="shared" si="5"/>
        <v>1</v>
      </c>
      <c r="S24" t="b">
        <f t="shared" si="5"/>
        <v>1</v>
      </c>
      <c r="T24" t="b">
        <f t="shared" si="5"/>
        <v>1</v>
      </c>
      <c r="U24" t="b">
        <f t="shared" si="5"/>
        <v>1</v>
      </c>
      <c r="V24" t="b">
        <f t="shared" si="5"/>
        <v>1</v>
      </c>
      <c r="W24" t="b">
        <f t="shared" si="5"/>
        <v>1</v>
      </c>
      <c r="X24" t="b">
        <f t="shared" si="5"/>
        <v>1</v>
      </c>
      <c r="Y24" t="b">
        <f t="shared" si="5"/>
        <v>1</v>
      </c>
      <c r="Z24" t="b">
        <f t="shared" si="5"/>
        <v>1</v>
      </c>
    </row>
    <row r="25" spans="1:26" x14ac:dyDescent="0.3">
      <c r="A25" s="1" t="s">
        <v>3</v>
      </c>
      <c r="B25" t="b">
        <f t="shared" ref="B25:Z25" si="6">B5=B15</f>
        <v>1</v>
      </c>
      <c r="C25" t="b">
        <f t="shared" si="6"/>
        <v>1</v>
      </c>
      <c r="D25" t="b">
        <f t="shared" si="6"/>
        <v>1</v>
      </c>
      <c r="E25" t="b">
        <f t="shared" si="6"/>
        <v>1</v>
      </c>
      <c r="F25" t="b">
        <f t="shared" si="6"/>
        <v>1</v>
      </c>
      <c r="G25" t="b">
        <f t="shared" si="6"/>
        <v>1</v>
      </c>
      <c r="H25" t="b">
        <f t="shared" si="6"/>
        <v>1</v>
      </c>
      <c r="I25" t="b">
        <f t="shared" si="6"/>
        <v>1</v>
      </c>
      <c r="J25" t="b">
        <f t="shared" si="6"/>
        <v>1</v>
      </c>
      <c r="K25" t="b">
        <f t="shared" si="6"/>
        <v>1</v>
      </c>
      <c r="L25" t="b">
        <f t="shared" si="6"/>
        <v>1</v>
      </c>
      <c r="M25" t="b">
        <f t="shared" si="6"/>
        <v>1</v>
      </c>
      <c r="N25" t="b">
        <f t="shared" si="6"/>
        <v>1</v>
      </c>
      <c r="O25" t="b">
        <f t="shared" si="6"/>
        <v>1</v>
      </c>
      <c r="P25" t="b">
        <f t="shared" si="6"/>
        <v>1</v>
      </c>
      <c r="Q25" t="b">
        <f t="shared" si="6"/>
        <v>1</v>
      </c>
      <c r="R25" t="b">
        <f t="shared" si="6"/>
        <v>1</v>
      </c>
      <c r="S25" t="b">
        <f t="shared" si="6"/>
        <v>1</v>
      </c>
      <c r="T25" t="b">
        <f t="shared" si="6"/>
        <v>1</v>
      </c>
      <c r="U25" t="b">
        <f t="shared" si="6"/>
        <v>1</v>
      </c>
      <c r="V25" t="b">
        <f t="shared" si="6"/>
        <v>1</v>
      </c>
      <c r="W25" t="b">
        <f t="shared" si="6"/>
        <v>1</v>
      </c>
      <c r="X25" t="b">
        <f t="shared" si="6"/>
        <v>1</v>
      </c>
      <c r="Y25" t="b">
        <f t="shared" si="6"/>
        <v>1</v>
      </c>
      <c r="Z25" t="b">
        <f t="shared" si="6"/>
        <v>1</v>
      </c>
    </row>
    <row r="26" spans="1:26" x14ac:dyDescent="0.3">
      <c r="A26" s="1" t="s">
        <v>6</v>
      </c>
      <c r="B26" t="b">
        <f t="shared" ref="B26:Z26" si="7">B6=B16</f>
        <v>1</v>
      </c>
      <c r="C26" t="b">
        <f t="shared" si="7"/>
        <v>1</v>
      </c>
      <c r="D26" t="b">
        <f t="shared" si="7"/>
        <v>1</v>
      </c>
      <c r="E26" t="b">
        <f t="shared" si="7"/>
        <v>1</v>
      </c>
      <c r="F26" t="b">
        <f t="shared" si="7"/>
        <v>1</v>
      </c>
      <c r="G26" t="b">
        <f t="shared" si="7"/>
        <v>1</v>
      </c>
      <c r="H26" t="b">
        <f t="shared" si="7"/>
        <v>1</v>
      </c>
      <c r="I26" t="b">
        <f t="shared" si="7"/>
        <v>1</v>
      </c>
      <c r="J26" t="b">
        <f t="shared" si="7"/>
        <v>1</v>
      </c>
      <c r="K26" t="b">
        <f t="shared" si="7"/>
        <v>1</v>
      </c>
      <c r="L26" t="b">
        <f t="shared" si="7"/>
        <v>1</v>
      </c>
      <c r="M26" t="b">
        <f t="shared" si="7"/>
        <v>1</v>
      </c>
      <c r="N26" t="b">
        <f t="shared" si="7"/>
        <v>1</v>
      </c>
      <c r="O26" t="b">
        <f t="shared" si="7"/>
        <v>1</v>
      </c>
      <c r="P26" t="b">
        <f t="shared" si="7"/>
        <v>1</v>
      </c>
      <c r="Q26" t="b">
        <f t="shared" si="7"/>
        <v>1</v>
      </c>
      <c r="R26" t="b">
        <f t="shared" si="7"/>
        <v>1</v>
      </c>
      <c r="S26" t="b">
        <f t="shared" si="7"/>
        <v>1</v>
      </c>
      <c r="T26" t="b">
        <f t="shared" si="7"/>
        <v>1</v>
      </c>
      <c r="U26" t="b">
        <f t="shared" si="7"/>
        <v>1</v>
      </c>
      <c r="V26" t="b">
        <f t="shared" si="7"/>
        <v>1</v>
      </c>
      <c r="W26" t="b">
        <f t="shared" si="7"/>
        <v>1</v>
      </c>
      <c r="X26" t="b">
        <f t="shared" si="7"/>
        <v>1</v>
      </c>
      <c r="Y26" t="b">
        <f t="shared" si="7"/>
        <v>1</v>
      </c>
      <c r="Z26" t="b">
        <f t="shared" si="7"/>
        <v>1</v>
      </c>
    </row>
    <row r="27" spans="1:26" x14ac:dyDescent="0.3">
      <c r="A27" s="1" t="s">
        <v>7</v>
      </c>
      <c r="B27" t="b">
        <f t="shared" ref="B27:Z27" si="8">B7=B17</f>
        <v>1</v>
      </c>
      <c r="C27" t="b">
        <f t="shared" si="8"/>
        <v>1</v>
      </c>
      <c r="D27" t="b">
        <f t="shared" si="8"/>
        <v>1</v>
      </c>
      <c r="E27" t="b">
        <f t="shared" si="8"/>
        <v>1</v>
      </c>
      <c r="F27" t="b">
        <f t="shared" si="8"/>
        <v>1</v>
      </c>
      <c r="G27" t="b">
        <f t="shared" si="8"/>
        <v>1</v>
      </c>
      <c r="H27" t="b">
        <f t="shared" si="8"/>
        <v>1</v>
      </c>
      <c r="I27" t="b">
        <f t="shared" si="8"/>
        <v>1</v>
      </c>
      <c r="J27" t="b">
        <f t="shared" si="8"/>
        <v>1</v>
      </c>
      <c r="K27" t="b">
        <f t="shared" si="8"/>
        <v>1</v>
      </c>
      <c r="L27" t="b">
        <f t="shared" si="8"/>
        <v>1</v>
      </c>
      <c r="M27" t="b">
        <f t="shared" si="8"/>
        <v>1</v>
      </c>
      <c r="N27" t="b">
        <f t="shared" si="8"/>
        <v>1</v>
      </c>
      <c r="O27" t="b">
        <f t="shared" si="8"/>
        <v>1</v>
      </c>
      <c r="P27" t="b">
        <f t="shared" si="8"/>
        <v>1</v>
      </c>
      <c r="Q27" t="b">
        <f t="shared" si="8"/>
        <v>1</v>
      </c>
      <c r="R27" t="b">
        <f t="shared" si="8"/>
        <v>1</v>
      </c>
      <c r="S27" t="b">
        <f t="shared" si="8"/>
        <v>1</v>
      </c>
      <c r="T27" t="b">
        <f t="shared" si="8"/>
        <v>1</v>
      </c>
      <c r="U27" t="b">
        <f t="shared" si="8"/>
        <v>1</v>
      </c>
      <c r="V27" t="b">
        <f t="shared" si="8"/>
        <v>1</v>
      </c>
      <c r="W27" t="b">
        <f t="shared" si="8"/>
        <v>1</v>
      </c>
      <c r="X27" t="b">
        <f t="shared" si="8"/>
        <v>1</v>
      </c>
      <c r="Y27" t="b">
        <f t="shared" si="8"/>
        <v>1</v>
      </c>
      <c r="Z27" t="b">
        <f t="shared" si="8"/>
        <v>1</v>
      </c>
    </row>
    <row r="28" spans="1:26" x14ac:dyDescent="0.3">
      <c r="A28" s="1" t="s">
        <v>8</v>
      </c>
      <c r="B28" t="b">
        <f t="shared" ref="B28:Z28" si="9">B8=B18</f>
        <v>1</v>
      </c>
      <c r="C28" t="b">
        <f t="shared" si="9"/>
        <v>1</v>
      </c>
      <c r="D28" t="b">
        <f t="shared" si="9"/>
        <v>1</v>
      </c>
      <c r="E28" t="b">
        <f t="shared" si="9"/>
        <v>1</v>
      </c>
      <c r="F28" t="b">
        <f t="shared" si="9"/>
        <v>1</v>
      </c>
      <c r="G28" t="b">
        <f t="shared" si="9"/>
        <v>1</v>
      </c>
      <c r="H28" t="b">
        <f t="shared" si="9"/>
        <v>1</v>
      </c>
      <c r="I28" t="b">
        <f t="shared" si="9"/>
        <v>1</v>
      </c>
      <c r="J28" t="b">
        <f t="shared" si="9"/>
        <v>1</v>
      </c>
      <c r="K28" t="b">
        <f t="shared" si="9"/>
        <v>1</v>
      </c>
      <c r="L28" t="b">
        <f t="shared" si="9"/>
        <v>1</v>
      </c>
      <c r="M28" t="b">
        <f t="shared" si="9"/>
        <v>1</v>
      </c>
      <c r="N28" t="b">
        <f t="shared" si="9"/>
        <v>1</v>
      </c>
      <c r="O28" t="b">
        <f t="shared" si="9"/>
        <v>1</v>
      </c>
      <c r="P28" t="b">
        <f t="shared" si="9"/>
        <v>1</v>
      </c>
      <c r="Q28" t="b">
        <f t="shared" si="9"/>
        <v>1</v>
      </c>
      <c r="R28" t="b">
        <f t="shared" si="9"/>
        <v>1</v>
      </c>
      <c r="S28" t="b">
        <f t="shared" si="9"/>
        <v>1</v>
      </c>
      <c r="T28" t="b">
        <f t="shared" si="9"/>
        <v>1</v>
      </c>
      <c r="U28" t="b">
        <f t="shared" si="9"/>
        <v>1</v>
      </c>
      <c r="V28" t="b">
        <f t="shared" si="9"/>
        <v>1</v>
      </c>
      <c r="W28" t="b">
        <f t="shared" si="9"/>
        <v>1</v>
      </c>
      <c r="X28" t="b">
        <f t="shared" si="9"/>
        <v>1</v>
      </c>
      <c r="Y28" t="b">
        <f t="shared" si="9"/>
        <v>1</v>
      </c>
      <c r="Z28" t="b">
        <f t="shared" si="9"/>
        <v>1</v>
      </c>
    </row>
    <row r="29" spans="1:26" x14ac:dyDescent="0.3">
      <c r="A29" s="1" t="s">
        <v>4</v>
      </c>
      <c r="B29" t="b">
        <f t="shared" ref="B29:Z29" si="10">B9=B19</f>
        <v>1</v>
      </c>
      <c r="C29" t="b">
        <f t="shared" si="10"/>
        <v>1</v>
      </c>
      <c r="D29" t="b">
        <f t="shared" si="10"/>
        <v>1</v>
      </c>
      <c r="E29" t="b">
        <f t="shared" si="10"/>
        <v>1</v>
      </c>
      <c r="F29" t="b">
        <f t="shared" si="10"/>
        <v>1</v>
      </c>
      <c r="G29" t="b">
        <f t="shared" si="10"/>
        <v>1</v>
      </c>
      <c r="H29" t="b">
        <f t="shared" si="10"/>
        <v>1</v>
      </c>
      <c r="I29" t="b">
        <f t="shared" si="10"/>
        <v>1</v>
      </c>
      <c r="J29" t="b">
        <f t="shared" si="10"/>
        <v>1</v>
      </c>
      <c r="K29" t="b">
        <f t="shared" si="10"/>
        <v>1</v>
      </c>
      <c r="L29" t="b">
        <f t="shared" si="10"/>
        <v>1</v>
      </c>
      <c r="M29" t="b">
        <f t="shared" si="10"/>
        <v>1</v>
      </c>
      <c r="N29" t="b">
        <f t="shared" si="10"/>
        <v>1</v>
      </c>
      <c r="O29" t="b">
        <f t="shared" si="10"/>
        <v>1</v>
      </c>
      <c r="P29" t="b">
        <f t="shared" si="10"/>
        <v>1</v>
      </c>
      <c r="Q29" t="b">
        <f t="shared" si="10"/>
        <v>1</v>
      </c>
      <c r="R29" t="b">
        <f t="shared" si="10"/>
        <v>1</v>
      </c>
      <c r="S29" t="b">
        <f t="shared" si="10"/>
        <v>1</v>
      </c>
      <c r="T29" t="b">
        <f t="shared" si="10"/>
        <v>1</v>
      </c>
      <c r="U29" t="b">
        <f t="shared" si="10"/>
        <v>1</v>
      </c>
      <c r="V29" t="b">
        <f t="shared" si="10"/>
        <v>1</v>
      </c>
      <c r="W29" t="b">
        <f t="shared" si="10"/>
        <v>1</v>
      </c>
      <c r="X29" t="b">
        <f t="shared" si="10"/>
        <v>1</v>
      </c>
      <c r="Y29" t="b">
        <f t="shared" si="10"/>
        <v>1</v>
      </c>
      <c r="Z29" t="b">
        <f t="shared" si="10"/>
        <v>1</v>
      </c>
    </row>
    <row r="30" spans="1:26" x14ac:dyDescent="0.3">
      <c r="A30" s="1" t="s">
        <v>5</v>
      </c>
      <c r="B30" t="b">
        <f t="shared" ref="B30:Z30" si="11">B10=B20</f>
        <v>1</v>
      </c>
      <c r="C30" t="b">
        <f t="shared" si="11"/>
        <v>1</v>
      </c>
      <c r="D30" t="b">
        <f t="shared" si="11"/>
        <v>1</v>
      </c>
      <c r="E30" t="b">
        <f t="shared" si="11"/>
        <v>1</v>
      </c>
      <c r="F30" t="b">
        <f t="shared" si="11"/>
        <v>1</v>
      </c>
      <c r="G30" t="b">
        <f t="shared" si="11"/>
        <v>1</v>
      </c>
      <c r="H30" t="b">
        <f t="shared" si="11"/>
        <v>1</v>
      </c>
      <c r="I30" t="b">
        <f t="shared" si="11"/>
        <v>1</v>
      </c>
      <c r="J30" t="b">
        <f t="shared" si="11"/>
        <v>1</v>
      </c>
      <c r="K30" t="b">
        <f t="shared" si="11"/>
        <v>1</v>
      </c>
      <c r="L30" t="b">
        <f t="shared" si="11"/>
        <v>1</v>
      </c>
      <c r="M30" t="b">
        <f t="shared" si="11"/>
        <v>1</v>
      </c>
      <c r="N30" t="b">
        <f t="shared" si="11"/>
        <v>1</v>
      </c>
      <c r="O30" t="b">
        <f t="shared" si="11"/>
        <v>1</v>
      </c>
      <c r="P30" t="b">
        <f t="shared" si="11"/>
        <v>1</v>
      </c>
      <c r="Q30" t="b">
        <f t="shared" si="11"/>
        <v>1</v>
      </c>
      <c r="R30" t="b">
        <f t="shared" si="11"/>
        <v>1</v>
      </c>
      <c r="S30" t="b">
        <f t="shared" si="11"/>
        <v>1</v>
      </c>
      <c r="T30" t="b">
        <f t="shared" si="11"/>
        <v>1</v>
      </c>
      <c r="U30" t="b">
        <f t="shared" si="11"/>
        <v>1</v>
      </c>
      <c r="V30" t="b">
        <f t="shared" si="11"/>
        <v>1</v>
      </c>
      <c r="W30" t="b">
        <f t="shared" si="11"/>
        <v>1</v>
      </c>
      <c r="X30" t="b">
        <f t="shared" si="11"/>
        <v>1</v>
      </c>
      <c r="Y30" t="b">
        <f t="shared" si="11"/>
        <v>1</v>
      </c>
      <c r="Z30" t="b">
        <f t="shared" si="1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EEOC_Title_VII_charges_1997-202</vt:lpstr>
      <vt:lpstr>outcomes_model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Darden</dc:creator>
  <cp:lastModifiedBy>Katie Darden</cp:lastModifiedBy>
  <dcterms:created xsi:type="dcterms:W3CDTF">2022-08-31T14:06:52Z</dcterms:created>
  <dcterms:modified xsi:type="dcterms:W3CDTF">2022-08-31T14:16:01Z</dcterms:modified>
</cp:coreProperties>
</file>