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urfrieslandcampina-my.sharepoint.com/personal/katie_ayling_frieslandcampina_com/Documents/AfricaNutrition/Project 2 cross sectional survey/Results/SPADE/Datasets/"/>
    </mc:Choice>
  </mc:AlternateContent>
  <xr:revisionPtr revIDLastSave="29" documentId="13_ncr:1_{2E79AD87-9885-4A45-BCA6-F40293380767}" xr6:coauthVersionLast="47" xr6:coauthVersionMax="47" xr10:uidLastSave="{3456BDE8-0AB9-493B-B457-39DC219909A5}"/>
  <bookViews>
    <workbookView xWindow="-28920" yWindow="915" windowWidth="29040" windowHeight="15840" xr2:uid="{0D9D0BB8-71E7-4050-96E8-6A5F64EC22B5}"/>
  </bookViews>
  <sheets>
    <sheet name="EAR_femal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2" l="1"/>
  <c r="H10" i="2"/>
  <c r="G10" i="2"/>
  <c r="F10" i="2"/>
  <c r="E10" i="2"/>
  <c r="D10" i="2"/>
  <c r="C10" i="2"/>
  <c r="K9" i="2"/>
  <c r="H9" i="2"/>
  <c r="G9" i="2"/>
  <c r="F9" i="2"/>
  <c r="E9" i="2"/>
  <c r="D9" i="2"/>
  <c r="C9" i="2"/>
  <c r="K8" i="2"/>
  <c r="H8" i="2"/>
  <c r="G8" i="2"/>
  <c r="F8" i="2"/>
  <c r="E8" i="2"/>
  <c r="D8" i="2"/>
  <c r="C8" i="2"/>
  <c r="K7" i="2"/>
  <c r="H7" i="2"/>
  <c r="G7" i="2"/>
  <c r="F7" i="2"/>
  <c r="E7" i="2"/>
  <c r="D7" i="2"/>
  <c r="C7" i="2"/>
  <c r="K6" i="2"/>
  <c r="H6" i="2"/>
  <c r="G6" i="2"/>
  <c r="F6" i="2"/>
  <c r="E6" i="2"/>
  <c r="D6" i="2"/>
  <c r="C6" i="2"/>
  <c r="K5" i="2"/>
  <c r="H5" i="2"/>
  <c r="G5" i="2"/>
  <c r="F5" i="2"/>
  <c r="E5" i="2"/>
  <c r="D5" i="2"/>
  <c r="C5" i="2"/>
  <c r="K4" i="2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<sst xmlns="http://schemas.openxmlformats.org/spreadsheetml/2006/main" count="55" uniqueCount="47">
  <si>
    <t xml:space="preserve">Age </t>
  </si>
  <si>
    <t>vitb6</t>
  </si>
  <si>
    <t>vitb12</t>
  </si>
  <si>
    <t>vitc</t>
  </si>
  <si>
    <t>vitd</t>
  </si>
  <si>
    <t>protein</t>
  </si>
  <si>
    <t>iodine</t>
  </si>
  <si>
    <t>AMDR (children 4-18 years and adults)</t>
  </si>
  <si>
    <t>females</t>
  </si>
  <si>
    <t>EER (kcal/d)</t>
  </si>
  <si>
    <t>protein min</t>
  </si>
  <si>
    <t>protein max</t>
  </si>
  <si>
    <t>fat min</t>
  </si>
  <si>
    <t>fat max</t>
  </si>
  <si>
    <t>cho min</t>
  </si>
  <si>
    <t>cho max</t>
  </si>
  <si>
    <t>reference weight (kg)</t>
  </si>
  <si>
    <t>Ref</t>
  </si>
  <si>
    <t xml:space="preserve">Liney allen paper </t>
  </si>
  <si>
    <t>IOM</t>
  </si>
  <si>
    <t>EFSA</t>
  </si>
  <si>
    <t>vitb12UL</t>
  </si>
  <si>
    <t>vitb6UL</t>
  </si>
  <si>
    <t>vitcUL</t>
  </si>
  <si>
    <t>vitdUL</t>
  </si>
  <si>
    <t>iodineUL</t>
  </si>
  <si>
    <t>18-24</t>
  </si>
  <si>
    <t>25-50</t>
  </si>
  <si>
    <t xml:space="preserve">protein g/kg BW/ day </t>
  </si>
  <si>
    <t>MNs</t>
  </si>
  <si>
    <t>based on ht, BMI</t>
  </si>
  <si>
    <t>calcium</t>
  </si>
  <si>
    <t>iron</t>
  </si>
  <si>
    <t>zinc</t>
  </si>
  <si>
    <t>rae</t>
  </si>
  <si>
    <t>thiamin</t>
  </si>
  <si>
    <t>riboflavin</t>
  </si>
  <si>
    <t>niacin</t>
  </si>
  <si>
    <t>folate</t>
  </si>
  <si>
    <t>calciumUL</t>
  </si>
  <si>
    <t>ironUL</t>
  </si>
  <si>
    <t>zincUL</t>
  </si>
  <si>
    <t>raeUL</t>
  </si>
  <si>
    <t>thiaminUL</t>
  </si>
  <si>
    <t>riboflavinUL</t>
  </si>
  <si>
    <t>NiacinUL</t>
  </si>
  <si>
    <t>folateUL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</si>
</sst>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9"/>
      <color theme="1"/>
      <name val="Verdana"/>
      <family val="2"/>
    </font>
    <font>
      <sz val="9"/>
      <color rgb="FFFF0000"/>
      <name val="Verdana"/>
      <family val="2"/>
    </font>
    <font>
      <sz val="9"/>
      <color theme="8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8"/>
      <name val="Verdana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164" fontId="0" fillId="0" borderId="1" xfId="0" applyNumberFormat="1" applyBorder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1" fontId="0" fillId="0" borderId="0" xfId="0" applyNumberFormat="1"/>
    <xf numFmtId="0" fontId="4" fillId="0" borderId="2" xfId="0" applyFont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84B0-9DE9-4EBB-BCB4-4E4EB935C672}">
  <dimension ref="A1:AA56"/>
  <sheetViews>
    <sheetView tabSelected="1" workbookViewId="0">
      <selection activeCell="O1" sqref="O1:AA1"/>
    </sheetView>
  </sheetViews>
  <sheetFormatPr defaultRowHeight="11.5" x14ac:dyDescent="0.25"/>
  <sheetData>
    <row r="1" spans="1:27" x14ac:dyDescent="0.25">
      <c r="A1" s="1" t="s">
        <v>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1</v>
      </c>
      <c r="J1" s="2" t="s">
        <v>38</v>
      </c>
      <c r="K1" s="2" t="s">
        <v>2</v>
      </c>
      <c r="L1" s="2" t="s">
        <v>3</v>
      </c>
      <c r="M1" s="2" t="s">
        <v>4</v>
      </c>
      <c r="N1" s="3" t="s">
        <v>6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22</v>
      </c>
      <c r="W1" s="2" t="s">
        <v>46</v>
      </c>
      <c r="X1" s="2" t="s">
        <v>21</v>
      </c>
      <c r="Y1" s="2" t="s">
        <v>23</v>
      </c>
      <c r="Z1" s="2" t="s">
        <v>24</v>
      </c>
      <c r="AA1" s="3" t="s">
        <v>25</v>
      </c>
    </row>
    <row r="2" spans="1:27" x14ac:dyDescent="0.25">
      <c r="A2" s="1">
        <v>6</v>
      </c>
      <c r="B2" s="1">
        <v>680</v>
      </c>
      <c r="C2" s="1">
        <v>5</v>
      </c>
      <c r="D2" s="1">
        <v>4.5999999999999996</v>
      </c>
      <c r="E2" s="1">
        <v>245</v>
      </c>
      <c r="F2" s="1">
        <v>0.5</v>
      </c>
      <c r="G2" s="1">
        <v>0.6</v>
      </c>
      <c r="H2" s="1">
        <v>6</v>
      </c>
      <c r="I2" s="1">
        <v>0.6</v>
      </c>
      <c r="J2" s="1">
        <v>110</v>
      </c>
      <c r="K2" s="1">
        <v>1</v>
      </c>
      <c r="L2" s="1">
        <v>25</v>
      </c>
      <c r="M2" s="1">
        <v>10</v>
      </c>
      <c r="N2" s="4">
        <v>65</v>
      </c>
      <c r="O2">
        <v>2500</v>
      </c>
      <c r="P2" s="13">
        <v>40</v>
      </c>
      <c r="Q2" s="13">
        <v>10</v>
      </c>
      <c r="R2" s="13">
        <v>1100</v>
      </c>
      <c r="U2" s="13">
        <v>3</v>
      </c>
      <c r="V2" s="13">
        <v>7</v>
      </c>
      <c r="W2" s="13">
        <v>300</v>
      </c>
      <c r="Y2" s="13">
        <v>650</v>
      </c>
      <c r="Z2" s="13">
        <v>75</v>
      </c>
      <c r="AA2">
        <v>250</v>
      </c>
    </row>
    <row r="3" spans="1:27" x14ac:dyDescent="0.25">
      <c r="A3" s="1">
        <v>7</v>
      </c>
      <c r="B3" s="1">
        <v>680</v>
      </c>
      <c r="C3" s="1">
        <v>8</v>
      </c>
      <c r="D3" s="1">
        <v>6.2</v>
      </c>
      <c r="E3" s="1">
        <v>320</v>
      </c>
      <c r="F3" s="1">
        <v>0.5</v>
      </c>
      <c r="G3" s="1">
        <v>0.8</v>
      </c>
      <c r="H3" s="1">
        <v>6</v>
      </c>
      <c r="I3" s="1">
        <v>0.9</v>
      </c>
      <c r="J3" s="1">
        <v>160</v>
      </c>
      <c r="K3" s="1">
        <v>1</v>
      </c>
      <c r="L3" s="1">
        <v>40</v>
      </c>
      <c r="M3" s="1">
        <v>10</v>
      </c>
      <c r="N3" s="4">
        <v>65</v>
      </c>
      <c r="O3">
        <v>2500</v>
      </c>
      <c r="P3" s="13">
        <v>40</v>
      </c>
      <c r="Q3" s="13">
        <v>13</v>
      </c>
      <c r="R3" s="13">
        <v>1500</v>
      </c>
      <c r="U3" s="13">
        <v>4</v>
      </c>
      <c r="V3" s="13">
        <v>10</v>
      </c>
      <c r="W3" s="13">
        <v>400</v>
      </c>
      <c r="Y3" s="13">
        <v>650</v>
      </c>
      <c r="Z3" s="13">
        <v>75</v>
      </c>
      <c r="AA3">
        <v>300</v>
      </c>
    </row>
    <row r="4" spans="1:27" x14ac:dyDescent="0.25">
      <c r="A4" s="1">
        <v>8</v>
      </c>
      <c r="B4" s="1">
        <v>680</v>
      </c>
      <c r="C4" s="1">
        <v>8</v>
      </c>
      <c r="D4" s="1">
        <v>6.2</v>
      </c>
      <c r="E4" s="1">
        <v>320</v>
      </c>
      <c r="F4" s="1">
        <v>0.5</v>
      </c>
      <c r="G4" s="1">
        <v>0.8</v>
      </c>
      <c r="H4" s="1">
        <v>6</v>
      </c>
      <c r="I4" s="1">
        <v>0.9</v>
      </c>
      <c r="J4" s="1">
        <v>160</v>
      </c>
      <c r="K4" s="1">
        <v>1</v>
      </c>
      <c r="L4" s="1">
        <v>40</v>
      </c>
      <c r="M4" s="1">
        <v>10</v>
      </c>
      <c r="N4" s="4">
        <v>65</v>
      </c>
      <c r="O4">
        <v>2500</v>
      </c>
      <c r="P4" s="13">
        <v>40</v>
      </c>
      <c r="Q4" s="13">
        <v>13</v>
      </c>
      <c r="R4" s="13">
        <v>1500</v>
      </c>
      <c r="U4" s="13">
        <v>4</v>
      </c>
      <c r="V4" s="13">
        <v>10</v>
      </c>
      <c r="W4" s="13">
        <v>400</v>
      </c>
      <c r="Y4" s="13">
        <v>650</v>
      </c>
      <c r="Z4" s="13">
        <v>75</v>
      </c>
      <c r="AA4">
        <v>300</v>
      </c>
    </row>
    <row r="5" spans="1:27" x14ac:dyDescent="0.25">
      <c r="A5" s="1">
        <v>9</v>
      </c>
      <c r="B5" s="1">
        <v>680</v>
      </c>
      <c r="C5" s="1">
        <v>8</v>
      </c>
      <c r="D5" s="1">
        <v>6.2</v>
      </c>
      <c r="E5" s="1">
        <v>320</v>
      </c>
      <c r="F5" s="1">
        <v>0.5</v>
      </c>
      <c r="G5" s="1">
        <v>0.8</v>
      </c>
      <c r="H5" s="1">
        <v>6</v>
      </c>
      <c r="I5" s="1">
        <v>0.9</v>
      </c>
      <c r="J5" s="1">
        <v>160</v>
      </c>
      <c r="K5" s="1">
        <v>1</v>
      </c>
      <c r="L5" s="1">
        <v>40</v>
      </c>
      <c r="M5" s="1">
        <v>10</v>
      </c>
      <c r="N5" s="4">
        <v>65</v>
      </c>
      <c r="O5">
        <v>2500</v>
      </c>
      <c r="P5" s="13">
        <v>40</v>
      </c>
      <c r="Q5" s="13">
        <v>13</v>
      </c>
      <c r="R5" s="13">
        <v>1500</v>
      </c>
      <c r="U5" s="13">
        <v>4</v>
      </c>
      <c r="V5" s="13">
        <v>10</v>
      </c>
      <c r="W5" s="13">
        <v>400</v>
      </c>
      <c r="Y5" s="13">
        <v>650</v>
      </c>
      <c r="Z5" s="13">
        <v>75</v>
      </c>
      <c r="AA5">
        <v>300</v>
      </c>
    </row>
    <row r="6" spans="1:27" x14ac:dyDescent="0.25">
      <c r="A6" s="1">
        <v>10</v>
      </c>
      <c r="B6" s="1">
        <v>680</v>
      </c>
      <c r="C6" s="1">
        <v>8</v>
      </c>
      <c r="D6" s="1">
        <v>6.2</v>
      </c>
      <c r="E6" s="1">
        <v>320</v>
      </c>
      <c r="F6" s="1">
        <v>0.5</v>
      </c>
      <c r="G6" s="1">
        <v>0.8</v>
      </c>
      <c r="H6" s="1">
        <v>6</v>
      </c>
      <c r="I6" s="1">
        <v>0.9</v>
      </c>
      <c r="J6" s="1">
        <v>160</v>
      </c>
      <c r="K6" s="1">
        <v>1</v>
      </c>
      <c r="L6" s="1">
        <v>40</v>
      </c>
      <c r="M6" s="1">
        <v>10</v>
      </c>
      <c r="N6" s="4">
        <v>65</v>
      </c>
      <c r="O6">
        <v>2500</v>
      </c>
      <c r="P6" s="13">
        <v>40</v>
      </c>
      <c r="Q6" s="13">
        <v>13</v>
      </c>
      <c r="R6" s="13">
        <v>1500</v>
      </c>
      <c r="U6" s="13">
        <v>4</v>
      </c>
      <c r="V6" s="13">
        <v>10</v>
      </c>
      <c r="W6" s="13">
        <v>400</v>
      </c>
      <c r="Y6" s="13">
        <v>650</v>
      </c>
      <c r="Z6" s="13">
        <v>75</v>
      </c>
      <c r="AA6">
        <v>300</v>
      </c>
    </row>
    <row r="7" spans="1:27" x14ac:dyDescent="0.25">
      <c r="A7" s="1">
        <v>11</v>
      </c>
      <c r="B7" s="1">
        <v>960</v>
      </c>
      <c r="C7" s="6">
        <v>11.2</v>
      </c>
      <c r="D7" s="1">
        <v>9.9</v>
      </c>
      <c r="E7" s="1">
        <v>480</v>
      </c>
      <c r="F7" s="1">
        <v>0.7</v>
      </c>
      <c r="G7" s="1">
        <v>1.1000000000000001</v>
      </c>
      <c r="H7" s="1">
        <v>9</v>
      </c>
      <c r="I7" s="1">
        <v>1.2</v>
      </c>
      <c r="J7" s="1">
        <v>210</v>
      </c>
      <c r="K7" s="1">
        <v>1.5</v>
      </c>
      <c r="L7" s="1">
        <v>60</v>
      </c>
      <c r="M7" s="1">
        <v>10</v>
      </c>
      <c r="N7" s="4">
        <v>73</v>
      </c>
      <c r="O7">
        <v>3000</v>
      </c>
      <c r="P7" s="13">
        <v>40</v>
      </c>
      <c r="Q7" s="13">
        <v>18</v>
      </c>
      <c r="R7" s="13">
        <v>2000</v>
      </c>
      <c r="U7" s="13">
        <v>6</v>
      </c>
      <c r="V7" s="13">
        <v>6</v>
      </c>
      <c r="W7" s="13">
        <v>600</v>
      </c>
      <c r="Y7" s="13">
        <v>1200</v>
      </c>
      <c r="Z7" s="13">
        <v>100</v>
      </c>
      <c r="AA7">
        <v>450</v>
      </c>
    </row>
    <row r="8" spans="1:27" x14ac:dyDescent="0.25">
      <c r="A8" s="1">
        <v>12</v>
      </c>
      <c r="B8" s="1">
        <v>960</v>
      </c>
      <c r="C8" s="6">
        <v>11.2</v>
      </c>
      <c r="D8" s="1">
        <v>9.9</v>
      </c>
      <c r="E8" s="1">
        <v>480</v>
      </c>
      <c r="F8" s="1">
        <v>0.7</v>
      </c>
      <c r="G8" s="1">
        <v>1.1000000000000001</v>
      </c>
      <c r="H8" s="1">
        <v>9</v>
      </c>
      <c r="I8" s="1">
        <v>1.2</v>
      </c>
      <c r="J8" s="1">
        <v>210</v>
      </c>
      <c r="K8" s="1">
        <v>1.5</v>
      </c>
      <c r="L8" s="1">
        <v>60</v>
      </c>
      <c r="M8" s="1">
        <v>10</v>
      </c>
      <c r="N8" s="5">
        <v>73</v>
      </c>
      <c r="O8">
        <v>3000</v>
      </c>
      <c r="P8" s="13">
        <v>40</v>
      </c>
      <c r="Q8" s="13">
        <v>18</v>
      </c>
      <c r="R8" s="13">
        <v>2000</v>
      </c>
      <c r="U8" s="13">
        <v>6</v>
      </c>
      <c r="V8" s="13">
        <v>6</v>
      </c>
      <c r="W8" s="13">
        <v>600</v>
      </c>
      <c r="Y8" s="13">
        <v>1200</v>
      </c>
      <c r="Z8" s="13">
        <v>100</v>
      </c>
      <c r="AA8">
        <v>450</v>
      </c>
    </row>
    <row r="9" spans="1:27" x14ac:dyDescent="0.25">
      <c r="A9" s="4">
        <v>13</v>
      </c>
      <c r="B9" s="1"/>
      <c r="C9" s="6">
        <v>11.2</v>
      </c>
      <c r="D9" s="1">
        <v>9.9</v>
      </c>
      <c r="E9" s="1"/>
      <c r="F9" s="1"/>
      <c r="G9" s="1"/>
      <c r="H9" s="1"/>
      <c r="I9" s="1"/>
      <c r="J9" s="1"/>
      <c r="K9" s="1"/>
      <c r="L9" s="1"/>
      <c r="M9" s="1"/>
    </row>
    <row r="10" spans="1:27" x14ac:dyDescent="0.25">
      <c r="A10" s="4">
        <v>14</v>
      </c>
      <c r="B10" s="1"/>
      <c r="C10" s="6">
        <v>11.2</v>
      </c>
      <c r="D10" s="1">
        <v>9.9</v>
      </c>
      <c r="E10" s="1"/>
      <c r="F10" s="1"/>
      <c r="G10" s="1"/>
      <c r="H10" s="1"/>
      <c r="I10" s="1"/>
      <c r="J10" s="1"/>
      <c r="K10" s="1"/>
      <c r="L10" s="1"/>
      <c r="M10" s="1"/>
    </row>
    <row r="11" spans="1:27" x14ac:dyDescent="0.25">
      <c r="A11" s="4">
        <v>15</v>
      </c>
      <c r="B11" s="7">
        <v>1100</v>
      </c>
      <c r="C11" s="6">
        <v>11.2</v>
      </c>
      <c r="D11" s="1">
        <v>9.9</v>
      </c>
      <c r="E11" s="7">
        <v>630</v>
      </c>
      <c r="F11" s="7">
        <v>1</v>
      </c>
      <c r="G11" s="7">
        <v>12</v>
      </c>
      <c r="H11" s="7">
        <v>12</v>
      </c>
      <c r="I11" s="7">
        <v>1.1000000000000001</v>
      </c>
      <c r="J11" s="7">
        <v>330</v>
      </c>
      <c r="K11" s="7">
        <v>2</v>
      </c>
      <c r="L11" s="7">
        <v>63</v>
      </c>
      <c r="M11" s="7">
        <v>10</v>
      </c>
    </row>
    <row r="12" spans="1:27" x14ac:dyDescent="0.25">
      <c r="A12" s="4">
        <v>16</v>
      </c>
      <c r="B12" s="7">
        <v>1100</v>
      </c>
      <c r="C12" s="6">
        <v>11.2</v>
      </c>
      <c r="D12" s="1">
        <v>9.9</v>
      </c>
      <c r="E12" s="7">
        <v>630</v>
      </c>
      <c r="F12" s="7">
        <v>1</v>
      </c>
      <c r="G12" s="7">
        <v>12</v>
      </c>
      <c r="H12" s="7">
        <v>12</v>
      </c>
      <c r="I12" s="7">
        <v>1.1000000000000001</v>
      </c>
      <c r="J12" s="7">
        <v>330</v>
      </c>
      <c r="K12" s="7">
        <v>2</v>
      </c>
      <c r="L12" s="7">
        <v>63</v>
      </c>
      <c r="M12" s="7">
        <v>10</v>
      </c>
    </row>
    <row r="13" spans="1:27" x14ac:dyDescent="0.25">
      <c r="A13" s="4">
        <v>17</v>
      </c>
      <c r="B13" s="7">
        <v>1100</v>
      </c>
      <c r="C13" s="6">
        <v>11.2</v>
      </c>
      <c r="D13" s="1">
        <v>9.9</v>
      </c>
      <c r="E13" s="7">
        <v>630</v>
      </c>
      <c r="F13" s="7">
        <v>1</v>
      </c>
      <c r="G13" s="7">
        <v>12</v>
      </c>
      <c r="H13" s="7">
        <v>12</v>
      </c>
      <c r="I13" s="7">
        <v>1.1000000000000001</v>
      </c>
      <c r="J13" s="7">
        <v>330</v>
      </c>
      <c r="K13" s="7">
        <v>2</v>
      </c>
      <c r="L13" s="7">
        <v>63</v>
      </c>
      <c r="M13" s="7">
        <v>10</v>
      </c>
    </row>
    <row r="14" spans="1:27" x14ac:dyDescent="0.25">
      <c r="A14" s="14">
        <v>18</v>
      </c>
      <c r="B14" s="15">
        <v>860</v>
      </c>
      <c r="C14" s="6">
        <v>11.2</v>
      </c>
      <c r="D14" s="15">
        <v>8.9</v>
      </c>
      <c r="E14" s="15">
        <v>490</v>
      </c>
      <c r="F14" s="15">
        <v>0.9</v>
      </c>
      <c r="G14" s="15">
        <v>1.3</v>
      </c>
      <c r="H14" s="15">
        <v>11</v>
      </c>
      <c r="I14" s="15">
        <v>1.3</v>
      </c>
      <c r="J14" s="15">
        <v>250</v>
      </c>
      <c r="K14" s="15">
        <v>2</v>
      </c>
      <c r="L14" s="15">
        <v>80</v>
      </c>
      <c r="M14" s="15">
        <v>10</v>
      </c>
      <c r="N14">
        <v>95</v>
      </c>
      <c r="O14">
        <v>2500</v>
      </c>
      <c r="P14">
        <v>45</v>
      </c>
      <c r="Q14">
        <v>25</v>
      </c>
      <c r="R14">
        <v>3000</v>
      </c>
      <c r="U14">
        <v>10</v>
      </c>
      <c r="V14">
        <v>25</v>
      </c>
      <c r="W14">
        <v>1000</v>
      </c>
      <c r="Y14">
        <v>2000</v>
      </c>
      <c r="Z14">
        <v>100</v>
      </c>
      <c r="AA14">
        <v>600</v>
      </c>
    </row>
    <row r="15" spans="1:27" x14ac:dyDescent="0.25">
      <c r="A15" s="14">
        <v>19</v>
      </c>
      <c r="B15" s="15">
        <v>860</v>
      </c>
      <c r="C15" s="6">
        <v>11.2</v>
      </c>
      <c r="D15" s="15">
        <v>8.9</v>
      </c>
      <c r="E15" s="15">
        <v>490</v>
      </c>
      <c r="F15" s="15">
        <v>0.9</v>
      </c>
      <c r="G15" s="15">
        <v>1.3</v>
      </c>
      <c r="H15" s="15">
        <v>11</v>
      </c>
      <c r="I15" s="15">
        <v>1.3</v>
      </c>
      <c r="J15" s="15">
        <v>250</v>
      </c>
      <c r="K15" s="15">
        <v>2</v>
      </c>
      <c r="L15" s="15">
        <v>80</v>
      </c>
      <c r="M15" s="15">
        <v>10</v>
      </c>
      <c r="N15">
        <v>95</v>
      </c>
      <c r="O15">
        <v>2500</v>
      </c>
      <c r="P15">
        <v>45</v>
      </c>
      <c r="Q15">
        <v>25</v>
      </c>
      <c r="R15">
        <v>3000</v>
      </c>
      <c r="U15">
        <v>10</v>
      </c>
      <c r="V15">
        <v>25</v>
      </c>
      <c r="W15">
        <v>1000</v>
      </c>
      <c r="Y15">
        <v>2000</v>
      </c>
      <c r="Z15">
        <v>100</v>
      </c>
      <c r="AA15">
        <v>600</v>
      </c>
    </row>
    <row r="16" spans="1:27" x14ac:dyDescent="0.25">
      <c r="A16" s="14">
        <v>20</v>
      </c>
      <c r="B16" s="15">
        <v>860</v>
      </c>
      <c r="C16" s="6">
        <v>11.2</v>
      </c>
      <c r="D16" s="15">
        <v>8.9</v>
      </c>
      <c r="E16" s="15">
        <v>490</v>
      </c>
      <c r="F16" s="15">
        <v>0.9</v>
      </c>
      <c r="G16" s="15">
        <v>1.3</v>
      </c>
      <c r="H16" s="15">
        <v>11</v>
      </c>
      <c r="I16" s="15">
        <v>1.3</v>
      </c>
      <c r="J16" s="15">
        <v>250</v>
      </c>
      <c r="K16" s="15">
        <v>2</v>
      </c>
      <c r="L16" s="15">
        <v>80</v>
      </c>
      <c r="M16" s="15">
        <v>10</v>
      </c>
      <c r="N16">
        <v>95</v>
      </c>
      <c r="O16">
        <v>2500</v>
      </c>
      <c r="P16">
        <v>45</v>
      </c>
      <c r="Q16">
        <v>25</v>
      </c>
      <c r="R16">
        <v>3000</v>
      </c>
      <c r="U16">
        <v>10</v>
      </c>
      <c r="V16">
        <v>25</v>
      </c>
      <c r="W16">
        <v>1000</v>
      </c>
      <c r="Y16">
        <v>2000</v>
      </c>
      <c r="Z16">
        <v>100</v>
      </c>
      <c r="AA16">
        <v>600</v>
      </c>
    </row>
    <row r="17" spans="1:27" x14ac:dyDescent="0.25">
      <c r="A17" s="14">
        <v>21</v>
      </c>
      <c r="B17" s="15">
        <v>860</v>
      </c>
      <c r="C17" s="6">
        <v>11.2</v>
      </c>
      <c r="D17" s="15">
        <v>8.9</v>
      </c>
      <c r="E17" s="15">
        <v>490</v>
      </c>
      <c r="F17" s="15">
        <v>0.9</v>
      </c>
      <c r="G17" s="15">
        <v>1.3</v>
      </c>
      <c r="H17" s="15">
        <v>11</v>
      </c>
      <c r="I17" s="15">
        <v>1.3</v>
      </c>
      <c r="J17" s="15">
        <v>250</v>
      </c>
      <c r="K17" s="15">
        <v>2</v>
      </c>
      <c r="L17" s="15">
        <v>80</v>
      </c>
      <c r="M17" s="15">
        <v>10</v>
      </c>
      <c r="N17">
        <v>95</v>
      </c>
      <c r="O17">
        <v>2500</v>
      </c>
      <c r="P17">
        <v>45</v>
      </c>
      <c r="Q17">
        <v>25</v>
      </c>
      <c r="R17">
        <v>3000</v>
      </c>
      <c r="U17">
        <v>10</v>
      </c>
      <c r="V17">
        <v>25</v>
      </c>
      <c r="W17">
        <v>1000</v>
      </c>
      <c r="Y17">
        <v>2000</v>
      </c>
      <c r="Z17">
        <v>100</v>
      </c>
      <c r="AA17">
        <v>600</v>
      </c>
    </row>
    <row r="18" spans="1:27" x14ac:dyDescent="0.25">
      <c r="A18" s="14">
        <v>22</v>
      </c>
      <c r="B18" s="15">
        <v>860</v>
      </c>
      <c r="C18" s="6">
        <v>11.2</v>
      </c>
      <c r="D18" s="15">
        <v>8.9</v>
      </c>
      <c r="E18" s="15">
        <v>490</v>
      </c>
      <c r="F18" s="15">
        <v>0.9</v>
      </c>
      <c r="G18" s="15">
        <v>1.3</v>
      </c>
      <c r="H18" s="15">
        <v>11</v>
      </c>
      <c r="I18" s="15">
        <v>1.3</v>
      </c>
      <c r="J18" s="15">
        <v>250</v>
      </c>
      <c r="K18" s="15">
        <v>2</v>
      </c>
      <c r="L18" s="15">
        <v>80</v>
      </c>
      <c r="M18" s="15">
        <v>10</v>
      </c>
      <c r="N18">
        <v>95</v>
      </c>
      <c r="O18">
        <v>2500</v>
      </c>
      <c r="P18">
        <v>45</v>
      </c>
      <c r="Q18">
        <v>25</v>
      </c>
      <c r="R18">
        <v>3000</v>
      </c>
      <c r="U18">
        <v>10</v>
      </c>
      <c r="V18">
        <v>25</v>
      </c>
      <c r="W18">
        <v>1000</v>
      </c>
      <c r="Y18">
        <v>2000</v>
      </c>
      <c r="Z18">
        <v>100</v>
      </c>
      <c r="AA18">
        <v>600</v>
      </c>
    </row>
    <row r="19" spans="1:27" x14ac:dyDescent="0.25">
      <c r="A19" s="14">
        <v>23</v>
      </c>
      <c r="B19" s="15">
        <v>860</v>
      </c>
      <c r="C19" s="6">
        <v>11.2</v>
      </c>
      <c r="D19" s="15">
        <v>8.9</v>
      </c>
      <c r="E19" s="15">
        <v>490</v>
      </c>
      <c r="F19" s="15">
        <v>0.9</v>
      </c>
      <c r="G19" s="15">
        <v>1.3</v>
      </c>
      <c r="H19" s="15">
        <v>11</v>
      </c>
      <c r="I19" s="15">
        <v>1.3</v>
      </c>
      <c r="J19" s="15">
        <v>250</v>
      </c>
      <c r="K19" s="15">
        <v>2</v>
      </c>
      <c r="L19" s="15">
        <v>80</v>
      </c>
      <c r="M19" s="15">
        <v>10</v>
      </c>
      <c r="N19">
        <v>95</v>
      </c>
      <c r="O19">
        <v>2500</v>
      </c>
      <c r="P19">
        <v>45</v>
      </c>
      <c r="Q19">
        <v>25</v>
      </c>
      <c r="R19">
        <v>3000</v>
      </c>
      <c r="U19">
        <v>10</v>
      </c>
      <c r="V19">
        <v>25</v>
      </c>
      <c r="W19">
        <v>1000</v>
      </c>
      <c r="Y19">
        <v>2000</v>
      </c>
      <c r="Z19">
        <v>100</v>
      </c>
      <c r="AA19">
        <v>600</v>
      </c>
    </row>
    <row r="20" spans="1:27" x14ac:dyDescent="0.25">
      <c r="A20" s="14">
        <v>24</v>
      </c>
      <c r="B20" s="15">
        <v>860</v>
      </c>
      <c r="C20" s="6">
        <v>11.2</v>
      </c>
      <c r="D20" s="15">
        <v>8.9</v>
      </c>
      <c r="E20" s="15">
        <v>490</v>
      </c>
      <c r="F20" s="15">
        <v>0.9</v>
      </c>
      <c r="G20" s="15">
        <v>1.3</v>
      </c>
      <c r="H20" s="15">
        <v>11</v>
      </c>
      <c r="I20" s="15">
        <v>1.3</v>
      </c>
      <c r="J20" s="15">
        <v>250</v>
      </c>
      <c r="K20" s="15">
        <v>2</v>
      </c>
      <c r="L20" s="15">
        <v>80</v>
      </c>
      <c r="M20" s="15">
        <v>10</v>
      </c>
      <c r="N20">
        <v>95</v>
      </c>
      <c r="O20">
        <v>2500</v>
      </c>
      <c r="P20">
        <v>45</v>
      </c>
      <c r="Q20">
        <v>25</v>
      </c>
      <c r="R20">
        <v>3000</v>
      </c>
      <c r="U20">
        <v>10</v>
      </c>
      <c r="V20">
        <v>25</v>
      </c>
      <c r="W20">
        <v>1000</v>
      </c>
      <c r="Y20">
        <v>2000</v>
      </c>
      <c r="Z20">
        <v>100</v>
      </c>
      <c r="AA20">
        <v>600</v>
      </c>
    </row>
    <row r="21" spans="1:27" x14ac:dyDescent="0.25">
      <c r="A21" s="14">
        <v>25</v>
      </c>
      <c r="B21" s="15">
        <v>750</v>
      </c>
      <c r="C21" s="6">
        <v>11.2</v>
      </c>
      <c r="D21" s="15">
        <v>8.9</v>
      </c>
      <c r="E21" s="15">
        <v>490</v>
      </c>
      <c r="F21" s="15">
        <v>0.9</v>
      </c>
      <c r="G21" s="15">
        <v>1.3</v>
      </c>
      <c r="H21" s="15">
        <v>11</v>
      </c>
      <c r="I21" s="15">
        <v>1.3</v>
      </c>
      <c r="J21" s="15">
        <v>250</v>
      </c>
      <c r="K21" s="15">
        <v>2</v>
      </c>
      <c r="L21" s="15">
        <v>80</v>
      </c>
      <c r="M21" s="15">
        <v>10</v>
      </c>
      <c r="N21">
        <v>95</v>
      </c>
      <c r="O21">
        <v>2500</v>
      </c>
      <c r="P21">
        <v>45</v>
      </c>
      <c r="Q21">
        <v>25</v>
      </c>
      <c r="R21">
        <v>3000</v>
      </c>
      <c r="U21">
        <v>10</v>
      </c>
      <c r="V21">
        <v>25</v>
      </c>
      <c r="W21">
        <v>1000</v>
      </c>
      <c r="Y21">
        <v>2000</v>
      </c>
      <c r="Z21">
        <v>100</v>
      </c>
      <c r="AA21">
        <v>600</v>
      </c>
    </row>
    <row r="22" spans="1:27" x14ac:dyDescent="0.25">
      <c r="A22" s="14">
        <v>26</v>
      </c>
      <c r="B22" s="15">
        <v>750</v>
      </c>
      <c r="C22" s="6">
        <v>11.2</v>
      </c>
      <c r="D22" s="15">
        <v>8.9</v>
      </c>
      <c r="E22" s="15">
        <v>490</v>
      </c>
      <c r="F22" s="15">
        <v>0.9</v>
      </c>
      <c r="G22" s="15">
        <v>1.3</v>
      </c>
      <c r="H22" s="15">
        <v>11</v>
      </c>
      <c r="I22" s="15">
        <v>1.3</v>
      </c>
      <c r="J22" s="15">
        <v>250</v>
      </c>
      <c r="K22" s="15">
        <v>2</v>
      </c>
      <c r="L22" s="15">
        <v>80</v>
      </c>
      <c r="M22" s="15">
        <v>10</v>
      </c>
      <c r="N22">
        <v>95</v>
      </c>
      <c r="O22">
        <v>2500</v>
      </c>
      <c r="P22">
        <v>45</v>
      </c>
      <c r="Q22">
        <v>25</v>
      </c>
      <c r="R22">
        <v>3000</v>
      </c>
      <c r="U22">
        <v>10</v>
      </c>
      <c r="V22">
        <v>25</v>
      </c>
      <c r="W22">
        <v>1000</v>
      </c>
      <c r="Y22">
        <v>2000</v>
      </c>
      <c r="Z22">
        <v>100</v>
      </c>
      <c r="AA22">
        <v>600</v>
      </c>
    </row>
    <row r="23" spans="1:27" x14ac:dyDescent="0.25">
      <c r="A23" s="14">
        <v>27</v>
      </c>
      <c r="B23" s="15">
        <v>750</v>
      </c>
      <c r="C23" s="6">
        <v>11.2</v>
      </c>
      <c r="D23" s="15">
        <v>8.9</v>
      </c>
      <c r="E23" s="15">
        <v>490</v>
      </c>
      <c r="F23" s="15">
        <v>0.9</v>
      </c>
      <c r="G23" s="15">
        <v>1.3</v>
      </c>
      <c r="H23" s="15">
        <v>11</v>
      </c>
      <c r="I23" s="15">
        <v>1.3</v>
      </c>
      <c r="J23" s="15">
        <v>250</v>
      </c>
      <c r="K23" s="15">
        <v>2</v>
      </c>
      <c r="L23" s="15">
        <v>80</v>
      </c>
      <c r="M23" s="15">
        <v>10</v>
      </c>
      <c r="N23">
        <v>95</v>
      </c>
      <c r="O23">
        <v>2500</v>
      </c>
      <c r="P23">
        <v>45</v>
      </c>
      <c r="Q23">
        <v>25</v>
      </c>
      <c r="R23">
        <v>3000</v>
      </c>
      <c r="U23">
        <v>10</v>
      </c>
      <c r="V23">
        <v>25</v>
      </c>
      <c r="W23">
        <v>1000</v>
      </c>
      <c r="Y23">
        <v>2000</v>
      </c>
      <c r="Z23">
        <v>100</v>
      </c>
      <c r="AA23">
        <v>600</v>
      </c>
    </row>
    <row r="24" spans="1:27" x14ac:dyDescent="0.25">
      <c r="A24" s="14">
        <v>28</v>
      </c>
      <c r="B24" s="15">
        <v>750</v>
      </c>
      <c r="C24" s="6">
        <v>11.2</v>
      </c>
      <c r="D24" s="15">
        <v>8.9</v>
      </c>
      <c r="E24" s="15">
        <v>490</v>
      </c>
      <c r="F24" s="15">
        <v>0.9</v>
      </c>
      <c r="G24" s="15">
        <v>1.3</v>
      </c>
      <c r="H24" s="15">
        <v>11</v>
      </c>
      <c r="I24" s="15">
        <v>1.3</v>
      </c>
      <c r="J24" s="15">
        <v>250</v>
      </c>
      <c r="K24" s="15">
        <v>2</v>
      </c>
      <c r="L24" s="15">
        <v>80</v>
      </c>
      <c r="M24" s="15">
        <v>10</v>
      </c>
      <c r="N24">
        <v>95</v>
      </c>
      <c r="O24">
        <v>2500</v>
      </c>
      <c r="P24">
        <v>45</v>
      </c>
      <c r="Q24">
        <v>25</v>
      </c>
      <c r="R24">
        <v>3000</v>
      </c>
      <c r="U24">
        <v>10</v>
      </c>
      <c r="V24">
        <v>25</v>
      </c>
      <c r="W24">
        <v>1000</v>
      </c>
      <c r="Y24">
        <v>2000</v>
      </c>
      <c r="Z24">
        <v>100</v>
      </c>
      <c r="AA24">
        <v>600</v>
      </c>
    </row>
    <row r="25" spans="1:27" x14ac:dyDescent="0.25">
      <c r="A25" s="14">
        <v>29</v>
      </c>
      <c r="B25" s="15">
        <v>750</v>
      </c>
      <c r="C25" s="6">
        <v>11.2</v>
      </c>
      <c r="D25" s="15">
        <v>8.9</v>
      </c>
      <c r="E25" s="15">
        <v>490</v>
      </c>
      <c r="F25" s="15">
        <v>0.9</v>
      </c>
      <c r="G25" s="15">
        <v>1.3</v>
      </c>
      <c r="H25" s="15">
        <v>11</v>
      </c>
      <c r="I25" s="15">
        <v>1.3</v>
      </c>
      <c r="J25" s="15">
        <v>250</v>
      </c>
      <c r="K25" s="15">
        <v>2</v>
      </c>
      <c r="L25" s="15">
        <v>80</v>
      </c>
      <c r="M25" s="15">
        <v>10</v>
      </c>
      <c r="N25">
        <v>95</v>
      </c>
      <c r="O25">
        <v>2500</v>
      </c>
      <c r="P25">
        <v>45</v>
      </c>
      <c r="Q25">
        <v>25</v>
      </c>
      <c r="R25">
        <v>3000</v>
      </c>
      <c r="U25">
        <v>10</v>
      </c>
      <c r="V25">
        <v>25</v>
      </c>
      <c r="W25">
        <v>1000</v>
      </c>
      <c r="Y25">
        <v>2000</v>
      </c>
      <c r="Z25">
        <v>100</v>
      </c>
      <c r="AA25">
        <v>600</v>
      </c>
    </row>
    <row r="26" spans="1:27" x14ac:dyDescent="0.25">
      <c r="A26" s="14">
        <v>30</v>
      </c>
      <c r="B26" s="15">
        <v>750</v>
      </c>
      <c r="C26" s="6">
        <v>11.2</v>
      </c>
      <c r="D26" s="15">
        <v>8.9</v>
      </c>
      <c r="E26" s="15">
        <v>490</v>
      </c>
      <c r="F26" s="15">
        <v>0.9</v>
      </c>
      <c r="G26" s="15">
        <v>1.3</v>
      </c>
      <c r="H26" s="15">
        <v>11</v>
      </c>
      <c r="I26" s="15">
        <v>1.3</v>
      </c>
      <c r="J26" s="15">
        <v>250</v>
      </c>
      <c r="K26" s="15">
        <v>2</v>
      </c>
      <c r="L26" s="15">
        <v>80</v>
      </c>
      <c r="M26" s="15">
        <v>10</v>
      </c>
      <c r="N26">
        <v>95</v>
      </c>
      <c r="O26">
        <v>2500</v>
      </c>
      <c r="P26">
        <v>45</v>
      </c>
      <c r="Q26">
        <v>25</v>
      </c>
      <c r="R26">
        <v>3000</v>
      </c>
      <c r="U26">
        <v>10</v>
      </c>
      <c r="V26">
        <v>25</v>
      </c>
      <c r="W26">
        <v>1000</v>
      </c>
      <c r="Y26">
        <v>2000</v>
      </c>
      <c r="Z26">
        <v>100</v>
      </c>
      <c r="AA26">
        <v>600</v>
      </c>
    </row>
    <row r="27" spans="1:27" x14ac:dyDescent="0.25">
      <c r="A27" s="14">
        <v>31</v>
      </c>
      <c r="B27" s="15">
        <v>750</v>
      </c>
      <c r="C27" s="6">
        <v>11.2</v>
      </c>
      <c r="D27" s="15">
        <v>8.9</v>
      </c>
      <c r="E27" s="15">
        <v>490</v>
      </c>
      <c r="F27" s="15">
        <v>0.9</v>
      </c>
      <c r="G27" s="15">
        <v>1.3</v>
      </c>
      <c r="H27" s="15">
        <v>11</v>
      </c>
      <c r="I27" s="15">
        <v>1.3</v>
      </c>
      <c r="J27" s="15">
        <v>250</v>
      </c>
      <c r="K27" s="15">
        <v>2</v>
      </c>
      <c r="L27" s="15">
        <v>80</v>
      </c>
      <c r="M27" s="15">
        <v>10</v>
      </c>
      <c r="N27">
        <v>95</v>
      </c>
      <c r="O27">
        <v>2500</v>
      </c>
      <c r="P27">
        <v>45</v>
      </c>
      <c r="Q27">
        <v>25</v>
      </c>
      <c r="R27">
        <v>3000</v>
      </c>
      <c r="U27">
        <v>10</v>
      </c>
      <c r="V27">
        <v>25</v>
      </c>
      <c r="W27">
        <v>1000</v>
      </c>
      <c r="Y27">
        <v>2000</v>
      </c>
      <c r="Z27">
        <v>100</v>
      </c>
      <c r="AA27">
        <v>600</v>
      </c>
    </row>
    <row r="28" spans="1:27" x14ac:dyDescent="0.25">
      <c r="A28" s="14">
        <v>32</v>
      </c>
      <c r="B28" s="15">
        <v>750</v>
      </c>
      <c r="C28" s="6">
        <v>11.2</v>
      </c>
      <c r="D28" s="15">
        <v>8.9</v>
      </c>
      <c r="E28" s="15">
        <v>490</v>
      </c>
      <c r="F28" s="15">
        <v>0.9</v>
      </c>
      <c r="G28" s="15">
        <v>1.3</v>
      </c>
      <c r="H28" s="15">
        <v>11</v>
      </c>
      <c r="I28" s="15">
        <v>1.3</v>
      </c>
      <c r="J28" s="15">
        <v>250</v>
      </c>
      <c r="K28" s="15">
        <v>2</v>
      </c>
      <c r="L28" s="15">
        <v>80</v>
      </c>
      <c r="M28" s="15">
        <v>10</v>
      </c>
      <c r="N28">
        <v>95</v>
      </c>
      <c r="O28">
        <v>2500</v>
      </c>
      <c r="P28">
        <v>45</v>
      </c>
      <c r="Q28">
        <v>25</v>
      </c>
      <c r="R28">
        <v>3000</v>
      </c>
      <c r="U28">
        <v>10</v>
      </c>
      <c r="V28">
        <v>25</v>
      </c>
      <c r="W28">
        <v>1000</v>
      </c>
      <c r="Y28">
        <v>2000</v>
      </c>
      <c r="Z28">
        <v>100</v>
      </c>
      <c r="AA28">
        <v>600</v>
      </c>
    </row>
    <row r="29" spans="1:27" x14ac:dyDescent="0.25">
      <c r="A29" s="14">
        <v>33</v>
      </c>
      <c r="B29" s="15">
        <v>750</v>
      </c>
      <c r="C29" s="6">
        <v>11.2</v>
      </c>
      <c r="D29" s="15">
        <v>8.9</v>
      </c>
      <c r="E29" s="15">
        <v>490</v>
      </c>
      <c r="F29" s="15">
        <v>0.9</v>
      </c>
      <c r="G29" s="15">
        <v>1.3</v>
      </c>
      <c r="H29" s="15">
        <v>11</v>
      </c>
      <c r="I29" s="15">
        <v>1.3</v>
      </c>
      <c r="J29" s="15">
        <v>250</v>
      </c>
      <c r="K29" s="15">
        <v>2</v>
      </c>
      <c r="L29" s="15">
        <v>80</v>
      </c>
      <c r="M29" s="15">
        <v>10</v>
      </c>
      <c r="N29">
        <v>95</v>
      </c>
      <c r="O29">
        <v>2500</v>
      </c>
      <c r="P29">
        <v>45</v>
      </c>
      <c r="Q29">
        <v>25</v>
      </c>
      <c r="R29">
        <v>3000</v>
      </c>
      <c r="U29">
        <v>10</v>
      </c>
      <c r="V29">
        <v>25</v>
      </c>
      <c r="W29">
        <v>1000</v>
      </c>
      <c r="Y29">
        <v>2000</v>
      </c>
      <c r="Z29">
        <v>100</v>
      </c>
      <c r="AA29">
        <v>600</v>
      </c>
    </row>
    <row r="30" spans="1:27" x14ac:dyDescent="0.25">
      <c r="A30" s="14">
        <v>34</v>
      </c>
      <c r="B30" s="15">
        <v>750</v>
      </c>
      <c r="C30" s="6">
        <v>11.2</v>
      </c>
      <c r="D30" s="15">
        <v>8.9</v>
      </c>
      <c r="E30" s="15">
        <v>490</v>
      </c>
      <c r="F30" s="15">
        <v>0.9</v>
      </c>
      <c r="G30" s="15">
        <v>1.3</v>
      </c>
      <c r="H30" s="15">
        <v>11</v>
      </c>
      <c r="I30" s="15">
        <v>1.3</v>
      </c>
      <c r="J30" s="15">
        <v>250</v>
      </c>
      <c r="K30" s="15">
        <v>2</v>
      </c>
      <c r="L30" s="15">
        <v>80</v>
      </c>
      <c r="M30" s="15">
        <v>10</v>
      </c>
      <c r="N30">
        <v>95</v>
      </c>
      <c r="O30">
        <v>2500</v>
      </c>
      <c r="P30">
        <v>45</v>
      </c>
      <c r="Q30">
        <v>25</v>
      </c>
      <c r="R30">
        <v>3000</v>
      </c>
      <c r="U30">
        <v>10</v>
      </c>
      <c r="V30">
        <v>25</v>
      </c>
      <c r="W30">
        <v>1000</v>
      </c>
      <c r="Y30">
        <v>2000</v>
      </c>
      <c r="Z30">
        <v>100</v>
      </c>
      <c r="AA30">
        <v>600</v>
      </c>
    </row>
    <row r="31" spans="1:27" x14ac:dyDescent="0.25">
      <c r="A31" s="14">
        <v>35</v>
      </c>
      <c r="B31" s="15">
        <v>750</v>
      </c>
      <c r="C31" s="6">
        <v>11.2</v>
      </c>
      <c r="D31" s="15">
        <v>8.9</v>
      </c>
      <c r="E31" s="15">
        <v>490</v>
      </c>
      <c r="F31" s="15">
        <v>0.9</v>
      </c>
      <c r="G31" s="15">
        <v>1.3</v>
      </c>
      <c r="H31" s="15">
        <v>11</v>
      </c>
      <c r="I31" s="15">
        <v>1.3</v>
      </c>
      <c r="J31" s="15">
        <v>250</v>
      </c>
      <c r="K31" s="15">
        <v>2</v>
      </c>
      <c r="L31" s="15">
        <v>80</v>
      </c>
      <c r="M31" s="15">
        <v>10</v>
      </c>
      <c r="N31">
        <v>95</v>
      </c>
      <c r="O31">
        <v>2500</v>
      </c>
      <c r="P31">
        <v>45</v>
      </c>
      <c r="Q31">
        <v>25</v>
      </c>
      <c r="R31">
        <v>3000</v>
      </c>
      <c r="U31">
        <v>10</v>
      </c>
      <c r="V31">
        <v>25</v>
      </c>
      <c r="W31">
        <v>1000</v>
      </c>
      <c r="Y31">
        <v>2000</v>
      </c>
      <c r="Z31">
        <v>100</v>
      </c>
      <c r="AA31">
        <v>600</v>
      </c>
    </row>
    <row r="32" spans="1:27" x14ac:dyDescent="0.25">
      <c r="A32" s="14">
        <v>36</v>
      </c>
      <c r="B32" s="15">
        <v>750</v>
      </c>
      <c r="C32" s="6">
        <v>11.2</v>
      </c>
      <c r="D32" s="15">
        <v>8.9</v>
      </c>
      <c r="E32" s="15">
        <v>490</v>
      </c>
      <c r="F32" s="15">
        <v>0.9</v>
      </c>
      <c r="G32" s="15">
        <v>1.3</v>
      </c>
      <c r="H32" s="15">
        <v>11</v>
      </c>
      <c r="I32" s="15">
        <v>1.3</v>
      </c>
      <c r="J32" s="15">
        <v>250</v>
      </c>
      <c r="K32" s="15">
        <v>2</v>
      </c>
      <c r="L32" s="15">
        <v>80</v>
      </c>
      <c r="M32" s="15">
        <v>10</v>
      </c>
      <c r="N32">
        <v>95</v>
      </c>
      <c r="O32">
        <v>2500</v>
      </c>
      <c r="P32">
        <v>45</v>
      </c>
      <c r="Q32">
        <v>25</v>
      </c>
      <c r="R32">
        <v>3000</v>
      </c>
      <c r="U32">
        <v>10</v>
      </c>
      <c r="V32">
        <v>25</v>
      </c>
      <c r="W32">
        <v>1000</v>
      </c>
      <c r="Y32">
        <v>2000</v>
      </c>
      <c r="Z32">
        <v>100</v>
      </c>
      <c r="AA32">
        <v>600</v>
      </c>
    </row>
    <row r="33" spans="1:27" x14ac:dyDescent="0.25">
      <c r="A33" s="14">
        <v>37</v>
      </c>
      <c r="B33" s="15">
        <v>750</v>
      </c>
      <c r="C33" s="6">
        <v>11.2</v>
      </c>
      <c r="D33" s="15">
        <v>8.9</v>
      </c>
      <c r="E33" s="15">
        <v>490</v>
      </c>
      <c r="F33" s="15">
        <v>0.9</v>
      </c>
      <c r="G33" s="15">
        <v>1.3</v>
      </c>
      <c r="H33" s="15">
        <v>11</v>
      </c>
      <c r="I33" s="15">
        <v>1.3</v>
      </c>
      <c r="J33" s="15">
        <v>250</v>
      </c>
      <c r="K33" s="15">
        <v>2</v>
      </c>
      <c r="L33" s="15">
        <v>80</v>
      </c>
      <c r="M33" s="15">
        <v>10</v>
      </c>
      <c r="N33">
        <v>95</v>
      </c>
      <c r="O33">
        <v>2500</v>
      </c>
      <c r="P33">
        <v>45</v>
      </c>
      <c r="Q33">
        <v>25</v>
      </c>
      <c r="R33">
        <v>3000</v>
      </c>
      <c r="U33">
        <v>10</v>
      </c>
      <c r="V33">
        <v>25</v>
      </c>
      <c r="W33">
        <v>1000</v>
      </c>
      <c r="Y33">
        <v>2000</v>
      </c>
      <c r="Z33">
        <v>100</v>
      </c>
      <c r="AA33">
        <v>600</v>
      </c>
    </row>
    <row r="34" spans="1:27" x14ac:dyDescent="0.25">
      <c r="A34" s="14">
        <v>38</v>
      </c>
      <c r="B34" s="15">
        <v>750</v>
      </c>
      <c r="C34" s="6">
        <v>11.2</v>
      </c>
      <c r="D34" s="15">
        <v>8.9</v>
      </c>
      <c r="E34" s="15">
        <v>490</v>
      </c>
      <c r="F34" s="15">
        <v>0.9</v>
      </c>
      <c r="G34" s="15">
        <v>1.3</v>
      </c>
      <c r="H34" s="15">
        <v>11</v>
      </c>
      <c r="I34" s="15">
        <v>1.3</v>
      </c>
      <c r="J34" s="15">
        <v>250</v>
      </c>
      <c r="K34" s="15">
        <v>2</v>
      </c>
      <c r="L34" s="15">
        <v>80</v>
      </c>
      <c r="M34" s="15">
        <v>10</v>
      </c>
      <c r="N34">
        <v>95</v>
      </c>
      <c r="O34">
        <v>2500</v>
      </c>
      <c r="P34">
        <v>45</v>
      </c>
      <c r="Q34">
        <v>25</v>
      </c>
      <c r="R34">
        <v>3000</v>
      </c>
      <c r="U34">
        <v>10</v>
      </c>
      <c r="V34">
        <v>25</v>
      </c>
      <c r="W34">
        <v>1000</v>
      </c>
      <c r="Y34">
        <v>2000</v>
      </c>
      <c r="Z34">
        <v>100</v>
      </c>
      <c r="AA34">
        <v>600</v>
      </c>
    </row>
    <row r="35" spans="1:27" x14ac:dyDescent="0.25">
      <c r="A35" s="14">
        <v>39</v>
      </c>
      <c r="B35" s="15">
        <v>750</v>
      </c>
      <c r="C35" s="6">
        <v>11.2</v>
      </c>
      <c r="D35" s="15">
        <v>8.9</v>
      </c>
      <c r="E35" s="15">
        <v>490</v>
      </c>
      <c r="F35" s="15">
        <v>0.9</v>
      </c>
      <c r="G35" s="15">
        <v>1.3</v>
      </c>
      <c r="H35" s="15">
        <v>11</v>
      </c>
      <c r="I35" s="15">
        <v>1.3</v>
      </c>
      <c r="J35" s="15">
        <v>250</v>
      </c>
      <c r="K35" s="15">
        <v>2</v>
      </c>
      <c r="L35" s="15">
        <v>80</v>
      </c>
      <c r="M35" s="15">
        <v>10</v>
      </c>
      <c r="N35">
        <v>95</v>
      </c>
      <c r="O35">
        <v>2500</v>
      </c>
      <c r="P35">
        <v>45</v>
      </c>
      <c r="Q35">
        <v>25</v>
      </c>
      <c r="R35">
        <v>3000</v>
      </c>
      <c r="U35">
        <v>10</v>
      </c>
      <c r="V35">
        <v>25</v>
      </c>
      <c r="W35">
        <v>1000</v>
      </c>
      <c r="Y35">
        <v>2000</v>
      </c>
      <c r="Z35">
        <v>100</v>
      </c>
      <c r="AA35">
        <v>600</v>
      </c>
    </row>
    <row r="36" spans="1:27" x14ac:dyDescent="0.25">
      <c r="A36" s="14">
        <v>40</v>
      </c>
      <c r="B36" s="15">
        <v>750</v>
      </c>
      <c r="C36" s="6">
        <v>11.2</v>
      </c>
      <c r="D36" s="15">
        <v>8.9</v>
      </c>
      <c r="E36" s="15">
        <v>490</v>
      </c>
      <c r="F36" s="15">
        <v>0.9</v>
      </c>
      <c r="G36" s="15">
        <v>1.3</v>
      </c>
      <c r="H36" s="15">
        <v>11</v>
      </c>
      <c r="I36" s="15">
        <v>1.3</v>
      </c>
      <c r="J36" s="15">
        <v>250</v>
      </c>
      <c r="K36" s="15">
        <v>2</v>
      </c>
      <c r="L36" s="15">
        <v>80</v>
      </c>
      <c r="M36" s="15">
        <v>10</v>
      </c>
      <c r="N36">
        <v>95</v>
      </c>
      <c r="O36">
        <v>2500</v>
      </c>
      <c r="P36">
        <v>45</v>
      </c>
      <c r="Q36">
        <v>25</v>
      </c>
      <c r="R36">
        <v>3000</v>
      </c>
      <c r="U36">
        <v>10</v>
      </c>
      <c r="V36">
        <v>25</v>
      </c>
      <c r="W36">
        <v>1000</v>
      </c>
      <c r="Y36">
        <v>2000</v>
      </c>
      <c r="Z36">
        <v>100</v>
      </c>
      <c r="AA36">
        <v>600</v>
      </c>
    </row>
    <row r="37" spans="1:27" x14ac:dyDescent="0.25">
      <c r="A37" s="14">
        <v>41</v>
      </c>
      <c r="B37" s="15">
        <v>750</v>
      </c>
      <c r="C37" s="6">
        <v>11.2</v>
      </c>
      <c r="D37" s="15">
        <v>8.9</v>
      </c>
      <c r="E37" s="15">
        <v>490</v>
      </c>
      <c r="F37" s="15">
        <v>0.9</v>
      </c>
      <c r="G37" s="15">
        <v>1.3</v>
      </c>
      <c r="H37" s="15">
        <v>11</v>
      </c>
      <c r="I37" s="15">
        <v>1.3</v>
      </c>
      <c r="J37" s="15">
        <v>250</v>
      </c>
      <c r="K37" s="15">
        <v>2</v>
      </c>
      <c r="L37" s="15">
        <v>80</v>
      </c>
      <c r="M37" s="15">
        <v>10</v>
      </c>
      <c r="N37">
        <v>95</v>
      </c>
      <c r="O37">
        <v>2500</v>
      </c>
      <c r="P37">
        <v>45</v>
      </c>
      <c r="Q37">
        <v>25</v>
      </c>
      <c r="R37">
        <v>3000</v>
      </c>
      <c r="U37">
        <v>10</v>
      </c>
      <c r="V37">
        <v>25</v>
      </c>
      <c r="W37">
        <v>1000</v>
      </c>
      <c r="Y37">
        <v>2000</v>
      </c>
      <c r="Z37">
        <v>100</v>
      </c>
      <c r="AA37">
        <v>600</v>
      </c>
    </row>
    <row r="38" spans="1:27" x14ac:dyDescent="0.25">
      <c r="A38" s="14">
        <v>42</v>
      </c>
      <c r="B38" s="15">
        <v>750</v>
      </c>
      <c r="C38" s="6">
        <v>11.2</v>
      </c>
      <c r="D38" s="15">
        <v>8.9</v>
      </c>
      <c r="E38" s="15">
        <v>490</v>
      </c>
      <c r="F38" s="15">
        <v>0.9</v>
      </c>
      <c r="G38" s="15">
        <v>1.3</v>
      </c>
      <c r="H38" s="15">
        <v>11</v>
      </c>
      <c r="I38" s="15">
        <v>1.3</v>
      </c>
      <c r="J38" s="15">
        <v>250</v>
      </c>
      <c r="K38" s="15">
        <v>2</v>
      </c>
      <c r="L38" s="15">
        <v>80</v>
      </c>
      <c r="M38" s="15">
        <v>10</v>
      </c>
      <c r="N38">
        <v>95</v>
      </c>
      <c r="O38">
        <v>2500</v>
      </c>
      <c r="P38">
        <v>45</v>
      </c>
      <c r="Q38">
        <v>25</v>
      </c>
      <c r="R38">
        <v>3000</v>
      </c>
      <c r="U38">
        <v>10</v>
      </c>
      <c r="V38">
        <v>25</v>
      </c>
      <c r="W38">
        <v>1000</v>
      </c>
      <c r="Y38">
        <v>2000</v>
      </c>
      <c r="Z38">
        <v>100</v>
      </c>
      <c r="AA38">
        <v>600</v>
      </c>
    </row>
    <row r="39" spans="1:27" x14ac:dyDescent="0.25">
      <c r="A39" s="14">
        <v>43</v>
      </c>
      <c r="B39" s="15">
        <v>750</v>
      </c>
      <c r="C39" s="6">
        <v>11.2</v>
      </c>
      <c r="D39" s="15">
        <v>8.9</v>
      </c>
      <c r="E39" s="15">
        <v>490</v>
      </c>
      <c r="F39" s="15">
        <v>0.9</v>
      </c>
      <c r="G39" s="15">
        <v>1.3</v>
      </c>
      <c r="H39" s="15">
        <v>11</v>
      </c>
      <c r="I39" s="15">
        <v>1.3</v>
      </c>
      <c r="J39" s="15">
        <v>250</v>
      </c>
      <c r="K39" s="15">
        <v>2</v>
      </c>
      <c r="L39" s="15">
        <v>80</v>
      </c>
      <c r="M39" s="15">
        <v>10</v>
      </c>
      <c r="N39">
        <v>95</v>
      </c>
      <c r="O39">
        <v>2500</v>
      </c>
      <c r="P39">
        <v>45</v>
      </c>
      <c r="Q39">
        <v>25</v>
      </c>
      <c r="R39">
        <v>3000</v>
      </c>
      <c r="U39">
        <v>10</v>
      </c>
      <c r="V39">
        <v>25</v>
      </c>
      <c r="W39">
        <v>1000</v>
      </c>
      <c r="Y39">
        <v>2000</v>
      </c>
      <c r="Z39">
        <v>100</v>
      </c>
      <c r="AA39">
        <v>600</v>
      </c>
    </row>
    <row r="40" spans="1:27" x14ac:dyDescent="0.25">
      <c r="A40" s="14">
        <v>44</v>
      </c>
      <c r="B40" s="15">
        <v>750</v>
      </c>
      <c r="C40" s="6">
        <v>11.2</v>
      </c>
      <c r="D40" s="15">
        <v>8.9</v>
      </c>
      <c r="E40" s="15">
        <v>490</v>
      </c>
      <c r="F40" s="15">
        <v>0.9</v>
      </c>
      <c r="G40" s="15">
        <v>1.3</v>
      </c>
      <c r="H40" s="15">
        <v>11</v>
      </c>
      <c r="I40" s="15">
        <v>1.3</v>
      </c>
      <c r="J40" s="15">
        <v>250</v>
      </c>
      <c r="K40" s="15">
        <v>2</v>
      </c>
      <c r="L40" s="15">
        <v>80</v>
      </c>
      <c r="M40" s="15">
        <v>10</v>
      </c>
      <c r="N40">
        <v>95</v>
      </c>
      <c r="O40">
        <v>2500</v>
      </c>
      <c r="P40">
        <v>45</v>
      </c>
      <c r="Q40">
        <v>25</v>
      </c>
      <c r="R40">
        <v>3000</v>
      </c>
      <c r="U40">
        <v>10</v>
      </c>
      <c r="V40">
        <v>25</v>
      </c>
      <c r="W40">
        <v>1000</v>
      </c>
      <c r="Y40">
        <v>2000</v>
      </c>
      <c r="Z40">
        <v>100</v>
      </c>
      <c r="AA40">
        <v>600</v>
      </c>
    </row>
    <row r="41" spans="1:27" x14ac:dyDescent="0.25">
      <c r="A41" s="14">
        <v>45</v>
      </c>
      <c r="B41" s="15">
        <v>750</v>
      </c>
      <c r="C41" s="6">
        <v>11.2</v>
      </c>
      <c r="D41" s="15">
        <v>8.9</v>
      </c>
      <c r="E41" s="15">
        <v>490</v>
      </c>
      <c r="F41" s="15">
        <v>0.9</v>
      </c>
      <c r="G41" s="15">
        <v>1.3</v>
      </c>
      <c r="H41" s="15">
        <v>11</v>
      </c>
      <c r="I41" s="15">
        <v>1.3</v>
      </c>
      <c r="J41" s="15">
        <v>250</v>
      </c>
      <c r="K41" s="15">
        <v>2</v>
      </c>
      <c r="L41" s="15">
        <v>80</v>
      </c>
      <c r="M41" s="15">
        <v>10</v>
      </c>
      <c r="N41">
        <v>95</v>
      </c>
      <c r="O41">
        <v>2500</v>
      </c>
      <c r="P41">
        <v>45</v>
      </c>
      <c r="Q41">
        <v>25</v>
      </c>
      <c r="R41">
        <v>3000</v>
      </c>
      <c r="U41">
        <v>10</v>
      </c>
      <c r="V41">
        <v>25</v>
      </c>
      <c r="W41">
        <v>1000</v>
      </c>
      <c r="Y41">
        <v>2000</v>
      </c>
      <c r="Z41">
        <v>100</v>
      </c>
      <c r="AA41">
        <v>600</v>
      </c>
    </row>
    <row r="42" spans="1:27" x14ac:dyDescent="0.25">
      <c r="A42" s="14">
        <v>46</v>
      </c>
      <c r="B42" s="15">
        <v>750</v>
      </c>
      <c r="C42" s="6">
        <v>11.2</v>
      </c>
      <c r="D42" s="15">
        <v>8.9</v>
      </c>
      <c r="E42" s="15">
        <v>490</v>
      </c>
      <c r="F42" s="15">
        <v>0.9</v>
      </c>
      <c r="G42" s="15">
        <v>1.3</v>
      </c>
      <c r="H42" s="15">
        <v>11</v>
      </c>
      <c r="I42" s="15">
        <v>1.3</v>
      </c>
      <c r="J42" s="15">
        <v>250</v>
      </c>
      <c r="K42" s="15">
        <v>2</v>
      </c>
      <c r="L42" s="15">
        <v>80</v>
      </c>
      <c r="M42" s="15">
        <v>10</v>
      </c>
      <c r="N42">
        <v>95</v>
      </c>
      <c r="O42">
        <v>2500</v>
      </c>
      <c r="P42">
        <v>45</v>
      </c>
      <c r="Q42">
        <v>25</v>
      </c>
      <c r="R42">
        <v>3000</v>
      </c>
      <c r="U42">
        <v>10</v>
      </c>
      <c r="V42">
        <v>25</v>
      </c>
      <c r="W42">
        <v>1000</v>
      </c>
      <c r="Y42">
        <v>2000</v>
      </c>
      <c r="Z42">
        <v>100</v>
      </c>
      <c r="AA42">
        <v>600</v>
      </c>
    </row>
    <row r="43" spans="1:27" x14ac:dyDescent="0.25">
      <c r="A43" s="14">
        <v>47</v>
      </c>
      <c r="B43" s="15">
        <v>750</v>
      </c>
      <c r="C43" s="6">
        <v>11.2</v>
      </c>
      <c r="D43" s="15">
        <v>8.9</v>
      </c>
      <c r="E43" s="15">
        <v>490</v>
      </c>
      <c r="F43" s="15">
        <v>0.9</v>
      </c>
      <c r="G43" s="15">
        <v>1.3</v>
      </c>
      <c r="H43" s="15">
        <v>11</v>
      </c>
      <c r="I43" s="15">
        <v>1.3</v>
      </c>
      <c r="J43" s="15">
        <v>250</v>
      </c>
      <c r="K43" s="15">
        <v>2</v>
      </c>
      <c r="L43" s="15">
        <v>80</v>
      </c>
      <c r="M43" s="15">
        <v>10</v>
      </c>
      <c r="N43">
        <v>95</v>
      </c>
      <c r="O43">
        <v>2500</v>
      </c>
      <c r="P43">
        <v>45</v>
      </c>
      <c r="Q43">
        <v>25</v>
      </c>
      <c r="R43">
        <v>3000</v>
      </c>
      <c r="U43">
        <v>10</v>
      </c>
      <c r="V43">
        <v>25</v>
      </c>
      <c r="W43">
        <v>1000</v>
      </c>
      <c r="Y43">
        <v>2000</v>
      </c>
      <c r="Z43">
        <v>100</v>
      </c>
      <c r="AA43">
        <v>600</v>
      </c>
    </row>
    <row r="44" spans="1:27" x14ac:dyDescent="0.25">
      <c r="A44" s="14">
        <v>48</v>
      </c>
      <c r="B44" s="15">
        <v>750</v>
      </c>
      <c r="C44" s="6">
        <v>11.2</v>
      </c>
      <c r="D44" s="15">
        <v>8.9</v>
      </c>
      <c r="E44" s="15">
        <v>490</v>
      </c>
      <c r="F44" s="15">
        <v>0.9</v>
      </c>
      <c r="G44" s="15">
        <v>1.3</v>
      </c>
      <c r="H44" s="15">
        <v>11</v>
      </c>
      <c r="I44" s="15">
        <v>1.3</v>
      </c>
      <c r="J44" s="15">
        <v>250</v>
      </c>
      <c r="K44" s="15">
        <v>2</v>
      </c>
      <c r="L44" s="15">
        <v>80</v>
      </c>
      <c r="M44" s="15">
        <v>10</v>
      </c>
      <c r="N44">
        <v>95</v>
      </c>
      <c r="O44">
        <v>2500</v>
      </c>
      <c r="P44">
        <v>45</v>
      </c>
      <c r="Q44">
        <v>25</v>
      </c>
      <c r="R44">
        <v>3000</v>
      </c>
      <c r="U44">
        <v>10</v>
      </c>
      <c r="V44">
        <v>25</v>
      </c>
      <c r="W44">
        <v>1000</v>
      </c>
      <c r="Y44">
        <v>2000</v>
      </c>
      <c r="Z44">
        <v>100</v>
      </c>
      <c r="AA44">
        <v>600</v>
      </c>
    </row>
    <row r="45" spans="1:27" x14ac:dyDescent="0.25">
      <c r="A45" s="14">
        <v>49</v>
      </c>
      <c r="B45" s="15">
        <v>750</v>
      </c>
      <c r="C45" s="6">
        <v>11.2</v>
      </c>
      <c r="D45" s="15">
        <v>8.9</v>
      </c>
      <c r="E45" s="15">
        <v>490</v>
      </c>
      <c r="F45" s="15">
        <v>0.9</v>
      </c>
      <c r="G45" s="15">
        <v>1.3</v>
      </c>
      <c r="H45" s="15">
        <v>11</v>
      </c>
      <c r="I45" s="15">
        <v>1.3</v>
      </c>
      <c r="J45" s="15">
        <v>250</v>
      </c>
      <c r="K45" s="15">
        <v>2</v>
      </c>
      <c r="L45" s="15">
        <v>80</v>
      </c>
      <c r="M45" s="15">
        <v>10</v>
      </c>
      <c r="N45">
        <v>95</v>
      </c>
      <c r="O45">
        <v>2500</v>
      </c>
      <c r="P45">
        <v>45</v>
      </c>
      <c r="Q45">
        <v>25</v>
      </c>
      <c r="R45">
        <v>3000</v>
      </c>
      <c r="U45">
        <v>10</v>
      </c>
      <c r="V45">
        <v>25</v>
      </c>
      <c r="W45">
        <v>1000</v>
      </c>
      <c r="Y45">
        <v>2000</v>
      </c>
      <c r="Z45">
        <v>100</v>
      </c>
      <c r="AA45">
        <v>600</v>
      </c>
    </row>
    <row r="46" spans="1:27" x14ac:dyDescent="0.25">
      <c r="A46" s="14">
        <v>50</v>
      </c>
      <c r="B46" s="15">
        <v>750</v>
      </c>
      <c r="C46" s="6">
        <v>11.2</v>
      </c>
      <c r="D46" s="15">
        <v>8.9</v>
      </c>
      <c r="E46" s="15">
        <v>490</v>
      </c>
      <c r="F46" s="15">
        <v>0.9</v>
      </c>
      <c r="G46" s="15">
        <v>1.3</v>
      </c>
      <c r="H46" s="15">
        <v>11</v>
      </c>
      <c r="I46" s="15">
        <v>1.3</v>
      </c>
      <c r="J46" s="15">
        <v>250</v>
      </c>
      <c r="K46" s="15">
        <v>2</v>
      </c>
      <c r="L46" s="15">
        <v>80</v>
      </c>
      <c r="M46" s="15">
        <v>10</v>
      </c>
      <c r="N46">
        <v>95</v>
      </c>
      <c r="O46">
        <v>2500</v>
      </c>
      <c r="P46">
        <v>45</v>
      </c>
      <c r="Q46">
        <v>25</v>
      </c>
      <c r="R46">
        <v>3000</v>
      </c>
      <c r="U46">
        <v>10</v>
      </c>
      <c r="V46">
        <v>25</v>
      </c>
      <c r="W46">
        <v>1000</v>
      </c>
      <c r="Y46">
        <v>2000</v>
      </c>
      <c r="Z46">
        <v>100</v>
      </c>
      <c r="AA46">
        <v>600</v>
      </c>
    </row>
    <row r="47" spans="1:27" hidden="1" x14ac:dyDescent="0.25">
      <c r="A47" s="4">
        <v>51</v>
      </c>
      <c r="B47" s="7">
        <v>800</v>
      </c>
      <c r="C47" s="7">
        <v>6</v>
      </c>
      <c r="D47" s="7">
        <v>9.4</v>
      </c>
      <c r="E47" s="7">
        <v>625</v>
      </c>
      <c r="F47" s="7">
        <v>1</v>
      </c>
      <c r="G47" s="7">
        <v>12</v>
      </c>
      <c r="H47" s="7">
        <v>12</v>
      </c>
      <c r="I47" s="7">
        <v>1.1000000000000001</v>
      </c>
      <c r="J47" s="7">
        <v>320</v>
      </c>
      <c r="K47" s="7">
        <v>2</v>
      </c>
      <c r="L47" s="7">
        <v>75</v>
      </c>
      <c r="M47" s="7">
        <v>10</v>
      </c>
    </row>
    <row r="48" spans="1:27" hidden="1" x14ac:dyDescent="0.25">
      <c r="A48" s="4">
        <v>52</v>
      </c>
      <c r="B48" s="7">
        <v>800</v>
      </c>
      <c r="C48" s="7">
        <v>6</v>
      </c>
      <c r="D48" s="7">
        <v>9.4</v>
      </c>
      <c r="E48" s="7">
        <v>625</v>
      </c>
      <c r="F48" s="7">
        <v>1</v>
      </c>
      <c r="G48" s="7">
        <v>12</v>
      </c>
      <c r="H48" s="7">
        <v>12</v>
      </c>
      <c r="I48" s="7">
        <v>1.1000000000000001</v>
      </c>
      <c r="J48" s="7">
        <v>320</v>
      </c>
      <c r="K48" s="7">
        <v>2</v>
      </c>
      <c r="L48" s="7">
        <v>75</v>
      </c>
      <c r="M48" s="7">
        <v>10</v>
      </c>
    </row>
    <row r="49" spans="1:13" hidden="1" x14ac:dyDescent="0.25">
      <c r="A49" s="4">
        <v>53</v>
      </c>
      <c r="B49" s="7">
        <v>800</v>
      </c>
      <c r="C49" s="7">
        <v>6</v>
      </c>
      <c r="D49" s="7">
        <v>9.4</v>
      </c>
      <c r="E49" s="7">
        <v>625</v>
      </c>
      <c r="F49" s="7">
        <v>1</v>
      </c>
      <c r="G49" s="7">
        <v>12</v>
      </c>
      <c r="H49" s="7">
        <v>12</v>
      </c>
      <c r="I49" s="7">
        <v>1.1000000000000001</v>
      </c>
      <c r="J49" s="7">
        <v>320</v>
      </c>
      <c r="K49" s="7">
        <v>2</v>
      </c>
      <c r="L49" s="7">
        <v>75</v>
      </c>
      <c r="M49" s="7">
        <v>10</v>
      </c>
    </row>
    <row r="50" spans="1:13" hidden="1" x14ac:dyDescent="0.25">
      <c r="A50" s="4">
        <v>54</v>
      </c>
      <c r="B50" s="7">
        <v>800</v>
      </c>
      <c r="C50" s="7">
        <v>6</v>
      </c>
      <c r="D50" s="7">
        <v>9.4</v>
      </c>
      <c r="E50" s="7">
        <v>625</v>
      </c>
      <c r="F50" s="7">
        <v>1</v>
      </c>
      <c r="G50" s="7">
        <v>12</v>
      </c>
      <c r="H50" s="7">
        <v>12</v>
      </c>
      <c r="I50" s="7">
        <v>1.1000000000000001</v>
      </c>
      <c r="J50" s="7">
        <v>320</v>
      </c>
      <c r="K50" s="7">
        <v>2</v>
      </c>
      <c r="L50" s="7">
        <v>75</v>
      </c>
      <c r="M50" s="7">
        <v>10</v>
      </c>
    </row>
    <row r="51" spans="1:13" hidden="1" x14ac:dyDescent="0.25">
      <c r="A51" s="4">
        <v>55</v>
      </c>
      <c r="B51" s="7">
        <v>800</v>
      </c>
      <c r="C51" s="7">
        <v>6</v>
      </c>
      <c r="D51" s="7">
        <v>9.4</v>
      </c>
      <c r="E51" s="7">
        <v>625</v>
      </c>
      <c r="F51" s="7">
        <v>1</v>
      </c>
      <c r="G51" s="7">
        <v>12</v>
      </c>
      <c r="H51" s="7">
        <v>12</v>
      </c>
      <c r="I51" s="7">
        <v>1.1000000000000001</v>
      </c>
      <c r="J51" s="7">
        <v>320</v>
      </c>
      <c r="K51" s="7">
        <v>2</v>
      </c>
      <c r="L51" s="7">
        <v>75</v>
      </c>
      <c r="M51" s="7">
        <v>10</v>
      </c>
    </row>
    <row r="52" spans="1:13" hidden="1" x14ac:dyDescent="0.25">
      <c r="A52" s="4">
        <v>56</v>
      </c>
      <c r="B52" s="7">
        <v>800</v>
      </c>
      <c r="C52" s="7">
        <v>6</v>
      </c>
      <c r="D52" s="7">
        <v>9.4</v>
      </c>
      <c r="E52" s="7">
        <v>625</v>
      </c>
      <c r="F52" s="7">
        <v>1</v>
      </c>
      <c r="G52" s="7">
        <v>12</v>
      </c>
      <c r="H52" s="7">
        <v>12</v>
      </c>
      <c r="I52" s="7">
        <v>1.1000000000000001</v>
      </c>
      <c r="J52" s="7">
        <v>320</v>
      </c>
      <c r="K52" s="7">
        <v>2</v>
      </c>
      <c r="L52" s="7">
        <v>75</v>
      </c>
      <c r="M52" s="7">
        <v>10</v>
      </c>
    </row>
    <row r="53" spans="1:13" hidden="1" x14ac:dyDescent="0.25">
      <c r="A53" s="4">
        <v>57</v>
      </c>
      <c r="B53" s="7">
        <v>800</v>
      </c>
      <c r="C53" s="7">
        <v>6</v>
      </c>
      <c r="D53" s="7">
        <v>9.4</v>
      </c>
      <c r="E53" s="7">
        <v>625</v>
      </c>
      <c r="F53" s="7">
        <v>1</v>
      </c>
      <c r="G53" s="7">
        <v>12</v>
      </c>
      <c r="H53" s="7">
        <v>12</v>
      </c>
      <c r="I53" s="7">
        <v>1.1000000000000001</v>
      </c>
      <c r="J53" s="7">
        <v>320</v>
      </c>
      <c r="K53" s="7">
        <v>2</v>
      </c>
      <c r="L53" s="7">
        <v>75</v>
      </c>
      <c r="M53" s="7">
        <v>10</v>
      </c>
    </row>
    <row r="54" spans="1:13" hidden="1" x14ac:dyDescent="0.25">
      <c r="A54" s="4">
        <v>58</v>
      </c>
      <c r="B54" s="7">
        <v>800</v>
      </c>
      <c r="C54" s="7">
        <v>6</v>
      </c>
      <c r="D54" s="7">
        <v>9.4</v>
      </c>
      <c r="E54" s="7">
        <v>625</v>
      </c>
      <c r="F54" s="7">
        <v>1</v>
      </c>
      <c r="G54" s="7">
        <v>12</v>
      </c>
      <c r="H54" s="7">
        <v>12</v>
      </c>
      <c r="I54" s="7">
        <v>1.1000000000000001</v>
      </c>
      <c r="J54" s="7">
        <v>320</v>
      </c>
      <c r="K54" s="7">
        <v>2</v>
      </c>
      <c r="L54" s="7">
        <v>75</v>
      </c>
      <c r="M54" s="7">
        <v>10</v>
      </c>
    </row>
    <row r="55" spans="1:13" hidden="1" x14ac:dyDescent="0.25">
      <c r="A55" s="4">
        <v>59</v>
      </c>
      <c r="B55" s="7">
        <v>800</v>
      </c>
      <c r="C55" s="7">
        <v>6</v>
      </c>
      <c r="D55" s="7">
        <v>9.4</v>
      </c>
      <c r="E55" s="7">
        <v>625</v>
      </c>
      <c r="F55" s="7">
        <v>1</v>
      </c>
      <c r="G55" s="7">
        <v>12</v>
      </c>
      <c r="H55" s="7">
        <v>12</v>
      </c>
      <c r="I55" s="7">
        <v>1.1000000000000001</v>
      </c>
      <c r="J55" s="7">
        <v>320</v>
      </c>
      <c r="K55" s="7">
        <v>2</v>
      </c>
      <c r="L55" s="7">
        <v>75</v>
      </c>
      <c r="M55" s="7">
        <v>10</v>
      </c>
    </row>
    <row r="56" spans="1:13" hidden="1" x14ac:dyDescent="0.25">
      <c r="A56" s="4">
        <v>60</v>
      </c>
      <c r="B56" s="7">
        <v>800</v>
      </c>
      <c r="C56" s="7">
        <v>6</v>
      </c>
      <c r="D56" s="7">
        <v>9.4</v>
      </c>
      <c r="E56" s="7">
        <v>625</v>
      </c>
      <c r="F56" s="7">
        <v>1</v>
      </c>
      <c r="G56" s="7">
        <v>12</v>
      </c>
      <c r="H56" s="7">
        <v>12</v>
      </c>
      <c r="I56" s="7">
        <v>1.1000000000000001</v>
      </c>
      <c r="J56" s="7">
        <v>320</v>
      </c>
      <c r="K56" s="7">
        <v>2</v>
      </c>
      <c r="L56" s="7">
        <v>75</v>
      </c>
      <c r="M56" s="7">
        <v>10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C42F-AB07-49A9-8113-603BFB029DA4}">
  <dimension ref="A1:L13"/>
  <sheetViews>
    <sheetView workbookViewId="0">
      <selection activeCell="E19" sqref="E19"/>
    </sheetView>
  </sheetViews>
  <sheetFormatPr defaultRowHeight="11.5" x14ac:dyDescent="0.25"/>
  <cols>
    <col min="10" max="10" width="12.453125" customWidth="1"/>
    <col min="12" max="12" width="14.36328125" customWidth="1"/>
  </cols>
  <sheetData>
    <row r="1" spans="1:12" x14ac:dyDescent="0.25">
      <c r="C1" s="18" t="s">
        <v>7</v>
      </c>
      <c r="D1" s="18"/>
      <c r="E1" s="18"/>
      <c r="F1" s="18"/>
      <c r="G1" s="18"/>
      <c r="H1" s="18"/>
    </row>
    <row r="2" spans="1:12" ht="34.5" x14ac:dyDescent="0.25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  <c r="I2" s="8" t="s">
        <v>28</v>
      </c>
      <c r="J2" s="16" t="s">
        <v>16</v>
      </c>
      <c r="K2" s="8" t="s">
        <v>5</v>
      </c>
      <c r="L2" s="11" t="s">
        <v>29</v>
      </c>
    </row>
    <row r="3" spans="1:12" ht="23" x14ac:dyDescent="0.25">
      <c r="A3" s="8" t="s">
        <v>17</v>
      </c>
      <c r="B3" s="8" t="s">
        <v>19</v>
      </c>
      <c r="C3" s="8" t="s">
        <v>19</v>
      </c>
      <c r="D3" s="8" t="s">
        <v>19</v>
      </c>
      <c r="E3" s="8" t="s">
        <v>19</v>
      </c>
      <c r="F3" s="8" t="s">
        <v>19</v>
      </c>
      <c r="G3" s="8" t="s">
        <v>19</v>
      </c>
      <c r="H3" s="8" t="s">
        <v>19</v>
      </c>
      <c r="I3" s="8" t="s">
        <v>19</v>
      </c>
      <c r="J3" s="17" t="s">
        <v>19</v>
      </c>
      <c r="K3" s="8" t="s">
        <v>20</v>
      </c>
      <c r="L3" s="12" t="s">
        <v>18</v>
      </c>
    </row>
    <row r="4" spans="1:12" x14ac:dyDescent="0.25">
      <c r="A4" s="8">
        <v>6</v>
      </c>
      <c r="B4" s="8">
        <v>1642</v>
      </c>
      <c r="C4" s="9">
        <f t="shared" ref="C4:C5" si="0">B4/4*0.1</f>
        <v>41.050000000000004</v>
      </c>
      <c r="D4" s="9">
        <f t="shared" ref="D4:D5" si="1">B4/4*0.3</f>
        <v>123.14999999999999</v>
      </c>
      <c r="E4" s="9">
        <f t="shared" ref="E4:E5" si="2">B4/9*0.25</f>
        <v>45.611111111111114</v>
      </c>
      <c r="F4" s="9">
        <f t="shared" ref="F4:F5" si="3">B4/9*0.35</f>
        <v>63.855555555555554</v>
      </c>
      <c r="G4" s="9">
        <f t="shared" ref="G4:G5" si="4">B4/4*0.45</f>
        <v>184.72499999999999</v>
      </c>
      <c r="H4" s="9">
        <f t="shared" ref="H4:H5" si="5">B4/4*0.65</f>
        <v>266.82499999999999</v>
      </c>
      <c r="I4" s="1">
        <v>0.69</v>
      </c>
      <c r="J4" s="1">
        <v>20.2</v>
      </c>
      <c r="K4" s="10">
        <f>I4*J4</f>
        <v>13.937999999999999</v>
      </c>
    </row>
    <row r="5" spans="1:12" x14ac:dyDescent="0.25">
      <c r="A5" s="8">
        <v>7</v>
      </c>
      <c r="B5" s="8">
        <v>1719</v>
      </c>
      <c r="C5" s="9">
        <f t="shared" si="0"/>
        <v>42.975000000000001</v>
      </c>
      <c r="D5" s="9">
        <f t="shared" si="1"/>
        <v>128.92499999999998</v>
      </c>
      <c r="E5" s="9">
        <f t="shared" si="2"/>
        <v>47.75</v>
      </c>
      <c r="F5" s="9">
        <f t="shared" si="3"/>
        <v>66.849999999999994</v>
      </c>
      <c r="G5" s="9">
        <f t="shared" si="4"/>
        <v>193.38750000000002</v>
      </c>
      <c r="H5" s="9">
        <f t="shared" si="5"/>
        <v>279.33750000000003</v>
      </c>
      <c r="I5" s="1">
        <v>0.75</v>
      </c>
      <c r="J5" s="1">
        <v>22.8</v>
      </c>
      <c r="K5" s="10">
        <f t="shared" ref="K5:K10" si="6">I5*J5</f>
        <v>17.100000000000001</v>
      </c>
    </row>
    <row r="6" spans="1:12" x14ac:dyDescent="0.25">
      <c r="A6" s="8">
        <v>8</v>
      </c>
      <c r="B6" s="8">
        <v>1810</v>
      </c>
      <c r="C6" s="9">
        <f>B6/4*0.1</f>
        <v>45.25</v>
      </c>
      <c r="D6" s="9">
        <f>B6/4*0.3</f>
        <v>135.75</v>
      </c>
      <c r="E6" s="9">
        <f>B6/9*0.25</f>
        <v>50.277777777777779</v>
      </c>
      <c r="F6" s="9">
        <f>B6/9*0.35</f>
        <v>70.388888888888886</v>
      </c>
      <c r="G6" s="9">
        <f>B6/4*0.45</f>
        <v>203.625</v>
      </c>
      <c r="H6" s="9">
        <f>B6/4*0.65</f>
        <v>294.125</v>
      </c>
      <c r="I6" s="1">
        <v>0.75</v>
      </c>
      <c r="J6" s="1">
        <v>25.6</v>
      </c>
      <c r="K6" s="10">
        <f t="shared" si="6"/>
        <v>19.200000000000003</v>
      </c>
    </row>
    <row r="7" spans="1:12" x14ac:dyDescent="0.25">
      <c r="A7" s="8">
        <v>9</v>
      </c>
      <c r="B7" s="8">
        <v>1890</v>
      </c>
      <c r="C7" s="9">
        <f t="shared" ref="C7:C10" si="7">B7/4*0.1</f>
        <v>47.25</v>
      </c>
      <c r="D7" s="9">
        <f t="shared" ref="D7:D10" si="8">B7/4*0.3</f>
        <v>141.75</v>
      </c>
      <c r="E7" s="9">
        <f t="shared" ref="E7:E10" si="9">B7/9*0.25</f>
        <v>52.5</v>
      </c>
      <c r="F7" s="9">
        <f t="shared" ref="F7:F10" si="10">B7/9*0.35</f>
        <v>73.5</v>
      </c>
      <c r="G7" s="9">
        <f t="shared" ref="G7:G10" si="11">B7/4*0.45</f>
        <v>212.625</v>
      </c>
      <c r="H7" s="9">
        <f t="shared" ref="H7:H10" si="12">B7/4*0.65</f>
        <v>307.125</v>
      </c>
      <c r="I7" s="1">
        <v>0.75</v>
      </c>
      <c r="J7" s="1">
        <v>29</v>
      </c>
      <c r="K7" s="10">
        <f t="shared" si="6"/>
        <v>21.75</v>
      </c>
    </row>
    <row r="8" spans="1:12" x14ac:dyDescent="0.25">
      <c r="A8" s="8">
        <v>10</v>
      </c>
      <c r="B8" s="8">
        <v>1972</v>
      </c>
      <c r="C8" s="9">
        <f t="shared" si="7"/>
        <v>49.300000000000004</v>
      </c>
      <c r="D8" s="9">
        <f t="shared" si="8"/>
        <v>147.9</v>
      </c>
      <c r="E8" s="9">
        <f t="shared" si="9"/>
        <v>54.777777777777779</v>
      </c>
      <c r="F8" s="9">
        <f t="shared" si="10"/>
        <v>76.688888888888883</v>
      </c>
      <c r="G8" s="9">
        <f t="shared" si="11"/>
        <v>221.85</v>
      </c>
      <c r="H8" s="9">
        <f t="shared" si="12"/>
        <v>320.45</v>
      </c>
      <c r="I8" s="1">
        <v>0.75</v>
      </c>
      <c r="J8" s="1">
        <v>32.9</v>
      </c>
      <c r="K8" s="10">
        <f t="shared" si="6"/>
        <v>24.674999999999997</v>
      </c>
    </row>
    <row r="9" spans="1:12" x14ac:dyDescent="0.25">
      <c r="A9" s="8">
        <v>11</v>
      </c>
      <c r="B9" s="8">
        <v>2071</v>
      </c>
      <c r="C9" s="9">
        <f t="shared" si="7"/>
        <v>51.775000000000006</v>
      </c>
      <c r="D9" s="9">
        <f t="shared" si="8"/>
        <v>155.32499999999999</v>
      </c>
      <c r="E9" s="9">
        <f t="shared" si="9"/>
        <v>57.527777777777779</v>
      </c>
      <c r="F9" s="9">
        <f t="shared" si="10"/>
        <v>80.538888888888891</v>
      </c>
      <c r="G9" s="9">
        <f t="shared" si="11"/>
        <v>232.98750000000001</v>
      </c>
      <c r="H9" s="9">
        <f t="shared" si="12"/>
        <v>336.53750000000002</v>
      </c>
      <c r="I9" s="1">
        <v>0.71</v>
      </c>
      <c r="J9" s="1">
        <v>37.200000000000003</v>
      </c>
      <c r="K9" s="10">
        <f t="shared" si="6"/>
        <v>26.411999999999999</v>
      </c>
    </row>
    <row r="10" spans="1:12" x14ac:dyDescent="0.25">
      <c r="A10" s="8">
        <v>12</v>
      </c>
      <c r="B10" s="8">
        <v>2183</v>
      </c>
      <c r="C10" s="9">
        <f t="shared" si="7"/>
        <v>54.575000000000003</v>
      </c>
      <c r="D10" s="9">
        <f t="shared" si="8"/>
        <v>163.72499999999999</v>
      </c>
      <c r="E10" s="9">
        <f t="shared" si="9"/>
        <v>60.638888888888886</v>
      </c>
      <c r="F10" s="9">
        <f t="shared" si="10"/>
        <v>84.894444444444431</v>
      </c>
      <c r="G10" s="9">
        <f t="shared" si="11"/>
        <v>245.58750000000001</v>
      </c>
      <c r="H10" s="9">
        <f t="shared" si="12"/>
        <v>354.73750000000001</v>
      </c>
      <c r="I10" s="1">
        <v>0.71</v>
      </c>
      <c r="J10" s="1">
        <v>41.6</v>
      </c>
      <c r="K10" s="10">
        <f t="shared" si="6"/>
        <v>29.535999999999998</v>
      </c>
    </row>
    <row r="12" spans="1:12" x14ac:dyDescent="0.25">
      <c r="A12" s="12" t="s">
        <v>26</v>
      </c>
      <c r="B12" t="s">
        <v>30</v>
      </c>
      <c r="I12">
        <v>0.66</v>
      </c>
    </row>
    <row r="13" spans="1:12" x14ac:dyDescent="0.25">
      <c r="A13" s="12" t="s">
        <v>27</v>
      </c>
      <c r="I13">
        <v>0.66</v>
      </c>
    </row>
  </sheetData>
  <mergeCells count="1">
    <mergeCell ref="C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EAR_female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Ayling, K.L. (Katie)</dc:creator>
  <cp:lastModifiedBy>Ayling, K.L. (Katie)</cp:lastModifiedBy>
  <dcterms:created xsi:type="dcterms:W3CDTF">2022-01-26T10:48:27Z</dcterms:created>
  <dcterms:modified xsi:type="dcterms:W3CDTF">2024-06-27T07:26:19Z</dcterms:modified>
</cp:coreProperties>
</file>