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urfrieslandcampina-my.sharepoint.com/personal/katie_ayling_frieslandcampina_com/Documents/AfricaNutrition/Project 2 cross sectional survey/Results/SPADE/Datasets/"/>
    </mc:Choice>
  </mc:AlternateContent>
  <xr:revisionPtr revIDLastSave="192" documentId="8_{26BCFF74-3077-4348-9655-7EB61AC2EDE0}" xr6:coauthVersionLast="47" xr6:coauthVersionMax="47" xr10:uidLastSave="{683B9E1A-290C-4345-9505-94B60072CCD1}"/>
  <bookViews>
    <workbookView xWindow="-110" yWindow="-110" windowWidth="19420" windowHeight="10420" xr2:uid="{228081BE-BD25-47D2-953D-D7CB4A94902E}"/>
  </bookViews>
  <sheets>
    <sheet name="EAR_male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H10" i="3"/>
  <c r="G10" i="3"/>
  <c r="F10" i="3"/>
  <c r="E10" i="3"/>
  <c r="D10" i="3"/>
  <c r="C10" i="3"/>
  <c r="K9" i="3"/>
  <c r="H9" i="3"/>
  <c r="G9" i="3"/>
  <c r="F9" i="3"/>
  <c r="E9" i="3"/>
  <c r="D9" i="3"/>
  <c r="C9" i="3"/>
  <c r="K8" i="3"/>
  <c r="H8" i="3"/>
  <c r="G8" i="3"/>
  <c r="F8" i="3"/>
  <c r="E8" i="3"/>
  <c r="D8" i="3"/>
  <c r="C8" i="3"/>
  <c r="K7" i="3"/>
  <c r="H7" i="3"/>
  <c r="G7" i="3"/>
  <c r="F7" i="3"/>
  <c r="E7" i="3"/>
  <c r="D7" i="3"/>
  <c r="C7" i="3"/>
  <c r="K6" i="3"/>
  <c r="H6" i="3"/>
  <c r="G6" i="3"/>
  <c r="F6" i="3"/>
  <c r="E6" i="3"/>
  <c r="D6" i="3"/>
  <c r="C6" i="3"/>
  <c r="K5" i="3"/>
  <c r="H5" i="3"/>
  <c r="G5" i="3"/>
  <c r="F5" i="3"/>
  <c r="E5" i="3"/>
  <c r="D5" i="3"/>
  <c r="C5" i="3"/>
  <c r="K4" i="3"/>
  <c r="H4" i="3"/>
  <c r="G4" i="3"/>
  <c r="F4" i="3"/>
  <c r="E4" i="3"/>
  <c r="D4" i="3"/>
  <c r="C4" i="3"/>
</calcChain>
</file>

<file path=xl/sharedStrings.xml><?xml version="1.0" encoding="utf-8"?>
<sst xmlns="http://schemas.openxmlformats.org/spreadsheetml/2006/main" count="87" uniqueCount="58">
  <si>
    <t xml:space="preserve">Age </t>
  </si>
  <si>
    <t>ca</t>
  </si>
  <si>
    <t>vitb6</t>
  </si>
  <si>
    <t>vitb12</t>
  </si>
  <si>
    <t>vitc</t>
  </si>
  <si>
    <t>vitd</t>
  </si>
  <si>
    <t>protein</t>
  </si>
  <si>
    <t xml:space="preserve">Nutrient </t>
  </si>
  <si>
    <t>H-AR</t>
  </si>
  <si>
    <t>PRI/RDA</t>
  </si>
  <si>
    <t>SD</t>
  </si>
  <si>
    <t>RAE/d</t>
  </si>
  <si>
    <t xml:space="preserve">vita </t>
  </si>
  <si>
    <t>thiamin</t>
  </si>
  <si>
    <t>riboflavin</t>
  </si>
  <si>
    <t>niacin</t>
  </si>
  <si>
    <t>folate</t>
  </si>
  <si>
    <t>vitB12</t>
  </si>
  <si>
    <t>units</t>
  </si>
  <si>
    <t>mg/d</t>
  </si>
  <si>
    <t>mg/day</t>
  </si>
  <si>
    <t>ug/day</t>
  </si>
  <si>
    <t>zinc</t>
  </si>
  <si>
    <t>Females (6-8yrs)</t>
  </si>
  <si>
    <t>Males (9-12 yrs)</t>
  </si>
  <si>
    <t>Females (9-12 yrs)</t>
  </si>
  <si>
    <t>Males (6-8 yrs)</t>
  </si>
  <si>
    <t>iodine</t>
  </si>
  <si>
    <t>AMDR (children 4-18 years and adults)</t>
  </si>
  <si>
    <t>males</t>
  </si>
  <si>
    <t>EER (kcal/d)</t>
  </si>
  <si>
    <t>protein min</t>
  </si>
  <si>
    <t>protein max</t>
  </si>
  <si>
    <t>fat min</t>
  </si>
  <si>
    <t>fat max</t>
  </si>
  <si>
    <t>cho min</t>
  </si>
  <si>
    <t>cho max</t>
  </si>
  <si>
    <t xml:space="preserve">protein (g/kg/d) </t>
  </si>
  <si>
    <t>reference weight (kg)</t>
  </si>
  <si>
    <t>ref</t>
  </si>
  <si>
    <t>IOM</t>
  </si>
  <si>
    <t>EFSA</t>
  </si>
  <si>
    <t>vitb6UL</t>
  </si>
  <si>
    <t>vitb12UL</t>
  </si>
  <si>
    <t>vitcUL</t>
  </si>
  <si>
    <t>vitdUL</t>
  </si>
  <si>
    <t>iodineUL</t>
  </si>
  <si>
    <t>calcium</t>
  </si>
  <si>
    <t>iron</t>
  </si>
  <si>
    <t>rae</t>
  </si>
  <si>
    <t>calciumUL</t>
  </si>
  <si>
    <t>ironUL</t>
  </si>
  <si>
    <t>zincUL</t>
  </si>
  <si>
    <t>raeUL</t>
  </si>
  <si>
    <t>thiaminUL</t>
  </si>
  <si>
    <t>riboflavinUL</t>
  </si>
  <si>
    <t>NiacinUL</t>
  </si>
  <si>
    <t>folateUL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</si>
</sst>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9"/>
      <color theme="1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2" borderId="2" xfId="0" applyFill="1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0" borderId="3" xfId="0" applyBorder="1"/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164" fontId="0" fillId="0" borderId="1" xfId="0" applyNumberFormat="1" applyBorder="1"/>
    <xf numFmtId="1" fontId="0" fillId="0" borderId="0" xfId="0" applyNumberFormat="1"/>
    <xf numFmtId="1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3373B-1E10-4902-806C-AE39DA824310}">
  <dimension ref="A1:AA58"/>
  <sheetViews>
    <sheetView tabSelected="1" workbookViewId="0">
      <selection activeCell="O7" sqref="O7"/>
    </sheetView>
  </sheetViews>
  <sheetFormatPr defaultRowHeight="11.5" x14ac:dyDescent="0.25"/>
  <sheetData>
    <row r="1" spans="1:27" x14ac:dyDescent="0.25">
      <c r="A1" s="1" t="s">
        <v>0</v>
      </c>
      <c r="B1" s="2" t="s">
        <v>47</v>
      </c>
      <c r="C1" s="2" t="s">
        <v>48</v>
      </c>
      <c r="D1" s="2" t="s">
        <v>22</v>
      </c>
      <c r="E1" s="2" t="s">
        <v>49</v>
      </c>
      <c r="F1" s="2" t="s">
        <v>13</v>
      </c>
      <c r="G1" s="2" t="s">
        <v>14</v>
      </c>
      <c r="H1" s="2" t="s">
        <v>15</v>
      </c>
      <c r="I1" s="2" t="s">
        <v>2</v>
      </c>
      <c r="J1" s="2" t="s">
        <v>16</v>
      </c>
      <c r="K1" s="2" t="s">
        <v>3</v>
      </c>
      <c r="L1" s="2" t="s">
        <v>4</v>
      </c>
      <c r="M1" s="2" t="s">
        <v>5</v>
      </c>
      <c r="N1" s="4" t="s">
        <v>27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42</v>
      </c>
      <c r="W1" s="2" t="s">
        <v>57</v>
      </c>
      <c r="X1" s="2" t="s">
        <v>43</v>
      </c>
      <c r="Y1" s="2" t="s">
        <v>44</v>
      </c>
      <c r="Z1" s="2" t="s">
        <v>45</v>
      </c>
      <c r="AA1" s="4" t="s">
        <v>46</v>
      </c>
    </row>
    <row r="2" spans="1:27" x14ac:dyDescent="0.25">
      <c r="A2" s="1">
        <v>6</v>
      </c>
      <c r="B2" s="1">
        <v>680</v>
      </c>
      <c r="C2" s="1">
        <v>5</v>
      </c>
      <c r="D2" s="1">
        <v>4.5999999999999996</v>
      </c>
      <c r="E2" s="1">
        <v>245</v>
      </c>
      <c r="F2" s="1">
        <v>0.5</v>
      </c>
      <c r="G2" s="1">
        <v>0.6</v>
      </c>
      <c r="H2" s="1">
        <v>6</v>
      </c>
      <c r="I2" s="1">
        <v>0.6</v>
      </c>
      <c r="J2" s="1">
        <v>110</v>
      </c>
      <c r="K2" s="1">
        <v>1</v>
      </c>
      <c r="L2" s="1">
        <v>25</v>
      </c>
      <c r="M2" s="1">
        <v>10</v>
      </c>
      <c r="N2" s="3">
        <v>65</v>
      </c>
      <c r="O2">
        <v>2500</v>
      </c>
      <c r="P2" s="13">
        <v>40</v>
      </c>
      <c r="Q2" s="13">
        <v>10</v>
      </c>
      <c r="R2" s="13">
        <v>1100</v>
      </c>
      <c r="U2" s="14">
        <v>3</v>
      </c>
      <c r="V2" s="13">
        <v>7</v>
      </c>
      <c r="W2" s="13">
        <v>300</v>
      </c>
      <c r="Y2" s="13">
        <v>650</v>
      </c>
      <c r="Z2" s="13">
        <v>75</v>
      </c>
      <c r="AA2">
        <v>250</v>
      </c>
    </row>
    <row r="3" spans="1:27" x14ac:dyDescent="0.25">
      <c r="A3" s="1">
        <v>7</v>
      </c>
      <c r="B3" s="1">
        <v>680</v>
      </c>
      <c r="C3" s="1">
        <v>8</v>
      </c>
      <c r="D3" s="1">
        <v>6.2</v>
      </c>
      <c r="E3" s="1">
        <v>320</v>
      </c>
      <c r="F3" s="1">
        <v>0.5</v>
      </c>
      <c r="G3" s="1">
        <v>0.8</v>
      </c>
      <c r="H3" s="1">
        <v>6</v>
      </c>
      <c r="I3" s="1">
        <v>0.9</v>
      </c>
      <c r="J3" s="1">
        <v>160</v>
      </c>
      <c r="K3" s="1">
        <v>1</v>
      </c>
      <c r="L3" s="1">
        <v>40</v>
      </c>
      <c r="M3" s="1">
        <v>10</v>
      </c>
      <c r="N3" s="3">
        <v>65</v>
      </c>
      <c r="O3">
        <v>2500</v>
      </c>
      <c r="P3" s="13">
        <v>40</v>
      </c>
      <c r="Q3" s="13">
        <v>13</v>
      </c>
      <c r="R3" s="13">
        <v>1500</v>
      </c>
      <c r="U3" s="14">
        <v>4</v>
      </c>
      <c r="V3" s="13">
        <v>10</v>
      </c>
      <c r="W3" s="13">
        <v>400</v>
      </c>
      <c r="Y3" s="13">
        <v>650</v>
      </c>
      <c r="Z3" s="13">
        <v>75</v>
      </c>
      <c r="AA3">
        <v>300</v>
      </c>
    </row>
    <row r="4" spans="1:27" x14ac:dyDescent="0.25">
      <c r="A4" s="1">
        <v>8</v>
      </c>
      <c r="B4" s="1">
        <v>680</v>
      </c>
      <c r="C4" s="1">
        <v>8</v>
      </c>
      <c r="D4" s="1">
        <v>6.2</v>
      </c>
      <c r="E4" s="1">
        <v>320</v>
      </c>
      <c r="F4" s="1">
        <v>0.5</v>
      </c>
      <c r="G4" s="1">
        <v>0.8</v>
      </c>
      <c r="H4" s="1">
        <v>6</v>
      </c>
      <c r="I4" s="1">
        <v>0.9</v>
      </c>
      <c r="J4" s="1">
        <v>160</v>
      </c>
      <c r="K4" s="1">
        <v>1</v>
      </c>
      <c r="L4" s="1">
        <v>40</v>
      </c>
      <c r="M4" s="1">
        <v>10</v>
      </c>
      <c r="N4" s="3">
        <v>65</v>
      </c>
      <c r="O4">
        <v>2500</v>
      </c>
      <c r="P4" s="13">
        <v>40</v>
      </c>
      <c r="Q4" s="13">
        <v>13</v>
      </c>
      <c r="R4" s="13">
        <v>1500</v>
      </c>
      <c r="U4" s="14">
        <v>4</v>
      </c>
      <c r="V4" s="13">
        <v>10</v>
      </c>
      <c r="W4" s="13">
        <v>400</v>
      </c>
      <c r="Y4" s="13">
        <v>650</v>
      </c>
      <c r="Z4" s="13">
        <v>75</v>
      </c>
      <c r="AA4">
        <v>300</v>
      </c>
    </row>
    <row r="5" spans="1:27" x14ac:dyDescent="0.25">
      <c r="A5" s="1">
        <v>9</v>
      </c>
      <c r="B5" s="1">
        <v>680</v>
      </c>
      <c r="C5" s="1">
        <v>8</v>
      </c>
      <c r="D5" s="1">
        <v>6.2</v>
      </c>
      <c r="E5" s="1">
        <v>320</v>
      </c>
      <c r="F5" s="1">
        <v>0.5</v>
      </c>
      <c r="G5" s="1">
        <v>0.8</v>
      </c>
      <c r="H5" s="1">
        <v>6</v>
      </c>
      <c r="I5" s="1">
        <v>0.9</v>
      </c>
      <c r="J5" s="1">
        <v>160</v>
      </c>
      <c r="K5" s="1">
        <v>1</v>
      </c>
      <c r="L5" s="1">
        <v>40</v>
      </c>
      <c r="M5" s="1">
        <v>10</v>
      </c>
      <c r="N5" s="3">
        <v>65</v>
      </c>
      <c r="O5">
        <v>2500</v>
      </c>
      <c r="P5" s="13">
        <v>40</v>
      </c>
      <c r="Q5" s="13">
        <v>13</v>
      </c>
      <c r="R5" s="13">
        <v>1500</v>
      </c>
      <c r="U5" s="14">
        <v>4</v>
      </c>
      <c r="V5" s="13">
        <v>10</v>
      </c>
      <c r="W5" s="13">
        <v>400</v>
      </c>
      <c r="Y5" s="13">
        <v>650</v>
      </c>
      <c r="Z5" s="13">
        <v>75</v>
      </c>
      <c r="AA5">
        <v>300</v>
      </c>
    </row>
    <row r="6" spans="1:27" x14ac:dyDescent="0.25">
      <c r="A6" s="1">
        <v>10</v>
      </c>
      <c r="B6" s="1">
        <v>680</v>
      </c>
      <c r="C6" s="1">
        <v>8</v>
      </c>
      <c r="D6" s="1">
        <v>6.2</v>
      </c>
      <c r="E6" s="1">
        <v>320</v>
      </c>
      <c r="F6" s="1">
        <v>0.5</v>
      </c>
      <c r="G6" s="1">
        <v>0.8</v>
      </c>
      <c r="H6" s="1">
        <v>6</v>
      </c>
      <c r="I6" s="1">
        <v>0.9</v>
      </c>
      <c r="J6" s="1">
        <v>160</v>
      </c>
      <c r="K6" s="1">
        <v>1</v>
      </c>
      <c r="L6" s="1">
        <v>40</v>
      </c>
      <c r="M6" s="1">
        <v>10</v>
      </c>
      <c r="N6" s="3">
        <v>65</v>
      </c>
      <c r="O6">
        <v>2500</v>
      </c>
      <c r="P6" s="13">
        <v>40</v>
      </c>
      <c r="Q6" s="13">
        <v>13</v>
      </c>
      <c r="R6" s="13">
        <v>1500</v>
      </c>
      <c r="U6" s="14">
        <v>4</v>
      </c>
      <c r="V6" s="13">
        <v>10</v>
      </c>
      <c r="W6" s="13">
        <v>400</v>
      </c>
      <c r="Y6" s="13">
        <v>650</v>
      </c>
      <c r="Z6" s="13">
        <v>75</v>
      </c>
      <c r="AA6">
        <v>300</v>
      </c>
    </row>
    <row r="7" spans="1:27" x14ac:dyDescent="0.25">
      <c r="A7" s="1">
        <v>11</v>
      </c>
      <c r="B7" s="1">
        <v>960</v>
      </c>
      <c r="C7" s="1">
        <v>12.8</v>
      </c>
      <c r="D7" s="1">
        <v>8.9</v>
      </c>
      <c r="E7" s="1">
        <v>480</v>
      </c>
      <c r="F7" s="1">
        <v>0.7</v>
      </c>
      <c r="G7" s="1">
        <v>1.1000000000000001</v>
      </c>
      <c r="H7" s="1">
        <v>9</v>
      </c>
      <c r="I7" s="1">
        <v>1.2</v>
      </c>
      <c r="J7" s="1">
        <v>210</v>
      </c>
      <c r="K7" s="1">
        <v>1.5</v>
      </c>
      <c r="L7" s="1">
        <v>60</v>
      </c>
      <c r="M7" s="1">
        <v>10</v>
      </c>
      <c r="N7" s="3">
        <v>73</v>
      </c>
      <c r="O7">
        <v>3000</v>
      </c>
      <c r="P7" s="13">
        <v>40</v>
      </c>
      <c r="Q7" s="13">
        <v>18</v>
      </c>
      <c r="R7" s="13">
        <v>2000</v>
      </c>
      <c r="U7" s="14">
        <v>6</v>
      </c>
      <c r="V7" s="13">
        <v>6</v>
      </c>
      <c r="W7" s="13">
        <v>600</v>
      </c>
      <c r="Y7" s="13">
        <v>1200</v>
      </c>
      <c r="Z7" s="13">
        <v>100</v>
      </c>
      <c r="AA7">
        <v>450</v>
      </c>
    </row>
    <row r="8" spans="1:27" x14ac:dyDescent="0.25">
      <c r="A8" s="1">
        <v>12</v>
      </c>
      <c r="B8" s="1">
        <v>960</v>
      </c>
      <c r="C8" s="1">
        <v>12.8</v>
      </c>
      <c r="D8" s="1">
        <v>8.9</v>
      </c>
      <c r="E8" s="1">
        <v>480</v>
      </c>
      <c r="F8" s="1">
        <v>0.7</v>
      </c>
      <c r="G8" s="1">
        <v>1.1000000000000001</v>
      </c>
      <c r="H8" s="1">
        <v>9</v>
      </c>
      <c r="I8" s="1">
        <v>1.2</v>
      </c>
      <c r="J8" s="1">
        <v>210</v>
      </c>
      <c r="K8" s="1">
        <v>1.5</v>
      </c>
      <c r="L8" s="1">
        <v>60</v>
      </c>
      <c r="M8" s="1">
        <v>10</v>
      </c>
      <c r="N8" s="8">
        <v>73</v>
      </c>
      <c r="O8">
        <v>3000</v>
      </c>
      <c r="P8" s="13">
        <v>40</v>
      </c>
      <c r="Q8" s="13">
        <v>18</v>
      </c>
      <c r="R8" s="13">
        <v>2000</v>
      </c>
      <c r="U8" s="14">
        <v>6</v>
      </c>
      <c r="V8" s="13">
        <v>6</v>
      </c>
      <c r="W8" s="13">
        <v>600</v>
      </c>
      <c r="Y8" s="13">
        <v>1200</v>
      </c>
      <c r="Z8" s="13">
        <v>100</v>
      </c>
      <c r="AA8">
        <v>450</v>
      </c>
    </row>
    <row r="9" spans="1:27" x14ac:dyDescent="0.25">
      <c r="A9" s="3">
        <v>13</v>
      </c>
      <c r="B9" s="1"/>
      <c r="C9" s="1">
        <v>12.8</v>
      </c>
      <c r="D9" s="1"/>
      <c r="E9" s="1"/>
      <c r="F9" s="1"/>
      <c r="G9" s="1"/>
      <c r="H9" s="1"/>
      <c r="I9" s="1"/>
      <c r="J9" s="1"/>
      <c r="K9" s="1"/>
      <c r="L9" s="1"/>
      <c r="M9" s="1"/>
      <c r="N9" s="6"/>
    </row>
    <row r="10" spans="1:27" x14ac:dyDescent="0.25">
      <c r="A10" s="3">
        <v>14</v>
      </c>
      <c r="B10" s="1"/>
      <c r="C10" s="1">
        <v>12.8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6"/>
    </row>
    <row r="11" spans="1:27" x14ac:dyDescent="0.25">
      <c r="A11" s="3">
        <v>15</v>
      </c>
      <c r="B11" s="5">
        <v>1100</v>
      </c>
      <c r="C11" s="1">
        <v>12.8</v>
      </c>
      <c r="D11" s="5">
        <v>8.5</v>
      </c>
      <c r="E11" s="5">
        <v>630</v>
      </c>
      <c r="F11" s="5">
        <v>1</v>
      </c>
      <c r="G11" s="5">
        <v>12</v>
      </c>
      <c r="H11" s="5">
        <v>12</v>
      </c>
      <c r="I11" s="5">
        <v>1.1000000000000001</v>
      </c>
      <c r="J11" s="5">
        <v>330</v>
      </c>
      <c r="K11" s="5">
        <v>2</v>
      </c>
      <c r="L11" s="5">
        <v>63</v>
      </c>
      <c r="M11" s="5">
        <v>10</v>
      </c>
      <c r="N11" s="7"/>
    </row>
    <row r="12" spans="1:27" x14ac:dyDescent="0.25">
      <c r="A12" s="3">
        <v>16</v>
      </c>
      <c r="B12" s="5">
        <v>1100</v>
      </c>
      <c r="C12" s="1">
        <v>12.8</v>
      </c>
      <c r="D12" s="5">
        <v>8.5</v>
      </c>
      <c r="E12" s="5">
        <v>630</v>
      </c>
      <c r="F12" s="5">
        <v>1</v>
      </c>
      <c r="G12" s="5">
        <v>12</v>
      </c>
      <c r="H12" s="5">
        <v>12</v>
      </c>
      <c r="I12" s="5">
        <v>1.1000000000000001</v>
      </c>
      <c r="J12" s="5">
        <v>330</v>
      </c>
      <c r="K12" s="5">
        <v>2</v>
      </c>
      <c r="L12" s="5">
        <v>63</v>
      </c>
      <c r="M12" s="5">
        <v>10</v>
      </c>
      <c r="N12" s="7"/>
    </row>
    <row r="13" spans="1:27" x14ac:dyDescent="0.25">
      <c r="A13" s="3">
        <v>17</v>
      </c>
      <c r="B13" s="5">
        <v>1100</v>
      </c>
      <c r="C13" s="1">
        <v>12.8</v>
      </c>
      <c r="D13" s="5">
        <v>8.5</v>
      </c>
      <c r="E13" s="5">
        <v>630</v>
      </c>
      <c r="F13" s="5">
        <v>1</v>
      </c>
      <c r="G13" s="5">
        <v>12</v>
      </c>
      <c r="H13" s="5">
        <v>12</v>
      </c>
      <c r="I13" s="5">
        <v>1.1000000000000001</v>
      </c>
      <c r="J13" s="5">
        <v>330</v>
      </c>
      <c r="K13" s="5">
        <v>2</v>
      </c>
      <c r="L13" s="5">
        <v>63</v>
      </c>
      <c r="M13" s="5">
        <v>10</v>
      </c>
      <c r="N13" s="7"/>
    </row>
    <row r="14" spans="1:27" x14ac:dyDescent="0.25">
      <c r="A14" s="3">
        <v>18</v>
      </c>
      <c r="B14" s="5">
        <v>1100</v>
      </c>
      <c r="C14" s="5">
        <v>9.6</v>
      </c>
      <c r="D14" s="5">
        <v>8.5</v>
      </c>
      <c r="E14" s="5">
        <v>630</v>
      </c>
      <c r="F14" s="5">
        <v>1</v>
      </c>
      <c r="G14" s="5">
        <v>12</v>
      </c>
      <c r="H14" s="5">
        <v>12</v>
      </c>
      <c r="I14" s="5">
        <v>1.1000000000000001</v>
      </c>
      <c r="J14" s="5">
        <v>330</v>
      </c>
      <c r="K14" s="5">
        <v>2</v>
      </c>
      <c r="L14" s="5">
        <v>63</v>
      </c>
      <c r="M14" s="5">
        <v>10</v>
      </c>
      <c r="N14" s="7"/>
    </row>
    <row r="15" spans="1:27" x14ac:dyDescent="0.25">
      <c r="A15" s="3">
        <v>19</v>
      </c>
      <c r="B15" s="5">
        <v>1100</v>
      </c>
      <c r="C15" s="5">
        <v>9.6</v>
      </c>
      <c r="D15" s="5">
        <v>8.5</v>
      </c>
      <c r="E15" s="5">
        <v>630</v>
      </c>
      <c r="F15" s="5">
        <v>1</v>
      </c>
      <c r="G15" s="5">
        <v>12</v>
      </c>
      <c r="H15" s="5">
        <v>12</v>
      </c>
      <c r="I15" s="5">
        <v>1.1000000000000001</v>
      </c>
      <c r="J15" s="5">
        <v>330</v>
      </c>
      <c r="K15" s="5">
        <v>2</v>
      </c>
      <c r="L15" s="5">
        <v>63</v>
      </c>
      <c r="M15" s="5">
        <v>10</v>
      </c>
      <c r="N15" s="7"/>
    </row>
    <row r="16" spans="1:27" x14ac:dyDescent="0.25">
      <c r="A16" s="3">
        <v>20</v>
      </c>
      <c r="B16" s="5">
        <v>1100</v>
      </c>
      <c r="C16" s="5">
        <v>9.6</v>
      </c>
      <c r="D16" s="5">
        <v>8.5</v>
      </c>
      <c r="E16" s="5">
        <v>630</v>
      </c>
      <c r="F16" s="5">
        <v>1</v>
      </c>
      <c r="G16" s="5">
        <v>12</v>
      </c>
      <c r="H16" s="5">
        <v>12</v>
      </c>
      <c r="I16" s="5">
        <v>1.1000000000000001</v>
      </c>
      <c r="J16" s="5">
        <v>330</v>
      </c>
      <c r="K16" s="5">
        <v>2</v>
      </c>
      <c r="L16" s="5">
        <v>63</v>
      </c>
      <c r="M16" s="5">
        <v>10</v>
      </c>
      <c r="N16" s="7"/>
    </row>
    <row r="17" spans="1:14" x14ac:dyDescent="0.25">
      <c r="A17" s="3">
        <v>21</v>
      </c>
      <c r="B17" s="5">
        <v>1100</v>
      </c>
      <c r="C17" s="5">
        <v>9.6</v>
      </c>
      <c r="D17" s="5">
        <v>8.5</v>
      </c>
      <c r="E17" s="5">
        <v>630</v>
      </c>
      <c r="F17" s="5">
        <v>1</v>
      </c>
      <c r="G17" s="5">
        <v>12</v>
      </c>
      <c r="H17" s="5">
        <v>12</v>
      </c>
      <c r="I17" s="5">
        <v>1.1000000000000001</v>
      </c>
      <c r="J17" s="5">
        <v>330</v>
      </c>
      <c r="K17" s="5">
        <v>2</v>
      </c>
      <c r="L17" s="5">
        <v>63</v>
      </c>
      <c r="M17" s="5">
        <v>10</v>
      </c>
      <c r="N17" s="7"/>
    </row>
    <row r="18" spans="1:14" x14ac:dyDescent="0.25">
      <c r="A18" s="3">
        <v>22</v>
      </c>
      <c r="B18" s="5">
        <v>1100</v>
      </c>
      <c r="C18" s="5">
        <v>9.6</v>
      </c>
      <c r="D18" s="5">
        <v>8.5</v>
      </c>
      <c r="E18" s="5">
        <v>630</v>
      </c>
      <c r="F18" s="5">
        <v>1</v>
      </c>
      <c r="G18" s="5">
        <v>12</v>
      </c>
      <c r="H18" s="5">
        <v>12</v>
      </c>
      <c r="I18" s="5">
        <v>1.1000000000000001</v>
      </c>
      <c r="J18" s="5">
        <v>330</v>
      </c>
      <c r="K18" s="5">
        <v>2</v>
      </c>
      <c r="L18" s="5">
        <v>63</v>
      </c>
      <c r="M18" s="5">
        <v>10</v>
      </c>
      <c r="N18" s="7"/>
    </row>
    <row r="19" spans="1:14" x14ac:dyDescent="0.25">
      <c r="A19" s="3">
        <v>23</v>
      </c>
      <c r="B19" s="5">
        <v>1100</v>
      </c>
      <c r="C19" s="5">
        <v>9.6</v>
      </c>
      <c r="D19" s="5">
        <v>8.5</v>
      </c>
      <c r="E19" s="5">
        <v>630</v>
      </c>
      <c r="F19" s="5">
        <v>1</v>
      </c>
      <c r="G19" s="5">
        <v>12</v>
      </c>
      <c r="H19" s="5">
        <v>12</v>
      </c>
      <c r="I19" s="5">
        <v>1.1000000000000001</v>
      </c>
      <c r="J19" s="5">
        <v>330</v>
      </c>
      <c r="K19" s="5">
        <v>2</v>
      </c>
      <c r="L19" s="5">
        <v>63</v>
      </c>
      <c r="M19" s="5">
        <v>10</v>
      </c>
      <c r="N19" s="7"/>
    </row>
    <row r="20" spans="1:14" x14ac:dyDescent="0.25">
      <c r="A20" s="3">
        <v>24</v>
      </c>
      <c r="B20" s="5">
        <v>1100</v>
      </c>
      <c r="C20" s="5">
        <v>9.6</v>
      </c>
      <c r="D20" s="5">
        <v>8.5</v>
      </c>
      <c r="E20" s="5">
        <v>630</v>
      </c>
      <c r="F20" s="5">
        <v>1</v>
      </c>
      <c r="G20" s="5">
        <v>12</v>
      </c>
      <c r="H20" s="5">
        <v>12</v>
      </c>
      <c r="I20" s="5">
        <v>1.1000000000000001</v>
      </c>
      <c r="J20" s="5">
        <v>330</v>
      </c>
      <c r="K20" s="5">
        <v>2</v>
      </c>
      <c r="L20" s="5">
        <v>63</v>
      </c>
      <c r="M20" s="5">
        <v>10</v>
      </c>
      <c r="N20" s="7"/>
    </row>
    <row r="21" spans="1:14" x14ac:dyDescent="0.25">
      <c r="A21" s="3">
        <v>25</v>
      </c>
      <c r="B21" s="5">
        <v>1100</v>
      </c>
      <c r="C21" s="5">
        <v>9.6</v>
      </c>
      <c r="D21" s="5">
        <v>8.5</v>
      </c>
      <c r="E21" s="5">
        <v>630</v>
      </c>
      <c r="F21" s="5">
        <v>1</v>
      </c>
      <c r="G21" s="5">
        <v>12</v>
      </c>
      <c r="H21" s="5">
        <v>12</v>
      </c>
      <c r="I21" s="5">
        <v>1.1000000000000001</v>
      </c>
      <c r="J21" s="5">
        <v>330</v>
      </c>
      <c r="K21" s="5">
        <v>2</v>
      </c>
      <c r="L21" s="5">
        <v>63</v>
      </c>
      <c r="M21" s="5">
        <v>10</v>
      </c>
      <c r="N21" s="7"/>
    </row>
    <row r="22" spans="1:14" x14ac:dyDescent="0.25">
      <c r="A22" s="3">
        <v>26</v>
      </c>
      <c r="B22" s="5">
        <v>1100</v>
      </c>
      <c r="C22" s="5">
        <v>9.6</v>
      </c>
      <c r="D22" s="5">
        <v>8.5</v>
      </c>
      <c r="E22" s="5">
        <v>630</v>
      </c>
      <c r="F22" s="5">
        <v>1</v>
      </c>
      <c r="G22" s="5">
        <v>12</v>
      </c>
      <c r="H22" s="5">
        <v>12</v>
      </c>
      <c r="I22" s="5">
        <v>1.1000000000000001</v>
      </c>
      <c r="J22" s="5">
        <v>330</v>
      </c>
      <c r="K22" s="5">
        <v>2</v>
      </c>
      <c r="L22" s="5">
        <v>63</v>
      </c>
      <c r="M22" s="5">
        <v>10</v>
      </c>
      <c r="N22" s="7"/>
    </row>
    <row r="23" spans="1:14" x14ac:dyDescent="0.25">
      <c r="A23" s="3">
        <v>27</v>
      </c>
      <c r="B23" s="5">
        <v>1100</v>
      </c>
      <c r="C23" s="5">
        <v>9.6</v>
      </c>
      <c r="D23" s="5">
        <v>8.5</v>
      </c>
      <c r="E23" s="5">
        <v>630</v>
      </c>
      <c r="F23" s="5">
        <v>1</v>
      </c>
      <c r="G23" s="5">
        <v>12</v>
      </c>
      <c r="H23" s="5">
        <v>12</v>
      </c>
      <c r="I23" s="5">
        <v>1.1000000000000001</v>
      </c>
      <c r="J23" s="5">
        <v>330</v>
      </c>
      <c r="K23" s="5">
        <v>2</v>
      </c>
      <c r="L23" s="5">
        <v>63</v>
      </c>
      <c r="M23" s="5">
        <v>10</v>
      </c>
      <c r="N23" s="7"/>
    </row>
    <row r="24" spans="1:14" x14ac:dyDescent="0.25">
      <c r="A24" s="3">
        <v>28</v>
      </c>
      <c r="B24" s="5">
        <v>1100</v>
      </c>
      <c r="C24" s="5">
        <v>9.6</v>
      </c>
      <c r="D24" s="5">
        <v>8.5</v>
      </c>
      <c r="E24" s="5">
        <v>630</v>
      </c>
      <c r="F24" s="5">
        <v>1</v>
      </c>
      <c r="G24" s="5">
        <v>12</v>
      </c>
      <c r="H24" s="5">
        <v>12</v>
      </c>
      <c r="I24" s="5">
        <v>1.1000000000000001</v>
      </c>
      <c r="J24" s="5">
        <v>330</v>
      </c>
      <c r="K24" s="5">
        <v>2</v>
      </c>
      <c r="L24" s="5">
        <v>63</v>
      </c>
      <c r="M24" s="5">
        <v>10</v>
      </c>
      <c r="N24" s="7"/>
    </row>
    <row r="25" spans="1:14" x14ac:dyDescent="0.25">
      <c r="A25" s="3">
        <v>29</v>
      </c>
      <c r="B25" s="5">
        <v>1100</v>
      </c>
      <c r="C25" s="5">
        <v>9.6</v>
      </c>
      <c r="D25" s="5">
        <v>8.5</v>
      </c>
      <c r="E25" s="5">
        <v>630</v>
      </c>
      <c r="F25" s="5">
        <v>1</v>
      </c>
      <c r="G25" s="5">
        <v>12</v>
      </c>
      <c r="H25" s="5">
        <v>12</v>
      </c>
      <c r="I25" s="5">
        <v>1.1000000000000001</v>
      </c>
      <c r="J25" s="5">
        <v>330</v>
      </c>
      <c r="K25" s="5">
        <v>2</v>
      </c>
      <c r="L25" s="5">
        <v>63</v>
      </c>
      <c r="M25" s="5">
        <v>10</v>
      </c>
      <c r="N25" s="7"/>
    </row>
    <row r="26" spans="1:14" x14ac:dyDescent="0.25">
      <c r="A26" s="3">
        <v>30</v>
      </c>
      <c r="B26" s="5">
        <v>1100</v>
      </c>
      <c r="C26" s="5">
        <v>9.6</v>
      </c>
      <c r="D26" s="5">
        <v>8.5</v>
      </c>
      <c r="E26" s="5">
        <v>630</v>
      </c>
      <c r="F26" s="5">
        <v>1</v>
      </c>
      <c r="G26" s="5">
        <v>12</v>
      </c>
      <c r="H26" s="5">
        <v>12</v>
      </c>
      <c r="I26" s="5">
        <v>1.1000000000000001</v>
      </c>
      <c r="J26" s="5">
        <v>330</v>
      </c>
      <c r="K26" s="5">
        <v>2</v>
      </c>
      <c r="L26" s="5">
        <v>63</v>
      </c>
      <c r="M26" s="5">
        <v>10</v>
      </c>
      <c r="N26" s="7"/>
    </row>
    <row r="27" spans="1:14" x14ac:dyDescent="0.25">
      <c r="A27" s="3">
        <v>31</v>
      </c>
      <c r="B27" s="5">
        <v>800</v>
      </c>
      <c r="C27" s="5">
        <v>9.6</v>
      </c>
      <c r="D27" s="5">
        <v>9.4</v>
      </c>
      <c r="E27" s="5">
        <v>625</v>
      </c>
      <c r="F27" s="5">
        <v>1</v>
      </c>
      <c r="G27" s="5">
        <v>12</v>
      </c>
      <c r="H27" s="5">
        <v>12</v>
      </c>
      <c r="I27" s="5">
        <v>1.1000000000000001</v>
      </c>
      <c r="J27" s="5">
        <v>320</v>
      </c>
      <c r="K27" s="5">
        <v>2</v>
      </c>
      <c r="L27" s="5">
        <v>75</v>
      </c>
      <c r="M27" s="5">
        <v>10</v>
      </c>
      <c r="N27" s="7"/>
    </row>
    <row r="28" spans="1:14" x14ac:dyDescent="0.25">
      <c r="A28" s="3">
        <v>32</v>
      </c>
      <c r="B28" s="5">
        <v>800</v>
      </c>
      <c r="C28" s="5">
        <v>9.6</v>
      </c>
      <c r="D28" s="5">
        <v>9.4</v>
      </c>
      <c r="E28" s="5">
        <v>625</v>
      </c>
      <c r="F28" s="5">
        <v>1</v>
      </c>
      <c r="G28" s="5">
        <v>12</v>
      </c>
      <c r="H28" s="5">
        <v>12</v>
      </c>
      <c r="I28" s="5">
        <v>1.1000000000000001</v>
      </c>
      <c r="J28" s="5">
        <v>320</v>
      </c>
      <c r="K28" s="5">
        <v>2</v>
      </c>
      <c r="L28" s="5">
        <v>75</v>
      </c>
      <c r="M28" s="5">
        <v>10</v>
      </c>
      <c r="N28" s="7"/>
    </row>
    <row r="29" spans="1:14" x14ac:dyDescent="0.25">
      <c r="A29" s="3">
        <v>33</v>
      </c>
      <c r="B29" s="5">
        <v>800</v>
      </c>
      <c r="C29" s="5">
        <v>9.6</v>
      </c>
      <c r="D29" s="5">
        <v>9.4</v>
      </c>
      <c r="E29" s="5">
        <v>625</v>
      </c>
      <c r="F29" s="5">
        <v>1</v>
      </c>
      <c r="G29" s="5">
        <v>12</v>
      </c>
      <c r="H29" s="5">
        <v>12</v>
      </c>
      <c r="I29" s="5">
        <v>1.1000000000000001</v>
      </c>
      <c r="J29" s="5">
        <v>320</v>
      </c>
      <c r="K29" s="5">
        <v>2</v>
      </c>
      <c r="L29" s="5">
        <v>75</v>
      </c>
      <c r="M29" s="5">
        <v>10</v>
      </c>
      <c r="N29" s="7"/>
    </row>
    <row r="30" spans="1:14" x14ac:dyDescent="0.25">
      <c r="A30" s="3">
        <v>34</v>
      </c>
      <c r="B30" s="5">
        <v>800</v>
      </c>
      <c r="C30" s="5">
        <v>9.6</v>
      </c>
      <c r="D30" s="5">
        <v>9.4</v>
      </c>
      <c r="E30" s="5">
        <v>625</v>
      </c>
      <c r="F30" s="5">
        <v>1</v>
      </c>
      <c r="G30" s="5">
        <v>12</v>
      </c>
      <c r="H30" s="5">
        <v>12</v>
      </c>
      <c r="I30" s="5">
        <v>1.1000000000000001</v>
      </c>
      <c r="J30" s="5">
        <v>320</v>
      </c>
      <c r="K30" s="5">
        <v>2</v>
      </c>
      <c r="L30" s="5">
        <v>75</v>
      </c>
      <c r="M30" s="5">
        <v>10</v>
      </c>
      <c r="N30" s="7"/>
    </row>
    <row r="31" spans="1:14" x14ac:dyDescent="0.25">
      <c r="A31" s="3">
        <v>35</v>
      </c>
      <c r="B31" s="5">
        <v>800</v>
      </c>
      <c r="C31" s="5">
        <v>9.6</v>
      </c>
      <c r="D31" s="5">
        <v>9.4</v>
      </c>
      <c r="E31" s="5">
        <v>625</v>
      </c>
      <c r="F31" s="5">
        <v>1</v>
      </c>
      <c r="G31" s="5">
        <v>12</v>
      </c>
      <c r="H31" s="5">
        <v>12</v>
      </c>
      <c r="I31" s="5">
        <v>1.1000000000000001</v>
      </c>
      <c r="J31" s="5">
        <v>320</v>
      </c>
      <c r="K31" s="5">
        <v>2</v>
      </c>
      <c r="L31" s="5">
        <v>75</v>
      </c>
      <c r="M31" s="5">
        <v>10</v>
      </c>
      <c r="N31" s="7"/>
    </row>
    <row r="32" spans="1:14" x14ac:dyDescent="0.25">
      <c r="A32" s="3">
        <v>36</v>
      </c>
      <c r="B32" s="5">
        <v>800</v>
      </c>
      <c r="C32" s="5">
        <v>9.6</v>
      </c>
      <c r="D32" s="5">
        <v>9.4</v>
      </c>
      <c r="E32" s="5">
        <v>625</v>
      </c>
      <c r="F32" s="5">
        <v>1</v>
      </c>
      <c r="G32" s="5">
        <v>12</v>
      </c>
      <c r="H32" s="5">
        <v>12</v>
      </c>
      <c r="I32" s="5">
        <v>1.1000000000000001</v>
      </c>
      <c r="J32" s="5">
        <v>320</v>
      </c>
      <c r="K32" s="5">
        <v>2</v>
      </c>
      <c r="L32" s="5">
        <v>75</v>
      </c>
      <c r="M32" s="5">
        <v>10</v>
      </c>
      <c r="N32" s="7"/>
    </row>
    <row r="33" spans="1:14" x14ac:dyDescent="0.25">
      <c r="A33" s="3">
        <v>37</v>
      </c>
      <c r="B33" s="5">
        <v>800</v>
      </c>
      <c r="C33" s="5">
        <v>9.6</v>
      </c>
      <c r="D33" s="5">
        <v>9.4</v>
      </c>
      <c r="E33" s="5">
        <v>625</v>
      </c>
      <c r="F33" s="5">
        <v>1</v>
      </c>
      <c r="G33" s="5">
        <v>12</v>
      </c>
      <c r="H33" s="5">
        <v>12</v>
      </c>
      <c r="I33" s="5">
        <v>1.1000000000000001</v>
      </c>
      <c r="J33" s="5">
        <v>320</v>
      </c>
      <c r="K33" s="5">
        <v>2</v>
      </c>
      <c r="L33" s="5">
        <v>75</v>
      </c>
      <c r="M33" s="5">
        <v>10</v>
      </c>
      <c r="N33" s="7"/>
    </row>
    <row r="34" spans="1:14" x14ac:dyDescent="0.25">
      <c r="A34" s="3">
        <v>38</v>
      </c>
      <c r="B34" s="5">
        <v>800</v>
      </c>
      <c r="C34" s="5">
        <v>9.6</v>
      </c>
      <c r="D34" s="5">
        <v>9.4</v>
      </c>
      <c r="E34" s="5">
        <v>625</v>
      </c>
      <c r="F34" s="5">
        <v>1</v>
      </c>
      <c r="G34" s="5">
        <v>12</v>
      </c>
      <c r="H34" s="5">
        <v>12</v>
      </c>
      <c r="I34" s="5">
        <v>1.1000000000000001</v>
      </c>
      <c r="J34" s="5">
        <v>320</v>
      </c>
      <c r="K34" s="5">
        <v>2</v>
      </c>
      <c r="L34" s="5">
        <v>75</v>
      </c>
      <c r="M34" s="5">
        <v>10</v>
      </c>
      <c r="N34" s="7"/>
    </row>
    <row r="35" spans="1:14" x14ac:dyDescent="0.25">
      <c r="A35" s="3">
        <v>39</v>
      </c>
      <c r="B35" s="5">
        <v>800</v>
      </c>
      <c r="C35" s="5">
        <v>9.6</v>
      </c>
      <c r="D35" s="5">
        <v>9.4</v>
      </c>
      <c r="E35" s="5">
        <v>625</v>
      </c>
      <c r="F35" s="5">
        <v>1</v>
      </c>
      <c r="G35" s="5">
        <v>12</v>
      </c>
      <c r="H35" s="5">
        <v>12</v>
      </c>
      <c r="I35" s="5">
        <v>1.1000000000000001</v>
      </c>
      <c r="J35" s="5">
        <v>320</v>
      </c>
      <c r="K35" s="5">
        <v>2</v>
      </c>
      <c r="L35" s="5">
        <v>75</v>
      </c>
      <c r="M35" s="5">
        <v>10</v>
      </c>
      <c r="N35" s="7"/>
    </row>
    <row r="36" spans="1:14" x14ac:dyDescent="0.25">
      <c r="A36" s="3">
        <v>40</v>
      </c>
      <c r="B36" s="5">
        <v>800</v>
      </c>
      <c r="C36" s="5">
        <v>9.6</v>
      </c>
      <c r="D36" s="5">
        <v>9.4</v>
      </c>
      <c r="E36" s="5">
        <v>625</v>
      </c>
      <c r="F36" s="5">
        <v>1</v>
      </c>
      <c r="G36" s="5">
        <v>12</v>
      </c>
      <c r="H36" s="5">
        <v>12</v>
      </c>
      <c r="I36" s="5">
        <v>1.1000000000000001</v>
      </c>
      <c r="J36" s="5">
        <v>320</v>
      </c>
      <c r="K36" s="5">
        <v>2</v>
      </c>
      <c r="L36" s="5">
        <v>75</v>
      </c>
      <c r="M36" s="5">
        <v>10</v>
      </c>
      <c r="N36" s="7"/>
    </row>
    <row r="37" spans="1:14" x14ac:dyDescent="0.25">
      <c r="A37" s="3">
        <v>41</v>
      </c>
      <c r="B37" s="5">
        <v>800</v>
      </c>
      <c r="C37" s="5">
        <v>9.6</v>
      </c>
      <c r="D37" s="5">
        <v>9.4</v>
      </c>
      <c r="E37" s="5">
        <v>625</v>
      </c>
      <c r="F37" s="5">
        <v>1</v>
      </c>
      <c r="G37" s="5">
        <v>12</v>
      </c>
      <c r="H37" s="5">
        <v>12</v>
      </c>
      <c r="I37" s="5">
        <v>1.1000000000000001</v>
      </c>
      <c r="J37" s="5">
        <v>320</v>
      </c>
      <c r="K37" s="5">
        <v>2</v>
      </c>
      <c r="L37" s="5">
        <v>75</v>
      </c>
      <c r="M37" s="5">
        <v>10</v>
      </c>
      <c r="N37" s="7"/>
    </row>
    <row r="38" spans="1:14" x14ac:dyDescent="0.25">
      <c r="A38" s="3">
        <v>42</v>
      </c>
      <c r="B38" s="5">
        <v>800</v>
      </c>
      <c r="C38" s="5">
        <v>9.6</v>
      </c>
      <c r="D38" s="5">
        <v>9.4</v>
      </c>
      <c r="E38" s="5">
        <v>625</v>
      </c>
      <c r="F38" s="5">
        <v>1</v>
      </c>
      <c r="G38" s="5">
        <v>12</v>
      </c>
      <c r="H38" s="5">
        <v>12</v>
      </c>
      <c r="I38" s="5">
        <v>1.1000000000000001</v>
      </c>
      <c r="J38" s="5">
        <v>320</v>
      </c>
      <c r="K38" s="5">
        <v>2</v>
      </c>
      <c r="L38" s="5">
        <v>75</v>
      </c>
      <c r="M38" s="5">
        <v>10</v>
      </c>
      <c r="N38" s="7"/>
    </row>
    <row r="39" spans="1:14" x14ac:dyDescent="0.25">
      <c r="A39" s="3">
        <v>43</v>
      </c>
      <c r="B39" s="5">
        <v>800</v>
      </c>
      <c r="C39" s="5">
        <v>9.6</v>
      </c>
      <c r="D39" s="5">
        <v>9.4</v>
      </c>
      <c r="E39" s="5">
        <v>625</v>
      </c>
      <c r="F39" s="5">
        <v>1</v>
      </c>
      <c r="G39" s="5">
        <v>12</v>
      </c>
      <c r="H39" s="5">
        <v>12</v>
      </c>
      <c r="I39" s="5">
        <v>1.1000000000000001</v>
      </c>
      <c r="J39" s="5">
        <v>320</v>
      </c>
      <c r="K39" s="5">
        <v>2</v>
      </c>
      <c r="L39" s="5">
        <v>75</v>
      </c>
      <c r="M39" s="5">
        <v>10</v>
      </c>
      <c r="N39" s="7"/>
    </row>
    <row r="40" spans="1:14" x14ac:dyDescent="0.25">
      <c r="A40" s="3">
        <v>44</v>
      </c>
      <c r="B40" s="5">
        <v>800</v>
      </c>
      <c r="C40" s="5">
        <v>9.6</v>
      </c>
      <c r="D40" s="5">
        <v>9.4</v>
      </c>
      <c r="E40" s="5">
        <v>625</v>
      </c>
      <c r="F40" s="5">
        <v>1</v>
      </c>
      <c r="G40" s="5">
        <v>12</v>
      </c>
      <c r="H40" s="5">
        <v>12</v>
      </c>
      <c r="I40" s="5">
        <v>1.1000000000000001</v>
      </c>
      <c r="J40" s="5">
        <v>320</v>
      </c>
      <c r="K40" s="5">
        <v>2</v>
      </c>
      <c r="L40" s="5">
        <v>75</v>
      </c>
      <c r="M40" s="5">
        <v>10</v>
      </c>
      <c r="N40" s="7"/>
    </row>
    <row r="41" spans="1:14" x14ac:dyDescent="0.25">
      <c r="A41" s="3">
        <v>45</v>
      </c>
      <c r="B41" s="5">
        <v>800</v>
      </c>
      <c r="C41" s="5">
        <v>9.6</v>
      </c>
      <c r="D41" s="5">
        <v>9.4</v>
      </c>
      <c r="E41" s="5">
        <v>625</v>
      </c>
      <c r="F41" s="5">
        <v>1</v>
      </c>
      <c r="G41" s="5">
        <v>12</v>
      </c>
      <c r="H41" s="5">
        <v>12</v>
      </c>
      <c r="I41" s="5">
        <v>1.1000000000000001</v>
      </c>
      <c r="J41" s="5">
        <v>320</v>
      </c>
      <c r="K41" s="5">
        <v>2</v>
      </c>
      <c r="L41" s="5">
        <v>75</v>
      </c>
      <c r="M41" s="5">
        <v>10</v>
      </c>
      <c r="N41" s="7"/>
    </row>
    <row r="42" spans="1:14" x14ac:dyDescent="0.25">
      <c r="A42" s="3">
        <v>46</v>
      </c>
      <c r="B42" s="5">
        <v>800</v>
      </c>
      <c r="C42" s="5">
        <v>9.6</v>
      </c>
      <c r="D42" s="5">
        <v>9.4</v>
      </c>
      <c r="E42" s="5">
        <v>625</v>
      </c>
      <c r="F42" s="5">
        <v>1</v>
      </c>
      <c r="G42" s="5">
        <v>12</v>
      </c>
      <c r="H42" s="5">
        <v>12</v>
      </c>
      <c r="I42" s="5">
        <v>1.1000000000000001</v>
      </c>
      <c r="J42" s="5">
        <v>320</v>
      </c>
      <c r="K42" s="5">
        <v>2</v>
      </c>
      <c r="L42" s="5">
        <v>75</v>
      </c>
      <c r="M42" s="5">
        <v>10</v>
      </c>
      <c r="N42" s="7"/>
    </row>
    <row r="43" spans="1:14" x14ac:dyDescent="0.25">
      <c r="A43" s="3">
        <v>47</v>
      </c>
      <c r="B43" s="5">
        <v>800</v>
      </c>
      <c r="C43" s="5">
        <v>9.6</v>
      </c>
      <c r="D43" s="5">
        <v>9.4</v>
      </c>
      <c r="E43" s="5">
        <v>625</v>
      </c>
      <c r="F43" s="5">
        <v>1</v>
      </c>
      <c r="G43" s="5">
        <v>12</v>
      </c>
      <c r="H43" s="5">
        <v>12</v>
      </c>
      <c r="I43" s="5">
        <v>1.1000000000000001</v>
      </c>
      <c r="J43" s="5">
        <v>320</v>
      </c>
      <c r="K43" s="5">
        <v>2</v>
      </c>
      <c r="L43" s="5">
        <v>75</v>
      </c>
      <c r="M43" s="5">
        <v>10</v>
      </c>
      <c r="N43" s="7"/>
    </row>
    <row r="44" spans="1:14" x14ac:dyDescent="0.25">
      <c r="A44" s="3">
        <v>48</v>
      </c>
      <c r="B44" s="5">
        <v>800</v>
      </c>
      <c r="C44" s="5">
        <v>9.6</v>
      </c>
      <c r="D44" s="5">
        <v>9.4</v>
      </c>
      <c r="E44" s="5">
        <v>625</v>
      </c>
      <c r="F44" s="5">
        <v>1</v>
      </c>
      <c r="G44" s="5">
        <v>12</v>
      </c>
      <c r="H44" s="5">
        <v>12</v>
      </c>
      <c r="I44" s="5">
        <v>1.1000000000000001</v>
      </c>
      <c r="J44" s="5">
        <v>320</v>
      </c>
      <c r="K44" s="5">
        <v>2</v>
      </c>
      <c r="L44" s="5">
        <v>75</v>
      </c>
      <c r="M44" s="5">
        <v>10</v>
      </c>
      <c r="N44" s="7"/>
    </row>
    <row r="45" spans="1:14" x14ac:dyDescent="0.25">
      <c r="A45" s="3">
        <v>49</v>
      </c>
      <c r="B45" s="5">
        <v>800</v>
      </c>
      <c r="C45" s="5">
        <v>9.6</v>
      </c>
      <c r="D45" s="5">
        <v>9.4</v>
      </c>
      <c r="E45" s="5">
        <v>625</v>
      </c>
      <c r="F45" s="5">
        <v>1</v>
      </c>
      <c r="G45" s="5">
        <v>12</v>
      </c>
      <c r="H45" s="5">
        <v>12</v>
      </c>
      <c r="I45" s="5">
        <v>1.1000000000000001</v>
      </c>
      <c r="J45" s="5">
        <v>320</v>
      </c>
      <c r="K45" s="5">
        <v>2</v>
      </c>
      <c r="L45" s="5">
        <v>75</v>
      </c>
      <c r="M45" s="5">
        <v>10</v>
      </c>
      <c r="N45" s="7"/>
    </row>
    <row r="46" spans="1:14" x14ac:dyDescent="0.25">
      <c r="A46" s="3">
        <v>50</v>
      </c>
      <c r="B46" s="5">
        <v>800</v>
      </c>
      <c r="C46" s="5">
        <v>9.6</v>
      </c>
      <c r="D46" s="5">
        <v>9.4</v>
      </c>
      <c r="E46" s="5">
        <v>625</v>
      </c>
      <c r="F46" s="5">
        <v>1</v>
      </c>
      <c r="G46" s="5">
        <v>12</v>
      </c>
      <c r="H46" s="5">
        <v>12</v>
      </c>
      <c r="I46" s="5">
        <v>1.1000000000000001</v>
      </c>
      <c r="J46" s="5">
        <v>320</v>
      </c>
      <c r="K46" s="5">
        <v>2</v>
      </c>
      <c r="L46" s="5">
        <v>75</v>
      </c>
      <c r="M46" s="5">
        <v>10</v>
      </c>
      <c r="N46" s="7"/>
    </row>
    <row r="47" spans="1:14" x14ac:dyDescent="0.25">
      <c r="A47" s="3">
        <v>51</v>
      </c>
      <c r="B47" s="5">
        <v>800</v>
      </c>
      <c r="C47" s="5">
        <v>9.6</v>
      </c>
      <c r="D47" s="5">
        <v>9.4</v>
      </c>
      <c r="E47" s="5">
        <v>625</v>
      </c>
      <c r="F47" s="5">
        <v>1</v>
      </c>
      <c r="G47" s="5">
        <v>12</v>
      </c>
      <c r="H47" s="5">
        <v>12</v>
      </c>
      <c r="I47" s="5">
        <v>1.1000000000000001</v>
      </c>
      <c r="J47" s="5">
        <v>320</v>
      </c>
      <c r="K47" s="5">
        <v>2</v>
      </c>
      <c r="L47" s="5">
        <v>75</v>
      </c>
      <c r="M47" s="5">
        <v>10</v>
      </c>
      <c r="N47" s="7"/>
    </row>
    <row r="48" spans="1:14" x14ac:dyDescent="0.25">
      <c r="A48" s="3">
        <v>52</v>
      </c>
      <c r="B48" s="5">
        <v>800</v>
      </c>
      <c r="C48" s="5">
        <v>9.6</v>
      </c>
      <c r="D48" s="5">
        <v>9.4</v>
      </c>
      <c r="E48" s="5">
        <v>625</v>
      </c>
      <c r="F48" s="5">
        <v>1</v>
      </c>
      <c r="G48" s="5">
        <v>12</v>
      </c>
      <c r="H48" s="5">
        <v>12</v>
      </c>
      <c r="I48" s="5">
        <v>1.1000000000000001</v>
      </c>
      <c r="J48" s="5">
        <v>320</v>
      </c>
      <c r="K48" s="5">
        <v>2</v>
      </c>
      <c r="L48" s="5">
        <v>75</v>
      </c>
      <c r="M48" s="5">
        <v>10</v>
      </c>
      <c r="N48" s="7"/>
    </row>
    <row r="49" spans="1:14" x14ac:dyDescent="0.25">
      <c r="A49" s="3">
        <v>53</v>
      </c>
      <c r="B49" s="5">
        <v>800</v>
      </c>
      <c r="C49" s="5">
        <v>9.6</v>
      </c>
      <c r="D49" s="5">
        <v>9.4</v>
      </c>
      <c r="E49" s="5">
        <v>625</v>
      </c>
      <c r="F49" s="5">
        <v>1</v>
      </c>
      <c r="G49" s="5">
        <v>12</v>
      </c>
      <c r="H49" s="5">
        <v>12</v>
      </c>
      <c r="I49" s="5">
        <v>1.1000000000000001</v>
      </c>
      <c r="J49" s="5">
        <v>320</v>
      </c>
      <c r="K49" s="5">
        <v>2</v>
      </c>
      <c r="L49" s="5">
        <v>75</v>
      </c>
      <c r="M49" s="5">
        <v>10</v>
      </c>
      <c r="N49" s="7"/>
    </row>
    <row r="50" spans="1:14" x14ac:dyDescent="0.25">
      <c r="A50" s="3">
        <v>54</v>
      </c>
      <c r="B50" s="5">
        <v>800</v>
      </c>
      <c r="C50" s="5">
        <v>9.6</v>
      </c>
      <c r="D50" s="5">
        <v>9.4</v>
      </c>
      <c r="E50" s="5">
        <v>625</v>
      </c>
      <c r="F50" s="5">
        <v>1</v>
      </c>
      <c r="G50" s="5">
        <v>12</v>
      </c>
      <c r="H50" s="5">
        <v>12</v>
      </c>
      <c r="I50" s="5">
        <v>1.1000000000000001</v>
      </c>
      <c r="J50" s="5">
        <v>320</v>
      </c>
      <c r="K50" s="5">
        <v>2</v>
      </c>
      <c r="L50" s="5">
        <v>75</v>
      </c>
      <c r="M50" s="5">
        <v>10</v>
      </c>
      <c r="N50" s="7"/>
    </row>
    <row r="51" spans="1:14" x14ac:dyDescent="0.25">
      <c r="A51" s="3">
        <v>55</v>
      </c>
      <c r="B51" s="5">
        <v>800</v>
      </c>
      <c r="C51" s="5">
        <v>9.6</v>
      </c>
      <c r="D51" s="5">
        <v>9.4</v>
      </c>
      <c r="E51" s="5">
        <v>625</v>
      </c>
      <c r="F51" s="5">
        <v>1</v>
      </c>
      <c r="G51" s="5">
        <v>12</v>
      </c>
      <c r="H51" s="5">
        <v>12</v>
      </c>
      <c r="I51" s="5">
        <v>1.1000000000000001</v>
      </c>
      <c r="J51" s="5">
        <v>320</v>
      </c>
      <c r="K51" s="5">
        <v>2</v>
      </c>
      <c r="L51" s="5">
        <v>75</v>
      </c>
      <c r="M51" s="5">
        <v>10</v>
      </c>
      <c r="N51" s="7"/>
    </row>
    <row r="52" spans="1:14" x14ac:dyDescent="0.25">
      <c r="A52" s="3">
        <v>56</v>
      </c>
      <c r="B52" s="5">
        <v>800</v>
      </c>
      <c r="C52" s="5">
        <v>9.6</v>
      </c>
      <c r="D52" s="5">
        <v>9.4</v>
      </c>
      <c r="E52" s="5">
        <v>625</v>
      </c>
      <c r="F52" s="5">
        <v>1</v>
      </c>
      <c r="G52" s="5">
        <v>12</v>
      </c>
      <c r="H52" s="5">
        <v>12</v>
      </c>
      <c r="I52" s="5">
        <v>1.1000000000000001</v>
      </c>
      <c r="J52" s="5">
        <v>320</v>
      </c>
      <c r="K52" s="5">
        <v>2</v>
      </c>
      <c r="L52" s="5">
        <v>75</v>
      </c>
      <c r="M52" s="5">
        <v>10</v>
      </c>
      <c r="N52" s="7"/>
    </row>
    <row r="53" spans="1:14" x14ac:dyDescent="0.25">
      <c r="A53" s="3">
        <v>57</v>
      </c>
      <c r="B53" s="5">
        <v>800</v>
      </c>
      <c r="C53" s="5">
        <v>9.6</v>
      </c>
      <c r="D53" s="5">
        <v>9.4</v>
      </c>
      <c r="E53" s="5">
        <v>625</v>
      </c>
      <c r="F53" s="5">
        <v>1</v>
      </c>
      <c r="G53" s="5">
        <v>12</v>
      </c>
      <c r="H53" s="5">
        <v>12</v>
      </c>
      <c r="I53" s="5">
        <v>1.1000000000000001</v>
      </c>
      <c r="J53" s="5">
        <v>320</v>
      </c>
      <c r="K53" s="5">
        <v>2</v>
      </c>
      <c r="L53" s="5">
        <v>75</v>
      </c>
      <c r="M53" s="5">
        <v>10</v>
      </c>
      <c r="N53" s="7"/>
    </row>
    <row r="54" spans="1:14" x14ac:dyDescent="0.25">
      <c r="A54" s="3">
        <v>58</v>
      </c>
      <c r="B54" s="5">
        <v>800</v>
      </c>
      <c r="C54" s="5">
        <v>9.6</v>
      </c>
      <c r="D54" s="5">
        <v>9.4</v>
      </c>
      <c r="E54" s="5">
        <v>625</v>
      </c>
      <c r="F54" s="5">
        <v>1</v>
      </c>
      <c r="G54" s="5">
        <v>12</v>
      </c>
      <c r="H54" s="5">
        <v>12</v>
      </c>
      <c r="I54" s="5">
        <v>1.1000000000000001</v>
      </c>
      <c r="J54" s="5">
        <v>320</v>
      </c>
      <c r="K54" s="5">
        <v>2</v>
      </c>
      <c r="L54" s="5">
        <v>75</v>
      </c>
      <c r="M54" s="5">
        <v>10</v>
      </c>
      <c r="N54" s="7"/>
    </row>
    <row r="55" spans="1:14" x14ac:dyDescent="0.25">
      <c r="A55" s="3">
        <v>59</v>
      </c>
      <c r="B55" s="5">
        <v>800</v>
      </c>
      <c r="C55" s="5">
        <v>9.6</v>
      </c>
      <c r="D55" s="5">
        <v>9.4</v>
      </c>
      <c r="E55" s="5">
        <v>625</v>
      </c>
      <c r="F55" s="5">
        <v>1</v>
      </c>
      <c r="G55" s="5">
        <v>12</v>
      </c>
      <c r="H55" s="5">
        <v>12</v>
      </c>
      <c r="I55" s="5">
        <v>1.1000000000000001</v>
      </c>
      <c r="J55" s="5">
        <v>320</v>
      </c>
      <c r="K55" s="5">
        <v>2</v>
      </c>
      <c r="L55" s="5">
        <v>75</v>
      </c>
      <c r="M55" s="5">
        <v>10</v>
      </c>
      <c r="N55" s="7"/>
    </row>
    <row r="56" spans="1:14" x14ac:dyDescent="0.25">
      <c r="A56" s="3">
        <v>60</v>
      </c>
      <c r="B56" s="5">
        <v>800</v>
      </c>
      <c r="C56" s="5">
        <v>9.6</v>
      </c>
      <c r="D56" s="5">
        <v>9.4</v>
      </c>
      <c r="E56" s="5">
        <v>625</v>
      </c>
      <c r="F56" s="5">
        <v>1</v>
      </c>
      <c r="G56" s="5">
        <v>12</v>
      </c>
      <c r="H56" s="5">
        <v>12</v>
      </c>
      <c r="I56" s="5">
        <v>1.1000000000000001</v>
      </c>
      <c r="J56" s="5">
        <v>320</v>
      </c>
      <c r="K56" s="5">
        <v>2</v>
      </c>
      <c r="L56" s="5">
        <v>75</v>
      </c>
      <c r="M56" s="5">
        <v>10</v>
      </c>
      <c r="N56" s="7"/>
    </row>
    <row r="57" spans="1:14" x14ac:dyDescent="0.25">
      <c r="A57" s="3"/>
    </row>
    <row r="58" spans="1:14" x14ac:dyDescent="0.25">
      <c r="A58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3F44-B200-48F9-9227-4A520378D703}">
  <dimension ref="A1:N12"/>
  <sheetViews>
    <sheetView zoomScale="150" zoomScaleNormal="150" workbookViewId="0">
      <selection activeCell="E13" sqref="E13"/>
    </sheetView>
  </sheetViews>
  <sheetFormatPr defaultRowHeight="11.5" x14ac:dyDescent="0.25"/>
  <sheetData>
    <row r="1" spans="1:14" x14ac:dyDescent="0.25">
      <c r="C1" s="15" t="s">
        <v>23</v>
      </c>
      <c r="D1" s="15"/>
      <c r="E1" s="15"/>
      <c r="F1" s="15" t="s">
        <v>26</v>
      </c>
      <c r="G1" s="15"/>
      <c r="H1" s="15"/>
      <c r="I1" s="15" t="s">
        <v>25</v>
      </c>
      <c r="J1" s="15"/>
      <c r="K1" s="15"/>
      <c r="L1" s="15" t="s">
        <v>24</v>
      </c>
      <c r="M1" s="15"/>
      <c r="N1" s="15"/>
    </row>
    <row r="2" spans="1:14" x14ac:dyDescent="0.25">
      <c r="A2" t="s">
        <v>7</v>
      </c>
      <c r="B2" t="s">
        <v>18</v>
      </c>
      <c r="C2" t="s">
        <v>8</v>
      </c>
      <c r="D2" t="s">
        <v>9</v>
      </c>
      <c r="E2" t="s">
        <v>10</v>
      </c>
      <c r="F2" t="s">
        <v>8</v>
      </c>
      <c r="G2" t="s">
        <v>9</v>
      </c>
      <c r="H2" t="s">
        <v>10</v>
      </c>
      <c r="I2" t="s">
        <v>8</v>
      </c>
      <c r="J2" t="s">
        <v>9</v>
      </c>
      <c r="K2" t="s">
        <v>10</v>
      </c>
      <c r="L2" t="s">
        <v>8</v>
      </c>
      <c r="M2" t="s">
        <v>9</v>
      </c>
      <c r="N2" t="s">
        <v>10</v>
      </c>
    </row>
    <row r="3" spans="1:14" x14ac:dyDescent="0.25">
      <c r="A3" t="s">
        <v>12</v>
      </c>
      <c r="B3" t="s">
        <v>11</v>
      </c>
      <c r="F3">
        <v>445</v>
      </c>
    </row>
    <row r="4" spans="1:14" x14ac:dyDescent="0.25">
      <c r="A4" t="s">
        <v>4</v>
      </c>
      <c r="B4" t="s">
        <v>19</v>
      </c>
      <c r="F4">
        <v>39</v>
      </c>
    </row>
    <row r="5" spans="1:14" x14ac:dyDescent="0.25">
      <c r="A5" t="s">
        <v>13</v>
      </c>
      <c r="B5" t="s">
        <v>19</v>
      </c>
      <c r="F5">
        <v>0.7</v>
      </c>
    </row>
    <row r="6" spans="1:14" x14ac:dyDescent="0.25">
      <c r="A6" t="s">
        <v>14</v>
      </c>
      <c r="B6" t="s">
        <v>19</v>
      </c>
      <c r="F6">
        <v>9</v>
      </c>
    </row>
    <row r="7" spans="1:14" x14ac:dyDescent="0.25">
      <c r="A7" t="s">
        <v>15</v>
      </c>
      <c r="B7" t="s">
        <v>19</v>
      </c>
      <c r="F7">
        <v>9</v>
      </c>
    </row>
    <row r="8" spans="1:14" x14ac:dyDescent="0.25">
      <c r="A8" t="s">
        <v>2</v>
      </c>
      <c r="B8" t="s">
        <v>20</v>
      </c>
      <c r="F8">
        <v>0.8</v>
      </c>
    </row>
    <row r="9" spans="1:14" x14ac:dyDescent="0.25">
      <c r="A9" t="s">
        <v>16</v>
      </c>
      <c r="B9" t="s">
        <v>21</v>
      </c>
      <c r="F9">
        <v>250</v>
      </c>
    </row>
    <row r="10" spans="1:14" x14ac:dyDescent="0.25">
      <c r="A10" t="s">
        <v>17</v>
      </c>
      <c r="B10" t="s">
        <v>21</v>
      </c>
      <c r="F10">
        <v>1.5</v>
      </c>
    </row>
    <row r="11" spans="1:14" x14ac:dyDescent="0.25">
      <c r="A11" t="s">
        <v>1</v>
      </c>
      <c r="B11" t="s">
        <v>19</v>
      </c>
      <c r="F11">
        <v>1100</v>
      </c>
    </row>
    <row r="12" spans="1:14" x14ac:dyDescent="0.25">
      <c r="A12" t="s">
        <v>22</v>
      </c>
      <c r="B12" t="s">
        <v>19</v>
      </c>
      <c r="F12">
        <v>7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A31E-1A52-40E9-99FD-63A0F0565370}">
  <dimension ref="A1:K10"/>
  <sheetViews>
    <sheetView workbookViewId="0">
      <selection activeCell="J26" sqref="J26"/>
    </sheetView>
  </sheetViews>
  <sheetFormatPr defaultRowHeight="11.5" x14ac:dyDescent="0.25"/>
  <sheetData>
    <row r="1" spans="1:11" x14ac:dyDescent="0.25">
      <c r="C1" s="15" t="s">
        <v>28</v>
      </c>
      <c r="D1" s="15"/>
      <c r="E1" s="15"/>
      <c r="F1" s="15"/>
      <c r="G1" s="15"/>
      <c r="H1" s="15"/>
    </row>
    <row r="2" spans="1:11" ht="34.5" x14ac:dyDescent="0.25">
      <c r="A2" s="9" t="s">
        <v>29</v>
      </c>
      <c r="B2" s="9" t="s">
        <v>30</v>
      </c>
      <c r="C2" s="9" t="s">
        <v>31</v>
      </c>
      <c r="D2" s="9" t="s">
        <v>32</v>
      </c>
      <c r="E2" s="9" t="s">
        <v>33</v>
      </c>
      <c r="F2" s="9" t="s">
        <v>34</v>
      </c>
      <c r="G2" s="9" t="s">
        <v>35</v>
      </c>
      <c r="H2" s="9" t="s">
        <v>36</v>
      </c>
      <c r="I2" s="9" t="s">
        <v>37</v>
      </c>
      <c r="J2" s="10" t="s">
        <v>38</v>
      </c>
      <c r="K2" s="9" t="s">
        <v>6</v>
      </c>
    </row>
    <row r="3" spans="1:11" x14ac:dyDescent="0.25">
      <c r="A3" s="9" t="s">
        <v>39</v>
      </c>
      <c r="B3" s="9" t="s">
        <v>40</v>
      </c>
      <c r="C3" s="9" t="s">
        <v>40</v>
      </c>
      <c r="D3" s="9" t="s">
        <v>40</v>
      </c>
      <c r="E3" s="9" t="s">
        <v>40</v>
      </c>
      <c r="F3" s="9" t="s">
        <v>40</v>
      </c>
      <c r="G3" s="9" t="s">
        <v>40</v>
      </c>
      <c r="H3" s="9" t="s">
        <v>40</v>
      </c>
      <c r="I3" s="9" t="s">
        <v>41</v>
      </c>
      <c r="J3" s="9" t="s">
        <v>40</v>
      </c>
      <c r="K3" s="1"/>
    </row>
    <row r="4" spans="1:11" x14ac:dyDescent="0.25">
      <c r="A4" s="9">
        <v>6</v>
      </c>
      <c r="B4" s="9">
        <v>1742</v>
      </c>
      <c r="C4" s="11">
        <f t="shared" ref="C4:C5" si="0">B4/4*0.1</f>
        <v>43.550000000000004</v>
      </c>
      <c r="D4" s="11">
        <f t="shared" ref="D4:D5" si="1">B4/4*0.3</f>
        <v>130.65</v>
      </c>
      <c r="E4" s="11">
        <f t="shared" ref="E4:E5" si="2">B4/9*0.25</f>
        <v>48.388888888888886</v>
      </c>
      <c r="F4" s="11">
        <f t="shared" ref="F4:F5" si="3">B4/9*0.35</f>
        <v>67.74444444444444</v>
      </c>
      <c r="G4" s="11">
        <f t="shared" ref="G4:G5" si="4">B4/4*0.45</f>
        <v>195.97499999999999</v>
      </c>
      <c r="H4" s="11">
        <f t="shared" ref="H4:H5" si="5">B4/4*0.65</f>
        <v>283.07499999999999</v>
      </c>
      <c r="I4" s="1">
        <v>0.69</v>
      </c>
      <c r="J4" s="1">
        <v>20.7</v>
      </c>
      <c r="K4" s="12">
        <f>I4*J4</f>
        <v>14.282999999999998</v>
      </c>
    </row>
    <row r="5" spans="1:11" x14ac:dyDescent="0.25">
      <c r="A5" s="9">
        <v>7</v>
      </c>
      <c r="B5" s="9">
        <v>1840</v>
      </c>
      <c r="C5" s="11">
        <f t="shared" si="0"/>
        <v>46</v>
      </c>
      <c r="D5" s="11">
        <f t="shared" si="1"/>
        <v>138</v>
      </c>
      <c r="E5" s="11">
        <f t="shared" si="2"/>
        <v>51.111111111111114</v>
      </c>
      <c r="F5" s="11">
        <f t="shared" si="3"/>
        <v>71.555555555555557</v>
      </c>
      <c r="G5" s="11">
        <f t="shared" si="4"/>
        <v>207</v>
      </c>
      <c r="H5" s="11">
        <f t="shared" si="5"/>
        <v>299</v>
      </c>
      <c r="I5" s="1">
        <v>0.75</v>
      </c>
      <c r="J5" s="1">
        <v>23.1</v>
      </c>
      <c r="K5" s="12">
        <f t="shared" ref="K5:K10" si="6">I5*J5</f>
        <v>17.325000000000003</v>
      </c>
    </row>
    <row r="6" spans="1:11" x14ac:dyDescent="0.25">
      <c r="A6" s="9">
        <v>8</v>
      </c>
      <c r="B6" s="9">
        <v>1931</v>
      </c>
      <c r="C6" s="11">
        <f>B6/4*0.1</f>
        <v>48.275000000000006</v>
      </c>
      <c r="D6" s="11">
        <f>B6/4*0.3</f>
        <v>144.82499999999999</v>
      </c>
      <c r="E6" s="11">
        <f>B6/9*0.25</f>
        <v>53.638888888888886</v>
      </c>
      <c r="F6" s="11">
        <f>B6/9*0.35</f>
        <v>75.094444444444434</v>
      </c>
      <c r="G6" s="11">
        <f>B6/4*0.45</f>
        <v>217.23750000000001</v>
      </c>
      <c r="H6" s="11">
        <f>B6/4*0.65</f>
        <v>313.78750000000002</v>
      </c>
      <c r="I6" s="1">
        <v>0.75</v>
      </c>
      <c r="J6" s="1">
        <v>25.6</v>
      </c>
      <c r="K6" s="12">
        <f t="shared" si="6"/>
        <v>19.200000000000003</v>
      </c>
    </row>
    <row r="7" spans="1:11" x14ac:dyDescent="0.25">
      <c r="A7" s="9">
        <v>9</v>
      </c>
      <c r="B7" s="9">
        <v>2043</v>
      </c>
      <c r="C7" s="11">
        <f t="shared" ref="C7:C10" si="7">B7/4*0.1</f>
        <v>51.075000000000003</v>
      </c>
      <c r="D7" s="11">
        <f t="shared" ref="D7:D10" si="8">B7/4*0.3</f>
        <v>153.22499999999999</v>
      </c>
      <c r="E7" s="11">
        <f t="shared" ref="E7:E10" si="9">B7/9*0.25</f>
        <v>56.75</v>
      </c>
      <c r="F7" s="11">
        <f t="shared" ref="F7:F10" si="10">B7/9*0.35</f>
        <v>79.449999999999989</v>
      </c>
      <c r="G7" s="11">
        <f t="shared" ref="G7:G10" si="11">B7/4*0.45</f>
        <v>229.83750000000001</v>
      </c>
      <c r="H7" s="11">
        <f t="shared" ref="H7:H10" si="12">B7/4*0.65</f>
        <v>331.98750000000001</v>
      </c>
      <c r="I7" s="1">
        <v>0.75</v>
      </c>
      <c r="J7" s="1">
        <v>28.6</v>
      </c>
      <c r="K7" s="12">
        <f t="shared" si="6"/>
        <v>21.450000000000003</v>
      </c>
    </row>
    <row r="8" spans="1:11" x14ac:dyDescent="0.25">
      <c r="A8" s="9">
        <v>10</v>
      </c>
      <c r="B8" s="9">
        <v>2149</v>
      </c>
      <c r="C8" s="11">
        <f t="shared" si="7"/>
        <v>53.725000000000001</v>
      </c>
      <c r="D8" s="11">
        <f t="shared" si="8"/>
        <v>161.17499999999998</v>
      </c>
      <c r="E8" s="11">
        <f t="shared" si="9"/>
        <v>59.694444444444443</v>
      </c>
      <c r="F8" s="11">
        <f t="shared" si="10"/>
        <v>83.572222222222209</v>
      </c>
      <c r="G8" s="11">
        <f t="shared" si="11"/>
        <v>241.76250000000002</v>
      </c>
      <c r="H8" s="11">
        <f t="shared" si="12"/>
        <v>349.21250000000003</v>
      </c>
      <c r="I8" s="1">
        <v>0.75</v>
      </c>
      <c r="J8" s="1">
        <v>31.9</v>
      </c>
      <c r="K8" s="12">
        <f t="shared" si="6"/>
        <v>23.924999999999997</v>
      </c>
    </row>
    <row r="9" spans="1:11" x14ac:dyDescent="0.25">
      <c r="A9" s="9">
        <v>11</v>
      </c>
      <c r="B9" s="9">
        <v>2279</v>
      </c>
      <c r="C9" s="11">
        <f t="shared" si="7"/>
        <v>56.975000000000001</v>
      </c>
      <c r="D9" s="11">
        <f t="shared" si="8"/>
        <v>170.92499999999998</v>
      </c>
      <c r="E9" s="11">
        <f t="shared" si="9"/>
        <v>63.305555555555557</v>
      </c>
      <c r="F9" s="11">
        <f t="shared" si="10"/>
        <v>88.62777777777778</v>
      </c>
      <c r="G9" s="11">
        <f t="shared" si="11"/>
        <v>256.38749999999999</v>
      </c>
      <c r="H9" s="11">
        <f t="shared" si="12"/>
        <v>370.33750000000003</v>
      </c>
      <c r="I9" s="1">
        <v>0.73</v>
      </c>
      <c r="J9" s="1">
        <v>35.9</v>
      </c>
      <c r="K9" s="12">
        <f t="shared" si="6"/>
        <v>26.206999999999997</v>
      </c>
    </row>
    <row r="10" spans="1:11" x14ac:dyDescent="0.25">
      <c r="A10" s="9">
        <v>12</v>
      </c>
      <c r="B10" s="9">
        <v>2428</v>
      </c>
      <c r="C10" s="11">
        <f t="shared" si="7"/>
        <v>60.7</v>
      </c>
      <c r="D10" s="11">
        <f t="shared" si="8"/>
        <v>182.1</v>
      </c>
      <c r="E10" s="11">
        <f t="shared" si="9"/>
        <v>67.444444444444443</v>
      </c>
      <c r="F10" s="11">
        <f t="shared" si="10"/>
        <v>94.422222222222217</v>
      </c>
      <c r="G10" s="11">
        <f t="shared" si="11"/>
        <v>273.15000000000003</v>
      </c>
      <c r="H10" s="11">
        <f t="shared" si="12"/>
        <v>394.55</v>
      </c>
      <c r="I10" s="1">
        <v>0.73</v>
      </c>
      <c r="J10" s="1">
        <v>40.5</v>
      </c>
      <c r="K10" s="12">
        <f t="shared" si="6"/>
        <v>29.564999999999998</v>
      </c>
    </row>
  </sheetData>
  <mergeCells count="1">
    <mergeCell ref="C1:H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EAR_male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Ayling, K.L. (Katie)</dc:creator>
  <cp:lastModifiedBy>Ayling, K.L. (Katie)</cp:lastModifiedBy>
  <dcterms:created xsi:type="dcterms:W3CDTF">2022-01-26T10:47:45Z</dcterms:created>
  <dcterms:modified xsi:type="dcterms:W3CDTF">2024-06-27T07:26:17Z</dcterms:modified>
</cp:coreProperties>
</file>