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ocuments/информатика Громов/LR10/"/>
    </mc:Choice>
  </mc:AlternateContent>
  <xr:revisionPtr revIDLastSave="0" documentId="13_ncr:1_{FE5ADAF8-70D9-1C40-80F0-5B7A28A1391D}" xr6:coauthVersionLast="47" xr6:coauthVersionMax="47" xr10:uidLastSave="{00000000-0000-0000-0000-000000000000}"/>
  <bookViews>
    <workbookView xWindow="0" yWindow="460" windowWidth="25600" windowHeight="14120" xr2:uid="{66C699E9-5C8E-5E4D-B9E3-5A110A6874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M12" i="1"/>
  <c r="M11" i="1"/>
  <c r="D21" i="1"/>
  <c r="E21" i="1"/>
  <c r="F21" i="1"/>
  <c r="G21" i="1"/>
  <c r="H21" i="1"/>
  <c r="I21" i="1"/>
  <c r="J21" i="1"/>
  <c r="K21" i="1"/>
  <c r="L21" i="1"/>
  <c r="M21" i="1"/>
  <c r="C21" i="1"/>
  <c r="D17" i="1"/>
  <c r="E17" i="1"/>
  <c r="F17" i="1"/>
  <c r="G17" i="1"/>
  <c r="H17" i="1"/>
  <c r="I17" i="1"/>
  <c r="J17" i="1"/>
  <c r="K17" i="1"/>
  <c r="L17" i="1"/>
  <c r="M17" i="1"/>
  <c r="D13" i="1"/>
  <c r="E13" i="1"/>
  <c r="G13" i="1"/>
  <c r="H13" i="1"/>
  <c r="I13" i="1"/>
  <c r="J13" i="1"/>
  <c r="K13" i="1"/>
  <c r="L13" i="1"/>
  <c r="M13" i="1"/>
  <c r="C13" i="1"/>
  <c r="C17" i="1"/>
  <c r="D9" i="1"/>
  <c r="E9" i="1"/>
  <c r="F9" i="1"/>
  <c r="G9" i="1"/>
  <c r="H9" i="1"/>
  <c r="I9" i="1"/>
  <c r="J9" i="1"/>
  <c r="K9" i="1"/>
  <c r="L9" i="1"/>
  <c r="M9" i="1"/>
  <c r="C9" i="1"/>
  <c r="D5" i="1"/>
  <c r="E5" i="1"/>
  <c r="F5" i="1"/>
  <c r="G5" i="1"/>
  <c r="H5" i="1"/>
  <c r="I5" i="1"/>
  <c r="J5" i="1"/>
  <c r="K5" i="1"/>
  <c r="L5" i="1"/>
  <c r="M5" i="1"/>
  <c r="C5" i="1"/>
  <c r="M16" i="1"/>
  <c r="C22" i="1"/>
  <c r="C18" i="1"/>
  <c r="M15" i="1"/>
  <c r="M7" i="1"/>
  <c r="M3" i="1"/>
  <c r="C10" i="1" l="1"/>
  <c r="C14" i="1"/>
  <c r="C6" i="1"/>
</calcChain>
</file>

<file path=xl/sharedStrings.xml><?xml version="1.0" encoding="utf-8"?>
<sst xmlns="http://schemas.openxmlformats.org/spreadsheetml/2006/main" count="38" uniqueCount="22">
  <si>
    <t>Архиваторы</t>
  </si>
  <si>
    <t>Коэффициент сжатия</t>
  </si>
  <si>
    <t>ZIP</t>
  </si>
  <si>
    <t>LR1</t>
  </si>
  <si>
    <t>LR2</t>
  </si>
  <si>
    <t>LR3</t>
  </si>
  <si>
    <t>LR4</t>
  </si>
  <si>
    <t>LR5</t>
  </si>
  <si>
    <t>LR6</t>
  </si>
  <si>
    <t>LR7</t>
  </si>
  <si>
    <t>LR8</t>
  </si>
  <si>
    <t>LR9</t>
  </si>
  <si>
    <t>LR4(отчёт)</t>
  </si>
  <si>
    <t>Статистика</t>
  </si>
  <si>
    <t>Общий архив</t>
  </si>
  <si>
    <t>TAR</t>
  </si>
  <si>
    <t>Средний коэффициент сжатия:</t>
  </si>
  <si>
    <t>Стало (в Байт)</t>
  </si>
  <si>
    <t>Было (в Байт)</t>
  </si>
  <si>
    <t>RAR</t>
  </si>
  <si>
    <t>ARJ</t>
  </si>
  <si>
    <t>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</si>
</sst>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2" fontId="1" fillId="0" borderId="12" xfId="0" applyNumberFormat="1" applyFont="1" applyBorder="1" applyAlignment="1">
      <alignment horizontal="left" vertical="center"/>
    </xf>
    <xf numFmtId="2" fontId="1" fillId="0" borderId="13" xfId="0" applyNumberFormat="1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left" vertical="center"/>
    </xf>
    <xf numFmtId="2" fontId="1" fillId="0" borderId="9" xfId="0" applyNumberFormat="1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left" vertical="center"/>
    </xf>
    <xf numFmtId="2" fontId="3" fillId="0" borderId="9" xfId="0" applyNumberFormat="1" applyFont="1" applyBorder="1" applyAlignment="1">
      <alignment horizontal="left" vertical="center"/>
    </xf>
    <xf numFmtId="2" fontId="3" fillId="0" borderId="1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81576341136739"/>
          <c:y val="3.5075644418059423E-2"/>
          <c:w val="0.86486351706036746"/>
          <c:h val="0.636546468419189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(Лист1!$C$3,Лист1!$C$4,Лист1!$C$8,Лист1!$C$12,Лист1!$C$16,Лист1!$C$20)</c:f>
              <c:numCache>
                <c:formatCode>General</c:formatCode>
                <c:ptCount val="6"/>
                <c:pt idx="0" formatCode="0">
                  <c:v>14161</c:v>
                </c:pt>
                <c:pt idx="1">
                  <c:v>12314</c:v>
                </c:pt>
                <c:pt idx="2">
                  <c:v>12092</c:v>
                </c:pt>
                <c:pt idx="3">
                  <c:v>11611</c:v>
                </c:pt>
                <c:pt idx="4">
                  <c:v>11615</c:v>
                </c:pt>
                <c:pt idx="5">
                  <c:v>11685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0C48-90B6-1480A472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Общий архив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(Лист1!$M$3,Лист1!$M$4,Лист1!$M$8,Лист1!$M$12,Лист1!$M$16,Лист1!$M$20)</c:f>
              <c:numCache>
                <c:formatCode>General</c:formatCode>
                <c:ptCount val="6"/>
                <c:pt idx="0" formatCode="0">
                  <c:v>9050389</c:v>
                </c:pt>
                <c:pt idx="1">
                  <c:v>8204230</c:v>
                </c:pt>
                <c:pt idx="2">
                  <c:v>8197392</c:v>
                </c:pt>
                <c:pt idx="3">
                  <c:v>7608461</c:v>
                </c:pt>
                <c:pt idx="4">
                  <c:v>7609044</c:v>
                </c:pt>
                <c:pt idx="5">
                  <c:v>7617411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F-DE4D-852E-4B919B19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Лр3</a:t>
            </a:r>
            <a:endParaRPr lang="en-US"/>
          </a:p>
          <a:p>
            <a:pPr>
              <a:defRPr/>
            </a:pPr>
            <a:endParaRPr lang="ru-RU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(Лист1!$E$3,Лист1!$E$4,Лист1!$E$8,Лист1!$E$12,Лист1!$E$16,Лист1!$E$20)</c:f>
              <c:numCache>
                <c:formatCode>General</c:formatCode>
                <c:ptCount val="6"/>
                <c:pt idx="0" formatCode="0">
                  <c:v>14491</c:v>
                </c:pt>
                <c:pt idx="1">
                  <c:v>12420</c:v>
                </c:pt>
                <c:pt idx="2">
                  <c:v>12198</c:v>
                </c:pt>
                <c:pt idx="3">
                  <c:v>11943</c:v>
                </c:pt>
                <c:pt idx="4">
                  <c:v>11947</c:v>
                </c:pt>
                <c:pt idx="5">
                  <c:v>12017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F745-B47B-A2E5B189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2</a:t>
            </a:r>
            <a:endParaRPr lang="ru-RU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6349439005592527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(Лист1!$D$3,Лист1!$D$4,Лист1!$D$8,Лист1!$D$12,Лист1!$D$16,Лист1!$D$20)</c:f>
              <c:numCache>
                <c:formatCode>General</c:formatCode>
                <c:ptCount val="6"/>
                <c:pt idx="0" formatCode="0">
                  <c:v>46246</c:v>
                </c:pt>
                <c:pt idx="1">
                  <c:v>36746</c:v>
                </c:pt>
                <c:pt idx="2">
                  <c:v>36537</c:v>
                </c:pt>
                <c:pt idx="3">
                  <c:v>36043</c:v>
                </c:pt>
                <c:pt idx="4">
                  <c:v>36308</c:v>
                </c:pt>
                <c:pt idx="5">
                  <c:v>36117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9-134C-B154-6D05D3FB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Лр4_отчёт</a:t>
            </a:r>
            <a:endParaRPr lang="en-US"/>
          </a:p>
          <a:p>
            <a:pPr>
              <a:defRPr/>
            </a:pPr>
            <a:endParaRPr lang="ru-RU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(Лист1!$F$3,Лист1!$F$4,Лист1!$F$8,Лист1!$F$12,Лист1!$F$16,Лист1!$F$20)</c:f>
              <c:numCache>
                <c:formatCode>General</c:formatCode>
                <c:ptCount val="6"/>
                <c:pt idx="0" formatCode="0">
                  <c:v>16938</c:v>
                </c:pt>
                <c:pt idx="1">
                  <c:v>14917</c:v>
                </c:pt>
                <c:pt idx="2">
                  <c:v>14683</c:v>
                </c:pt>
                <c:pt idx="3">
                  <c:v>14372</c:v>
                </c:pt>
                <c:pt idx="4">
                  <c:v>14362</c:v>
                </c:pt>
                <c:pt idx="5">
                  <c:v>14453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B-2F44-9280-2FBEF376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4</a:t>
            </a:r>
          </a:p>
          <a:p>
            <a:pPr>
              <a:defRPr/>
            </a:pPr>
            <a:endParaRPr lang="ru-RU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(Лист1!$G$3,Лист1!$G$4,Лист1!$G$8,Лист1!$G$12,Лист1!$G$16,Лист1!$G$20)</c:f>
              <c:numCache>
                <c:formatCode>General</c:formatCode>
                <c:ptCount val="6"/>
                <c:pt idx="0" formatCode="0">
                  <c:v>620</c:v>
                </c:pt>
                <c:pt idx="1">
                  <c:v>895</c:v>
                </c:pt>
                <c:pt idx="2">
                  <c:v>628</c:v>
                </c:pt>
                <c:pt idx="3">
                  <c:v>373</c:v>
                </c:pt>
                <c:pt idx="4">
                  <c:v>445</c:v>
                </c:pt>
                <c:pt idx="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C242-ACB0-51B18126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(Лист1!$H$3,Лист1!$H$4,Лист1!$H$8,Лист1!$H$12,Лист1!$H$16,Лист1!$H$20)</c:f>
              <c:numCache>
                <c:formatCode>General</c:formatCode>
                <c:ptCount val="6"/>
                <c:pt idx="0" formatCode="0">
                  <c:v>19228</c:v>
                </c:pt>
                <c:pt idx="1">
                  <c:v>16523</c:v>
                </c:pt>
                <c:pt idx="2">
                  <c:v>16305</c:v>
                </c:pt>
                <c:pt idx="3">
                  <c:v>15919</c:v>
                </c:pt>
                <c:pt idx="4">
                  <c:v>15974</c:v>
                </c:pt>
                <c:pt idx="5">
                  <c:v>15993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0-E340-ABE0-65EC18CB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(Лист1!$I$3,Лист1!$I$4,Лист1!$I$8,Лист1!$I$12,Лист1!$I$16,Лист1!$I$20)</c:f>
              <c:numCache>
                <c:formatCode>General</c:formatCode>
                <c:ptCount val="6"/>
                <c:pt idx="0" formatCode="0">
                  <c:v>77535</c:v>
                </c:pt>
                <c:pt idx="1">
                  <c:v>72300</c:v>
                </c:pt>
                <c:pt idx="2">
                  <c:v>72104</c:v>
                </c:pt>
                <c:pt idx="3">
                  <c:v>71479</c:v>
                </c:pt>
                <c:pt idx="4">
                  <c:v>71536</c:v>
                </c:pt>
                <c:pt idx="5">
                  <c:v>71553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CE42-8B6D-69459EAE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(Лист1!$J$3,Лист1!$J$4,Лист1!$J$8,Лист1!$J$12,Лист1!$J$16,Лист1!$J$20)</c:f>
              <c:numCache>
                <c:formatCode>General</c:formatCode>
                <c:ptCount val="6"/>
                <c:pt idx="0" formatCode="0">
                  <c:v>5017643</c:v>
                </c:pt>
                <c:pt idx="1">
                  <c:v>4992003</c:v>
                </c:pt>
                <c:pt idx="2">
                  <c:v>4991657</c:v>
                </c:pt>
                <c:pt idx="3">
                  <c:v>4993579</c:v>
                </c:pt>
                <c:pt idx="4">
                  <c:v>4999147</c:v>
                </c:pt>
                <c:pt idx="5">
                  <c:v>4993653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DF4D-85F2-7CEC96D5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(Лист1!$K$3,Лист1!$K$4,Лист1!$K$8,Лист1!$K$12,Лист1!$K$16,Лист1!$K$20)</c:f>
              <c:numCache>
                <c:formatCode>General</c:formatCode>
                <c:ptCount val="6"/>
                <c:pt idx="0" formatCode="0">
                  <c:v>851968</c:v>
                </c:pt>
                <c:pt idx="1">
                  <c:v>60174</c:v>
                </c:pt>
                <c:pt idx="2">
                  <c:v>59926</c:v>
                </c:pt>
                <c:pt idx="3">
                  <c:v>70367</c:v>
                </c:pt>
                <c:pt idx="4">
                  <c:v>70367</c:v>
                </c:pt>
                <c:pt idx="5">
                  <c:v>214082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9-674B-B663-0BAC4EF5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Лр</a:t>
            </a: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14393518518518519"/>
          <c:w val="0.8648635170603674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Начальное</c:v>
              </c:pt>
              <c:pt idx="1">
                <c:v>zip</c:v>
              </c:pt>
              <c:pt idx="2">
                <c:v>tar</c:v>
              </c:pt>
              <c:pt idx="3">
                <c:v>rar</c:v>
              </c:pt>
              <c:pt idx="4">
                <c:v>arj</c:v>
              </c:pt>
              <c:pt idx="5">
                <c:v>lha</c:v>
              </c:pt>
            </c:strLit>
          </c:cat>
          <c:val>
            <c:numRef>
              <c:f>(Лист1!$L$3,Лист1!$L$4,Лист1!$L$8,Лист1!$L$12,Лист1!$L$16,Лист1!$L$20)</c:f>
              <c:numCache>
                <c:formatCode>General</c:formatCode>
                <c:ptCount val="6"/>
                <c:pt idx="0" formatCode="0">
                  <c:v>2991559</c:v>
                </c:pt>
                <c:pt idx="1">
                  <c:v>2986136</c:v>
                </c:pt>
                <c:pt idx="2">
                  <c:v>2985926</c:v>
                </c:pt>
                <c:pt idx="3">
                  <c:v>2406979</c:v>
                </c:pt>
                <c:pt idx="4">
                  <c:v>2991747</c:v>
                </c:pt>
                <c:pt idx="5">
                  <c:v>2407053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A-4C4C-8887-46215393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2880"/>
        <c:axId val="1885995152"/>
      </c:lineChart>
      <c:catAx>
        <c:axId val="18602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85995152"/>
        <c:crosses val="autoZero"/>
        <c:auto val="1"/>
        <c:lblAlgn val="ctr"/>
        <c:lblOffset val="100"/>
        <c:noMultiLvlLbl val="0"/>
      </c:catAx>
      <c:valAx>
        <c:axId val="1885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02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300617</xdr:colOff>
      <xdr:row>0</xdr:row>
      <xdr:rowOff>0</xdr:rowOff>
    </xdr:from>
    <xdr:to>
      <xdr:col>20</xdr:col>
      <xdr:colOff>170358</xdr:colOff>
      <xdr:row>11</xdr:row>
      <xdr:rowOff>36749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3D6F10-A179-BC0E-FCE8-8D006166F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355121</xdr:colOff>
      <xdr:row>0</xdr:row>
      <xdr:rowOff>22774</xdr:rowOff>
    </xdr:from>
    <xdr:to>
      <xdr:col>27</xdr:col>
      <xdr:colOff>347815</xdr:colOff>
      <xdr:row>11</xdr:row>
      <xdr:rowOff>67730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53F34C-4829-814D-9C22-91095A5E3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271130</xdr:colOff>
      <xdr:row>13</xdr:row>
      <xdr:rowOff>191127</xdr:rowOff>
    </xdr:from>
    <xdr:to>
      <xdr:col>20</xdr:col>
      <xdr:colOff>223715</xdr:colOff>
      <xdr:row>24</xdr:row>
      <xdr:rowOff>113684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EF57F2-3E6C-0649-BFA6-1F91EE63E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385227</xdr:colOff>
      <xdr:row>13</xdr:row>
      <xdr:rowOff>158750</xdr:rowOff>
    </xdr:from>
    <xdr:to>
      <xdr:col>27</xdr:col>
      <xdr:colOff>332260</xdr:colOff>
      <xdr:row>24</xdr:row>
      <xdr:rowOff>81307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179ADA-E34F-614F-AA7B-E0F23FCF2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60685</xdr:colOff>
      <xdr:row>13</xdr:row>
      <xdr:rowOff>158750</xdr:rowOff>
    </xdr:from>
    <xdr:to>
      <xdr:col>35</xdr:col>
      <xdr:colOff>54273</xdr:colOff>
      <xdr:row>24</xdr:row>
      <xdr:rowOff>90207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1304FE-39F4-6E4F-AE42-376933806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194279</xdr:colOff>
      <xdr:row>25</xdr:row>
      <xdr:rowOff>199482</xdr:rowOff>
    </xdr:from>
    <xdr:to>
      <xdr:col>20</xdr:col>
      <xdr:colOff>194507</xdr:colOff>
      <xdr:row>39</xdr:row>
      <xdr:rowOff>214949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3E38FA1-C1B8-C14B-859D-3A641B86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450283</xdr:colOff>
      <xdr:row>25</xdr:row>
      <xdr:rowOff>138906</xdr:rowOff>
    </xdr:from>
    <xdr:to>
      <xdr:col>27</xdr:col>
      <xdr:colOff>434092</xdr:colOff>
      <xdr:row>39</xdr:row>
      <xdr:rowOff>73738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23A2054-34A1-1D4D-A770-1727565E8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66992</xdr:colOff>
      <xdr:row>25</xdr:row>
      <xdr:rowOff>73109</xdr:rowOff>
    </xdr:from>
    <xdr:to>
      <xdr:col>35</xdr:col>
      <xdr:colOff>175824</xdr:colOff>
      <xdr:row>39</xdr:row>
      <xdr:rowOff>142470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634D0BE-71E7-7C4F-88FB-3D6FD492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202617</xdr:colOff>
      <xdr:row>41</xdr:row>
      <xdr:rowOff>58487</xdr:rowOff>
    </xdr:from>
    <xdr:to>
      <xdr:col>20</xdr:col>
      <xdr:colOff>193216</xdr:colOff>
      <xdr:row>54</xdr:row>
      <xdr:rowOff>206792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C271B8E-61C6-3940-B2E9-C3B14086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751110</xdr:colOff>
      <xdr:row>41</xdr:row>
      <xdr:rowOff>30360</xdr:rowOff>
    </xdr:from>
    <xdr:to>
      <xdr:col>27</xdr:col>
      <xdr:colOff>708109</xdr:colOff>
      <xdr:row>54</xdr:row>
      <xdr:rowOff>213060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CE1C305-40E5-C748-A3C4-C794BBEE2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33421</xdr:colOff>
      <xdr:row>0</xdr:row>
      <xdr:rowOff>0</xdr:rowOff>
    </xdr:from>
    <xdr:to>
      <xdr:col>34</xdr:col>
      <xdr:colOff>828514</xdr:colOff>
      <xdr:row>11</xdr:row>
      <xdr:rowOff>53108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B8D8D8-9100-AB46-8A6D-BB38B30A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63B3-B4C3-414F-BA88-A98EA52473BF}">
  <dimension ref="A1:M22"/>
  <sheetViews>
    <sheetView tabSelected="1" topLeftCell="A6" zoomScale="118" zoomScaleNormal="100" workbookViewId="0">
      <selection activeCell="C14" sqref="C14:M14"/>
    </sheetView>
  </sheetViews>
  <sheetFormatPr baseColWidth="10" defaultRowHeight="18" x14ac:dyDescent="0.2"/>
  <cols>
    <col min="1" max="1" width="13.5" style="1" bestFit="1" customWidth="1"/>
    <col min="2" max="2" width="26.83203125" style="1" customWidth="1"/>
    <col min="3" max="3" width="11.1640625" style="2" bestFit="1" customWidth="1"/>
    <col min="4" max="5" width="9.1640625" style="2" bestFit="1" customWidth="1"/>
    <col min="6" max="6" width="12.33203125" style="2" bestFit="1" customWidth="1"/>
    <col min="7" max="7" width="6.83203125" style="2" customWidth="1"/>
    <col min="8" max="9" width="9.1640625" style="2" bestFit="1" customWidth="1"/>
    <col min="10" max="10" width="10.5" style="2" bestFit="1" customWidth="1"/>
    <col min="11" max="11" width="9.1640625" style="2" bestFit="1" customWidth="1"/>
    <col min="12" max="12" width="10.6640625" style="2" bestFit="1" customWidth="1"/>
    <col min="13" max="13" width="15.6640625" style="2" customWidth="1"/>
    <col min="14" max="16384" width="10.83203125" style="1"/>
  </cols>
  <sheetData>
    <row r="1" spans="1:13" ht="23" customHeight="1" x14ac:dyDescent="0.2">
      <c r="A1" s="3" t="s">
        <v>0</v>
      </c>
      <c r="B1" s="29" t="s">
        <v>13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9" customHeight="1" x14ac:dyDescent="0.2">
      <c r="A2" s="33" t="s">
        <v>2</v>
      </c>
      <c r="B2" s="3"/>
      <c r="C2" s="4" t="s">
        <v>3</v>
      </c>
      <c r="D2" s="4" t="s">
        <v>4</v>
      </c>
      <c r="E2" s="4" t="s">
        <v>5</v>
      </c>
      <c r="F2" s="4" t="s">
        <v>12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14</v>
      </c>
    </row>
    <row r="3" spans="1:13" x14ac:dyDescent="0.2">
      <c r="A3" s="24"/>
      <c r="B3" s="3" t="s">
        <v>18</v>
      </c>
      <c r="C3" s="12">
        <v>14161</v>
      </c>
      <c r="D3" s="12">
        <v>46246</v>
      </c>
      <c r="E3" s="12">
        <v>14491</v>
      </c>
      <c r="F3" s="12">
        <v>16938</v>
      </c>
      <c r="G3" s="12">
        <v>620</v>
      </c>
      <c r="H3" s="12">
        <v>19228</v>
      </c>
      <c r="I3" s="12">
        <v>77535</v>
      </c>
      <c r="J3" s="12">
        <v>5017643</v>
      </c>
      <c r="K3" s="12">
        <v>851968</v>
      </c>
      <c r="L3" s="12">
        <v>2991559</v>
      </c>
      <c r="M3" s="10">
        <f>SUM(C3:L3)</f>
        <v>9050389</v>
      </c>
    </row>
    <row r="4" spans="1:13" x14ac:dyDescent="0.2">
      <c r="A4" s="24"/>
      <c r="B4" s="3" t="s">
        <v>17</v>
      </c>
      <c r="C4" s="4">
        <v>12314</v>
      </c>
      <c r="D4" s="4">
        <v>36746</v>
      </c>
      <c r="E4" s="4">
        <v>12420</v>
      </c>
      <c r="F4" s="4">
        <v>14917</v>
      </c>
      <c r="G4" s="4">
        <v>895</v>
      </c>
      <c r="H4" s="4">
        <v>16523</v>
      </c>
      <c r="I4" s="4">
        <v>72300</v>
      </c>
      <c r="J4" s="4">
        <v>4992003</v>
      </c>
      <c r="K4" s="4">
        <v>60174</v>
      </c>
      <c r="L4" s="4">
        <v>2986136</v>
      </c>
      <c r="M4" s="6">
        <v>8204230</v>
      </c>
    </row>
    <row r="5" spans="1:13" x14ac:dyDescent="0.2">
      <c r="A5" s="24"/>
      <c r="B5" s="7" t="s">
        <v>1</v>
      </c>
      <c r="C5" s="5">
        <f>C3/C4*100%</f>
        <v>1.1499918791619295</v>
      </c>
      <c r="D5" s="5">
        <f t="shared" ref="D5:M5" si="0">D3/D4*100%</f>
        <v>1.2585315408479834</v>
      </c>
      <c r="E5" s="5">
        <f t="shared" si="0"/>
        <v>1.1667471819645732</v>
      </c>
      <c r="F5" s="5">
        <f t="shared" si="0"/>
        <v>1.1354830059663472</v>
      </c>
      <c r="G5" s="5">
        <f t="shared" si="0"/>
        <v>0.69273743016759781</v>
      </c>
      <c r="H5" s="5">
        <f t="shared" si="0"/>
        <v>1.1637111904617805</v>
      </c>
      <c r="I5" s="5">
        <f t="shared" si="0"/>
        <v>1.0724066390041493</v>
      </c>
      <c r="J5" s="5">
        <f t="shared" si="0"/>
        <v>1.0051362148620504</v>
      </c>
      <c r="K5" s="5">
        <f t="shared" si="0"/>
        <v>14.158407285538605</v>
      </c>
      <c r="L5" s="5">
        <f t="shared" si="0"/>
        <v>1.0018160592819616</v>
      </c>
      <c r="M5" s="5">
        <f t="shared" si="0"/>
        <v>1.1031369183945354</v>
      </c>
    </row>
    <row r="6" spans="1:13" ht="41" customHeight="1" thickBot="1" x14ac:dyDescent="0.25">
      <c r="A6" s="25"/>
      <c r="B6" s="9" t="s">
        <v>16</v>
      </c>
      <c r="C6" s="30">
        <f>AVERAGE(C5:M5)</f>
        <v>2.2643732132410466</v>
      </c>
      <c r="D6" s="31"/>
      <c r="E6" s="31"/>
      <c r="F6" s="31"/>
      <c r="G6" s="31"/>
      <c r="H6" s="31"/>
      <c r="I6" s="31"/>
      <c r="J6" s="31"/>
      <c r="K6" s="31"/>
      <c r="L6" s="31"/>
      <c r="M6" s="32"/>
    </row>
    <row r="7" spans="1:13" x14ac:dyDescent="0.2">
      <c r="A7" s="23" t="s">
        <v>15</v>
      </c>
      <c r="B7" s="8" t="s">
        <v>18</v>
      </c>
      <c r="C7" s="12">
        <v>14161</v>
      </c>
      <c r="D7" s="12">
        <v>46246</v>
      </c>
      <c r="E7" s="12">
        <v>14491</v>
      </c>
      <c r="F7" s="12">
        <v>16938</v>
      </c>
      <c r="G7" s="12">
        <v>620</v>
      </c>
      <c r="H7" s="12">
        <v>19228</v>
      </c>
      <c r="I7" s="12">
        <v>77535</v>
      </c>
      <c r="J7" s="12">
        <v>5017643</v>
      </c>
      <c r="K7" s="12">
        <v>851968</v>
      </c>
      <c r="L7" s="12">
        <v>2991559</v>
      </c>
      <c r="M7" s="10">
        <f>SUM(C7:L7)</f>
        <v>9050389</v>
      </c>
    </row>
    <row r="8" spans="1:13" x14ac:dyDescent="0.2">
      <c r="A8" s="24"/>
      <c r="B8" s="3" t="s">
        <v>17</v>
      </c>
      <c r="C8" s="6">
        <v>12092</v>
      </c>
      <c r="D8" s="6">
        <v>36537</v>
      </c>
      <c r="E8" s="6">
        <v>12198</v>
      </c>
      <c r="F8" s="6">
        <v>14683</v>
      </c>
      <c r="G8" s="6">
        <v>628</v>
      </c>
      <c r="H8" s="6">
        <v>16305</v>
      </c>
      <c r="I8" s="6">
        <v>72104</v>
      </c>
      <c r="J8" s="6">
        <v>4991657</v>
      </c>
      <c r="K8" s="6">
        <v>59926</v>
      </c>
      <c r="L8" s="6">
        <v>2985926</v>
      </c>
      <c r="M8" s="6">
        <v>8197392</v>
      </c>
    </row>
    <row r="9" spans="1:13" x14ac:dyDescent="0.2">
      <c r="A9" s="24"/>
      <c r="B9" s="3" t="s">
        <v>1</v>
      </c>
      <c r="C9" s="11">
        <f>C7/C8*100%</f>
        <v>1.1711048627191532</v>
      </c>
      <c r="D9" s="11">
        <f t="shared" ref="D9:M9" si="1">D7/D8*100%</f>
        <v>1.2657306292251691</v>
      </c>
      <c r="E9" s="11">
        <f t="shared" si="1"/>
        <v>1.1879816363338251</v>
      </c>
      <c r="F9" s="11">
        <f t="shared" si="1"/>
        <v>1.1535789688755704</v>
      </c>
      <c r="G9" s="11">
        <f t="shared" si="1"/>
        <v>0.98726114649681529</v>
      </c>
      <c r="H9" s="11">
        <f t="shared" si="1"/>
        <v>1.1792701625268323</v>
      </c>
      <c r="I9" s="11">
        <f t="shared" si="1"/>
        <v>1.0753217574614446</v>
      </c>
      <c r="J9" s="11">
        <f t="shared" si="1"/>
        <v>1.0052058865422844</v>
      </c>
      <c r="K9" s="11">
        <f t="shared" si="1"/>
        <v>14.217000967860361</v>
      </c>
      <c r="L9" s="11">
        <f t="shared" si="1"/>
        <v>1.0018865169465017</v>
      </c>
      <c r="M9" s="11">
        <f t="shared" si="1"/>
        <v>1.1040571196302433</v>
      </c>
    </row>
    <row r="10" spans="1:13" ht="39" thickBot="1" x14ac:dyDescent="0.25">
      <c r="A10" s="25"/>
      <c r="B10" s="13" t="s">
        <v>16</v>
      </c>
      <c r="C10" s="20">
        <f>AVERAGE(C9:M9)</f>
        <v>2.304399968601655</v>
      </c>
      <c r="D10" s="21"/>
      <c r="E10" s="21"/>
      <c r="F10" s="21"/>
      <c r="G10" s="21"/>
      <c r="H10" s="21"/>
      <c r="I10" s="21"/>
      <c r="J10" s="21"/>
      <c r="K10" s="21"/>
      <c r="L10" s="21"/>
      <c r="M10" s="22"/>
    </row>
    <row r="11" spans="1:13" x14ac:dyDescent="0.2">
      <c r="A11" s="23" t="s">
        <v>19</v>
      </c>
      <c r="B11" s="8" t="s">
        <v>18</v>
      </c>
      <c r="C11" s="12">
        <v>14161</v>
      </c>
      <c r="D11" s="12">
        <v>46246</v>
      </c>
      <c r="E11" s="12">
        <v>14491</v>
      </c>
      <c r="F11" s="12">
        <v>16938</v>
      </c>
      <c r="G11" s="12">
        <v>620</v>
      </c>
      <c r="H11" s="12">
        <v>19228</v>
      </c>
      <c r="I11" s="12">
        <v>77535</v>
      </c>
      <c r="J11" s="12">
        <v>5017643</v>
      </c>
      <c r="K11" s="12">
        <v>851968</v>
      </c>
      <c r="L11" s="12">
        <v>2991559</v>
      </c>
      <c r="M11" s="10">
        <f>SUM(C11:L11)</f>
        <v>9050389</v>
      </c>
    </row>
    <row r="12" spans="1:13" x14ac:dyDescent="0.2">
      <c r="A12" s="24"/>
      <c r="B12" s="3" t="s">
        <v>17</v>
      </c>
      <c r="C12" s="6">
        <v>11611</v>
      </c>
      <c r="D12" s="6">
        <v>36043</v>
      </c>
      <c r="E12" s="6">
        <v>11943</v>
      </c>
      <c r="F12" s="6">
        <v>14372</v>
      </c>
      <c r="G12" s="6">
        <v>373</v>
      </c>
      <c r="H12" s="6">
        <v>15919</v>
      </c>
      <c r="I12" s="6">
        <v>71479</v>
      </c>
      <c r="J12" s="6">
        <v>4993579</v>
      </c>
      <c r="K12" s="6">
        <v>70367</v>
      </c>
      <c r="L12" s="6">
        <v>2406979</v>
      </c>
      <c r="M12" s="6">
        <f>4600000+3008461</f>
        <v>7608461</v>
      </c>
    </row>
    <row r="13" spans="1:13" x14ac:dyDescent="0.2">
      <c r="A13" s="24"/>
      <c r="B13" s="3" t="s">
        <v>1</v>
      </c>
      <c r="C13" s="11">
        <f>C11/C12*100%</f>
        <v>1.219619326500732</v>
      </c>
      <c r="D13" s="11">
        <f t="shared" ref="D13:M13" si="2">D11/D12*100%</f>
        <v>1.283078545071165</v>
      </c>
      <c r="E13" s="11">
        <f t="shared" si="2"/>
        <v>1.2133467303022691</v>
      </c>
      <c r="F13" s="11">
        <f>F11/F12*100%</f>
        <v>1.1785416086835514</v>
      </c>
      <c r="G13" s="11">
        <f t="shared" si="2"/>
        <v>1.6621983914209115</v>
      </c>
      <c r="H13" s="11">
        <f t="shared" si="2"/>
        <v>1.2078648156291225</v>
      </c>
      <c r="I13" s="11">
        <f t="shared" si="2"/>
        <v>1.0847241847255837</v>
      </c>
      <c r="J13" s="11">
        <f t="shared" si="2"/>
        <v>1.0048189885450896</v>
      </c>
      <c r="K13" s="11">
        <f t="shared" si="2"/>
        <v>12.107493569428852</v>
      </c>
      <c r="L13" s="11">
        <f t="shared" si="2"/>
        <v>1.2428687578911157</v>
      </c>
      <c r="M13" s="11">
        <f t="shared" si="2"/>
        <v>1.1895163818280727</v>
      </c>
    </row>
    <row r="14" spans="1:13" ht="39" thickBot="1" x14ac:dyDescent="0.25">
      <c r="A14" s="25"/>
      <c r="B14" s="13" t="s">
        <v>16</v>
      </c>
      <c r="C14" s="20">
        <f>AVERAGE(C13:M13)</f>
        <v>2.2176428454569517</v>
      </c>
      <c r="D14" s="21"/>
      <c r="E14" s="21"/>
      <c r="F14" s="21"/>
      <c r="G14" s="21"/>
      <c r="H14" s="21"/>
      <c r="I14" s="21"/>
      <c r="J14" s="21"/>
      <c r="K14" s="21"/>
      <c r="L14" s="21"/>
      <c r="M14" s="22"/>
    </row>
    <row r="15" spans="1:13" x14ac:dyDescent="0.2">
      <c r="A15" s="23" t="s">
        <v>20</v>
      </c>
      <c r="B15" s="8" t="s">
        <v>18</v>
      </c>
      <c r="C15" s="12">
        <v>14161</v>
      </c>
      <c r="D15" s="12">
        <v>46246</v>
      </c>
      <c r="E15" s="12">
        <v>14491</v>
      </c>
      <c r="F15" s="12">
        <v>16938</v>
      </c>
      <c r="G15" s="12">
        <v>620</v>
      </c>
      <c r="H15" s="12">
        <v>19228</v>
      </c>
      <c r="I15" s="12">
        <v>77535</v>
      </c>
      <c r="J15" s="12">
        <v>5017643</v>
      </c>
      <c r="K15" s="12">
        <v>851968</v>
      </c>
      <c r="L15" s="12">
        <v>2991559</v>
      </c>
      <c r="M15" s="10">
        <f>SUM(C15:L15)</f>
        <v>9050389</v>
      </c>
    </row>
    <row r="16" spans="1:13" x14ac:dyDescent="0.2">
      <c r="A16" s="24"/>
      <c r="B16" s="3" t="s">
        <v>17</v>
      </c>
      <c r="C16" s="6">
        <v>11615</v>
      </c>
      <c r="D16" s="6">
        <v>36308</v>
      </c>
      <c r="E16" s="6">
        <v>11947</v>
      </c>
      <c r="F16" s="6">
        <v>14362</v>
      </c>
      <c r="G16" s="6">
        <v>445</v>
      </c>
      <c r="H16" s="6">
        <v>15974</v>
      </c>
      <c r="I16" s="6">
        <v>71536</v>
      </c>
      <c r="J16" s="6">
        <v>4999147</v>
      </c>
      <c r="K16" s="6">
        <v>70367</v>
      </c>
      <c r="L16" s="6">
        <v>2991747</v>
      </c>
      <c r="M16" s="6">
        <f>5000000+2609044</f>
        <v>7609044</v>
      </c>
    </row>
    <row r="17" spans="1:13" x14ac:dyDescent="0.2">
      <c r="A17" s="24"/>
      <c r="B17" s="3" t="s">
        <v>1</v>
      </c>
      <c r="C17" s="11">
        <f>C15/C16*100%</f>
        <v>1.2191993112354713</v>
      </c>
      <c r="D17" s="11">
        <f t="shared" ref="D17:M17" si="3">D15/D16*100%</f>
        <v>1.2737137820865925</v>
      </c>
      <c r="E17" s="11">
        <f t="shared" si="3"/>
        <v>1.2129404871515861</v>
      </c>
      <c r="F17" s="11">
        <f t="shared" si="3"/>
        <v>1.1793622058209163</v>
      </c>
      <c r="G17" s="11">
        <f t="shared" si="3"/>
        <v>1.3932584269662922</v>
      </c>
      <c r="H17" s="11">
        <f t="shared" si="3"/>
        <v>1.203706022286215</v>
      </c>
      <c r="I17" s="11">
        <f t="shared" si="3"/>
        <v>1.0838598747483785</v>
      </c>
      <c r="J17" s="11">
        <f t="shared" si="3"/>
        <v>1.0036998311912013</v>
      </c>
      <c r="K17" s="11">
        <f t="shared" si="3"/>
        <v>12.107493569428852</v>
      </c>
      <c r="L17" s="11">
        <f t="shared" si="3"/>
        <v>0.99993716046176362</v>
      </c>
      <c r="M17" s="11">
        <f t="shared" si="3"/>
        <v>1.1894252418569271</v>
      </c>
    </row>
    <row r="18" spans="1:13" ht="39" thickBot="1" x14ac:dyDescent="0.25">
      <c r="A18" s="25"/>
      <c r="B18" s="13" t="s">
        <v>16</v>
      </c>
      <c r="C18" s="20">
        <f>AVERAGE(C17:M17)</f>
        <v>2.169690537566745</v>
      </c>
      <c r="D18" s="21"/>
      <c r="E18" s="21"/>
      <c r="F18" s="21"/>
      <c r="G18" s="21"/>
      <c r="H18" s="21"/>
      <c r="I18" s="21"/>
      <c r="J18" s="21"/>
      <c r="K18" s="21"/>
      <c r="L18" s="21"/>
      <c r="M18" s="22"/>
    </row>
    <row r="19" spans="1:13" x14ac:dyDescent="0.2">
      <c r="A19" s="26" t="s">
        <v>21</v>
      </c>
      <c r="B19" s="14" t="s">
        <v>18</v>
      </c>
      <c r="C19" s="15">
        <v>14161</v>
      </c>
      <c r="D19" s="15">
        <v>46246</v>
      </c>
      <c r="E19" s="15">
        <v>14491</v>
      </c>
      <c r="F19" s="15">
        <v>16938</v>
      </c>
      <c r="G19" s="15">
        <v>620</v>
      </c>
      <c r="H19" s="15">
        <v>19228</v>
      </c>
      <c r="I19" s="15">
        <v>77535</v>
      </c>
      <c r="J19" s="15">
        <v>5017643</v>
      </c>
      <c r="K19" s="15">
        <v>851968</v>
      </c>
      <c r="L19" s="15">
        <v>2991559</v>
      </c>
      <c r="M19" s="16">
        <v>9050389</v>
      </c>
    </row>
    <row r="20" spans="1:13" x14ac:dyDescent="0.2">
      <c r="A20" s="27"/>
      <c r="B20" s="14" t="s">
        <v>17</v>
      </c>
      <c r="C20" s="17">
        <v>11685</v>
      </c>
      <c r="D20" s="17">
        <v>36117</v>
      </c>
      <c r="E20" s="17">
        <v>12017</v>
      </c>
      <c r="F20" s="17">
        <v>14453</v>
      </c>
      <c r="G20" s="17">
        <v>447</v>
      </c>
      <c r="H20" s="17">
        <v>15993</v>
      </c>
      <c r="I20" s="17">
        <v>71553</v>
      </c>
      <c r="J20" s="17">
        <v>4993653</v>
      </c>
      <c r="K20" s="17">
        <v>214082</v>
      </c>
      <c r="L20" s="17">
        <v>2407053</v>
      </c>
      <c r="M20" s="17">
        <v>7617411</v>
      </c>
    </row>
    <row r="21" spans="1:13" x14ac:dyDescent="0.2">
      <c r="A21" s="27"/>
      <c r="B21" s="14" t="s">
        <v>1</v>
      </c>
      <c r="C21" s="18">
        <f>C19/C20*100%</f>
        <v>1.2118955926401369</v>
      </c>
      <c r="D21" s="18">
        <f t="shared" ref="D21:M21" si="4">D19/D20*100%</f>
        <v>1.2804496497494255</v>
      </c>
      <c r="E21" s="18">
        <f t="shared" si="4"/>
        <v>1.2058750104019307</v>
      </c>
      <c r="F21" s="18">
        <f t="shared" si="4"/>
        <v>1.17193662215457</v>
      </c>
      <c r="G21" s="18">
        <f t="shared" si="4"/>
        <v>1.3870246085011186</v>
      </c>
      <c r="H21" s="18">
        <f t="shared" si="4"/>
        <v>1.2022759957481397</v>
      </c>
      <c r="I21" s="18">
        <f t="shared" si="4"/>
        <v>1.0836023646807262</v>
      </c>
      <c r="J21" s="18">
        <f t="shared" si="4"/>
        <v>1.0048040983224105</v>
      </c>
      <c r="K21" s="18">
        <f t="shared" si="4"/>
        <v>3.9796339720294092</v>
      </c>
      <c r="L21" s="18">
        <f t="shared" si="4"/>
        <v>1.2428305483925779</v>
      </c>
      <c r="M21" s="18">
        <f t="shared" si="4"/>
        <v>1.1881187715878794</v>
      </c>
    </row>
    <row r="22" spans="1:13" ht="39" thickBot="1" x14ac:dyDescent="0.25">
      <c r="A22" s="28"/>
      <c r="B22" s="19" t="s">
        <v>16</v>
      </c>
      <c r="C22" s="34">
        <f>AVERAGE(C21:M21)</f>
        <v>1.4507679303825749</v>
      </c>
      <c r="D22" s="35"/>
      <c r="E22" s="35"/>
      <c r="F22" s="35"/>
      <c r="G22" s="35"/>
      <c r="H22" s="35"/>
      <c r="I22" s="35"/>
      <c r="J22" s="35"/>
      <c r="K22" s="35"/>
      <c r="L22" s="35"/>
      <c r="M22" s="36"/>
    </row>
  </sheetData>
  <mergeCells count="11">
    <mergeCell ref="B1:M1"/>
    <mergeCell ref="C6:M6"/>
    <mergeCell ref="A2:A6"/>
    <mergeCell ref="C10:M10"/>
    <mergeCell ref="A7:A10"/>
    <mergeCell ref="C14:M14"/>
    <mergeCell ref="A11:A14"/>
    <mergeCell ref="A15:A18"/>
    <mergeCell ref="C18:M18"/>
    <mergeCell ref="A19:A22"/>
    <mergeCell ref="C22:M2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2023-12-12T16:43:52Z</dcterms:created>
  <dcterms:modified xsi:type="dcterms:W3CDTF">2023-12-20T07:27:18Z</dcterms:modified>
</cp:coreProperties>
</file>