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ocuments/информатика Громов/"/>
    </mc:Choice>
  </mc:AlternateContent>
  <xr:revisionPtr revIDLastSave="0" documentId="13_ncr:1_{7F1BCC2E-9ECD-F943-8483-AF5DE794752D}" xr6:coauthVersionLast="47" xr6:coauthVersionMax="47" xr10:uidLastSave="{00000000-0000-0000-0000-000000000000}"/>
  <bookViews>
    <workbookView xWindow="0" yWindow="460" windowWidth="25600" windowHeight="14120" activeTab="4" xr2:uid="{40D4DE65-EEEC-304D-9087-855AA1AA35F9}"/>
  </bookViews>
  <sheets>
    <sheet name="главная" sheetId="1" r:id="rId1"/>
    <sheet name="sin" sheetId="2" r:id="rId2"/>
    <sheet name="cos" sheetId="3" r:id="rId3"/>
    <sheet name="tg" sheetId="4" r:id="rId4"/>
    <sheet name="ct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E2" i="4"/>
  <c r="F2" i="4"/>
  <c r="G2" i="4"/>
  <c r="J4" i="5"/>
  <c r="A5" i="5"/>
  <c r="H4" i="5"/>
  <c r="D4" i="5"/>
  <c r="J5" i="1"/>
  <c r="J4" i="1"/>
  <c r="J3" i="1"/>
  <c r="J3" i="5" s="1"/>
  <c r="J2" i="1"/>
  <c r="J1" i="1"/>
  <c r="I5" i="1"/>
  <c r="I4" i="1"/>
  <c r="I3" i="1"/>
  <c r="I2" i="1"/>
  <c r="I1" i="1"/>
  <c r="I1" i="5" s="1"/>
  <c r="H5" i="1"/>
  <c r="H4" i="1"/>
  <c r="H4" i="2" s="1"/>
  <c r="H3" i="1"/>
  <c r="H3" i="5" s="1"/>
  <c r="H2" i="1"/>
  <c r="H1" i="1"/>
  <c r="G5" i="1"/>
  <c r="G4" i="1"/>
  <c r="G3" i="1"/>
  <c r="G2" i="1"/>
  <c r="G2" i="5" s="1"/>
  <c r="G1" i="1"/>
  <c r="G1" i="5"/>
  <c r="F5" i="1"/>
  <c r="F4" i="1"/>
  <c r="F3" i="1"/>
  <c r="F2" i="1"/>
  <c r="F1" i="1"/>
  <c r="E5" i="1"/>
  <c r="E4" i="1"/>
  <c r="E4" i="5" s="1"/>
  <c r="E3" i="1"/>
  <c r="E2" i="1"/>
  <c r="E1" i="1"/>
  <c r="E1" i="4" s="1"/>
  <c r="D5" i="1"/>
  <c r="D5" i="5" s="1"/>
  <c r="D4" i="1"/>
  <c r="D4" i="4" s="1"/>
  <c r="D3" i="1"/>
  <c r="D2" i="1"/>
  <c r="D1" i="1"/>
  <c r="D1" i="4" s="1"/>
  <c r="C5" i="1"/>
  <c r="C4" i="1"/>
  <c r="C3" i="1"/>
  <c r="C3" i="4" s="1"/>
  <c r="C2" i="1"/>
  <c r="C2" i="5" s="1"/>
  <c r="C1" i="1"/>
  <c r="B5" i="1"/>
  <c r="B4" i="1"/>
  <c r="B3" i="1"/>
  <c r="B3" i="4" s="1"/>
  <c r="B2" i="1"/>
  <c r="B1" i="1"/>
  <c r="A5" i="1"/>
  <c r="A4" i="1"/>
  <c r="A4" i="5" s="1"/>
  <c r="A3" i="1"/>
  <c r="A2" i="1"/>
  <c r="A1" i="1"/>
  <c r="F4" i="5"/>
  <c r="A1" i="5"/>
  <c r="B1" i="5"/>
  <c r="C1" i="5"/>
  <c r="D1" i="5"/>
  <c r="F1" i="5"/>
  <c r="H1" i="5"/>
  <c r="J1" i="5"/>
  <c r="A3" i="5"/>
  <c r="B3" i="5"/>
  <c r="C3" i="5"/>
  <c r="D3" i="5"/>
  <c r="E3" i="5"/>
  <c r="F3" i="5"/>
  <c r="G3" i="5"/>
  <c r="I3" i="5"/>
  <c r="B4" i="5"/>
  <c r="C4" i="5"/>
  <c r="I4" i="5"/>
  <c r="B5" i="5"/>
  <c r="C5" i="5"/>
  <c r="E5" i="5"/>
  <c r="F5" i="5"/>
  <c r="G5" i="5"/>
  <c r="H5" i="5"/>
  <c r="I5" i="5"/>
  <c r="J5" i="5"/>
  <c r="B2" i="5"/>
  <c r="D2" i="5"/>
  <c r="E2" i="5"/>
  <c r="F2" i="5"/>
  <c r="H2" i="5"/>
  <c r="I2" i="5"/>
  <c r="J2" i="5"/>
  <c r="A2" i="5"/>
  <c r="H2" i="4"/>
  <c r="I2" i="4"/>
  <c r="J2" i="4"/>
  <c r="A3" i="4"/>
  <c r="D3" i="4"/>
  <c r="E3" i="4"/>
  <c r="F3" i="4"/>
  <c r="G3" i="4"/>
  <c r="H3" i="4"/>
  <c r="I3" i="4"/>
  <c r="A4" i="4"/>
  <c r="B4" i="4"/>
  <c r="C4" i="4"/>
  <c r="E4" i="4"/>
  <c r="F4" i="4"/>
  <c r="G4" i="4"/>
  <c r="I4" i="4"/>
  <c r="J4" i="4"/>
  <c r="A5" i="4"/>
  <c r="B5" i="4"/>
  <c r="C5" i="4"/>
  <c r="D5" i="4"/>
  <c r="E5" i="4"/>
  <c r="F5" i="4"/>
  <c r="G5" i="4"/>
  <c r="H5" i="4"/>
  <c r="I5" i="4"/>
  <c r="J5" i="4"/>
  <c r="B1" i="4"/>
  <c r="C1" i="4"/>
  <c r="F1" i="4"/>
  <c r="G1" i="4"/>
  <c r="H1" i="4"/>
  <c r="I1" i="4"/>
  <c r="J1" i="4"/>
  <c r="A1" i="4"/>
  <c r="C4" i="3"/>
  <c r="A2" i="3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B1" i="3"/>
  <c r="C1" i="3"/>
  <c r="D1" i="3"/>
  <c r="F1" i="3"/>
  <c r="G1" i="3"/>
  <c r="H1" i="3"/>
  <c r="I1" i="3"/>
  <c r="J1" i="3"/>
  <c r="A1" i="3"/>
  <c r="A1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F4" i="2"/>
  <c r="G4" i="2"/>
  <c r="I4" i="2"/>
  <c r="J4" i="2"/>
  <c r="A5" i="2"/>
  <c r="B5" i="2"/>
  <c r="C5" i="2"/>
  <c r="D5" i="2"/>
  <c r="E5" i="2"/>
  <c r="F5" i="2"/>
  <c r="G5" i="2"/>
  <c r="H5" i="2"/>
  <c r="I5" i="2"/>
  <c r="J5" i="2"/>
  <c r="B1" i="2"/>
  <c r="C1" i="2"/>
  <c r="D1" i="2"/>
  <c r="F1" i="2"/>
  <c r="G1" i="2"/>
  <c r="H1" i="2"/>
  <c r="I1" i="2"/>
  <c r="J1" i="2"/>
  <c r="J3" i="2" l="1"/>
  <c r="J3" i="4"/>
  <c r="H4" i="4"/>
  <c r="E4" i="2"/>
  <c r="E1" i="3"/>
  <c r="E1" i="5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1" xfId="0" applyNumberFormat="1" applyFont="1" applyFill="1" applyBorder="1"/>
    <xf numFmtId="0" fontId="1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885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главная!$A$1:$J$1</c:f>
              <c:numCache>
                <c:formatCode>General</c:formatCode>
                <c:ptCount val="10"/>
                <c:pt idx="0">
                  <c:v>39</c:v>
                </c:pt>
                <c:pt idx="1">
                  <c:v>43</c:v>
                </c:pt>
                <c:pt idx="2">
                  <c:v>47</c:v>
                </c:pt>
                <c:pt idx="3">
                  <c:v>51</c:v>
                </c:pt>
                <c:pt idx="4">
                  <c:v>55</c:v>
                </c:pt>
                <c:pt idx="5">
                  <c:v>59</c:v>
                </c:pt>
                <c:pt idx="6">
                  <c:v>63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</c:numCache>
            </c:numRef>
          </c:xVal>
          <c:yVal>
            <c:numRef>
              <c:f>sin!$A$1:$J$1</c:f>
              <c:numCache>
                <c:formatCode>0.000000</c:formatCode>
                <c:ptCount val="10"/>
                <c:pt idx="0">
                  <c:v>0.62932039104983739</c:v>
                </c:pt>
                <c:pt idx="1">
                  <c:v>0.68199836006249848</c:v>
                </c:pt>
                <c:pt idx="2">
                  <c:v>0.73135370161917046</c:v>
                </c:pt>
                <c:pt idx="3">
                  <c:v>0.77714596145697079</c:v>
                </c:pt>
                <c:pt idx="4">
                  <c:v>0.8191520442889918</c:v>
                </c:pt>
                <c:pt idx="5">
                  <c:v>0.85716730070211222</c:v>
                </c:pt>
                <c:pt idx="6">
                  <c:v>0.89100652418836779</c:v>
                </c:pt>
                <c:pt idx="7">
                  <c:v>0.92050485345244026</c:v>
                </c:pt>
                <c:pt idx="8">
                  <c:v>0.94551857559931674</c:v>
                </c:pt>
                <c:pt idx="9">
                  <c:v>0.96592582628906831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F449-90DE-932470E6A711}"/>
            </c:ext>
          </c:extLst>
        </c:ser>
        <c:ser>
          <c:idx val="1"/>
          <c:order val="1"/>
          <c:spPr>
            <a:ln w="9525" cap="rnd">
              <a:solidFill>
                <a:schemeClr val="dk1">
                  <a:tint val="5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5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главная!$A$2:$J$2</c:f>
              <c:numCache>
                <c:formatCode>General</c:formatCode>
                <c:ptCount val="10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91</c:v>
                </c:pt>
                <c:pt idx="4">
                  <c:v>95</c:v>
                </c:pt>
                <c:pt idx="5">
                  <c:v>99</c:v>
                </c:pt>
                <c:pt idx="6">
                  <c:v>103</c:v>
                </c:pt>
                <c:pt idx="7">
                  <c:v>107</c:v>
                </c:pt>
                <c:pt idx="8">
                  <c:v>111</c:v>
                </c:pt>
                <c:pt idx="9">
                  <c:v>115</c:v>
                </c:pt>
              </c:numCache>
            </c:numRef>
          </c:xVal>
          <c:yVal>
            <c:numRef>
              <c:f>sin!$A$2:$J$2</c:f>
              <c:numCache>
                <c:formatCode>0.000000</c:formatCode>
                <c:ptCount val="10"/>
                <c:pt idx="0">
                  <c:v>0.98162718344766398</c:v>
                </c:pt>
                <c:pt idx="1">
                  <c:v>0.99254615164132198</c:v>
                </c:pt>
                <c:pt idx="2">
                  <c:v>0.99862953475457383</c:v>
                </c:pt>
                <c:pt idx="3">
                  <c:v>0.99984769515639127</c:v>
                </c:pt>
                <c:pt idx="4">
                  <c:v>0.99619469809174555</c:v>
                </c:pt>
                <c:pt idx="5">
                  <c:v>0.98768834059513766</c:v>
                </c:pt>
                <c:pt idx="6">
                  <c:v>0.97437006478523525</c:v>
                </c:pt>
                <c:pt idx="7">
                  <c:v>0.95630475596303555</c:v>
                </c:pt>
                <c:pt idx="8">
                  <c:v>0.93358042649720174</c:v>
                </c:pt>
                <c:pt idx="9">
                  <c:v>0.90630778703665005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F449-90DE-932470E6A711}"/>
            </c:ext>
          </c:extLst>
        </c:ser>
        <c:ser>
          <c:idx val="2"/>
          <c:order val="2"/>
          <c:spPr>
            <a:ln w="9525" cap="rnd">
              <a:solidFill>
                <a:schemeClr val="dk1">
                  <a:tint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главная!$A$3:$J$3</c:f>
              <c:numCache>
                <c:formatCode>General</c:formatCode>
                <c:ptCount val="10"/>
                <c:pt idx="0">
                  <c:v>119</c:v>
                </c:pt>
                <c:pt idx="1">
                  <c:v>123</c:v>
                </c:pt>
                <c:pt idx="2">
                  <c:v>127</c:v>
                </c:pt>
                <c:pt idx="3">
                  <c:v>131</c:v>
                </c:pt>
                <c:pt idx="4">
                  <c:v>135</c:v>
                </c:pt>
                <c:pt idx="5">
                  <c:v>139</c:v>
                </c:pt>
                <c:pt idx="6">
                  <c:v>143</c:v>
                </c:pt>
                <c:pt idx="7">
                  <c:v>147</c:v>
                </c:pt>
                <c:pt idx="8">
                  <c:v>151</c:v>
                </c:pt>
                <c:pt idx="9">
                  <c:v>155</c:v>
                </c:pt>
              </c:numCache>
            </c:numRef>
          </c:xVal>
          <c:yVal>
            <c:numRef>
              <c:f>sin!$A$3:$J$3</c:f>
              <c:numCache>
                <c:formatCode>0.000000</c:formatCode>
                <c:ptCount val="10"/>
                <c:pt idx="0">
                  <c:v>0.87461970713939585</c:v>
                </c:pt>
                <c:pt idx="1">
                  <c:v>0.83867056794542394</c:v>
                </c:pt>
                <c:pt idx="2">
                  <c:v>0.79863551004729272</c:v>
                </c:pt>
                <c:pt idx="3">
                  <c:v>0.75470958022277179</c:v>
                </c:pt>
                <c:pt idx="4">
                  <c:v>0.70710678118654757</c:v>
                </c:pt>
                <c:pt idx="5">
                  <c:v>0.65605902899050728</c:v>
                </c:pt>
                <c:pt idx="6">
                  <c:v>0.60181502315204816</c:v>
                </c:pt>
                <c:pt idx="7">
                  <c:v>0.54463903501502697</c:v>
                </c:pt>
                <c:pt idx="8">
                  <c:v>0.48480962024633717</c:v>
                </c:pt>
                <c:pt idx="9">
                  <c:v>0.4226182617406995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CE-F449-90DE-932470E6A711}"/>
            </c:ext>
          </c:extLst>
        </c:ser>
        <c:ser>
          <c:idx val="3"/>
          <c:order val="3"/>
          <c:spPr>
            <a:ln w="9525" cap="rnd">
              <a:solidFill>
                <a:schemeClr val="dk1">
                  <a:tint val="9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9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9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9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985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главная!$A$4:$J$4</c:f>
              <c:numCache>
                <c:formatCode>General</c:formatCode>
                <c:ptCount val="10"/>
                <c:pt idx="0">
                  <c:v>155</c:v>
                </c:pt>
                <c:pt idx="1">
                  <c:v>159</c:v>
                </c:pt>
                <c:pt idx="2">
                  <c:v>163</c:v>
                </c:pt>
                <c:pt idx="3">
                  <c:v>167</c:v>
                </c:pt>
                <c:pt idx="4">
                  <c:v>171</c:v>
                </c:pt>
                <c:pt idx="5">
                  <c:v>175</c:v>
                </c:pt>
                <c:pt idx="6">
                  <c:v>179</c:v>
                </c:pt>
                <c:pt idx="7">
                  <c:v>183</c:v>
                </c:pt>
                <c:pt idx="8">
                  <c:v>187</c:v>
                </c:pt>
                <c:pt idx="9">
                  <c:v>191</c:v>
                </c:pt>
              </c:numCache>
            </c:numRef>
          </c:xVal>
          <c:yVal>
            <c:numRef>
              <c:f>sin!$A$4:$J$4</c:f>
              <c:numCache>
                <c:formatCode>0.000000</c:formatCode>
                <c:ptCount val="10"/>
                <c:pt idx="0">
                  <c:v>0.4226182617406995</c:v>
                </c:pt>
                <c:pt idx="1">
                  <c:v>0.35836794954530021</c:v>
                </c:pt>
                <c:pt idx="2">
                  <c:v>0.29237170472273705</c:v>
                </c:pt>
                <c:pt idx="3">
                  <c:v>0.22495105434386478</c:v>
                </c:pt>
                <c:pt idx="4">
                  <c:v>0.15643446504023098</c:v>
                </c:pt>
                <c:pt idx="5">
                  <c:v>8.7155742747658638E-2</c:v>
                </c:pt>
                <c:pt idx="6">
                  <c:v>1.7452406437283439E-2</c:v>
                </c:pt>
                <c:pt idx="7">
                  <c:v>-5.2335956242943557E-2</c:v>
                </c:pt>
                <c:pt idx="8">
                  <c:v>-0.12186934340514774</c:v>
                </c:pt>
                <c:pt idx="9">
                  <c:v>-0.19080899537654472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CE-F449-90DE-932470E6A711}"/>
            </c:ext>
          </c:extLst>
        </c:ser>
        <c:ser>
          <c:idx val="4"/>
          <c:order val="4"/>
          <c:spPr>
            <a:ln w="9525" cap="rnd">
              <a:solidFill>
                <a:schemeClr val="dk1">
                  <a:tint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главная!$A$5:$J$5</c:f>
              <c:numCache>
                <c:formatCode>General</c:formatCode>
                <c:ptCount val="10"/>
                <c:pt idx="0">
                  <c:v>195</c:v>
                </c:pt>
                <c:pt idx="1">
                  <c:v>199</c:v>
                </c:pt>
                <c:pt idx="2">
                  <c:v>203</c:v>
                </c:pt>
                <c:pt idx="3">
                  <c:v>207</c:v>
                </c:pt>
                <c:pt idx="4">
                  <c:v>211</c:v>
                </c:pt>
                <c:pt idx="5">
                  <c:v>215</c:v>
                </c:pt>
                <c:pt idx="6">
                  <c:v>219</c:v>
                </c:pt>
                <c:pt idx="7">
                  <c:v>223</c:v>
                </c:pt>
                <c:pt idx="8">
                  <c:v>227</c:v>
                </c:pt>
                <c:pt idx="9">
                  <c:v>231</c:v>
                </c:pt>
              </c:numCache>
            </c:numRef>
          </c:xVal>
          <c:yVal>
            <c:numRef>
              <c:f>sin!$A$5:$J$5</c:f>
              <c:numCache>
                <c:formatCode>0.000000</c:formatCode>
                <c:ptCount val="10"/>
                <c:pt idx="0">
                  <c:v>-0.25881904510252035</c:v>
                </c:pt>
                <c:pt idx="1">
                  <c:v>-0.32556815445715676</c:v>
                </c:pt>
                <c:pt idx="2">
                  <c:v>-0.39073112848927355</c:v>
                </c:pt>
                <c:pt idx="3">
                  <c:v>-0.45399049973954625</c:v>
                </c:pt>
                <c:pt idx="4">
                  <c:v>-0.51503807491005416</c:v>
                </c:pt>
                <c:pt idx="5">
                  <c:v>-0.57357643635104583</c:v>
                </c:pt>
                <c:pt idx="6">
                  <c:v>-0.62932039104983761</c:v>
                </c:pt>
                <c:pt idx="7">
                  <c:v>-0.68199836006249837</c:v>
                </c:pt>
                <c:pt idx="8">
                  <c:v>-0.73135370161917013</c:v>
                </c:pt>
                <c:pt idx="9">
                  <c:v>-0.77714596145697112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CE-F449-90DE-932470E6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61887"/>
        <c:axId val="980625887"/>
      </c:scatterChart>
      <c:valAx>
        <c:axId val="9725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625887"/>
        <c:crosses val="autoZero"/>
        <c:crossBetween val="midCat"/>
      </c:valAx>
      <c:valAx>
        <c:axId val="9806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56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главная!$A$1:$J$1</c:f>
              <c:numCache>
                <c:formatCode>General</c:formatCode>
                <c:ptCount val="10"/>
                <c:pt idx="0">
                  <c:v>39</c:v>
                </c:pt>
                <c:pt idx="1">
                  <c:v>43</c:v>
                </c:pt>
                <c:pt idx="2">
                  <c:v>47</c:v>
                </c:pt>
                <c:pt idx="3">
                  <c:v>51</c:v>
                </c:pt>
                <c:pt idx="4">
                  <c:v>55</c:v>
                </c:pt>
                <c:pt idx="5">
                  <c:v>59</c:v>
                </c:pt>
                <c:pt idx="6">
                  <c:v>63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</c:numCache>
            </c:numRef>
          </c:xVal>
          <c:yVal>
            <c:numRef>
              <c:f>cos!$A$1:$J$1</c:f>
              <c:numCache>
                <c:formatCode>0.000000</c:formatCode>
                <c:ptCount val="10"/>
                <c:pt idx="0">
                  <c:v>0.7771459614569709</c:v>
                </c:pt>
                <c:pt idx="1">
                  <c:v>0.73135370161917057</c:v>
                </c:pt>
                <c:pt idx="2">
                  <c:v>0.68199836006249848</c:v>
                </c:pt>
                <c:pt idx="3">
                  <c:v>0.6293203910498375</c:v>
                </c:pt>
                <c:pt idx="4">
                  <c:v>0.57357643635104616</c:v>
                </c:pt>
                <c:pt idx="5">
                  <c:v>0.51503807491005438</c:v>
                </c:pt>
                <c:pt idx="6">
                  <c:v>0.4539904997395468</c:v>
                </c:pt>
                <c:pt idx="7">
                  <c:v>0.39073112848927394</c:v>
                </c:pt>
                <c:pt idx="8">
                  <c:v>0.32556815445715676</c:v>
                </c:pt>
                <c:pt idx="9">
                  <c:v>0.25881904510252074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A-6942-BF5E-074C3B2734A9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главная!$A$2:$J$2</c:f>
              <c:numCache>
                <c:formatCode>General</c:formatCode>
                <c:ptCount val="10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91</c:v>
                </c:pt>
                <c:pt idx="4">
                  <c:v>95</c:v>
                </c:pt>
                <c:pt idx="5">
                  <c:v>99</c:v>
                </c:pt>
                <c:pt idx="6">
                  <c:v>103</c:v>
                </c:pt>
                <c:pt idx="7">
                  <c:v>107</c:v>
                </c:pt>
                <c:pt idx="8">
                  <c:v>111</c:v>
                </c:pt>
                <c:pt idx="9">
                  <c:v>115</c:v>
                </c:pt>
              </c:numCache>
            </c:numRef>
          </c:xVal>
          <c:yVal>
            <c:numRef>
              <c:f>cos!$A$2:$J$2</c:f>
              <c:numCache>
                <c:formatCode>0.000000</c:formatCode>
                <c:ptCount val="10"/>
                <c:pt idx="0">
                  <c:v>0.19080899537654492</c:v>
                </c:pt>
                <c:pt idx="1">
                  <c:v>0.12186934340514749</c:v>
                </c:pt>
                <c:pt idx="2">
                  <c:v>5.2335956242943966E-2</c:v>
                </c:pt>
                <c:pt idx="3">
                  <c:v>-1.7452406437283477E-2</c:v>
                </c:pt>
                <c:pt idx="4">
                  <c:v>-8.7155742747658235E-2</c:v>
                </c:pt>
                <c:pt idx="5">
                  <c:v>-0.15643446504023104</c:v>
                </c:pt>
                <c:pt idx="6">
                  <c:v>-0.22495105434386481</c:v>
                </c:pt>
                <c:pt idx="7">
                  <c:v>-0.29237170472273666</c:v>
                </c:pt>
                <c:pt idx="8">
                  <c:v>-0.35836794954530027</c:v>
                </c:pt>
                <c:pt idx="9">
                  <c:v>-0.42261826174069933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A-6942-BF5E-074C3B2734A9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главная!$A$3:$J$3</c:f>
              <c:numCache>
                <c:formatCode>General</c:formatCode>
                <c:ptCount val="10"/>
                <c:pt idx="0">
                  <c:v>119</c:v>
                </c:pt>
                <c:pt idx="1">
                  <c:v>123</c:v>
                </c:pt>
                <c:pt idx="2">
                  <c:v>127</c:v>
                </c:pt>
                <c:pt idx="3">
                  <c:v>131</c:v>
                </c:pt>
                <c:pt idx="4">
                  <c:v>135</c:v>
                </c:pt>
                <c:pt idx="5">
                  <c:v>139</c:v>
                </c:pt>
                <c:pt idx="6">
                  <c:v>143</c:v>
                </c:pt>
                <c:pt idx="7">
                  <c:v>147</c:v>
                </c:pt>
                <c:pt idx="8">
                  <c:v>151</c:v>
                </c:pt>
                <c:pt idx="9">
                  <c:v>155</c:v>
                </c:pt>
              </c:numCache>
            </c:numRef>
          </c:xVal>
          <c:yVal>
            <c:numRef>
              <c:f>cos!$A$3:$J$3</c:f>
              <c:numCache>
                <c:formatCode>0.000000</c:formatCode>
                <c:ptCount val="10"/>
                <c:pt idx="0">
                  <c:v>-0.484809620246337</c:v>
                </c:pt>
                <c:pt idx="1">
                  <c:v>-0.54463903501502708</c:v>
                </c:pt>
                <c:pt idx="2">
                  <c:v>-0.60181502315204838</c:v>
                </c:pt>
                <c:pt idx="3">
                  <c:v>-0.6560590289905075</c:v>
                </c:pt>
                <c:pt idx="4">
                  <c:v>-0.70710678118654746</c:v>
                </c:pt>
                <c:pt idx="5">
                  <c:v>-0.75470958022277201</c:v>
                </c:pt>
                <c:pt idx="6">
                  <c:v>-0.79863551004729294</c:v>
                </c:pt>
                <c:pt idx="7">
                  <c:v>-0.83867056794542416</c:v>
                </c:pt>
                <c:pt idx="8">
                  <c:v>-0.87461970713939574</c:v>
                </c:pt>
                <c:pt idx="9">
                  <c:v>-0.90630778703664994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A-6942-BF5E-074C3B2734A9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главная!$A$4:$J$4</c:f>
              <c:numCache>
                <c:formatCode>General</c:formatCode>
                <c:ptCount val="10"/>
                <c:pt idx="0">
                  <c:v>155</c:v>
                </c:pt>
                <c:pt idx="1">
                  <c:v>159</c:v>
                </c:pt>
                <c:pt idx="2">
                  <c:v>163</c:v>
                </c:pt>
                <c:pt idx="3">
                  <c:v>167</c:v>
                </c:pt>
                <c:pt idx="4">
                  <c:v>171</c:v>
                </c:pt>
                <c:pt idx="5">
                  <c:v>175</c:v>
                </c:pt>
                <c:pt idx="6">
                  <c:v>179</c:v>
                </c:pt>
                <c:pt idx="7">
                  <c:v>183</c:v>
                </c:pt>
                <c:pt idx="8">
                  <c:v>187</c:v>
                </c:pt>
                <c:pt idx="9">
                  <c:v>191</c:v>
                </c:pt>
              </c:numCache>
            </c:numRef>
          </c:xVal>
          <c:yVal>
            <c:numRef>
              <c:f>cos!$A$4:$J$4</c:f>
              <c:numCache>
                <c:formatCode>0.000000</c:formatCode>
                <c:ptCount val="10"/>
                <c:pt idx="0">
                  <c:v>-0.90630778703664994</c:v>
                </c:pt>
                <c:pt idx="1">
                  <c:v>-0.93358042649720174</c:v>
                </c:pt>
                <c:pt idx="2">
                  <c:v>-0.95630475596303544</c:v>
                </c:pt>
                <c:pt idx="3">
                  <c:v>-0.97437006478523525</c:v>
                </c:pt>
                <c:pt idx="4">
                  <c:v>-0.98768834059513766</c:v>
                </c:pt>
                <c:pt idx="5">
                  <c:v>-0.99619469809174555</c:v>
                </c:pt>
                <c:pt idx="6">
                  <c:v>-0.99984769515639127</c:v>
                </c:pt>
                <c:pt idx="7">
                  <c:v>-0.99862953475457383</c:v>
                </c:pt>
                <c:pt idx="8">
                  <c:v>-0.99254615164132198</c:v>
                </c:pt>
                <c:pt idx="9">
                  <c:v>-0.98162718344766398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2A-6942-BF5E-074C3B2734A9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главная!$A$5:$J$5</c:f>
              <c:numCache>
                <c:formatCode>General</c:formatCode>
                <c:ptCount val="10"/>
                <c:pt idx="0">
                  <c:v>195</c:v>
                </c:pt>
                <c:pt idx="1">
                  <c:v>199</c:v>
                </c:pt>
                <c:pt idx="2">
                  <c:v>203</c:v>
                </c:pt>
                <c:pt idx="3">
                  <c:v>207</c:v>
                </c:pt>
                <c:pt idx="4">
                  <c:v>211</c:v>
                </c:pt>
                <c:pt idx="5">
                  <c:v>215</c:v>
                </c:pt>
                <c:pt idx="6">
                  <c:v>219</c:v>
                </c:pt>
                <c:pt idx="7">
                  <c:v>223</c:v>
                </c:pt>
                <c:pt idx="8">
                  <c:v>227</c:v>
                </c:pt>
                <c:pt idx="9">
                  <c:v>231</c:v>
                </c:pt>
              </c:numCache>
            </c:numRef>
          </c:xVal>
          <c:yVal>
            <c:numRef>
              <c:f>cos!$A$5:$J$5</c:f>
              <c:numCache>
                <c:formatCode>0.000000</c:formatCode>
                <c:ptCount val="10"/>
                <c:pt idx="0">
                  <c:v>-0.96592582628906842</c:v>
                </c:pt>
                <c:pt idx="1">
                  <c:v>-0.94551857559931674</c:v>
                </c:pt>
                <c:pt idx="2">
                  <c:v>-0.92050485345244037</c:v>
                </c:pt>
                <c:pt idx="3">
                  <c:v>-0.89100652418836812</c:v>
                </c:pt>
                <c:pt idx="4">
                  <c:v>-0.85716730070211233</c:v>
                </c:pt>
                <c:pt idx="5">
                  <c:v>-0.81915204428899202</c:v>
                </c:pt>
                <c:pt idx="6">
                  <c:v>-0.77714596145697079</c:v>
                </c:pt>
                <c:pt idx="7">
                  <c:v>-0.73135370161917057</c:v>
                </c:pt>
                <c:pt idx="8">
                  <c:v>-0.68199836006249892</c:v>
                </c:pt>
                <c:pt idx="9">
                  <c:v>-0.62932039104983717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2A-6942-BF5E-074C3B27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23951"/>
        <c:axId val="950723151"/>
      </c:scatterChart>
      <c:valAx>
        <c:axId val="950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723151"/>
        <c:crosses val="autoZero"/>
        <c:crossBetween val="midCat"/>
      </c:valAx>
      <c:valAx>
        <c:axId val="950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1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tg(x)</a:t>
            </a: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главная!$A$1:$J$1</c:f>
              <c:numCache>
                <c:formatCode>General</c:formatCode>
                <c:ptCount val="10"/>
                <c:pt idx="0">
                  <c:v>39</c:v>
                </c:pt>
                <c:pt idx="1">
                  <c:v>43</c:v>
                </c:pt>
                <c:pt idx="2">
                  <c:v>47</c:v>
                </c:pt>
                <c:pt idx="3">
                  <c:v>51</c:v>
                </c:pt>
                <c:pt idx="4">
                  <c:v>55</c:v>
                </c:pt>
                <c:pt idx="5">
                  <c:v>59</c:v>
                </c:pt>
                <c:pt idx="6">
                  <c:v>63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</c:numCache>
            </c:numRef>
          </c:xVal>
          <c:yVal>
            <c:numRef>
              <c:f>tg!$A$1:$J$1</c:f>
              <c:numCache>
                <c:formatCode>0.000000</c:formatCode>
                <c:ptCount val="10"/>
                <c:pt idx="0">
                  <c:v>0.80978403319500702</c:v>
                </c:pt>
                <c:pt idx="1">
                  <c:v>0.93251508613766154</c:v>
                </c:pt>
                <c:pt idx="2">
                  <c:v>1.0723687100246826</c:v>
                </c:pt>
                <c:pt idx="3">
                  <c:v>1.2348971565350511</c:v>
                </c:pt>
                <c:pt idx="4">
                  <c:v>1.4281480067421144</c:v>
                </c:pt>
                <c:pt idx="5">
                  <c:v>1.6642794823505174</c:v>
                </c:pt>
                <c:pt idx="6">
                  <c:v>1.9626105055051504</c:v>
                </c:pt>
                <c:pt idx="7">
                  <c:v>2.3558523658237518</c:v>
                </c:pt>
                <c:pt idx="8">
                  <c:v>2.9042108776758222</c:v>
                </c:pt>
                <c:pt idx="9">
                  <c:v>3.7320508075688776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9-DE49-B0CB-D31BD280F8D5}"/>
            </c:ext>
          </c:extLst>
        </c:ser>
        <c:ser>
          <c:idx val="1"/>
          <c:order val="1"/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главная!$A$2:$J$2</c:f>
              <c:numCache>
                <c:formatCode>General</c:formatCode>
                <c:ptCount val="10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91</c:v>
                </c:pt>
                <c:pt idx="4">
                  <c:v>95</c:v>
                </c:pt>
                <c:pt idx="5">
                  <c:v>99</c:v>
                </c:pt>
                <c:pt idx="6">
                  <c:v>103</c:v>
                </c:pt>
                <c:pt idx="7">
                  <c:v>107</c:v>
                </c:pt>
                <c:pt idx="8">
                  <c:v>111</c:v>
                </c:pt>
                <c:pt idx="9">
                  <c:v>115</c:v>
                </c:pt>
              </c:numCache>
            </c:numRef>
          </c:xVal>
          <c:yVal>
            <c:numRef>
              <c:f>tg!$A$2:$J$2</c:f>
              <c:numCache>
                <c:formatCode>0.000000</c:formatCode>
                <c:ptCount val="10"/>
                <c:pt idx="0">
                  <c:v>5.1445540159703071</c:v>
                </c:pt>
                <c:pt idx="1">
                  <c:v>8.1443464279745932</c:v>
                </c:pt>
                <c:pt idx="2">
                  <c:v>19.081136687728161</c:v>
                </c:pt>
                <c:pt idx="4">
                  <c:v>-11.430052302761336</c:v>
                </c:pt>
                <c:pt idx="5">
                  <c:v>-6.3137515146750367</c:v>
                </c:pt>
                <c:pt idx="6">
                  <c:v>-4.331475874284159</c:v>
                </c:pt>
                <c:pt idx="7">
                  <c:v>-3.2708526184841422</c:v>
                </c:pt>
                <c:pt idx="8">
                  <c:v>-2.6050890646938014</c:v>
                </c:pt>
                <c:pt idx="9">
                  <c:v>-2.1445069205095595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9-DE49-B0CB-D31BD280F8D5}"/>
            </c:ext>
          </c:extLst>
        </c:ser>
        <c:ser>
          <c:idx val="2"/>
          <c:order val="2"/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главная!$A$3:$J$3</c:f>
              <c:numCache>
                <c:formatCode>General</c:formatCode>
                <c:ptCount val="10"/>
                <c:pt idx="0">
                  <c:v>119</c:v>
                </c:pt>
                <c:pt idx="1">
                  <c:v>123</c:v>
                </c:pt>
                <c:pt idx="2">
                  <c:v>127</c:v>
                </c:pt>
                <c:pt idx="3">
                  <c:v>131</c:v>
                </c:pt>
                <c:pt idx="4">
                  <c:v>135</c:v>
                </c:pt>
                <c:pt idx="5">
                  <c:v>139</c:v>
                </c:pt>
                <c:pt idx="6">
                  <c:v>143</c:v>
                </c:pt>
                <c:pt idx="7">
                  <c:v>147</c:v>
                </c:pt>
                <c:pt idx="8">
                  <c:v>151</c:v>
                </c:pt>
                <c:pt idx="9">
                  <c:v>155</c:v>
                </c:pt>
              </c:numCache>
            </c:numRef>
          </c:xVal>
          <c:yVal>
            <c:numRef>
              <c:f>tg!$A$3:$J$3</c:f>
              <c:numCache>
                <c:formatCode>0.000000</c:formatCode>
                <c:ptCount val="10"/>
                <c:pt idx="0">
                  <c:v>-1.804047755271424</c:v>
                </c:pt>
                <c:pt idx="1">
                  <c:v>-1.5398649638145827</c:v>
                </c:pt>
                <c:pt idx="2">
                  <c:v>-1.3270448216204096</c:v>
                </c:pt>
                <c:pt idx="3">
                  <c:v>-1.150368407221009</c:v>
                </c:pt>
                <c:pt idx="4">
                  <c:v>-1.0000000000000002</c:v>
                </c:pt>
                <c:pt idx="5">
                  <c:v>-0.86928673781622667</c:v>
                </c:pt>
                <c:pt idx="6">
                  <c:v>-0.75355405010279397</c:v>
                </c:pt>
                <c:pt idx="7">
                  <c:v>-0.64940759319751029</c:v>
                </c:pt>
                <c:pt idx="8">
                  <c:v>-0.5543090514527691</c:v>
                </c:pt>
                <c:pt idx="9">
                  <c:v>-0.46630765815499864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F9-DE49-B0CB-D31BD280F8D5}"/>
            </c:ext>
          </c:extLst>
        </c:ser>
        <c:ser>
          <c:idx val="3"/>
          <c:order val="3"/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главная!$A$4:$J$4</c:f>
              <c:numCache>
                <c:formatCode>General</c:formatCode>
                <c:ptCount val="10"/>
                <c:pt idx="0">
                  <c:v>155</c:v>
                </c:pt>
                <c:pt idx="1">
                  <c:v>159</c:v>
                </c:pt>
                <c:pt idx="2">
                  <c:v>163</c:v>
                </c:pt>
                <c:pt idx="3">
                  <c:v>167</c:v>
                </c:pt>
                <c:pt idx="4">
                  <c:v>171</c:v>
                </c:pt>
                <c:pt idx="5">
                  <c:v>175</c:v>
                </c:pt>
                <c:pt idx="6">
                  <c:v>179</c:v>
                </c:pt>
                <c:pt idx="7">
                  <c:v>183</c:v>
                </c:pt>
                <c:pt idx="8">
                  <c:v>187</c:v>
                </c:pt>
                <c:pt idx="9">
                  <c:v>191</c:v>
                </c:pt>
              </c:numCache>
            </c:numRef>
          </c:xVal>
          <c:yVal>
            <c:numRef>
              <c:f>tg!$A$4:$J$4</c:f>
              <c:numCache>
                <c:formatCode>0.000000</c:formatCode>
                <c:ptCount val="10"/>
                <c:pt idx="0">
                  <c:v>-0.46630765815499864</c:v>
                </c:pt>
                <c:pt idx="1">
                  <c:v>-0.38386403503541577</c:v>
                </c:pt>
                <c:pt idx="2">
                  <c:v>-0.30573068145866067</c:v>
                </c:pt>
                <c:pt idx="3">
                  <c:v>-0.23086819112556287</c:v>
                </c:pt>
                <c:pt idx="4">
                  <c:v>-0.15838444032453641</c:v>
                </c:pt>
                <c:pt idx="5">
                  <c:v>-8.7488663525924479E-2</c:v>
                </c:pt>
                <c:pt idx="6">
                  <c:v>-1.7455064928217509E-2</c:v>
                </c:pt>
                <c:pt idx="7">
                  <c:v>5.2407779283040933E-2</c:v>
                </c:pt>
                <c:pt idx="8">
                  <c:v>0.12278456090290486</c:v>
                </c:pt>
                <c:pt idx="9">
                  <c:v>0.19438030913771839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F9-DE49-B0CB-D31BD280F8D5}"/>
            </c:ext>
          </c:extLst>
        </c:ser>
        <c:ser>
          <c:idx val="4"/>
          <c:order val="4"/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главная!$A$5:$J$5</c:f>
              <c:numCache>
                <c:formatCode>General</c:formatCode>
                <c:ptCount val="10"/>
                <c:pt idx="0">
                  <c:v>195</c:v>
                </c:pt>
                <c:pt idx="1">
                  <c:v>199</c:v>
                </c:pt>
                <c:pt idx="2">
                  <c:v>203</c:v>
                </c:pt>
                <c:pt idx="3">
                  <c:v>207</c:v>
                </c:pt>
                <c:pt idx="4">
                  <c:v>211</c:v>
                </c:pt>
                <c:pt idx="5">
                  <c:v>215</c:v>
                </c:pt>
                <c:pt idx="6">
                  <c:v>219</c:v>
                </c:pt>
                <c:pt idx="7">
                  <c:v>223</c:v>
                </c:pt>
                <c:pt idx="8">
                  <c:v>227</c:v>
                </c:pt>
                <c:pt idx="9">
                  <c:v>231</c:v>
                </c:pt>
              </c:numCache>
            </c:numRef>
          </c:xVal>
          <c:yVal>
            <c:numRef>
              <c:f>tg!$A$5:$J$5</c:f>
              <c:numCache>
                <c:formatCode>0.000000</c:formatCode>
                <c:ptCount val="10"/>
                <c:pt idx="0">
                  <c:v>0.26794919243112225</c:v>
                </c:pt>
                <c:pt idx="1">
                  <c:v>0.34432761328966538</c:v>
                </c:pt>
                <c:pt idx="2">
                  <c:v>0.42447481620960448</c:v>
                </c:pt>
                <c:pt idx="3">
                  <c:v>0.50952544949442813</c:v>
                </c:pt>
                <c:pt idx="4">
                  <c:v>0.60086061902756038</c:v>
                </c:pt>
                <c:pt idx="5">
                  <c:v>0.70020753820970916</c:v>
                </c:pt>
                <c:pt idx="6">
                  <c:v>0.80978403319500736</c:v>
                </c:pt>
                <c:pt idx="7">
                  <c:v>0.93251508613766132</c:v>
                </c:pt>
                <c:pt idx="8">
                  <c:v>1.0723687100246813</c:v>
                </c:pt>
                <c:pt idx="9">
                  <c:v>1.2348971565350524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F9-DE49-B0CB-D31BD280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34687"/>
        <c:axId val="955131407"/>
      </c:scatterChart>
      <c:valAx>
        <c:axId val="89613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131407"/>
        <c:crosses val="autoZero"/>
        <c:crossBetween val="midCat"/>
      </c:valAx>
      <c:valAx>
        <c:axId val="9551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1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ctg(x)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главная!$A$1:$J$1</c:f>
              <c:numCache>
                <c:formatCode>General</c:formatCode>
                <c:ptCount val="10"/>
                <c:pt idx="0">
                  <c:v>39</c:v>
                </c:pt>
                <c:pt idx="1">
                  <c:v>43</c:v>
                </c:pt>
                <c:pt idx="2">
                  <c:v>47</c:v>
                </c:pt>
                <c:pt idx="3">
                  <c:v>51</c:v>
                </c:pt>
                <c:pt idx="4">
                  <c:v>55</c:v>
                </c:pt>
                <c:pt idx="5">
                  <c:v>59</c:v>
                </c:pt>
                <c:pt idx="6">
                  <c:v>63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</c:numCache>
            </c:numRef>
          </c:xVal>
          <c:yVal>
            <c:numRef>
              <c:f>ctg!$A$1:$J$1</c:f>
              <c:numCache>
                <c:formatCode>0.000000</c:formatCode>
                <c:ptCount val="10"/>
                <c:pt idx="0">
                  <c:v>1.2348971565350515</c:v>
                </c:pt>
                <c:pt idx="1">
                  <c:v>1.0723687100246828</c:v>
                </c:pt>
                <c:pt idx="2">
                  <c:v>0.93251508613766165</c:v>
                </c:pt>
                <c:pt idx="3">
                  <c:v>0.80978403319500736</c:v>
                </c:pt>
                <c:pt idx="4">
                  <c:v>0.70020753820970982</c:v>
                </c:pt>
                <c:pt idx="5">
                  <c:v>0.60086061902756061</c:v>
                </c:pt>
                <c:pt idx="6">
                  <c:v>0.50952544949442891</c:v>
                </c:pt>
                <c:pt idx="7">
                  <c:v>0.42447481620960492</c:v>
                </c:pt>
                <c:pt idx="8">
                  <c:v>0.34432761328966532</c:v>
                </c:pt>
                <c:pt idx="9">
                  <c:v>0.2679491924311227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F-4D49-AA94-778CAC7B53D9}"/>
            </c:ext>
          </c:extLst>
        </c:ser>
        <c:ser>
          <c:idx val="1"/>
          <c:order val="1"/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главная!$A$2:$J$2</c:f>
              <c:numCache>
                <c:formatCode>General</c:formatCode>
                <c:ptCount val="10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91</c:v>
                </c:pt>
                <c:pt idx="4">
                  <c:v>95</c:v>
                </c:pt>
                <c:pt idx="5">
                  <c:v>99</c:v>
                </c:pt>
                <c:pt idx="6">
                  <c:v>103</c:v>
                </c:pt>
                <c:pt idx="7">
                  <c:v>107</c:v>
                </c:pt>
                <c:pt idx="8">
                  <c:v>111</c:v>
                </c:pt>
                <c:pt idx="9">
                  <c:v>115</c:v>
                </c:pt>
              </c:numCache>
            </c:numRef>
          </c:xVal>
          <c:yVal>
            <c:numRef>
              <c:f>ctg!$A$2:$J$2</c:f>
              <c:numCache>
                <c:formatCode>0.000000</c:formatCode>
                <c:ptCount val="10"/>
                <c:pt idx="0">
                  <c:v>0.19438030913771859</c:v>
                </c:pt>
                <c:pt idx="1">
                  <c:v>0.1227845609029046</c:v>
                </c:pt>
                <c:pt idx="2">
                  <c:v>5.2407779283041342E-2</c:v>
                </c:pt>
                <c:pt idx="3">
                  <c:v>-1.7455064928217547E-2</c:v>
                </c:pt>
                <c:pt idx="4">
                  <c:v>-8.7488663525924062E-2</c:v>
                </c:pt>
                <c:pt idx="5">
                  <c:v>-0.15838444032453644</c:v>
                </c:pt>
                <c:pt idx="6">
                  <c:v>-0.23086819112556292</c:v>
                </c:pt>
                <c:pt idx="7">
                  <c:v>-0.30573068145866023</c:v>
                </c:pt>
                <c:pt idx="8">
                  <c:v>-0.38386403503541583</c:v>
                </c:pt>
                <c:pt idx="9">
                  <c:v>-0.46630765815499842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F-4D49-AA94-778CAC7B53D9}"/>
            </c:ext>
          </c:extLst>
        </c:ser>
        <c:ser>
          <c:idx val="2"/>
          <c:order val="2"/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главная!$A$3:$J$3</c:f>
              <c:numCache>
                <c:formatCode>General</c:formatCode>
                <c:ptCount val="10"/>
                <c:pt idx="0">
                  <c:v>119</c:v>
                </c:pt>
                <c:pt idx="1">
                  <c:v>123</c:v>
                </c:pt>
                <c:pt idx="2">
                  <c:v>127</c:v>
                </c:pt>
                <c:pt idx="3">
                  <c:v>131</c:v>
                </c:pt>
                <c:pt idx="4">
                  <c:v>135</c:v>
                </c:pt>
                <c:pt idx="5">
                  <c:v>139</c:v>
                </c:pt>
                <c:pt idx="6">
                  <c:v>143</c:v>
                </c:pt>
                <c:pt idx="7">
                  <c:v>147</c:v>
                </c:pt>
                <c:pt idx="8">
                  <c:v>151</c:v>
                </c:pt>
                <c:pt idx="9">
                  <c:v>155</c:v>
                </c:pt>
              </c:numCache>
            </c:numRef>
          </c:xVal>
          <c:yVal>
            <c:numRef>
              <c:f>ctg!$A$3:$J$3</c:f>
              <c:numCache>
                <c:formatCode>0.000000</c:formatCode>
                <c:ptCount val="10"/>
                <c:pt idx="0">
                  <c:v>-0.55430905145276888</c:v>
                </c:pt>
                <c:pt idx="1">
                  <c:v>-0.64940759319751062</c:v>
                </c:pt>
                <c:pt idx="2">
                  <c:v>-0.75355405010279441</c:v>
                </c:pt>
                <c:pt idx="3">
                  <c:v>-0.86928673781622712</c:v>
                </c:pt>
                <c:pt idx="4">
                  <c:v>-0.99999999999999978</c:v>
                </c:pt>
                <c:pt idx="5">
                  <c:v>-1.1503684072210096</c:v>
                </c:pt>
                <c:pt idx="6">
                  <c:v>-1.3270448216204103</c:v>
                </c:pt>
                <c:pt idx="7">
                  <c:v>-1.5398649638145836</c:v>
                </c:pt>
                <c:pt idx="8">
                  <c:v>-1.8040477552714234</c:v>
                </c:pt>
                <c:pt idx="9">
                  <c:v>-2.1445069205095586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7F-4D49-AA94-778CAC7B53D9}"/>
            </c:ext>
          </c:extLst>
        </c:ser>
        <c:ser>
          <c:idx val="3"/>
          <c:order val="3"/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главная!$A$4:$J$4</c:f>
              <c:numCache>
                <c:formatCode>General</c:formatCode>
                <c:ptCount val="10"/>
                <c:pt idx="0">
                  <c:v>155</c:v>
                </c:pt>
                <c:pt idx="1">
                  <c:v>159</c:v>
                </c:pt>
                <c:pt idx="2">
                  <c:v>163</c:v>
                </c:pt>
                <c:pt idx="3">
                  <c:v>167</c:v>
                </c:pt>
                <c:pt idx="4">
                  <c:v>171</c:v>
                </c:pt>
                <c:pt idx="5">
                  <c:v>175</c:v>
                </c:pt>
                <c:pt idx="6">
                  <c:v>179</c:v>
                </c:pt>
                <c:pt idx="7">
                  <c:v>183</c:v>
                </c:pt>
                <c:pt idx="8">
                  <c:v>187</c:v>
                </c:pt>
                <c:pt idx="9">
                  <c:v>191</c:v>
                </c:pt>
              </c:numCache>
            </c:numRef>
          </c:xVal>
          <c:yVal>
            <c:numRef>
              <c:f>ctg!$A$4:$J$4</c:f>
              <c:numCache>
                <c:formatCode>0.000000</c:formatCode>
                <c:ptCount val="10"/>
                <c:pt idx="0">
                  <c:v>-2.1445069205095586</c:v>
                </c:pt>
                <c:pt idx="1">
                  <c:v>-2.6050890646938019</c:v>
                </c:pt>
                <c:pt idx="2">
                  <c:v>-3.2708526184841373</c:v>
                </c:pt>
                <c:pt idx="3">
                  <c:v>-4.3314758742841599</c:v>
                </c:pt>
                <c:pt idx="4">
                  <c:v>-6.3137515146750385</c:v>
                </c:pt>
                <c:pt idx="5">
                  <c:v>-11.430052302761281</c:v>
                </c:pt>
                <c:pt idx="7">
                  <c:v>19.081136687728311</c:v>
                </c:pt>
                <c:pt idx="8">
                  <c:v>8.1443464279745754</c:v>
                </c:pt>
                <c:pt idx="9">
                  <c:v>5.1445540159703125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7F-4D49-AA94-778CAC7B53D9}"/>
            </c:ext>
          </c:extLst>
        </c:ser>
        <c:ser>
          <c:idx val="4"/>
          <c:order val="4"/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главная!$A$5:$J$5</c:f>
              <c:numCache>
                <c:formatCode>General</c:formatCode>
                <c:ptCount val="10"/>
                <c:pt idx="0">
                  <c:v>195</c:v>
                </c:pt>
                <c:pt idx="1">
                  <c:v>199</c:v>
                </c:pt>
                <c:pt idx="2">
                  <c:v>203</c:v>
                </c:pt>
                <c:pt idx="3">
                  <c:v>207</c:v>
                </c:pt>
                <c:pt idx="4">
                  <c:v>211</c:v>
                </c:pt>
                <c:pt idx="5">
                  <c:v>215</c:v>
                </c:pt>
                <c:pt idx="6">
                  <c:v>219</c:v>
                </c:pt>
                <c:pt idx="7">
                  <c:v>223</c:v>
                </c:pt>
                <c:pt idx="8">
                  <c:v>227</c:v>
                </c:pt>
                <c:pt idx="9">
                  <c:v>231</c:v>
                </c:pt>
              </c:numCache>
            </c:numRef>
          </c:xVal>
          <c:yVal>
            <c:numRef>
              <c:f>ctg!$A$5:$J$5</c:f>
              <c:numCache>
                <c:formatCode>0.000000</c:formatCode>
                <c:ptCount val="10"/>
                <c:pt idx="0">
                  <c:v>3.7320508075688834</c:v>
                </c:pt>
                <c:pt idx="1">
                  <c:v>2.9042108776758218</c:v>
                </c:pt>
                <c:pt idx="2">
                  <c:v>2.3558523658237545</c:v>
                </c:pt>
                <c:pt idx="3">
                  <c:v>1.9626105055051533</c:v>
                </c:pt>
                <c:pt idx="4">
                  <c:v>1.664279482350518</c:v>
                </c:pt>
                <c:pt idx="5">
                  <c:v>1.4281480067421157</c:v>
                </c:pt>
                <c:pt idx="6">
                  <c:v>1.2348971565350511</c:v>
                </c:pt>
                <c:pt idx="7">
                  <c:v>1.072368710024683</c:v>
                </c:pt>
                <c:pt idx="8">
                  <c:v>0.93251508613766276</c:v>
                </c:pt>
                <c:pt idx="9">
                  <c:v>0.80978403319500647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7F-4D49-AA94-778CAC7B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2847"/>
        <c:axId val="950599247"/>
      </c:scatterChart>
      <c:valAx>
        <c:axId val="9508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599247"/>
        <c:crosses val="autoZero"/>
        <c:crossBetween val="midCat"/>
      </c:valAx>
      <c:valAx>
        <c:axId val="9505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8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692452</xdr:colOff>
      <xdr:row>6</xdr:row>
      <xdr:rowOff>26913</xdr:rowOff>
    </xdr:from>
    <xdr:to>
      <xdr:col>9</xdr:col>
      <xdr:colOff>453570</xdr:colOff>
      <xdr:row>23</xdr:row>
      <xdr:rowOff>181427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67DEAD-33E3-20B4-47E1-10DF9BAF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6</xdr:row>
      <xdr:rowOff>133350</xdr:rowOff>
    </xdr:from>
    <xdr:to>
      <xdr:col>8</xdr:col>
      <xdr:colOff>82550</xdr:colOff>
      <xdr:row>20</xdr:row>
      <xdr:rowOff>31750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3A55376-79BA-22E8-5308-6A97021A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677333</xdr:colOff>
      <xdr:row>5</xdr:row>
      <xdr:rowOff>127000</xdr:rowOff>
    </xdr:from>
    <xdr:to>
      <xdr:col>9</xdr:col>
      <xdr:colOff>28221</xdr:colOff>
      <xdr:row>28</xdr:row>
      <xdr:rowOff>14111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95A6B2C-0B08-8EFF-4587-DE141B951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45233</xdr:colOff>
      <xdr:row>7</xdr:row>
      <xdr:rowOff>173646</xdr:rowOff>
    </xdr:from>
    <xdr:to>
      <xdr:col>6</xdr:col>
      <xdr:colOff>1066173</xdr:colOff>
      <xdr:row>25</xdr:row>
      <xdr:rowOff>172469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5ECC596-7E38-220C-7B51-A156D5CFD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456B-A017-3D4D-8F5A-B49569F9B163}">
  <dimension ref="A1:J10"/>
  <sheetViews>
    <sheetView workbookViewId="0">
      <selection sqref="A1:J5"/>
    </sheetView>
  </sheetViews>
  <sheetFormatPr baseColWidth="10" defaultRowHeight="16" x14ac:dyDescent="0.2"/>
  <sheetData>
    <row r="1" spans="1:10" ht="18" x14ac:dyDescent="0.2">
      <c r="A1" s="4">
        <f>31+4*2</f>
        <v>39</v>
      </c>
      <c r="B1" s="4">
        <f>31+4*3</f>
        <v>43</v>
      </c>
      <c r="C1" s="4">
        <f>31+4*4</f>
        <v>47</v>
      </c>
      <c r="D1" s="4">
        <f>31+4*5</f>
        <v>51</v>
      </c>
      <c r="E1" s="4">
        <f>31+4*6</f>
        <v>55</v>
      </c>
      <c r="F1" s="4">
        <f>31+4*7</f>
        <v>59</v>
      </c>
      <c r="G1" s="4">
        <f>31+4*8</f>
        <v>63</v>
      </c>
      <c r="H1" s="4">
        <f>31+4*9</f>
        <v>67</v>
      </c>
      <c r="I1" s="4">
        <f>31+4*10</f>
        <v>71</v>
      </c>
      <c r="J1" s="4">
        <f>31+4*11</f>
        <v>75</v>
      </c>
    </row>
    <row r="2" spans="1:10" ht="18" x14ac:dyDescent="0.2">
      <c r="A2" s="4">
        <f>31+4*12</f>
        <v>79</v>
      </c>
      <c r="B2" s="4">
        <f>31+4*13</f>
        <v>83</v>
      </c>
      <c r="C2" s="4">
        <f>31+4*14</f>
        <v>87</v>
      </c>
      <c r="D2" s="4">
        <f>31+4*15</f>
        <v>91</v>
      </c>
      <c r="E2" s="4">
        <f>31+4*16</f>
        <v>95</v>
      </c>
      <c r="F2" s="4">
        <f>31+4*17</f>
        <v>99</v>
      </c>
      <c r="G2" s="4">
        <f>31+4*18</f>
        <v>103</v>
      </c>
      <c r="H2" s="4">
        <f>31+4*19</f>
        <v>107</v>
      </c>
      <c r="I2" s="4">
        <f>31+4*20</f>
        <v>111</v>
      </c>
      <c r="J2" s="4">
        <f>31+4*21</f>
        <v>115</v>
      </c>
    </row>
    <row r="3" spans="1:10" ht="18" x14ac:dyDescent="0.2">
      <c r="A3" s="4">
        <f>31+4*22</f>
        <v>119</v>
      </c>
      <c r="B3" s="4">
        <f>31+4*23</f>
        <v>123</v>
      </c>
      <c r="C3" s="4">
        <f>31+4*24</f>
        <v>127</v>
      </c>
      <c r="D3" s="4">
        <f>31+4*25</f>
        <v>131</v>
      </c>
      <c r="E3" s="4">
        <f>31+4*26</f>
        <v>135</v>
      </c>
      <c r="F3" s="4">
        <f>31+4*27</f>
        <v>139</v>
      </c>
      <c r="G3" s="4">
        <f>31+4*28</f>
        <v>143</v>
      </c>
      <c r="H3" s="4">
        <f>31+4*29</f>
        <v>147</v>
      </c>
      <c r="I3" s="4">
        <f>31+4*30</f>
        <v>151</v>
      </c>
      <c r="J3" s="4">
        <f>31+4*31</f>
        <v>155</v>
      </c>
    </row>
    <row r="4" spans="1:10" ht="18" x14ac:dyDescent="0.2">
      <c r="A4" s="4">
        <f>31+4*31</f>
        <v>155</v>
      </c>
      <c r="B4" s="4">
        <f>31+4*32</f>
        <v>159</v>
      </c>
      <c r="C4" s="4">
        <f>31+4*33</f>
        <v>163</v>
      </c>
      <c r="D4" s="4">
        <f>31+4*34</f>
        <v>167</v>
      </c>
      <c r="E4" s="4">
        <f>31+4*35</f>
        <v>171</v>
      </c>
      <c r="F4" s="4">
        <f>31+4*36</f>
        <v>175</v>
      </c>
      <c r="G4" s="4">
        <f>31+4*37</f>
        <v>179</v>
      </c>
      <c r="H4" s="4">
        <f>31+4*38</f>
        <v>183</v>
      </c>
      <c r="I4" s="4">
        <f>31+4*39</f>
        <v>187</v>
      </c>
      <c r="J4" s="4">
        <f>31+4*40</f>
        <v>191</v>
      </c>
    </row>
    <row r="5" spans="1:10" ht="18" x14ac:dyDescent="0.2">
      <c r="A5" s="4">
        <f>31+4*41</f>
        <v>195</v>
      </c>
      <c r="B5" s="4">
        <f>31+4*42</f>
        <v>199</v>
      </c>
      <c r="C5" s="4">
        <f>31+4*43</f>
        <v>203</v>
      </c>
      <c r="D5" s="4">
        <f>31+4*44</f>
        <v>207</v>
      </c>
      <c r="E5" s="4">
        <f>31+4*45</f>
        <v>211</v>
      </c>
      <c r="F5" s="4">
        <f>31+4*46</f>
        <v>215</v>
      </c>
      <c r="G5" s="4">
        <f>31+4*47</f>
        <v>219</v>
      </c>
      <c r="H5" s="4">
        <f>31+4*48</f>
        <v>223</v>
      </c>
      <c r="I5" s="4">
        <f>31+4*49</f>
        <v>227</v>
      </c>
      <c r="J5" s="4">
        <f>31+4*50</f>
        <v>231</v>
      </c>
    </row>
    <row r="6" spans="1:10" ht="18" x14ac:dyDescent="0.2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8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8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8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B7BE-9895-544C-8A62-669100898165}">
  <dimension ref="A1:J60"/>
  <sheetViews>
    <sheetView zoomScale="84" workbookViewId="0">
      <selection sqref="A1:J5"/>
    </sheetView>
  </sheetViews>
  <sheetFormatPr baseColWidth="10" defaultRowHeight="16" x14ac:dyDescent="0.2"/>
  <cols>
    <col min="5" max="5" width="11.6640625" bestFit="1" customWidth="1"/>
  </cols>
  <sheetData>
    <row r="1" spans="1:10" ht="18" x14ac:dyDescent="0.2">
      <c r="A1" s="3">
        <f>SIN(главная!A1*PI()/180)</f>
        <v>0.62932039104983739</v>
      </c>
      <c r="B1" s="3">
        <f>SIN(главная!B1*PI()/180)</f>
        <v>0.68199836006249848</v>
      </c>
      <c r="C1" s="3">
        <f>SIN(главная!C1*PI()/180)</f>
        <v>0.73135370161917046</v>
      </c>
      <c r="D1" s="3">
        <f>SIN(главная!D1*PI()/180)</f>
        <v>0.77714596145697079</v>
      </c>
      <c r="E1" s="3">
        <f>SIN(главная!E1*PI()/180)</f>
        <v>0.8191520442889918</v>
      </c>
      <c r="F1" s="3">
        <f>SIN(главная!F1*PI()/180)</f>
        <v>0.85716730070211222</v>
      </c>
      <c r="G1" s="3">
        <f>SIN(главная!G1*PI()/180)</f>
        <v>0.89100652418836779</v>
      </c>
      <c r="H1" s="3">
        <f>SIN(главная!H1*PI()/180)</f>
        <v>0.92050485345244026</v>
      </c>
      <c r="I1" s="3">
        <f>SIN(главная!I1*PI()/180)</f>
        <v>0.94551857559931674</v>
      </c>
      <c r="J1" s="3">
        <f>SIN(главная!J1*PI()/180)</f>
        <v>0.96592582628906831</v>
      </c>
    </row>
    <row r="2" spans="1:10" ht="18" x14ac:dyDescent="0.2">
      <c r="A2" s="3">
        <f>SIN(главная!A2*PI()/180)</f>
        <v>0.98162718344766398</v>
      </c>
      <c r="B2" s="3">
        <f>SIN(главная!B2*PI()/180)</f>
        <v>0.99254615164132198</v>
      </c>
      <c r="C2" s="3">
        <f>SIN(главная!C2*PI()/180)</f>
        <v>0.99862953475457383</v>
      </c>
      <c r="D2" s="3">
        <f>SIN(главная!D2*PI()/180)</f>
        <v>0.99984769515639127</v>
      </c>
      <c r="E2" s="3">
        <f>SIN(главная!E2*PI()/180)</f>
        <v>0.99619469809174555</v>
      </c>
      <c r="F2" s="3">
        <f>SIN(главная!F2*PI()/180)</f>
        <v>0.98768834059513766</v>
      </c>
      <c r="G2" s="3">
        <f>SIN(главная!G2*PI()/180)</f>
        <v>0.97437006478523525</v>
      </c>
      <c r="H2" s="3">
        <f>SIN(главная!H2*PI()/180)</f>
        <v>0.95630475596303555</v>
      </c>
      <c r="I2" s="3">
        <f>SIN(главная!I2*PI()/180)</f>
        <v>0.93358042649720174</v>
      </c>
      <c r="J2" s="3">
        <f>SIN(главная!J2*PI()/180)</f>
        <v>0.90630778703665005</v>
      </c>
    </row>
    <row r="3" spans="1:10" ht="18" x14ac:dyDescent="0.2">
      <c r="A3" s="3">
        <f>SIN(главная!A3*PI()/180)</f>
        <v>0.87461970713939585</v>
      </c>
      <c r="B3" s="3">
        <f>SIN(главная!B3*PI()/180)</f>
        <v>0.83867056794542394</v>
      </c>
      <c r="C3" s="3">
        <f>SIN(главная!C3*PI()/180)</f>
        <v>0.79863551004729272</v>
      </c>
      <c r="D3" s="3">
        <f>SIN(главная!D3*PI()/180)</f>
        <v>0.75470958022277179</v>
      </c>
      <c r="E3" s="3">
        <f>SIN(главная!E3*PI()/180)</f>
        <v>0.70710678118654757</v>
      </c>
      <c r="F3" s="3">
        <f>SIN(главная!F3*PI()/180)</f>
        <v>0.65605902899050728</v>
      </c>
      <c r="G3" s="3">
        <f>SIN(главная!G3*PI()/180)</f>
        <v>0.60181502315204816</v>
      </c>
      <c r="H3" s="3">
        <f>SIN(главная!H3*PI()/180)</f>
        <v>0.54463903501502697</v>
      </c>
      <c r="I3" s="3">
        <f>SIN(главная!I3*PI()/180)</f>
        <v>0.48480962024633717</v>
      </c>
      <c r="J3" s="3">
        <f>SIN(главная!J3*PI()/180)</f>
        <v>0.4226182617406995</v>
      </c>
    </row>
    <row r="4" spans="1:10" ht="18" x14ac:dyDescent="0.2">
      <c r="A4" s="3">
        <f>SIN(главная!A4*PI()/180)</f>
        <v>0.4226182617406995</v>
      </c>
      <c r="B4" s="3">
        <f>SIN(главная!B4*PI()/180)</f>
        <v>0.35836794954530021</v>
      </c>
      <c r="C4" s="3">
        <f>SIN(главная!C4*PI()/180)</f>
        <v>0.29237170472273705</v>
      </c>
      <c r="D4" s="3">
        <f>SIN(главная!D4*PI()/180)</f>
        <v>0.22495105434386478</v>
      </c>
      <c r="E4" s="3">
        <f>SIN(главная!E4*PI()/180)</f>
        <v>0.15643446504023098</v>
      </c>
      <c r="F4" s="3">
        <f>SIN(главная!F4*PI()/180)</f>
        <v>8.7155742747658638E-2</v>
      </c>
      <c r="G4" s="3">
        <f>SIN(главная!G4*PI()/180)</f>
        <v>1.7452406437283439E-2</v>
      </c>
      <c r="H4" s="3">
        <f>SIN(главная!H4*PI()/180)</f>
        <v>-5.2335956242943557E-2</v>
      </c>
      <c r="I4" s="3">
        <f>SIN(главная!I4*PI()/180)</f>
        <v>-0.12186934340514774</v>
      </c>
      <c r="J4" s="3">
        <f>SIN(главная!J4*PI()/180)</f>
        <v>-0.19080899537654472</v>
      </c>
    </row>
    <row r="5" spans="1:10" ht="18" x14ac:dyDescent="0.2">
      <c r="A5" s="3">
        <f>SIN(главная!A5*PI()/180)</f>
        <v>-0.25881904510252035</v>
      </c>
      <c r="B5" s="3">
        <f>SIN(главная!B5*PI()/180)</f>
        <v>-0.32556815445715676</v>
      </c>
      <c r="C5" s="3">
        <f>SIN(главная!C5*PI()/180)</f>
        <v>-0.39073112848927355</v>
      </c>
      <c r="D5" s="3">
        <f>SIN(главная!D5*PI()/180)</f>
        <v>-0.45399049973954625</v>
      </c>
      <c r="E5" s="3">
        <f>SIN(главная!E5*PI()/180)</f>
        <v>-0.51503807491005416</v>
      </c>
      <c r="F5" s="3">
        <f>SIN(главная!F5*PI()/180)</f>
        <v>-0.57357643635104583</v>
      </c>
      <c r="G5" s="3">
        <f>SIN(главная!G5*PI()/180)</f>
        <v>-0.62932039104983761</v>
      </c>
      <c r="H5" s="3">
        <f>SIN(главная!H5*PI()/180)</f>
        <v>-0.68199836006249837</v>
      </c>
      <c r="I5" s="3">
        <f>SIN(главная!I5*PI()/180)</f>
        <v>-0.73135370161917013</v>
      </c>
      <c r="J5" s="3">
        <f>SIN(главная!J5*PI()/180)</f>
        <v>-0.77714596145697112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12" spans="1:10" x14ac:dyDescent="0.2">
      <c r="C12" s="1"/>
      <c r="E12" s="1"/>
    </row>
    <row r="13" spans="1:10" x14ac:dyDescent="0.2">
      <c r="C13" s="1"/>
      <c r="E13" s="1"/>
    </row>
    <row r="14" spans="1:10" x14ac:dyDescent="0.2">
      <c r="C14" s="1"/>
      <c r="E14" s="1"/>
    </row>
    <row r="15" spans="1:10" x14ac:dyDescent="0.2">
      <c r="C15" s="1"/>
      <c r="E15" s="1"/>
    </row>
    <row r="16" spans="1:10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  <row r="21" spans="3:5" x14ac:dyDescent="0.2">
      <c r="C21" s="1"/>
      <c r="E21" s="1"/>
    </row>
    <row r="22" spans="3:5" x14ac:dyDescent="0.2">
      <c r="C22" s="1"/>
      <c r="E22" s="1"/>
    </row>
    <row r="23" spans="3:5" x14ac:dyDescent="0.2">
      <c r="C23" s="1"/>
      <c r="E23" s="1"/>
    </row>
    <row r="24" spans="3:5" x14ac:dyDescent="0.2">
      <c r="C24" s="1"/>
      <c r="E24" s="1"/>
    </row>
    <row r="25" spans="3:5" x14ac:dyDescent="0.2">
      <c r="C25" s="1"/>
      <c r="E25" s="1"/>
    </row>
    <row r="26" spans="3:5" x14ac:dyDescent="0.2">
      <c r="C26" s="1"/>
      <c r="E26" s="1"/>
    </row>
    <row r="27" spans="3:5" x14ac:dyDescent="0.2">
      <c r="C27" s="1"/>
      <c r="E27" s="1"/>
    </row>
    <row r="28" spans="3:5" x14ac:dyDescent="0.2">
      <c r="C28" s="1"/>
      <c r="E28" s="1"/>
    </row>
    <row r="29" spans="3:5" x14ac:dyDescent="0.2">
      <c r="C29" s="1"/>
      <c r="E29" s="1"/>
    </row>
    <row r="30" spans="3:5" x14ac:dyDescent="0.2">
      <c r="C30" s="1"/>
      <c r="E30" s="1"/>
    </row>
    <row r="31" spans="3:5" x14ac:dyDescent="0.2">
      <c r="C31" s="1"/>
      <c r="E31" s="1"/>
    </row>
    <row r="32" spans="3:5" x14ac:dyDescent="0.2">
      <c r="C32" s="1"/>
      <c r="E32" s="1"/>
    </row>
    <row r="33" spans="3:5" x14ac:dyDescent="0.2">
      <c r="C33" s="1"/>
      <c r="E33" s="1"/>
    </row>
    <row r="34" spans="3:5" x14ac:dyDescent="0.2">
      <c r="C34" s="1"/>
      <c r="E34" s="1"/>
    </row>
    <row r="35" spans="3:5" x14ac:dyDescent="0.2">
      <c r="C35" s="1"/>
      <c r="E35" s="1"/>
    </row>
    <row r="36" spans="3:5" x14ac:dyDescent="0.2">
      <c r="C36" s="1"/>
      <c r="E36" s="1"/>
    </row>
    <row r="37" spans="3:5" x14ac:dyDescent="0.2">
      <c r="C37" s="1"/>
      <c r="E37" s="1"/>
    </row>
    <row r="38" spans="3:5" x14ac:dyDescent="0.2">
      <c r="C38" s="1"/>
      <c r="E38" s="1"/>
    </row>
    <row r="39" spans="3:5" x14ac:dyDescent="0.2">
      <c r="C39" s="1"/>
      <c r="E39" s="1"/>
    </row>
    <row r="40" spans="3:5" x14ac:dyDescent="0.2">
      <c r="C40" s="1"/>
      <c r="E40" s="1"/>
    </row>
    <row r="41" spans="3:5" x14ac:dyDescent="0.2">
      <c r="C41" s="1"/>
      <c r="E41" s="1"/>
    </row>
    <row r="42" spans="3:5" x14ac:dyDescent="0.2">
      <c r="C42" s="1"/>
      <c r="E42" s="1"/>
    </row>
    <row r="43" spans="3:5" x14ac:dyDescent="0.2">
      <c r="C43" s="1"/>
      <c r="E43" s="1"/>
    </row>
    <row r="44" spans="3:5" x14ac:dyDescent="0.2">
      <c r="C44" s="1"/>
      <c r="E44" s="1"/>
    </row>
    <row r="45" spans="3:5" x14ac:dyDescent="0.2">
      <c r="C45" s="1"/>
      <c r="E45" s="1"/>
    </row>
    <row r="46" spans="3:5" x14ac:dyDescent="0.2">
      <c r="C46" s="1"/>
      <c r="E46" s="1"/>
    </row>
    <row r="47" spans="3:5" x14ac:dyDescent="0.2">
      <c r="C47" s="1"/>
      <c r="E47" s="1"/>
    </row>
    <row r="48" spans="3:5" x14ac:dyDescent="0.2">
      <c r="C48" s="1"/>
      <c r="E48" s="1"/>
    </row>
    <row r="49" spans="3:5" x14ac:dyDescent="0.2">
      <c r="C49" s="1"/>
      <c r="E49" s="1"/>
    </row>
    <row r="50" spans="3:5" x14ac:dyDescent="0.2">
      <c r="C50" s="1"/>
      <c r="E50" s="1"/>
    </row>
    <row r="51" spans="3:5" x14ac:dyDescent="0.2">
      <c r="C51" s="1"/>
      <c r="E51" s="1"/>
    </row>
    <row r="52" spans="3:5" x14ac:dyDescent="0.2">
      <c r="C52" s="1"/>
      <c r="E52" s="1"/>
    </row>
    <row r="53" spans="3:5" x14ac:dyDescent="0.2">
      <c r="C53" s="1"/>
      <c r="E53" s="1"/>
    </row>
    <row r="54" spans="3:5" x14ac:dyDescent="0.2">
      <c r="C54" s="1"/>
      <c r="E54" s="1"/>
    </row>
    <row r="55" spans="3:5" x14ac:dyDescent="0.2">
      <c r="C55" s="1"/>
      <c r="E55" s="1"/>
    </row>
    <row r="56" spans="3:5" x14ac:dyDescent="0.2">
      <c r="C56" s="1"/>
      <c r="E56" s="1"/>
    </row>
    <row r="57" spans="3:5" x14ac:dyDescent="0.2">
      <c r="C57" s="1"/>
      <c r="E57" s="1"/>
    </row>
    <row r="58" spans="3:5" x14ac:dyDescent="0.2">
      <c r="C58" s="1"/>
      <c r="E58" s="1"/>
    </row>
    <row r="59" spans="3:5" x14ac:dyDescent="0.2">
      <c r="C59" s="1"/>
      <c r="E59" s="1"/>
    </row>
    <row r="60" spans="3:5" x14ac:dyDescent="0.2">
      <c r="C60" s="1"/>
      <c r="E6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0284-3C8C-D54F-BFC6-E3A5E27744E0}">
  <dimension ref="A1:J60"/>
  <sheetViews>
    <sheetView workbookViewId="0">
      <selection sqref="A1:J5"/>
    </sheetView>
  </sheetViews>
  <sheetFormatPr baseColWidth="10" defaultRowHeight="16" x14ac:dyDescent="0.2"/>
  <cols>
    <col min="4" max="4" width="11.6640625" bestFit="1" customWidth="1"/>
  </cols>
  <sheetData>
    <row r="1" spans="1:10" ht="18" x14ac:dyDescent="0.2">
      <c r="A1" s="3">
        <f>COS(главная!A1*PI()/180)</f>
        <v>0.7771459614569709</v>
      </c>
      <c r="B1" s="3">
        <f>COS(главная!B1*PI()/180)</f>
        <v>0.73135370161917057</v>
      </c>
      <c r="C1" s="3">
        <f>COS(главная!C1*PI()/180)</f>
        <v>0.68199836006249848</v>
      </c>
      <c r="D1" s="3">
        <f>COS(главная!D1*PI()/180)</f>
        <v>0.6293203910498375</v>
      </c>
      <c r="E1" s="3">
        <f>COS(главная!E1*PI()/180)</f>
        <v>0.57357643635104616</v>
      </c>
      <c r="F1" s="3">
        <f>COS(главная!F1*PI()/180)</f>
        <v>0.51503807491005438</v>
      </c>
      <c r="G1" s="3">
        <f>COS(главная!G1*PI()/180)</f>
        <v>0.4539904997395468</v>
      </c>
      <c r="H1" s="3">
        <f>COS(главная!H1*PI()/180)</f>
        <v>0.39073112848927394</v>
      </c>
      <c r="I1" s="3">
        <f>COS(главная!I1*PI()/180)</f>
        <v>0.32556815445715676</v>
      </c>
      <c r="J1" s="3">
        <f>COS(главная!J1*PI()/180)</f>
        <v>0.25881904510252074</v>
      </c>
    </row>
    <row r="2" spans="1:10" ht="18" x14ac:dyDescent="0.2">
      <c r="A2" s="3">
        <f>COS(главная!A2*PI()/180)</f>
        <v>0.19080899537654492</v>
      </c>
      <c r="B2" s="3">
        <f>COS(главная!B2*PI()/180)</f>
        <v>0.12186934340514749</v>
      </c>
      <c r="C2" s="3">
        <f>COS(главная!C2*PI()/180)</f>
        <v>5.2335956242943966E-2</v>
      </c>
      <c r="D2" s="3">
        <f>COS(главная!D2*PI()/180)</f>
        <v>-1.7452406437283477E-2</v>
      </c>
      <c r="E2" s="3">
        <f>COS(главная!E2*PI()/180)</f>
        <v>-8.7155742747658235E-2</v>
      </c>
      <c r="F2" s="3">
        <f>COS(главная!F2*PI()/180)</f>
        <v>-0.15643446504023104</v>
      </c>
      <c r="G2" s="3">
        <f>COS(главная!G2*PI()/180)</f>
        <v>-0.22495105434386481</v>
      </c>
      <c r="H2" s="3">
        <f>COS(главная!H2*PI()/180)</f>
        <v>-0.29237170472273666</v>
      </c>
      <c r="I2" s="3">
        <f>COS(главная!I2*PI()/180)</f>
        <v>-0.35836794954530027</v>
      </c>
      <c r="J2" s="3">
        <f>COS(главная!J2*PI()/180)</f>
        <v>-0.42261826174069933</v>
      </c>
    </row>
    <row r="3" spans="1:10" ht="18" x14ac:dyDescent="0.2">
      <c r="A3" s="3">
        <f>COS(главная!A3*PI()/180)</f>
        <v>-0.484809620246337</v>
      </c>
      <c r="B3" s="3">
        <f>COS(главная!B3*PI()/180)</f>
        <v>-0.54463903501502708</v>
      </c>
      <c r="C3" s="3">
        <f>COS(главная!C3*PI()/180)</f>
        <v>-0.60181502315204838</v>
      </c>
      <c r="D3" s="3">
        <f>COS(главная!D3*PI()/180)</f>
        <v>-0.6560590289905075</v>
      </c>
      <c r="E3" s="3">
        <f>COS(главная!E3*PI()/180)</f>
        <v>-0.70710678118654746</v>
      </c>
      <c r="F3" s="3">
        <f>COS(главная!F3*PI()/180)</f>
        <v>-0.75470958022277201</v>
      </c>
      <c r="G3" s="3">
        <f>COS(главная!G3*PI()/180)</f>
        <v>-0.79863551004729294</v>
      </c>
      <c r="H3" s="3">
        <f>COS(главная!H3*PI()/180)</f>
        <v>-0.83867056794542416</v>
      </c>
      <c r="I3" s="3">
        <f>COS(главная!I3*PI()/180)</f>
        <v>-0.87461970713939574</v>
      </c>
      <c r="J3" s="3">
        <f>COS(главная!J3*PI()/180)</f>
        <v>-0.90630778703664994</v>
      </c>
    </row>
    <row r="4" spans="1:10" ht="18" x14ac:dyDescent="0.2">
      <c r="A4" s="3">
        <f>COS(главная!A4*PI()/180)</f>
        <v>-0.90630778703664994</v>
      </c>
      <c r="B4" s="3">
        <f>COS(главная!B4*PI()/180)</f>
        <v>-0.93358042649720174</v>
      </c>
      <c r="C4" s="3">
        <f>COS(главная!C4*PI()/180)</f>
        <v>-0.95630475596303544</v>
      </c>
      <c r="D4" s="3">
        <f>COS(главная!D4*PI()/180)</f>
        <v>-0.97437006478523525</v>
      </c>
      <c r="E4" s="3">
        <f>COS(главная!E4*PI()/180)</f>
        <v>-0.98768834059513766</v>
      </c>
      <c r="F4" s="3">
        <f>COS(главная!F4*PI()/180)</f>
        <v>-0.99619469809174555</v>
      </c>
      <c r="G4" s="3">
        <f>COS(главная!G4*PI()/180)</f>
        <v>-0.99984769515639127</v>
      </c>
      <c r="H4" s="3">
        <f>COS(главная!H4*PI()/180)</f>
        <v>-0.99862953475457383</v>
      </c>
      <c r="I4" s="3">
        <f>COS(главная!I4*PI()/180)</f>
        <v>-0.99254615164132198</v>
      </c>
      <c r="J4" s="3">
        <f>COS(главная!J4*PI()/180)</f>
        <v>-0.98162718344766398</v>
      </c>
    </row>
    <row r="5" spans="1:10" ht="18" x14ac:dyDescent="0.2">
      <c r="A5" s="3">
        <f>COS(главная!A5*PI()/180)</f>
        <v>-0.96592582628906842</v>
      </c>
      <c r="B5" s="3">
        <f>COS(главная!B5*PI()/180)</f>
        <v>-0.94551857559931674</v>
      </c>
      <c r="C5" s="3">
        <f>COS(главная!C5*PI()/180)</f>
        <v>-0.92050485345244037</v>
      </c>
      <c r="D5" s="3">
        <f>COS(главная!D5*PI()/180)</f>
        <v>-0.89100652418836812</v>
      </c>
      <c r="E5" s="3">
        <f>COS(главная!E5*PI()/180)</f>
        <v>-0.85716730070211233</v>
      </c>
      <c r="F5" s="3">
        <f>COS(главная!F5*PI()/180)</f>
        <v>-0.81915204428899202</v>
      </c>
      <c r="G5" s="3">
        <f>COS(главная!G5*PI()/180)</f>
        <v>-0.77714596145697079</v>
      </c>
      <c r="H5" s="3">
        <f>COS(главная!H5*PI()/180)</f>
        <v>-0.73135370161917057</v>
      </c>
      <c r="I5" s="3">
        <f>COS(главная!I5*PI()/180)</f>
        <v>-0.68199836006249892</v>
      </c>
      <c r="J5" s="3">
        <f>COS(главная!J5*PI()/180)</f>
        <v>-0.62932039104983717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12" spans="1:10" x14ac:dyDescent="0.2">
      <c r="C12" s="1"/>
      <c r="D12" s="1"/>
      <c r="E12" s="1"/>
    </row>
    <row r="13" spans="1:10" x14ac:dyDescent="0.2">
      <c r="C13" s="1"/>
      <c r="D13" s="1"/>
      <c r="E13" s="1"/>
    </row>
    <row r="14" spans="1:10" x14ac:dyDescent="0.2">
      <c r="C14" s="1"/>
      <c r="D14" s="1"/>
      <c r="E14" s="1"/>
    </row>
    <row r="15" spans="1:10" x14ac:dyDescent="0.2">
      <c r="C15" s="1"/>
      <c r="D15" s="1"/>
      <c r="E15" s="1"/>
    </row>
    <row r="16" spans="1:10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77B8-518F-C441-817F-B2674F60AFB8}">
  <dimension ref="A1:J60"/>
  <sheetViews>
    <sheetView workbookViewId="0">
      <selection activeCell="D2" sqref="D2"/>
    </sheetView>
  </sheetViews>
  <sheetFormatPr baseColWidth="10" defaultRowHeight="16" x14ac:dyDescent="0.2"/>
  <cols>
    <col min="1" max="2" width="11.6640625" bestFit="1" customWidth="1"/>
    <col min="3" max="3" width="12.1640625" bestFit="1" customWidth="1"/>
    <col min="4" max="5" width="13" bestFit="1" customWidth="1"/>
    <col min="6" max="10" width="11.6640625" bestFit="1" customWidth="1"/>
  </cols>
  <sheetData>
    <row r="1" spans="1:10" ht="18" x14ac:dyDescent="0.2">
      <c r="A1" s="3">
        <f>TAN(главная!A1*PI()/180)</f>
        <v>0.80978403319500702</v>
      </c>
      <c r="B1" s="3">
        <f>TAN(главная!B1*PI()/180)</f>
        <v>0.93251508613766154</v>
      </c>
      <c r="C1" s="3">
        <f>TAN(главная!C1*PI()/180)</f>
        <v>1.0723687100246826</v>
      </c>
      <c r="D1" s="3">
        <f>TAN(главная!D1*PI()/180)</f>
        <v>1.2348971565350511</v>
      </c>
      <c r="E1" s="3">
        <f>TAN(главная!E1*PI()/180)</f>
        <v>1.4281480067421144</v>
      </c>
      <c r="F1" s="3">
        <f>TAN(главная!F1*PI()/180)</f>
        <v>1.6642794823505174</v>
      </c>
      <c r="G1" s="3">
        <f>TAN(главная!G1*PI()/180)</f>
        <v>1.9626105055051504</v>
      </c>
      <c r="H1" s="3">
        <f>TAN(главная!H1*PI()/180)</f>
        <v>2.3558523658237518</v>
      </c>
      <c r="I1" s="3">
        <f>TAN(главная!I1*PI()/180)</f>
        <v>2.9042108776758222</v>
      </c>
      <c r="J1" s="3">
        <f>TAN(главная!J1*PI()/180)</f>
        <v>3.7320508075688776</v>
      </c>
    </row>
    <row r="2" spans="1:10" ht="18" x14ac:dyDescent="0.2">
      <c r="A2" s="3">
        <f>TAN(главная!A2*PI()/180)</f>
        <v>5.1445540159703071</v>
      </c>
      <c r="B2" s="3">
        <f>TAN(главная!B2*PI()/180)</f>
        <v>8.1443464279745932</v>
      </c>
      <c r="C2" s="3">
        <f>TAN(главная!C2*PI()/180)</f>
        <v>19.081136687728161</v>
      </c>
      <c r="D2" s="3"/>
      <c r="E2" s="3">
        <f>TAN(главная!E2*PI()/180)</f>
        <v>-11.430052302761336</v>
      </c>
      <c r="F2" s="3">
        <f>TAN(главная!F2*PI()/180)</f>
        <v>-6.3137515146750367</v>
      </c>
      <c r="G2" s="3">
        <f>TAN(главная!G2*PI()/180)</f>
        <v>-4.331475874284159</v>
      </c>
      <c r="H2" s="3">
        <f>TAN(главная!H2*PI()/180)</f>
        <v>-3.2708526184841422</v>
      </c>
      <c r="I2" s="3">
        <f>TAN(главная!I2*PI()/180)</f>
        <v>-2.6050890646938014</v>
      </c>
      <c r="J2" s="3">
        <f>TAN(главная!J2*PI()/180)</f>
        <v>-2.1445069205095595</v>
      </c>
    </row>
    <row r="3" spans="1:10" ht="18" x14ac:dyDescent="0.2">
      <c r="A3" s="3">
        <f>TAN(главная!A3*PI()/180)</f>
        <v>-1.804047755271424</v>
      </c>
      <c r="B3" s="3">
        <f>TAN(главная!B3*PI()/180)</f>
        <v>-1.5398649638145827</v>
      </c>
      <c r="C3" s="3">
        <f>TAN(главная!C3*PI()/180)</f>
        <v>-1.3270448216204096</v>
      </c>
      <c r="D3" s="3">
        <f>TAN(главная!D3*PI()/180)</f>
        <v>-1.150368407221009</v>
      </c>
      <c r="E3" s="3">
        <f>TAN(главная!E3*PI()/180)</f>
        <v>-1.0000000000000002</v>
      </c>
      <c r="F3" s="3">
        <f>TAN(главная!F3*PI()/180)</f>
        <v>-0.86928673781622667</v>
      </c>
      <c r="G3" s="3">
        <f>TAN(главная!G3*PI()/180)</f>
        <v>-0.75355405010279397</v>
      </c>
      <c r="H3" s="3">
        <f>TAN(главная!H3*PI()/180)</f>
        <v>-0.64940759319751029</v>
      </c>
      <c r="I3" s="3">
        <f>TAN(главная!I3*PI()/180)</f>
        <v>-0.5543090514527691</v>
      </c>
      <c r="J3" s="3">
        <f>TAN(главная!J3*PI()/180)</f>
        <v>-0.46630765815499864</v>
      </c>
    </row>
    <row r="4" spans="1:10" ht="18" x14ac:dyDescent="0.2">
      <c r="A4" s="3">
        <f>TAN(главная!A4*PI()/180)</f>
        <v>-0.46630765815499864</v>
      </c>
      <c r="B4" s="3">
        <f>TAN(главная!B4*PI()/180)</f>
        <v>-0.38386403503541577</v>
      </c>
      <c r="C4" s="3">
        <f>TAN(главная!C4*PI()/180)</f>
        <v>-0.30573068145866067</v>
      </c>
      <c r="D4" s="3">
        <f>TAN(главная!D4*PI()/180)</f>
        <v>-0.23086819112556287</v>
      </c>
      <c r="E4" s="3">
        <f>TAN(главная!E4*PI()/180)</f>
        <v>-0.15838444032453641</v>
      </c>
      <c r="F4" s="3">
        <f>TAN(главная!F4*PI()/180)</f>
        <v>-8.7488663525924479E-2</v>
      </c>
      <c r="G4" s="3">
        <f>TAN(главная!G4*PI()/180)</f>
        <v>-1.7455064928217509E-2</v>
      </c>
      <c r="H4" s="3">
        <f>TAN(главная!H4*PI()/180)</f>
        <v>5.2407779283040933E-2</v>
      </c>
      <c r="I4" s="3">
        <f>TAN(главная!I4*PI()/180)</f>
        <v>0.12278456090290486</v>
      </c>
      <c r="J4" s="3">
        <f>TAN(главная!J4*PI()/180)</f>
        <v>0.19438030913771839</v>
      </c>
    </row>
    <row r="5" spans="1:10" ht="18" x14ac:dyDescent="0.2">
      <c r="A5" s="3">
        <f>TAN(главная!A5*PI()/180)</f>
        <v>0.26794919243112225</v>
      </c>
      <c r="B5" s="3">
        <f>TAN(главная!B5*PI()/180)</f>
        <v>0.34432761328966538</v>
      </c>
      <c r="C5" s="3">
        <f>TAN(главная!C5*PI()/180)</f>
        <v>0.42447481620960448</v>
      </c>
      <c r="D5" s="3">
        <f>TAN(главная!D5*PI()/180)</f>
        <v>0.50952544949442813</v>
      </c>
      <c r="E5" s="3">
        <f>TAN(главная!E5*PI()/180)</f>
        <v>0.60086061902756038</v>
      </c>
      <c r="F5" s="3">
        <f>TAN(главная!F5*PI()/180)</f>
        <v>0.70020753820970916</v>
      </c>
      <c r="G5" s="3">
        <f>TAN(главная!G5*PI()/180)</f>
        <v>0.80978403319500736</v>
      </c>
      <c r="H5" s="3">
        <f>TAN(главная!H5*PI()/180)</f>
        <v>0.93251508613766132</v>
      </c>
      <c r="I5" s="3">
        <f>TAN(главная!I5*PI()/180)</f>
        <v>1.0723687100246813</v>
      </c>
      <c r="J5" s="3">
        <f>TAN(главная!J5*PI()/180)</f>
        <v>1.2348971565350524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12" spans="1:10" x14ac:dyDescent="0.2">
      <c r="C12" s="1"/>
      <c r="E12" s="1"/>
    </row>
    <row r="13" spans="1:10" x14ac:dyDescent="0.2">
      <c r="C13" s="1"/>
      <c r="E13" s="1"/>
    </row>
    <row r="14" spans="1:10" x14ac:dyDescent="0.2">
      <c r="C14" s="1"/>
      <c r="E14" s="1"/>
    </row>
    <row r="15" spans="1:10" x14ac:dyDescent="0.2">
      <c r="C15" s="1"/>
      <c r="E15" s="1"/>
    </row>
    <row r="16" spans="1:10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  <row r="21" spans="3:5" x14ac:dyDescent="0.2">
      <c r="C21" s="1"/>
      <c r="E21" s="1"/>
    </row>
    <row r="22" spans="3:5" x14ac:dyDescent="0.2">
      <c r="C22" s="1"/>
      <c r="E22" s="1"/>
    </row>
    <row r="23" spans="3:5" x14ac:dyDescent="0.2">
      <c r="C23" s="1"/>
      <c r="E23" s="1"/>
    </row>
    <row r="24" spans="3:5" x14ac:dyDescent="0.2">
      <c r="C24" s="1"/>
      <c r="E24" s="1"/>
    </row>
    <row r="25" spans="3:5" x14ac:dyDescent="0.2">
      <c r="C25" s="1"/>
      <c r="E25" s="1"/>
    </row>
    <row r="26" spans="3:5" x14ac:dyDescent="0.2">
      <c r="C26" s="1"/>
      <c r="E26" s="1"/>
    </row>
    <row r="27" spans="3:5" x14ac:dyDescent="0.2">
      <c r="C27" s="1"/>
      <c r="E27" s="1"/>
    </row>
    <row r="28" spans="3:5" x14ac:dyDescent="0.2">
      <c r="C28" s="1"/>
      <c r="E28" s="1"/>
    </row>
    <row r="29" spans="3:5" x14ac:dyDescent="0.2">
      <c r="C29" s="1"/>
      <c r="E29" s="1"/>
    </row>
    <row r="30" spans="3:5" x14ac:dyDescent="0.2">
      <c r="C30" s="1"/>
      <c r="E30" s="1"/>
    </row>
    <row r="31" spans="3:5" x14ac:dyDescent="0.2">
      <c r="C31" s="1"/>
      <c r="E31" s="1"/>
    </row>
    <row r="32" spans="3:5" x14ac:dyDescent="0.2">
      <c r="C32" s="1"/>
      <c r="E32" s="1"/>
    </row>
    <row r="33" spans="3:5" x14ac:dyDescent="0.2">
      <c r="C33" s="1"/>
      <c r="E33" s="1"/>
    </row>
    <row r="34" spans="3:5" x14ac:dyDescent="0.2">
      <c r="C34" s="1"/>
      <c r="E34" s="1"/>
    </row>
    <row r="35" spans="3:5" x14ac:dyDescent="0.2">
      <c r="C35" s="1"/>
      <c r="E35" s="1"/>
    </row>
    <row r="36" spans="3:5" x14ac:dyDescent="0.2">
      <c r="C36" s="1"/>
      <c r="E36" s="1"/>
    </row>
    <row r="37" spans="3:5" x14ac:dyDescent="0.2">
      <c r="C37" s="1"/>
      <c r="E37" s="1"/>
    </row>
    <row r="38" spans="3:5" x14ac:dyDescent="0.2">
      <c r="C38" s="1"/>
      <c r="E38" s="1"/>
    </row>
    <row r="39" spans="3:5" x14ac:dyDescent="0.2">
      <c r="C39" s="1"/>
      <c r="E39" s="1"/>
    </row>
    <row r="40" spans="3:5" x14ac:dyDescent="0.2">
      <c r="C40" s="1"/>
      <c r="E40" s="1"/>
    </row>
    <row r="41" spans="3:5" x14ac:dyDescent="0.2">
      <c r="C41" s="1"/>
      <c r="E41" s="1"/>
    </row>
    <row r="42" spans="3:5" x14ac:dyDescent="0.2">
      <c r="C42" s="1"/>
      <c r="E42" s="1"/>
    </row>
    <row r="43" spans="3:5" x14ac:dyDescent="0.2">
      <c r="C43" s="1"/>
      <c r="E43" s="1"/>
    </row>
    <row r="44" spans="3:5" x14ac:dyDescent="0.2">
      <c r="C44" s="1"/>
      <c r="E44" s="1"/>
    </row>
    <row r="45" spans="3:5" x14ac:dyDescent="0.2">
      <c r="C45" s="1"/>
      <c r="E45" s="1"/>
    </row>
    <row r="46" spans="3:5" x14ac:dyDescent="0.2">
      <c r="C46" s="1"/>
      <c r="E46" s="1"/>
    </row>
    <row r="47" spans="3:5" x14ac:dyDescent="0.2">
      <c r="C47" s="1"/>
      <c r="E47" s="1"/>
    </row>
    <row r="48" spans="3:5" x14ac:dyDescent="0.2">
      <c r="C48" s="1"/>
      <c r="E48" s="1"/>
    </row>
    <row r="49" spans="3:5" x14ac:dyDescent="0.2">
      <c r="C49" s="1"/>
      <c r="E49" s="1"/>
    </row>
    <row r="50" spans="3:5" x14ac:dyDescent="0.2">
      <c r="C50" s="1"/>
      <c r="E50" s="1"/>
    </row>
    <row r="51" spans="3:5" x14ac:dyDescent="0.2">
      <c r="C51" s="1"/>
      <c r="E51" s="1"/>
    </row>
    <row r="52" spans="3:5" x14ac:dyDescent="0.2">
      <c r="C52" s="1"/>
      <c r="E52" s="1"/>
    </row>
    <row r="53" spans="3:5" x14ac:dyDescent="0.2">
      <c r="C53" s="1"/>
      <c r="E53" s="1"/>
    </row>
    <row r="54" spans="3:5" x14ac:dyDescent="0.2">
      <c r="C54" s="1"/>
      <c r="E54" s="1"/>
    </row>
    <row r="55" spans="3:5" x14ac:dyDescent="0.2">
      <c r="C55" s="1"/>
      <c r="E55" s="1"/>
    </row>
    <row r="56" spans="3:5" x14ac:dyDescent="0.2">
      <c r="C56" s="1"/>
      <c r="E56" s="1"/>
    </row>
    <row r="57" spans="3:5" x14ac:dyDescent="0.2">
      <c r="C57" s="1"/>
      <c r="E57" s="1"/>
    </row>
    <row r="58" spans="3:5" x14ac:dyDescent="0.2">
      <c r="C58" s="1"/>
      <c r="E58" s="1"/>
    </row>
    <row r="59" spans="3:5" x14ac:dyDescent="0.2">
      <c r="C59" s="1"/>
      <c r="E59" s="1"/>
    </row>
    <row r="60" spans="3:5" x14ac:dyDescent="0.2">
      <c r="C60" s="1"/>
      <c r="E6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2360-518E-CB47-A38A-D752256BF611}">
  <dimension ref="A1:J60"/>
  <sheetViews>
    <sheetView tabSelected="1" zoomScaleNormal="187" workbookViewId="0">
      <selection activeCell="I10" sqref="I10"/>
    </sheetView>
  </sheetViews>
  <sheetFormatPr baseColWidth="10" defaultRowHeight="16" x14ac:dyDescent="0.2"/>
  <cols>
    <col min="1" max="2" width="14.33203125" bestFit="1" customWidth="1"/>
    <col min="3" max="3" width="15.33203125" bestFit="1" customWidth="1"/>
    <col min="4" max="5" width="14.33203125" bestFit="1" customWidth="1"/>
    <col min="6" max="6" width="15.33203125" bestFit="1" customWidth="1"/>
    <col min="7" max="10" width="14.33203125" bestFit="1" customWidth="1"/>
  </cols>
  <sheetData>
    <row r="1" spans="1:10" ht="18" x14ac:dyDescent="0.2">
      <c r="A1" s="3">
        <f>_xlfn.COT(главная!A1*PI()/180)</f>
        <v>1.2348971565350515</v>
      </c>
      <c r="B1" s="3">
        <f>_xlfn.COT(главная!B1*PI()/180)</f>
        <v>1.0723687100246828</v>
      </c>
      <c r="C1" s="3">
        <f>_xlfn.COT(главная!C1*PI()/180)</f>
        <v>0.93251508613766165</v>
      </c>
      <c r="D1" s="3">
        <f>_xlfn.COT(главная!D1*PI()/180)</f>
        <v>0.80978403319500736</v>
      </c>
      <c r="E1" s="3">
        <f>_xlfn.COT(главная!E1*PI()/180)</f>
        <v>0.70020753820970982</v>
      </c>
      <c r="F1" s="3">
        <f>_xlfn.COT(главная!F1*PI()/180)</f>
        <v>0.60086061902756061</v>
      </c>
      <c r="G1" s="3">
        <f>_xlfn.COT(главная!G1*PI()/180)</f>
        <v>0.50952544949442891</v>
      </c>
      <c r="H1" s="3">
        <f>_xlfn.COT(главная!H1*PI()/180)</f>
        <v>0.42447481620960492</v>
      </c>
      <c r="I1" s="3">
        <f>_xlfn.COT(главная!I1*PI()/180)</f>
        <v>0.34432761328966532</v>
      </c>
      <c r="J1" s="3">
        <f>_xlfn.COT(главная!J1*PI()/180)</f>
        <v>0.2679491924311227</v>
      </c>
    </row>
    <row r="2" spans="1:10" ht="18" x14ac:dyDescent="0.2">
      <c r="A2" s="3">
        <f>_xlfn.COT(главная!A2*PI()/180)</f>
        <v>0.19438030913771859</v>
      </c>
      <c r="B2" s="3">
        <f>_xlfn.COT(главная!B2*PI()/180)</f>
        <v>0.1227845609029046</v>
      </c>
      <c r="C2" s="3">
        <f>_xlfn.COT(главная!C2*PI()/180)</f>
        <v>5.2407779283041342E-2</v>
      </c>
      <c r="D2" s="3">
        <f>_xlfn.COT(главная!D2*PI()/180)</f>
        <v>-1.7455064928217547E-2</v>
      </c>
      <c r="E2" s="3">
        <f>_xlfn.COT(главная!E2*PI()/180)</f>
        <v>-8.7488663525924062E-2</v>
      </c>
      <c r="F2" s="3">
        <f>_xlfn.COT(главная!F2*PI()/180)</f>
        <v>-0.15838444032453644</v>
      </c>
      <c r="G2" s="3">
        <f>_xlfn.COT(главная!G2*PI()/180)</f>
        <v>-0.23086819112556292</v>
      </c>
      <c r="H2" s="3">
        <f>_xlfn.COT(главная!H2*PI()/180)</f>
        <v>-0.30573068145866023</v>
      </c>
      <c r="I2" s="3">
        <f>_xlfn.COT(главная!I2*PI()/180)</f>
        <v>-0.38386403503541583</v>
      </c>
      <c r="J2" s="3">
        <f>_xlfn.COT(главная!J2*PI()/180)</f>
        <v>-0.46630765815499842</v>
      </c>
    </row>
    <row r="3" spans="1:10" ht="18" x14ac:dyDescent="0.2">
      <c r="A3" s="3">
        <f>_xlfn.COT(главная!A3*PI()/180)</f>
        <v>-0.55430905145276888</v>
      </c>
      <c r="B3" s="3">
        <f>_xlfn.COT(главная!B3*PI()/180)</f>
        <v>-0.64940759319751062</v>
      </c>
      <c r="C3" s="3">
        <f>_xlfn.COT(главная!C3*PI()/180)</f>
        <v>-0.75355405010279441</v>
      </c>
      <c r="D3" s="3">
        <f>_xlfn.COT(главная!D3*PI()/180)</f>
        <v>-0.86928673781622712</v>
      </c>
      <c r="E3" s="3">
        <f>_xlfn.COT(главная!E3*PI()/180)</f>
        <v>-0.99999999999999978</v>
      </c>
      <c r="F3" s="3">
        <f>_xlfn.COT(главная!F3*PI()/180)</f>
        <v>-1.1503684072210096</v>
      </c>
      <c r="G3" s="3">
        <f>_xlfn.COT(главная!G3*PI()/180)</f>
        <v>-1.3270448216204103</v>
      </c>
      <c r="H3" s="3">
        <f>_xlfn.COT(главная!H3*PI()/180)</f>
        <v>-1.5398649638145836</v>
      </c>
      <c r="I3" s="3">
        <f>_xlfn.COT(главная!I3*PI()/180)</f>
        <v>-1.8040477552714234</v>
      </c>
      <c r="J3" s="3">
        <f>_xlfn.COT(главная!J3*PI()/180)</f>
        <v>-2.1445069205095586</v>
      </c>
    </row>
    <row r="4" spans="1:10" ht="18" x14ac:dyDescent="0.2">
      <c r="A4" s="3">
        <f>_xlfn.COT(главная!A4*PI()/180)</f>
        <v>-2.1445069205095586</v>
      </c>
      <c r="B4" s="3">
        <f>_xlfn.COT(главная!B4*PI()/180)</f>
        <v>-2.6050890646938019</v>
      </c>
      <c r="C4" s="3">
        <f>_xlfn.COT(главная!C4*PI()/180)</f>
        <v>-3.2708526184841373</v>
      </c>
      <c r="D4" s="3">
        <f>_xlfn.COT(главная!D4*PI()/180)</f>
        <v>-4.3314758742841599</v>
      </c>
      <c r="E4" s="3">
        <f>_xlfn.COT(главная!E4*PI()/180)</f>
        <v>-6.3137515146750385</v>
      </c>
      <c r="F4" s="3">
        <f>_xlfn.COT(главная!F4*PI()/180)</f>
        <v>-11.430052302761281</v>
      </c>
      <c r="G4" s="3"/>
      <c r="H4" s="3">
        <f>_xlfn.COT(главная!H4*PI()/180)</f>
        <v>19.081136687728311</v>
      </c>
      <c r="I4" s="3">
        <f>_xlfn.COT(главная!I4*PI()/180)</f>
        <v>8.1443464279745754</v>
      </c>
      <c r="J4" s="3">
        <f>_xlfn.COT(главная!J4*PI()/180)</f>
        <v>5.1445540159703125</v>
      </c>
    </row>
    <row r="5" spans="1:10" ht="18" x14ac:dyDescent="0.2">
      <c r="A5" s="3">
        <f>_xlfn.COT(главная!A5*PI()/180)</f>
        <v>3.7320508075688834</v>
      </c>
      <c r="B5" s="3">
        <f>_xlfn.COT(главная!B5*PI()/180)</f>
        <v>2.9042108776758218</v>
      </c>
      <c r="C5" s="3">
        <f>_xlfn.COT(главная!C5*PI()/180)</f>
        <v>2.3558523658237545</v>
      </c>
      <c r="D5" s="3">
        <f>_xlfn.COT(главная!D5*PI()/180)</f>
        <v>1.9626105055051533</v>
      </c>
      <c r="E5" s="3">
        <f>_xlfn.COT(главная!E5*PI()/180)</f>
        <v>1.664279482350518</v>
      </c>
      <c r="F5" s="3">
        <f>_xlfn.COT(главная!F5*PI()/180)</f>
        <v>1.4281480067421157</v>
      </c>
      <c r="G5" s="3">
        <f>_xlfn.COT(главная!G5*PI()/180)</f>
        <v>1.2348971565350511</v>
      </c>
      <c r="H5" s="3">
        <f>_xlfn.COT(главная!H5*PI()/180)</f>
        <v>1.072368710024683</v>
      </c>
      <c r="I5" s="3">
        <f>_xlfn.COT(главная!I5*PI()/180)</f>
        <v>0.93251508613766276</v>
      </c>
      <c r="J5" s="3">
        <f>_xlfn.COT(главная!J5*PI()/180)</f>
        <v>0.80978403319500647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12" spans="1:10" x14ac:dyDescent="0.2">
      <c r="C12" s="1"/>
      <c r="D12" s="1"/>
      <c r="E12" s="1"/>
    </row>
    <row r="13" spans="1:10" x14ac:dyDescent="0.2">
      <c r="C13" s="1"/>
      <c r="D13" s="1"/>
      <c r="E13" s="1"/>
    </row>
    <row r="14" spans="1:10" x14ac:dyDescent="0.2">
      <c r="C14" s="1"/>
      <c r="D14" s="1"/>
      <c r="E14" s="1"/>
    </row>
    <row r="15" spans="1:10" x14ac:dyDescent="0.2">
      <c r="C15" s="1"/>
      <c r="D15" s="1"/>
      <c r="E15" s="1"/>
    </row>
    <row r="16" spans="1:10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главная</vt:lpstr>
      <vt:lpstr>sin</vt:lpstr>
      <vt:lpstr>cos</vt:lpstr>
      <vt:lpstr>tg</vt:lpstr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2023-09-19T06:25:32Z</dcterms:created>
  <dcterms:modified xsi:type="dcterms:W3CDTF">2023-09-28T15:20:12Z</dcterms:modified>
</cp:coreProperties>
</file>