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tsani\Documents\EXCEL_LESSONS\excel files\"/>
    </mc:Choice>
  </mc:AlternateContent>
  <xr:revisionPtr revIDLastSave="0" documentId="13_ncr:1_{958FA263-F688-4F09-84AE-AEFE5E114FAE}" xr6:coauthVersionLast="46" xr6:coauthVersionMax="46" xr10:uidLastSave="{00000000-0000-0000-0000-000000000000}"/>
  <bookViews>
    <workbookView xWindow="-108" yWindow="-108" windowWidth="23256" windowHeight="12576" xr2:uid="{C9DBBC02-71CD-4AD5-A2BA-6ED93FAA735B}"/>
  </bookViews>
  <sheets>
    <sheet name="LIST" sheetId="1" r:id="rId1"/>
    <sheet name="BON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C3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3" i="1"/>
  <c r="C4" i="1" s="1"/>
  <c r="F2" i="1"/>
  <c r="F4" i="1" l="1"/>
  <c r="C5" i="1"/>
  <c r="D31" i="1"/>
  <c r="D32" i="1" s="1"/>
  <c r="F3" i="1"/>
  <c r="C6" i="1" l="1"/>
  <c r="F5" i="1"/>
  <c r="F6" i="1" l="1"/>
  <c r="C7" i="1"/>
  <c r="C8" i="1" l="1"/>
  <c r="F7" i="1"/>
  <c r="C9" i="1" l="1"/>
  <c r="F8" i="1"/>
  <c r="C10" i="1" l="1"/>
  <c r="F9" i="1"/>
  <c r="F10" i="1" l="1"/>
  <c r="C11" i="1"/>
  <c r="F11" i="1" l="1"/>
  <c r="C12" i="1"/>
  <c r="C13" i="1" l="1"/>
  <c r="F12" i="1"/>
  <c r="C14" i="1" l="1"/>
  <c r="F13" i="1"/>
  <c r="F14" i="1" l="1"/>
  <c r="C15" i="1"/>
  <c r="C16" i="1" l="1"/>
  <c r="F15" i="1"/>
  <c r="C17" i="1" l="1"/>
  <c r="F16" i="1"/>
  <c r="C18" i="1" l="1"/>
  <c r="F17" i="1"/>
  <c r="C19" i="1" l="1"/>
  <c r="F18" i="1"/>
  <c r="F19" i="1" l="1"/>
  <c r="C20" i="1"/>
  <c r="F20" i="1" l="1"/>
  <c r="C21" i="1"/>
  <c r="F21" i="1" l="1"/>
  <c r="C22" i="1"/>
  <c r="C23" i="1" l="1"/>
  <c r="F22" i="1"/>
  <c r="F23" i="1" l="1"/>
  <c r="C24" i="1"/>
  <c r="C25" i="1" l="1"/>
  <c r="F24" i="1"/>
  <c r="F25" i="1" l="1"/>
  <c r="C26" i="1"/>
  <c r="F26" i="1" l="1"/>
  <c r="C27" i="1"/>
  <c r="F27" i="1" l="1"/>
  <c r="C28" i="1"/>
  <c r="F28" i="1" l="1"/>
  <c r="C29" i="1"/>
  <c r="F29" i="1" l="1"/>
  <c r="C30" i="1"/>
  <c r="C31" i="1" l="1"/>
  <c r="F30" i="1"/>
  <c r="F32" i="1" l="1"/>
  <c r="F31" i="1"/>
</calcChain>
</file>

<file path=xl/sharedStrings.xml><?xml version="1.0" encoding="utf-8"?>
<sst xmlns="http://schemas.openxmlformats.org/spreadsheetml/2006/main" count="97" uniqueCount="44">
  <si>
    <t>ΚΩΔΙΚΟΣ</t>
  </si>
  <si>
    <t>ΟΝΟΜΑΤΕΠΩΝΥΜΟ</t>
  </si>
  <si>
    <t>ΜΙΚΤΑ</t>
  </si>
  <si>
    <t>ΦΟΡΟΣ</t>
  </si>
  <si>
    <t>ΤΑΜΕΙΑ ΕΡΓΑΖΌΜΕΝΟΥ</t>
  </si>
  <si>
    <t xml:space="preserve">ΠΛΗΡΩΤΕΟ </t>
  </si>
  <si>
    <t>ΕΡΓΑΖΟΜΕΝΟΣ 1</t>
  </si>
  <si>
    <t xml:space="preserve">ΕΡΓΑΖΟΜΕΝΟΣ 2 </t>
  </si>
  <si>
    <t>ΕΡΓΑΖΟΜΕΝΟΣ 3</t>
  </si>
  <si>
    <t>ΕΡΓΑΖΟΜΕΝΟΣ 4</t>
  </si>
  <si>
    <t>ΕΡΓΑΖΟΜΕΝΟΣ 5</t>
  </si>
  <si>
    <t>ΕΡΓΑΖΟΜΕΝΟΣ 6</t>
  </si>
  <si>
    <t>ΕΡΓΑΖΟΜΕΝΟΣ 7</t>
  </si>
  <si>
    <t>ΕΡΓΑΖΟΜΕΝΟΣ 8</t>
  </si>
  <si>
    <t>ΕΡΓΑΖΟΜΕΝΟΣ 9</t>
  </si>
  <si>
    <t>ΕΡΓΑΖΟΜΕΝΟΣ 10</t>
  </si>
  <si>
    <t>ΕΡΓΑΖΟΜΕΝΟΣ 11</t>
  </si>
  <si>
    <t>ΕΡΓΑΖΟΜΕΝΟΣ 12</t>
  </si>
  <si>
    <t>ΕΡΓΑΖΟΜΕΝΟΣ 13</t>
  </si>
  <si>
    <t>ΕΡΓΑΖΟΜΕΝΟΣ 14</t>
  </si>
  <si>
    <t>ΕΡΓΑΖΟΜΕΝΟΣ 15</t>
  </si>
  <si>
    <t>ΕΡΓΑΖΟΜΕΝΟΣ 16</t>
  </si>
  <si>
    <t>ΕΡΓΑΖΟΜΕΝΟΣ 17</t>
  </si>
  <si>
    <t>ΕΡΓΑΖΟΜΕΝΟΣ 18</t>
  </si>
  <si>
    <t>ΕΡΓΑΖΟΜΕΝΟΣ 19</t>
  </si>
  <si>
    <t>ΕΡΓΑΖΟΜΕΝΟΣ 20</t>
  </si>
  <si>
    <t>ΕΡΓΑΖΟΜΕΝΟΣ 21</t>
  </si>
  <si>
    <t>ΕΡΓΑΖΟΜΕΝΟΣ 22</t>
  </si>
  <si>
    <t>ΕΡΓΑΖΟΜΕΝΟΣ 23</t>
  </si>
  <si>
    <t>ΕΡΓΑΖΟΜΕΝΟΣ 24</t>
  </si>
  <si>
    <t>ΕΡΓΑΖΟΜΕΝΟΣ 25</t>
  </si>
  <si>
    <t>ΕΡΓΑΖΟΜΕΝΟΣ 26</t>
  </si>
  <si>
    <t>ΕΡΓΑΖΟΜΕΝΟΣ 27</t>
  </si>
  <si>
    <t>ΕΡΓΑΖΟΜΕΝΟΣ 28</t>
  </si>
  <si>
    <t>ΕΡΓΑΖΟΜΕΝΟΣ 29</t>
  </si>
  <si>
    <t>ΕΡΓΑΖΟΜΕΝΟΣ 30</t>
  </si>
  <si>
    <t>ΕΡΓΑΖΟΜΕΝΟΣ 31</t>
  </si>
  <si>
    <t xml:space="preserve">ΕΡΓΑΖΟΜΕΝΟΣ 1 </t>
  </si>
  <si>
    <t>ΠΟΣΟΣΤΟ BONUS</t>
  </si>
  <si>
    <t>TMHMA</t>
  </si>
  <si>
    <t xml:space="preserve">ΠΩΛΗΣΕΩΝ </t>
  </si>
  <si>
    <t>ΙΤ</t>
  </si>
  <si>
    <t>ΓΡΑΜΜΑΤΕΙΑ</t>
  </si>
  <si>
    <t xml:space="preserve">ΥΠΟΣΤΗΡΙΞΗ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</si>
</sst>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711573</xdr:colOff>
      <xdr:row>34</xdr:row>
      <xdr:rowOff>180190</xdr:rowOff>
    </xdr:from>
    <xdr:to>
      <xdr:col>11</xdr:col>
      <xdr:colOff>305905</xdr:colOff>
      <xdr:row>39</xdr:row>
      <xdr:rowOff>25678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382227-CDD4-45E2-98DB-F06BA44A5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8676" y="6466690"/>
          <a:ext cx="9102523" cy="769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5EE-584E-45E9-BF11-616B2B62D540}">
  <dimension ref="A1:H32"/>
  <sheetViews>
    <sheetView tabSelected="1" zoomScale="136" zoomScaleNormal="136" workbookViewId="0">
      <selection activeCell="G3" sqref="G3"/>
    </sheetView>
  </sheetViews>
  <sheetFormatPr defaultRowHeight="14.4" x14ac:dyDescent="0.3"/>
  <cols>
    <col min="1" max="1" width="8.44140625" bestFit="1" customWidth="1"/>
    <col min="2" max="2" width="30.77734375" customWidth="1"/>
    <col min="3" max="3" width="6.6640625" bestFit="1" customWidth="1"/>
    <col min="4" max="4" width="7.21875" bestFit="1" customWidth="1"/>
    <col min="5" max="5" width="21.44140625" bestFit="1" customWidth="1"/>
    <col min="6" max="6" width="10.88671875" bestFit="1" customWidth="1"/>
    <col min="7" max="7" width="16.77734375" customWidth="1"/>
    <col min="8" max="8" width="16" bestFit="1" customWidth="1"/>
    <col min="9" max="9" width="11.109375" bestFit="1" customWidth="1"/>
  </cols>
  <sheetData>
    <row r="1" spans="1:8" s="1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39</v>
      </c>
      <c r="H1" s="5" t="s">
        <v>38</v>
      </c>
    </row>
    <row r="2" spans="1:8" x14ac:dyDescent="0.3">
      <c r="A2">
        <v>11851</v>
      </c>
      <c r="B2" t="s">
        <v>6</v>
      </c>
      <c r="C2">
        <v>1000</v>
      </c>
      <c r="D2">
        <v>55</v>
      </c>
      <c r="E2">
        <v>160</v>
      </c>
      <c r="F2">
        <f>C2-D2-E2</f>
        <v>785</v>
      </c>
      <c r="G2" t="str">
        <f>_xlfn.XLOOKUP(A2,BONUS!$B$2:$B$18,BONUS!$A$2:$A$18,"-")</f>
        <v xml:space="preserve">ΠΩΛΗΣΕΩΝ </v>
      </c>
      <c r="H2" s="2">
        <f>_xlfn.XLOOKUP(C2,BONUS!$D$2:$D$5,BONUS!$E$2:$E$5,0,-1)</f>
        <v>0.1</v>
      </c>
    </row>
    <row r="3" spans="1:8" x14ac:dyDescent="0.3">
      <c r="A3">
        <v>11852</v>
      </c>
      <c r="B3" t="s">
        <v>7</v>
      </c>
      <c r="C3">
        <f>C2+10</f>
        <v>1010</v>
      </c>
      <c r="D3">
        <f>D2+2</f>
        <v>57</v>
      </c>
      <c r="E3">
        <f>E2+3</f>
        <v>163</v>
      </c>
      <c r="F3">
        <f t="shared" ref="F3:F32" si="0">C3-D3-E3</f>
        <v>790</v>
      </c>
      <c r="G3" t="str">
        <f>_xlfn.XLOOKUP(A3,BONUS!$B$2:$B$18,BONUS!$A$2:$A$18,"-",0,-1)</f>
        <v xml:space="preserve">ΥΠΟΣΤΗΡΙΞΗ </v>
      </c>
      <c r="H3" s="2">
        <f>_xlfn.XLOOKUP(C3,BONUS!$D$2:$D$5,BONUS!$E$2:$E$5,0,-1)</f>
        <v>0.1</v>
      </c>
    </row>
    <row r="4" spans="1:8" x14ac:dyDescent="0.3">
      <c r="A4">
        <v>11853</v>
      </c>
      <c r="B4" t="s">
        <v>8</v>
      </c>
      <c r="C4">
        <f t="shared" ref="C4:C32" si="1">C3+10</f>
        <v>1020</v>
      </c>
      <c r="D4">
        <f t="shared" ref="D4:D32" si="2">D3+2</f>
        <v>59</v>
      </c>
      <c r="E4">
        <f t="shared" ref="E4:E32" si="3">E3+3</f>
        <v>166</v>
      </c>
      <c r="F4">
        <f t="shared" si="0"/>
        <v>795</v>
      </c>
      <c r="G4" t="str">
        <f>_xlfn.XLOOKUP(A4,BONUS!$B$2:$B$18,BONUS!$A$2:$A$18,"-")</f>
        <v xml:space="preserve">ΠΩΛΗΣΕΩΝ </v>
      </c>
      <c r="H4" s="2">
        <f>_xlfn.XLOOKUP(C4,BONUS!$D$2:$D$5,BONUS!$E$2:$E$5,0,-1)</f>
        <v>0.1</v>
      </c>
    </row>
    <row r="5" spans="1:8" x14ac:dyDescent="0.3">
      <c r="A5">
        <v>11854</v>
      </c>
      <c r="B5" t="s">
        <v>9</v>
      </c>
      <c r="C5">
        <f t="shared" si="1"/>
        <v>1030</v>
      </c>
      <c r="D5">
        <f t="shared" si="2"/>
        <v>61</v>
      </c>
      <c r="E5">
        <f t="shared" si="3"/>
        <v>169</v>
      </c>
      <c r="F5">
        <f t="shared" si="0"/>
        <v>800</v>
      </c>
      <c r="G5" t="str">
        <f>_xlfn.XLOOKUP(A5,BONUS!$B$2:$B$18,BONUS!$A$2:$A$18,"-")</f>
        <v>-</v>
      </c>
      <c r="H5" s="2">
        <f>_xlfn.XLOOKUP(C5,BONUS!$D$2:$D$5,BONUS!$E$2:$E$5,0,-1)</f>
        <v>0.1</v>
      </c>
    </row>
    <row r="6" spans="1:8" x14ac:dyDescent="0.3">
      <c r="A6">
        <v>11855</v>
      </c>
      <c r="B6" t="s">
        <v>10</v>
      </c>
      <c r="C6">
        <f t="shared" si="1"/>
        <v>1040</v>
      </c>
      <c r="D6">
        <f t="shared" si="2"/>
        <v>63</v>
      </c>
      <c r="E6">
        <f t="shared" si="3"/>
        <v>172</v>
      </c>
      <c r="F6">
        <f t="shared" si="0"/>
        <v>805</v>
      </c>
      <c r="G6" t="str">
        <f>_xlfn.XLOOKUP(A6,BONUS!$B$2:$B$18,BONUS!$A$2:$A$18,"-")</f>
        <v>-</v>
      </c>
      <c r="H6" s="2">
        <f>_xlfn.XLOOKUP(C6,BONUS!$D$2:$D$5,BONUS!$E$2:$E$5,0,-1)</f>
        <v>0.1</v>
      </c>
    </row>
    <row r="7" spans="1:8" x14ac:dyDescent="0.3">
      <c r="A7">
        <v>11856</v>
      </c>
      <c r="B7" t="s">
        <v>11</v>
      </c>
      <c r="C7">
        <f t="shared" si="1"/>
        <v>1050</v>
      </c>
      <c r="D7">
        <f t="shared" si="2"/>
        <v>65</v>
      </c>
      <c r="E7">
        <f t="shared" si="3"/>
        <v>175</v>
      </c>
      <c r="F7">
        <f t="shared" si="0"/>
        <v>810</v>
      </c>
      <c r="G7" t="str">
        <f>_xlfn.XLOOKUP(A7,BONUS!$B$2:$B$18,BONUS!$A$2:$A$18,"-")</f>
        <v>-</v>
      </c>
      <c r="H7" s="2">
        <f>_xlfn.XLOOKUP(C7,BONUS!$D$2:$D$5,BONUS!$E$2:$E$5,0,-1)</f>
        <v>0.1</v>
      </c>
    </row>
    <row r="8" spans="1:8" x14ac:dyDescent="0.3">
      <c r="A8">
        <v>11857</v>
      </c>
      <c r="B8" t="s">
        <v>12</v>
      </c>
      <c r="C8">
        <f t="shared" si="1"/>
        <v>1060</v>
      </c>
      <c r="D8">
        <f t="shared" si="2"/>
        <v>67</v>
      </c>
      <c r="E8">
        <f t="shared" si="3"/>
        <v>178</v>
      </c>
      <c r="F8">
        <f t="shared" si="0"/>
        <v>815</v>
      </c>
      <c r="G8" t="str">
        <f>_xlfn.XLOOKUP(A8,BONUS!$B$2:$B$18,BONUS!$A$2:$A$18,"-")</f>
        <v>-</v>
      </c>
      <c r="H8" s="2">
        <f>_xlfn.XLOOKUP(C8,BONUS!$D$2:$D$5,BONUS!$E$2:$E$5,0,-1)</f>
        <v>0.1</v>
      </c>
    </row>
    <row r="9" spans="1:8" x14ac:dyDescent="0.3">
      <c r="A9">
        <v>11858</v>
      </c>
      <c r="B9" t="s">
        <v>13</v>
      </c>
      <c r="C9">
        <f t="shared" si="1"/>
        <v>1070</v>
      </c>
      <c r="D9">
        <f t="shared" si="2"/>
        <v>69</v>
      </c>
      <c r="E9">
        <f t="shared" si="3"/>
        <v>181</v>
      </c>
      <c r="F9">
        <f t="shared" si="0"/>
        <v>820</v>
      </c>
      <c r="G9" t="str">
        <f>_xlfn.XLOOKUP(A9,BONUS!$B$2:$B$18,BONUS!$A$2:$A$18,"-")</f>
        <v>-</v>
      </c>
      <c r="H9" s="2">
        <f>_xlfn.XLOOKUP(C9,BONUS!$D$2:$D$5,BONUS!$E$2:$E$5,0,-1)</f>
        <v>0.1</v>
      </c>
    </row>
    <row r="10" spans="1:8" x14ac:dyDescent="0.3">
      <c r="A10">
        <v>11859</v>
      </c>
      <c r="B10" t="s">
        <v>14</v>
      </c>
      <c r="C10">
        <f t="shared" si="1"/>
        <v>1080</v>
      </c>
      <c r="D10">
        <f t="shared" si="2"/>
        <v>71</v>
      </c>
      <c r="E10">
        <f t="shared" si="3"/>
        <v>184</v>
      </c>
      <c r="F10">
        <f t="shared" si="0"/>
        <v>825</v>
      </c>
      <c r="G10" t="str">
        <f>_xlfn.XLOOKUP(A10,BONUS!$B$2:$B$18,BONUS!$A$2:$A$18,"-")</f>
        <v xml:space="preserve">ΠΩΛΗΣΕΩΝ </v>
      </c>
      <c r="H10" s="2">
        <f>_xlfn.XLOOKUP(C10,BONUS!$D$2:$D$5,BONUS!$E$2:$E$5,0,-1)</f>
        <v>0.1</v>
      </c>
    </row>
    <row r="11" spans="1:8" x14ac:dyDescent="0.3">
      <c r="A11">
        <v>11860</v>
      </c>
      <c r="B11" t="s">
        <v>15</v>
      </c>
      <c r="C11">
        <f t="shared" si="1"/>
        <v>1090</v>
      </c>
      <c r="D11">
        <f t="shared" si="2"/>
        <v>73</v>
      </c>
      <c r="E11">
        <f t="shared" si="3"/>
        <v>187</v>
      </c>
      <c r="F11">
        <f t="shared" si="0"/>
        <v>830</v>
      </c>
      <c r="G11" t="str">
        <f>_xlfn.XLOOKUP(A11,BONUS!$B$2:$B$18,BONUS!$A$2:$A$18,"-")</f>
        <v xml:space="preserve">ΠΩΛΗΣΕΩΝ </v>
      </c>
      <c r="H11" s="2">
        <f>_xlfn.XLOOKUP(C11,BONUS!$D$2:$D$5,BONUS!$E$2:$E$5,0,-1)</f>
        <v>0.1</v>
      </c>
    </row>
    <row r="12" spans="1:8" x14ac:dyDescent="0.3">
      <c r="A12">
        <v>11861</v>
      </c>
      <c r="B12" t="s">
        <v>16</v>
      </c>
      <c r="C12">
        <f t="shared" si="1"/>
        <v>1100</v>
      </c>
      <c r="D12">
        <f t="shared" si="2"/>
        <v>75</v>
      </c>
      <c r="E12">
        <f t="shared" si="3"/>
        <v>190</v>
      </c>
      <c r="F12">
        <f t="shared" si="0"/>
        <v>835</v>
      </c>
      <c r="G12" t="str">
        <f>_xlfn.XLOOKUP(A12,BONUS!$B$2:$B$18,BONUS!$A$2:$A$18,"-")</f>
        <v>ΙΤ</v>
      </c>
      <c r="H12" s="2">
        <f>_xlfn.XLOOKUP(C12,BONUS!$D$2:$D$5,BONUS!$E$2:$E$5,0,-1)</f>
        <v>0.15</v>
      </c>
    </row>
    <row r="13" spans="1:8" x14ac:dyDescent="0.3">
      <c r="A13">
        <v>11862</v>
      </c>
      <c r="B13" t="s">
        <v>17</v>
      </c>
      <c r="C13">
        <f t="shared" si="1"/>
        <v>1110</v>
      </c>
      <c r="D13">
        <f t="shared" si="2"/>
        <v>77</v>
      </c>
      <c r="E13">
        <f t="shared" si="3"/>
        <v>193</v>
      </c>
      <c r="F13">
        <f t="shared" si="0"/>
        <v>840</v>
      </c>
      <c r="G13" t="str">
        <f>_xlfn.XLOOKUP(A13,BONUS!$B$2:$B$18,BONUS!$A$2:$A$18,"-")</f>
        <v>ΙΤ</v>
      </c>
      <c r="H13" s="2">
        <f>_xlfn.XLOOKUP(C13,BONUS!$D$2:$D$5,BONUS!$E$2:$E$5,0,-1)</f>
        <v>0.15</v>
      </c>
    </row>
    <row r="14" spans="1:8" x14ac:dyDescent="0.3">
      <c r="A14">
        <v>11863</v>
      </c>
      <c r="B14" t="s">
        <v>18</v>
      </c>
      <c r="C14">
        <f t="shared" si="1"/>
        <v>1120</v>
      </c>
      <c r="D14">
        <f t="shared" si="2"/>
        <v>79</v>
      </c>
      <c r="E14">
        <f t="shared" si="3"/>
        <v>196</v>
      </c>
      <c r="F14">
        <f t="shared" si="0"/>
        <v>845</v>
      </c>
      <c r="G14" t="str">
        <f>_xlfn.XLOOKUP(A14,BONUS!$B$2:$B$18,BONUS!$A$2:$A$18,"-")</f>
        <v>ΙΤ</v>
      </c>
      <c r="H14" s="2">
        <f>_xlfn.XLOOKUP(C14,BONUS!$D$2:$D$5,BONUS!$E$2:$E$5,0,-1)</f>
        <v>0.15</v>
      </c>
    </row>
    <row r="15" spans="1:8" x14ac:dyDescent="0.3">
      <c r="A15">
        <v>11864</v>
      </c>
      <c r="B15" t="s">
        <v>19</v>
      </c>
      <c r="C15">
        <f t="shared" si="1"/>
        <v>1130</v>
      </c>
      <c r="D15">
        <f t="shared" si="2"/>
        <v>81</v>
      </c>
      <c r="E15">
        <f t="shared" si="3"/>
        <v>199</v>
      </c>
      <c r="F15">
        <f t="shared" si="0"/>
        <v>850</v>
      </c>
      <c r="G15" t="str">
        <f>_xlfn.XLOOKUP(A15,BONUS!$B$2:$B$18,BONUS!$A$2:$A$18,"-")</f>
        <v>ΙΤ</v>
      </c>
      <c r="H15" s="2">
        <f>_xlfn.XLOOKUP(C15,BONUS!$D$2:$D$5,BONUS!$E$2:$E$5,0,-1)</f>
        <v>0.15</v>
      </c>
    </row>
    <row r="16" spans="1:8" x14ac:dyDescent="0.3">
      <c r="A16">
        <v>11865</v>
      </c>
      <c r="B16" t="s">
        <v>20</v>
      </c>
      <c r="C16">
        <f t="shared" si="1"/>
        <v>1140</v>
      </c>
      <c r="D16">
        <f t="shared" si="2"/>
        <v>83</v>
      </c>
      <c r="E16">
        <f t="shared" si="3"/>
        <v>202</v>
      </c>
      <c r="F16">
        <f t="shared" si="0"/>
        <v>855</v>
      </c>
      <c r="G16" t="str">
        <f>_xlfn.XLOOKUP(A16,BONUS!$B$2:$B$18,BONUS!$A$2:$A$18,"-")</f>
        <v>ΙΤ</v>
      </c>
      <c r="H16" s="2">
        <f>_xlfn.XLOOKUP(C16,BONUS!$D$2:$D$5,BONUS!$E$2:$E$5,0,-1)</f>
        <v>0.15</v>
      </c>
    </row>
    <row r="17" spans="1:8" x14ac:dyDescent="0.3">
      <c r="A17">
        <v>11866</v>
      </c>
      <c r="B17" t="s">
        <v>21</v>
      </c>
      <c r="C17">
        <f t="shared" si="1"/>
        <v>1150</v>
      </c>
      <c r="D17">
        <f t="shared" si="2"/>
        <v>85</v>
      </c>
      <c r="E17">
        <f t="shared" si="3"/>
        <v>205</v>
      </c>
      <c r="F17">
        <f t="shared" si="0"/>
        <v>860</v>
      </c>
      <c r="G17" t="str">
        <f>_xlfn.XLOOKUP(A17,BONUS!$B$2:$B$18,BONUS!$A$2:$A$18,"-")</f>
        <v>ΓΡΑΜΜΑΤΕΙΑ</v>
      </c>
      <c r="H17" s="2">
        <f>_xlfn.XLOOKUP(C17,BONUS!$D$2:$D$5,BONUS!$E$2:$E$5,0,-1)</f>
        <v>0.15</v>
      </c>
    </row>
    <row r="18" spans="1:8" x14ac:dyDescent="0.3">
      <c r="A18">
        <v>11867</v>
      </c>
      <c r="B18" t="s">
        <v>22</v>
      </c>
      <c r="C18">
        <f t="shared" si="1"/>
        <v>1160</v>
      </c>
      <c r="D18">
        <f t="shared" si="2"/>
        <v>87</v>
      </c>
      <c r="E18">
        <f t="shared" si="3"/>
        <v>208</v>
      </c>
      <c r="F18">
        <f t="shared" si="0"/>
        <v>865</v>
      </c>
      <c r="G18" t="str">
        <f>_xlfn.XLOOKUP(A18,BONUS!$B$2:$B$18,BONUS!$A$2:$A$18,"-")</f>
        <v xml:space="preserve">ΥΠΟΣΤΗΡΙΞΗ </v>
      </c>
      <c r="H18" s="2">
        <f>_xlfn.XLOOKUP(C18,BONUS!$D$2:$D$5,BONUS!$E$2:$E$5,0,-1)</f>
        <v>0.15</v>
      </c>
    </row>
    <row r="19" spans="1:8" x14ac:dyDescent="0.3">
      <c r="A19">
        <v>11868</v>
      </c>
      <c r="B19" t="s">
        <v>23</v>
      </c>
      <c r="C19">
        <f t="shared" si="1"/>
        <v>1170</v>
      </c>
      <c r="D19">
        <f t="shared" si="2"/>
        <v>89</v>
      </c>
      <c r="E19">
        <f t="shared" si="3"/>
        <v>211</v>
      </c>
      <c r="F19">
        <f t="shared" si="0"/>
        <v>870</v>
      </c>
      <c r="G19" t="str">
        <f>_xlfn.XLOOKUP(A19,BONUS!$B$2:$B$18,BONUS!$A$2:$A$18,"-")</f>
        <v>-</v>
      </c>
      <c r="H19" s="2">
        <f>_xlfn.XLOOKUP(C19,BONUS!$D$2:$D$5,BONUS!$E$2:$E$5,0,-1)</f>
        <v>0.15</v>
      </c>
    </row>
    <row r="20" spans="1:8" x14ac:dyDescent="0.3">
      <c r="A20">
        <v>11869</v>
      </c>
      <c r="B20" t="s">
        <v>24</v>
      </c>
      <c r="C20">
        <f t="shared" si="1"/>
        <v>1180</v>
      </c>
      <c r="D20">
        <f t="shared" si="2"/>
        <v>91</v>
      </c>
      <c r="E20">
        <f t="shared" si="3"/>
        <v>214</v>
      </c>
      <c r="F20">
        <f t="shared" si="0"/>
        <v>875</v>
      </c>
      <c r="G20" t="str">
        <f>_xlfn.XLOOKUP(A20,BONUS!$B$2:$B$18,BONUS!$A$2:$A$18,"-")</f>
        <v>-</v>
      </c>
      <c r="H20" s="2">
        <f>_xlfn.XLOOKUP(C20,BONUS!$D$2:$D$5,BONUS!$E$2:$E$5,0,-1)</f>
        <v>0.15</v>
      </c>
    </row>
    <row r="21" spans="1:8" x14ac:dyDescent="0.3">
      <c r="A21">
        <v>11870</v>
      </c>
      <c r="B21" t="s">
        <v>25</v>
      </c>
      <c r="C21">
        <f t="shared" si="1"/>
        <v>1190</v>
      </c>
      <c r="D21">
        <f t="shared" si="2"/>
        <v>93</v>
      </c>
      <c r="E21">
        <f t="shared" si="3"/>
        <v>217</v>
      </c>
      <c r="F21">
        <f t="shared" si="0"/>
        <v>880</v>
      </c>
      <c r="G21" t="str">
        <f>_xlfn.XLOOKUP(A21,BONUS!$B$2:$B$18,BONUS!$A$2:$A$18,"-")</f>
        <v>-</v>
      </c>
      <c r="H21" s="2">
        <f>_xlfn.XLOOKUP(C21,BONUS!$D$2:$D$5,BONUS!$E$2:$E$5,0,-1)</f>
        <v>0.15</v>
      </c>
    </row>
    <row r="22" spans="1:8" x14ac:dyDescent="0.3">
      <c r="A22">
        <v>11871</v>
      </c>
      <c r="B22" t="s">
        <v>26</v>
      </c>
      <c r="C22">
        <f t="shared" si="1"/>
        <v>1200</v>
      </c>
      <c r="D22">
        <f t="shared" si="2"/>
        <v>95</v>
      </c>
      <c r="E22">
        <f t="shared" si="3"/>
        <v>220</v>
      </c>
      <c r="F22">
        <f t="shared" si="0"/>
        <v>885</v>
      </c>
      <c r="G22" t="str">
        <f>_xlfn.XLOOKUP(A22,BONUS!$B$2:$B$18,BONUS!$A$2:$A$18,"-")</f>
        <v>-</v>
      </c>
      <c r="H22" s="2">
        <f>_xlfn.XLOOKUP(C22,BONUS!$D$2:$D$5,BONUS!$E$2:$E$5,0,-1)</f>
        <v>0.2</v>
      </c>
    </row>
    <row r="23" spans="1:8" x14ac:dyDescent="0.3">
      <c r="A23">
        <v>11872</v>
      </c>
      <c r="B23" t="s">
        <v>27</v>
      </c>
      <c r="C23">
        <f t="shared" si="1"/>
        <v>1210</v>
      </c>
      <c r="D23">
        <f t="shared" si="2"/>
        <v>97</v>
      </c>
      <c r="E23">
        <f t="shared" si="3"/>
        <v>223</v>
      </c>
      <c r="F23">
        <f t="shared" si="0"/>
        <v>890</v>
      </c>
      <c r="G23" t="str">
        <f>_xlfn.XLOOKUP(A23,BONUS!$B$2:$B$18,BONUS!$A$2:$A$18,"-")</f>
        <v>-</v>
      </c>
      <c r="H23" s="2">
        <f>_xlfn.XLOOKUP(C23,BONUS!$D$2:$D$5,BONUS!$E$2:$E$5,0,-1)</f>
        <v>0.2</v>
      </c>
    </row>
    <row r="24" spans="1:8" x14ac:dyDescent="0.3">
      <c r="A24">
        <v>11873</v>
      </c>
      <c r="B24" t="s">
        <v>28</v>
      </c>
      <c r="C24">
        <f t="shared" si="1"/>
        <v>1220</v>
      </c>
      <c r="D24">
        <f t="shared" si="2"/>
        <v>99</v>
      </c>
      <c r="E24">
        <f t="shared" si="3"/>
        <v>226</v>
      </c>
      <c r="F24">
        <f t="shared" si="0"/>
        <v>895</v>
      </c>
      <c r="G24" t="str">
        <f>_xlfn.XLOOKUP(A24,BONUS!$B$2:$B$18,BONUS!$A$2:$A$18,"-")</f>
        <v>-</v>
      </c>
      <c r="H24" s="2">
        <f>_xlfn.XLOOKUP(C24,BONUS!$D$2:$D$5,BONUS!$E$2:$E$5,0,-1)</f>
        <v>0.2</v>
      </c>
    </row>
    <row r="25" spans="1:8" x14ac:dyDescent="0.3">
      <c r="A25">
        <v>11874</v>
      </c>
      <c r="B25" t="s">
        <v>29</v>
      </c>
      <c r="C25">
        <f t="shared" si="1"/>
        <v>1230</v>
      </c>
      <c r="D25">
        <f t="shared" si="2"/>
        <v>101</v>
      </c>
      <c r="E25">
        <f t="shared" si="3"/>
        <v>229</v>
      </c>
      <c r="F25">
        <f t="shared" si="0"/>
        <v>900</v>
      </c>
      <c r="G25" t="str">
        <f>_xlfn.XLOOKUP(A25,BONUS!$B$2:$B$18,BONUS!$A$2:$A$18,"-")</f>
        <v>-</v>
      </c>
      <c r="H25" s="2">
        <f>_xlfn.XLOOKUP(C25,BONUS!$D$2:$D$5,BONUS!$E$2:$E$5,0,-1)</f>
        <v>0.2</v>
      </c>
    </row>
    <row r="26" spans="1:8" x14ac:dyDescent="0.3">
      <c r="A26">
        <v>11875</v>
      </c>
      <c r="B26" t="s">
        <v>30</v>
      </c>
      <c r="C26">
        <f t="shared" si="1"/>
        <v>1240</v>
      </c>
      <c r="D26">
        <f t="shared" si="2"/>
        <v>103</v>
      </c>
      <c r="E26">
        <f t="shared" si="3"/>
        <v>232</v>
      </c>
      <c r="F26">
        <f t="shared" si="0"/>
        <v>905</v>
      </c>
      <c r="G26" t="str">
        <f>_xlfn.XLOOKUP(A26,BONUS!$B$2:$B$18,BONUS!$A$2:$A$18,"-")</f>
        <v>-</v>
      </c>
      <c r="H26" s="2">
        <f>_xlfn.XLOOKUP(C26,BONUS!$D$2:$D$5,BONUS!$E$2:$E$5,0,-1)</f>
        <v>0.2</v>
      </c>
    </row>
    <row r="27" spans="1:8" x14ac:dyDescent="0.3">
      <c r="A27">
        <v>11876</v>
      </c>
      <c r="B27" t="s">
        <v>31</v>
      </c>
      <c r="C27">
        <f t="shared" si="1"/>
        <v>1250</v>
      </c>
      <c r="D27">
        <f t="shared" si="2"/>
        <v>105</v>
      </c>
      <c r="E27">
        <f t="shared" si="3"/>
        <v>235</v>
      </c>
      <c r="F27">
        <f t="shared" si="0"/>
        <v>910</v>
      </c>
      <c r="G27" t="str">
        <f>_xlfn.XLOOKUP(A27,BONUS!$B$2:$B$18,BONUS!$A$2:$A$18,"-")</f>
        <v>-</v>
      </c>
      <c r="H27" s="2">
        <f>_xlfn.XLOOKUP(C27,BONUS!$D$2:$D$5,BONUS!$E$2:$E$5,0,-1)</f>
        <v>0.2</v>
      </c>
    </row>
    <row r="28" spans="1:8" x14ac:dyDescent="0.3">
      <c r="A28">
        <v>11877</v>
      </c>
      <c r="B28" t="s">
        <v>32</v>
      </c>
      <c r="C28">
        <f t="shared" si="1"/>
        <v>1260</v>
      </c>
      <c r="D28">
        <f t="shared" si="2"/>
        <v>107</v>
      </c>
      <c r="E28">
        <f t="shared" si="3"/>
        <v>238</v>
      </c>
      <c r="F28">
        <f t="shared" si="0"/>
        <v>915</v>
      </c>
      <c r="G28" t="str">
        <f>_xlfn.XLOOKUP(A28,BONUS!$B$2:$B$18,BONUS!$A$2:$A$18,"-")</f>
        <v>-</v>
      </c>
      <c r="H28" s="2">
        <f>_xlfn.XLOOKUP(C28,BONUS!$D$2:$D$5,BONUS!$E$2:$E$5,0,-1)</f>
        <v>0.2</v>
      </c>
    </row>
    <row r="29" spans="1:8" x14ac:dyDescent="0.3">
      <c r="A29">
        <v>11878</v>
      </c>
      <c r="B29" t="s">
        <v>33</v>
      </c>
      <c r="C29">
        <f t="shared" si="1"/>
        <v>1270</v>
      </c>
      <c r="D29">
        <f t="shared" si="2"/>
        <v>109</v>
      </c>
      <c r="E29">
        <f t="shared" si="3"/>
        <v>241</v>
      </c>
      <c r="F29">
        <f t="shared" si="0"/>
        <v>920</v>
      </c>
      <c r="G29" t="str">
        <f>_xlfn.XLOOKUP(A29,BONUS!$B$2:$B$18,BONUS!$A$2:$A$18,"-")</f>
        <v xml:space="preserve">ΥΠΟΣΤΗΡΙΞΗ </v>
      </c>
      <c r="H29" s="2">
        <f>_xlfn.XLOOKUP(C29,BONUS!$D$2:$D$5,BONUS!$E$2:$E$5,0,-1)</f>
        <v>0.2</v>
      </c>
    </row>
    <row r="30" spans="1:8" x14ac:dyDescent="0.3">
      <c r="A30">
        <v>11879</v>
      </c>
      <c r="B30" t="s">
        <v>34</v>
      </c>
      <c r="C30">
        <f t="shared" si="1"/>
        <v>1280</v>
      </c>
      <c r="D30">
        <f t="shared" si="2"/>
        <v>111</v>
      </c>
      <c r="E30">
        <f t="shared" si="3"/>
        <v>244</v>
      </c>
      <c r="F30">
        <f t="shared" si="0"/>
        <v>925</v>
      </c>
      <c r="G30" t="str">
        <f>_xlfn.XLOOKUP(A30,BONUS!$B$2:$B$18,BONUS!$A$2:$A$18,"-")</f>
        <v xml:space="preserve">ΥΠΟΣΤΗΡΙΞΗ </v>
      </c>
      <c r="H30" s="2">
        <f>_xlfn.XLOOKUP(C30,BONUS!$D$2:$D$5,BONUS!$E$2:$E$5,0,-1)</f>
        <v>0.2</v>
      </c>
    </row>
    <row r="31" spans="1:8" x14ac:dyDescent="0.3">
      <c r="A31">
        <v>11880</v>
      </c>
      <c r="B31" t="s">
        <v>35</v>
      </c>
      <c r="C31">
        <f t="shared" si="1"/>
        <v>1290</v>
      </c>
      <c r="D31">
        <f t="shared" si="2"/>
        <v>113</v>
      </c>
      <c r="E31">
        <f t="shared" si="3"/>
        <v>247</v>
      </c>
      <c r="F31">
        <f t="shared" si="0"/>
        <v>930</v>
      </c>
      <c r="G31" t="str">
        <f>_xlfn.XLOOKUP(A31,BONUS!$B$2:$B$18,BONUS!$A$2:$A$18,"-")</f>
        <v xml:space="preserve">ΥΠΟΣΤΗΡΙΞΗ </v>
      </c>
      <c r="H31" s="2">
        <f>_xlfn.XLOOKUP(C31,BONUS!$D$2:$D$5,BONUS!$E$2:$E$5,0,-1)</f>
        <v>0.2</v>
      </c>
    </row>
    <row r="32" spans="1:8" x14ac:dyDescent="0.3">
      <c r="A32">
        <v>11881</v>
      </c>
      <c r="B32" t="s">
        <v>36</v>
      </c>
      <c r="C32">
        <f t="shared" si="1"/>
        <v>1300</v>
      </c>
      <c r="D32">
        <f t="shared" si="2"/>
        <v>115</v>
      </c>
      <c r="E32">
        <f t="shared" si="3"/>
        <v>250</v>
      </c>
      <c r="F32">
        <f t="shared" si="0"/>
        <v>935</v>
      </c>
      <c r="G32" t="str">
        <f>_xlfn.XLOOKUP(A32,BONUS!$B$2:$B$18,BONUS!$A$2:$A$18,"-")</f>
        <v xml:space="preserve">ΥΠΟΣΤΗΡΙΞΗ </v>
      </c>
      <c r="H32" s="2">
        <f>_xlfn.XLOOKUP(C32,BONUS!$D$2:$D$5,BONUS!$E$2:$E$5,0,-1)</f>
        <v>0.25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1C5-4052-4A71-B27B-615B6F6A4473}">
  <dimension ref="A1:R24"/>
  <sheetViews>
    <sheetView zoomScale="124" zoomScaleNormal="124" workbookViewId="0">
      <selection activeCell="A18" sqref="A18:B18"/>
    </sheetView>
  </sheetViews>
  <sheetFormatPr defaultRowHeight="14.4" x14ac:dyDescent="0.3"/>
  <cols>
    <col min="1" max="1" width="25.88671875" bestFit="1" customWidth="1"/>
    <col min="2" max="2" width="25.33203125" customWidth="1"/>
    <col min="3" max="5" width="23.77734375" bestFit="1" customWidth="1"/>
    <col min="6" max="17" width="25.88671875" bestFit="1" customWidth="1"/>
  </cols>
  <sheetData>
    <row r="1" spans="1:5" x14ac:dyDescent="0.3">
      <c r="A1" s="4" t="s">
        <v>39</v>
      </c>
      <c r="B1" s="4" t="s">
        <v>0</v>
      </c>
      <c r="C1" s="3"/>
      <c r="D1" s="5" t="s">
        <v>2</v>
      </c>
      <c r="E1" s="5" t="s">
        <v>38</v>
      </c>
    </row>
    <row r="2" spans="1:5" x14ac:dyDescent="0.3">
      <c r="A2" t="s">
        <v>40</v>
      </c>
      <c r="B2">
        <v>11851</v>
      </c>
      <c r="D2">
        <v>1000</v>
      </c>
      <c r="E2" s="2">
        <v>0.1</v>
      </c>
    </row>
    <row r="3" spans="1:5" x14ac:dyDescent="0.3">
      <c r="A3" s="7" t="s">
        <v>40</v>
      </c>
      <c r="B3" s="7">
        <v>11852</v>
      </c>
      <c r="D3">
        <v>1100</v>
      </c>
      <c r="E3" s="2">
        <v>0.15</v>
      </c>
    </row>
    <row r="4" spans="1:5" x14ac:dyDescent="0.3">
      <c r="A4" t="s">
        <v>40</v>
      </c>
      <c r="B4">
        <v>11853</v>
      </c>
      <c r="D4">
        <v>1200</v>
      </c>
      <c r="E4" s="2">
        <v>0.2</v>
      </c>
    </row>
    <row r="5" spans="1:5" x14ac:dyDescent="0.3">
      <c r="A5" t="s">
        <v>40</v>
      </c>
      <c r="B5">
        <v>11859</v>
      </c>
      <c r="D5">
        <v>1300</v>
      </c>
      <c r="E5" s="2">
        <v>0.25</v>
      </c>
    </row>
    <row r="6" spans="1:5" x14ac:dyDescent="0.3">
      <c r="A6" t="s">
        <v>40</v>
      </c>
      <c r="B6">
        <v>11860</v>
      </c>
    </row>
    <row r="7" spans="1:5" x14ac:dyDescent="0.3">
      <c r="A7" t="s">
        <v>41</v>
      </c>
      <c r="B7">
        <v>11861</v>
      </c>
    </row>
    <row r="8" spans="1:5" x14ac:dyDescent="0.3">
      <c r="A8" t="s">
        <v>41</v>
      </c>
      <c r="B8">
        <v>11862</v>
      </c>
    </row>
    <row r="9" spans="1:5" x14ac:dyDescent="0.3">
      <c r="A9" t="s">
        <v>41</v>
      </c>
      <c r="B9">
        <v>11863</v>
      </c>
    </row>
    <row r="10" spans="1:5" x14ac:dyDescent="0.3">
      <c r="A10" t="s">
        <v>41</v>
      </c>
      <c r="B10">
        <v>11864</v>
      </c>
    </row>
    <row r="11" spans="1:5" x14ac:dyDescent="0.3">
      <c r="A11" t="s">
        <v>41</v>
      </c>
      <c r="B11">
        <v>11865</v>
      </c>
    </row>
    <row r="12" spans="1:5" x14ac:dyDescent="0.3">
      <c r="A12" t="s">
        <v>42</v>
      </c>
      <c r="B12">
        <v>11866</v>
      </c>
    </row>
    <row r="13" spans="1:5" x14ac:dyDescent="0.3">
      <c r="A13" t="s">
        <v>43</v>
      </c>
      <c r="B13">
        <v>11867</v>
      </c>
    </row>
    <row r="14" spans="1:5" x14ac:dyDescent="0.3">
      <c r="A14" t="s">
        <v>43</v>
      </c>
      <c r="B14">
        <v>11878</v>
      </c>
    </row>
    <row r="15" spans="1:5" x14ac:dyDescent="0.3">
      <c r="A15" t="s">
        <v>43</v>
      </c>
      <c r="B15">
        <v>11879</v>
      </c>
    </row>
    <row r="16" spans="1:5" x14ac:dyDescent="0.3">
      <c r="A16" t="s">
        <v>43</v>
      </c>
      <c r="B16">
        <v>11880</v>
      </c>
    </row>
    <row r="17" spans="1:18" x14ac:dyDescent="0.3">
      <c r="A17" t="s">
        <v>43</v>
      </c>
      <c r="B17">
        <v>11881</v>
      </c>
    </row>
    <row r="18" spans="1:18" x14ac:dyDescent="0.3">
      <c r="A18" s="7" t="s">
        <v>43</v>
      </c>
      <c r="B18" s="7">
        <v>11852</v>
      </c>
    </row>
    <row r="22" spans="1:18" x14ac:dyDescent="0.3">
      <c r="A22" s="6" t="s">
        <v>1</v>
      </c>
      <c r="B22" t="s">
        <v>37</v>
      </c>
      <c r="C22" t="s">
        <v>7</v>
      </c>
      <c r="D22" t="s">
        <v>8</v>
      </c>
      <c r="E22" t="s">
        <v>9</v>
      </c>
      <c r="F22" t="s">
        <v>10</v>
      </c>
      <c r="G22" t="s">
        <v>11</v>
      </c>
      <c r="H22" t="s">
        <v>12</v>
      </c>
      <c r="I22" t="s">
        <v>13</v>
      </c>
      <c r="J22" t="s">
        <v>14</v>
      </c>
      <c r="K22" t="s">
        <v>15</v>
      </c>
      <c r="L22" t="s">
        <v>16</v>
      </c>
      <c r="M22" t="s">
        <v>17</v>
      </c>
      <c r="N22" t="s">
        <v>18</v>
      </c>
      <c r="O22" t="s">
        <v>19</v>
      </c>
      <c r="P22" t="s">
        <v>20</v>
      </c>
      <c r="Q22" t="s">
        <v>21</v>
      </c>
      <c r="R22" t="s">
        <v>7</v>
      </c>
    </row>
    <row r="23" spans="1:18" x14ac:dyDescent="0.3">
      <c r="A23" s="6" t="s">
        <v>0</v>
      </c>
      <c r="B23">
        <v>11851</v>
      </c>
      <c r="C23">
        <v>11852</v>
      </c>
      <c r="D23">
        <v>11853</v>
      </c>
      <c r="E23">
        <v>11859</v>
      </c>
      <c r="F23">
        <v>11860</v>
      </c>
      <c r="G23">
        <v>11861</v>
      </c>
      <c r="H23">
        <v>11862</v>
      </c>
      <c r="I23">
        <v>11863</v>
      </c>
      <c r="J23">
        <v>11864</v>
      </c>
      <c r="K23">
        <v>11865</v>
      </c>
      <c r="L23">
        <v>11866</v>
      </c>
      <c r="M23">
        <v>11867</v>
      </c>
      <c r="N23">
        <v>11878</v>
      </c>
      <c r="O23">
        <v>11879</v>
      </c>
      <c r="P23">
        <v>11880</v>
      </c>
      <c r="Q23">
        <v>11881</v>
      </c>
      <c r="R23">
        <v>11852</v>
      </c>
    </row>
    <row r="24" spans="1:18" x14ac:dyDescent="0.3">
      <c r="A24" s="6" t="s">
        <v>39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42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5NDBjYmFlYy0wMTRiLTQ4MzYtYjNlYi0zZWIwODU4YjFhMzkiIG9yaWdpbj0iZGVmYXVsdFZhbHVlIiAvPjxVc2VyTmFtZT5DRU5UUkFMLURPTUFJTlxra2F0c2FuaTwvVXNlck5hbWU+PERhdGVUaW1lPjMvMTAvMjAyMSA2OjI5OjUwICYjeDNCQzsmI3gzQkM7PC9EYXRlVGltZT48TGFiZWxTdHJpbmc+VGhpcyBpdGVtIGhhcyBubyBjbGFzc2lmaWNhdGlvbj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940cbaec-014b-4836-b3eb-3eb0858b1a39" origin="userSelected"/>
</file>

<file path=customXml/itemProps1.xml><?xml version="1.0" encoding="utf-8"?>
<ds:datastoreItem xmlns:ds="http://schemas.openxmlformats.org/officeDocument/2006/customXml" ds:itemID="{6397F93B-D4C7-45B8-8A68-97B1F29399DD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F46789B-933A-4188-9418-3A9183DA9CC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Katsani Korina</dc:creator>
  <cp:lastModifiedBy>Katsani Korina</cp:lastModifiedBy>
  <dcterms:created xsi:type="dcterms:W3CDTF">2021-10-03T18:29:24Z</dcterms:created>
  <dcterms:modified xsi:type="dcterms:W3CDTF">2021-10-16T12:43:29Z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83bcf444-f4d7-4609-b46d-a2cbd72ed344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o8fjGj1Y4Sg2Ll/iYdCIbsEkeeq2hY4Z</vt:lpwstr>
  </property>
  <property fmtid="{D5CDD505-2E9C-101B-9397-08002B2CF9AE}" pid="5" name="bjLabelHistoryID">
    <vt:lpwstr>{6397F93B-D4C7-45B8-8A68-97B1F29399DD}</vt:lpwstr>
  </property>
</Properties>
</file>