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oogleDrive\HPfiles_mori\HPStorage\"/>
    </mc:Choice>
  </mc:AlternateContent>
  <bookViews>
    <workbookView xWindow="0" yWindow="0" windowWidth="25605" windowHeight="14700" tabRatio="894"/>
  </bookViews>
  <sheets>
    <sheet name="origin" sheetId="1" r:id="rId1"/>
    <sheet name="サンプル利用上の注意" sheetId="16"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P6" i="1" l="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5" i="1"/>
  <c r="I41" i="1"/>
  <c r="J41" i="1"/>
  <c r="I42" i="1"/>
  <c r="J42" i="1"/>
  <c r="I43" i="1"/>
  <c r="J43" i="1"/>
  <c r="I44" i="1"/>
  <c r="J44" i="1"/>
  <c r="I5" i="1"/>
  <c r="I6" i="1"/>
  <c r="I7" i="1"/>
  <c r="I8" i="1"/>
  <c r="J5" i="1"/>
  <c r="J6" i="1"/>
  <c r="J7" i="1"/>
  <c r="J8" i="1"/>
  <c r="I9" i="1"/>
  <c r="J9" i="1"/>
  <c r="I10" i="1"/>
  <c r="J10" i="1"/>
  <c r="I11" i="1"/>
  <c r="J11" i="1"/>
  <c r="I12" i="1"/>
  <c r="J12" i="1"/>
  <c r="I13" i="1"/>
  <c r="J13" i="1"/>
  <c r="I14" i="1"/>
  <c r="J14" i="1"/>
  <c r="I15" i="1"/>
  <c r="J15" i="1"/>
  <c r="I16" i="1"/>
  <c r="J16" i="1"/>
  <c r="I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Q100" i="1"/>
  <c r="U100" i="1"/>
  <c r="Q99" i="1"/>
  <c r="U99" i="1"/>
  <c r="Q98" i="1"/>
  <c r="U98" i="1"/>
  <c r="Q97" i="1"/>
  <c r="U97" i="1"/>
  <c r="Q96" i="1"/>
  <c r="U96" i="1"/>
  <c r="Q95" i="1"/>
  <c r="U95" i="1"/>
  <c r="Q94" i="1"/>
  <c r="U94" i="1"/>
  <c r="Q93" i="1"/>
  <c r="U93" i="1"/>
  <c r="Q92" i="1"/>
  <c r="U92" i="1"/>
  <c r="Q91" i="1"/>
  <c r="U91" i="1"/>
  <c r="Q90" i="1"/>
  <c r="U90" i="1"/>
  <c r="Q89" i="1"/>
  <c r="U89" i="1"/>
  <c r="Q88" i="1"/>
  <c r="U88" i="1"/>
  <c r="Q87" i="1"/>
  <c r="U87" i="1"/>
  <c r="Q86" i="1"/>
  <c r="U86" i="1"/>
  <c r="Q85" i="1"/>
  <c r="U85" i="1"/>
  <c r="Q84" i="1"/>
  <c r="U84" i="1"/>
  <c r="Q83" i="1"/>
  <c r="U83" i="1"/>
  <c r="Q82" i="1"/>
  <c r="U82" i="1"/>
  <c r="Q81" i="1"/>
  <c r="U81" i="1"/>
  <c r="Q80" i="1"/>
  <c r="U80" i="1"/>
  <c r="Q79" i="1"/>
  <c r="U79" i="1"/>
  <c r="Q78" i="1"/>
  <c r="U78" i="1"/>
  <c r="Q77" i="1"/>
  <c r="U77" i="1"/>
  <c r="Q76" i="1"/>
  <c r="U76" i="1"/>
  <c r="Q75" i="1"/>
  <c r="U75" i="1"/>
  <c r="Q74" i="1"/>
  <c r="U74" i="1"/>
  <c r="Q73" i="1"/>
  <c r="U73" i="1"/>
  <c r="Q72" i="1"/>
  <c r="U72" i="1"/>
  <c r="Q71" i="1"/>
  <c r="U71" i="1"/>
  <c r="Q70" i="1"/>
  <c r="U70" i="1"/>
  <c r="Q69" i="1"/>
  <c r="U69" i="1"/>
  <c r="Q68" i="1"/>
  <c r="U68" i="1"/>
  <c r="Q67" i="1"/>
  <c r="U67" i="1"/>
  <c r="Q66" i="1"/>
  <c r="U66" i="1"/>
  <c r="Q65" i="1"/>
  <c r="U65" i="1"/>
  <c r="Q64" i="1"/>
  <c r="U64" i="1"/>
  <c r="Q63" i="1"/>
  <c r="U63" i="1"/>
  <c r="Q62" i="1"/>
  <c r="U62" i="1"/>
  <c r="Q61" i="1"/>
  <c r="U61" i="1"/>
  <c r="Q60" i="1"/>
  <c r="U60" i="1"/>
  <c r="Q59" i="1"/>
  <c r="U59" i="1"/>
  <c r="Q58" i="1"/>
  <c r="U58" i="1"/>
  <c r="Q57" i="1"/>
  <c r="U57" i="1"/>
  <c r="Q56" i="1"/>
  <c r="U56" i="1"/>
  <c r="Q55" i="1"/>
  <c r="U55" i="1"/>
  <c r="Q54" i="1"/>
  <c r="U54" i="1"/>
  <c r="Q53" i="1"/>
  <c r="U53" i="1"/>
  <c r="Q52" i="1"/>
  <c r="U52" i="1"/>
  <c r="Q51" i="1"/>
  <c r="U51" i="1"/>
  <c r="Q50" i="1"/>
  <c r="U50" i="1"/>
  <c r="Q49" i="1"/>
  <c r="U49" i="1"/>
  <c r="Q48" i="1"/>
  <c r="U48" i="1"/>
  <c r="Q47" i="1"/>
  <c r="U47" i="1"/>
  <c r="Q46" i="1"/>
  <c r="U46" i="1"/>
  <c r="Q45" i="1"/>
  <c r="U45" i="1"/>
  <c r="Q44" i="1"/>
  <c r="U44" i="1"/>
  <c r="Q43" i="1"/>
  <c r="U43" i="1"/>
  <c r="Q42" i="1"/>
  <c r="U42" i="1"/>
  <c r="Q41" i="1"/>
  <c r="U41" i="1"/>
  <c r="Q40" i="1"/>
  <c r="U40" i="1"/>
  <c r="Q39" i="1"/>
  <c r="U39" i="1"/>
  <c r="Q38" i="1"/>
  <c r="U38" i="1"/>
  <c r="Q37" i="1"/>
  <c r="U37" i="1"/>
  <c r="Q36" i="1"/>
  <c r="U36" i="1"/>
  <c r="Q35" i="1"/>
  <c r="U35" i="1"/>
  <c r="Q34" i="1"/>
  <c r="U34" i="1"/>
  <c r="Q33" i="1"/>
  <c r="U33" i="1"/>
  <c r="Q32" i="1"/>
  <c r="U32" i="1"/>
  <c r="Q31" i="1"/>
  <c r="U31" i="1"/>
  <c r="Q30" i="1"/>
  <c r="U30" i="1"/>
  <c r="Q29" i="1"/>
  <c r="U29" i="1"/>
  <c r="Q28" i="1"/>
  <c r="U28" i="1"/>
  <c r="Q5" i="1"/>
  <c r="U5" i="1"/>
  <c r="Q6" i="1"/>
  <c r="U6" i="1"/>
  <c r="Q7" i="1"/>
  <c r="U7" i="1"/>
  <c r="Q8" i="1"/>
  <c r="U8" i="1"/>
  <c r="Q9" i="1"/>
  <c r="U9" i="1"/>
  <c r="Q10" i="1"/>
  <c r="U10" i="1"/>
  <c r="Q11" i="1"/>
  <c r="U11" i="1"/>
  <c r="Q12" i="1"/>
  <c r="U12" i="1"/>
  <c r="Q13" i="1"/>
  <c r="U13" i="1"/>
  <c r="Q14" i="1"/>
  <c r="U14" i="1"/>
  <c r="Q15" i="1"/>
  <c r="U15" i="1"/>
  <c r="Q16" i="1"/>
  <c r="U16" i="1"/>
  <c r="Q17" i="1"/>
  <c r="U17" i="1"/>
  <c r="Q18" i="1"/>
  <c r="U18" i="1"/>
  <c r="Q19" i="1"/>
  <c r="U19" i="1"/>
  <c r="Q20" i="1"/>
  <c r="U20" i="1"/>
  <c r="Q21" i="1"/>
  <c r="U21" i="1"/>
  <c r="Q22" i="1"/>
  <c r="U22" i="1"/>
  <c r="Q23" i="1"/>
  <c r="U23" i="1"/>
  <c r="Q24" i="1"/>
  <c r="U24" i="1"/>
  <c r="Q25" i="1"/>
  <c r="U25" i="1"/>
  <c r="Q26" i="1"/>
  <c r="U26" i="1"/>
  <c r="Q27" i="1"/>
  <c r="U27" i="1"/>
</calcChain>
</file>

<file path=xl/sharedStrings.xml><?xml version="1.0" encoding="utf-8"?>
<sst xmlns="http://schemas.openxmlformats.org/spreadsheetml/2006/main" count="291" uniqueCount="92">
  <si>
    <t>音名</t>
  </si>
  <si>
    <t>（ABC表記）</t>
  </si>
  <si>
    <t>ドレミ表記</t>
  </si>
  <si>
    <t>（和名表記？）</t>
  </si>
  <si>
    <t>周波数[Hz]</t>
  </si>
  <si>
    <t>A</t>
  </si>
  <si>
    <t>ラ</t>
  </si>
  <si>
    <t>A# / B♭</t>
  </si>
  <si>
    <t>B / Cb</t>
  </si>
  <si>
    <t>シ / ド♭</t>
  </si>
  <si>
    <t>C / B#</t>
  </si>
  <si>
    <t>ド / シ♯</t>
  </si>
  <si>
    <t>C# / Db</t>
  </si>
  <si>
    <t>ド♯ / レ♭</t>
  </si>
  <si>
    <t>D</t>
  </si>
  <si>
    <t>レ</t>
  </si>
  <si>
    <t>D# / Eb</t>
  </si>
  <si>
    <t>レ♯ / ミ♭</t>
  </si>
  <si>
    <t>E / Fb</t>
  </si>
  <si>
    <t>ミ / ファ♭</t>
  </si>
  <si>
    <t>F / E#</t>
  </si>
  <si>
    <t>ファ / ミ♯</t>
  </si>
  <si>
    <t>F# / Gb</t>
  </si>
  <si>
    <t>ファ♯ / ソ♭</t>
  </si>
  <si>
    <t>G</t>
  </si>
  <si>
    <t>ソ</t>
  </si>
  <si>
    <t>G# / Ab</t>
  </si>
  <si>
    <t>ソ♯ / ラ♭</t>
  </si>
  <si>
    <t>Ab</t>
  </si>
  <si>
    <t>参考サイト：</t>
    <rPh sb="0" eb="2">
      <t>サンコウ</t>
    </rPh>
    <phoneticPr fontId="2"/>
  </si>
  <si>
    <t>http://asrite.blog.fc2.com/blog-entry-229.html</t>
  </si>
  <si>
    <t>音符</t>
    <rPh sb="0" eb="2">
      <t>オンプ</t>
    </rPh>
    <phoneticPr fontId="2"/>
  </si>
  <si>
    <t>周波数</t>
    <rPh sb="0" eb="3">
      <t>シュウハスウ</t>
    </rPh>
    <phoneticPr fontId="2"/>
  </si>
  <si>
    <t>コード</t>
    <phoneticPr fontId="2"/>
  </si>
  <si>
    <t>ラ</t>
    <phoneticPr fontId="2"/>
  </si>
  <si>
    <t>ラ＃</t>
    <phoneticPr fontId="2"/>
  </si>
  <si>
    <t>ラ♯ / シ♭</t>
    <phoneticPr fontId="2"/>
  </si>
  <si>
    <t>レ</t>
    <phoneticPr fontId="2"/>
  </si>
  <si>
    <t>ド</t>
    <phoneticPr fontId="2"/>
  </si>
  <si>
    <t>長さ</t>
    <rPh sb="0" eb="1">
      <t>ナガ</t>
    </rPh>
    <phoneticPr fontId="2"/>
  </si>
  <si>
    <t>符丁</t>
    <rPh sb="0" eb="2">
      <t>フチョウ</t>
    </rPh>
    <phoneticPr fontId="2"/>
  </si>
  <si>
    <t>音符の長さ：</t>
    <rPh sb="0" eb="2">
      <t>オンプ</t>
    </rPh>
    <rPh sb="3" eb="4">
      <t>ナガ</t>
    </rPh>
    <phoneticPr fontId="2"/>
  </si>
  <si>
    <t>http://www.animato-jp.net/~se/onpuhyou.html</t>
    <phoneticPr fontId="2"/>
  </si>
  <si>
    <t>ミ</t>
    <phoneticPr fontId="2"/>
  </si>
  <si>
    <t>ファ</t>
    <phoneticPr fontId="2"/>
  </si>
  <si>
    <t>ソ</t>
    <phoneticPr fontId="2"/>
  </si>
  <si>
    <t>シ</t>
    <phoneticPr fontId="2"/>
  </si>
  <si>
    <t>基本周波数</t>
    <rPh sb="0" eb="2">
      <t>キホン</t>
    </rPh>
    <rPh sb="2" eb="5">
      <t>シュウハスウ</t>
    </rPh>
    <phoneticPr fontId="2"/>
  </si>
  <si>
    <t>最終周波数</t>
    <rPh sb="0" eb="2">
      <t>サイシュウ</t>
    </rPh>
    <rPh sb="2" eb="5">
      <t>シュウハスウ</t>
    </rPh>
    <phoneticPr fontId="2"/>
  </si>
  <si>
    <t>ド＃</t>
    <phoneticPr fontId="2"/>
  </si>
  <si>
    <t>レ＃</t>
    <phoneticPr fontId="2"/>
  </si>
  <si>
    <t>ファ＃</t>
    <phoneticPr fontId="2"/>
  </si>
  <si>
    <t>ソ＃</t>
    <phoneticPr fontId="2"/>
  </si>
  <si>
    <t>番号</t>
    <rPh sb="0" eb="2">
      <t>バンゴウ</t>
    </rPh>
    <phoneticPr fontId="2"/>
  </si>
  <si>
    <t>音程クラス</t>
    <rPh sb="0" eb="2">
      <t>オンテイ</t>
    </rPh>
    <phoneticPr fontId="2"/>
  </si>
  <si>
    <t>音符記号</t>
    <rPh sb="0" eb="4">
      <t>オンプキゴウ</t>
    </rPh>
    <phoneticPr fontId="2"/>
  </si>
  <si>
    <t>付点</t>
    <rPh sb="0" eb="2">
      <t>フテン</t>
    </rPh>
    <phoneticPr fontId="2"/>
  </si>
  <si>
    <t>係数</t>
    <rPh sb="0" eb="2">
      <t>ケイスウ</t>
    </rPh>
    <phoneticPr fontId="2"/>
  </si>
  <si>
    <t>　</t>
  </si>
  <si>
    <t>1ド</t>
  </si>
  <si>
    <t>♭</t>
  </si>
  <si>
    <t>自動計算・自動記入欄</t>
    <rPh sb="0" eb="4">
      <t>ジドウケイサン</t>
    </rPh>
    <rPh sb="5" eb="7">
      <t>ジドウ</t>
    </rPh>
    <rPh sb="7" eb="9">
      <t>キニュウ</t>
    </rPh>
    <rPh sb="9" eb="10">
      <t>ラン</t>
    </rPh>
    <phoneticPr fontId="2"/>
  </si>
  <si>
    <t>上記のコードを適当なテキストエディタにいったん貼付けて、さらにコピー＆ペーストしてください。</t>
    <rPh sb="0" eb="2">
      <t>ジョウキ</t>
    </rPh>
    <rPh sb="7" eb="9">
      <t>テキトウ</t>
    </rPh>
    <rPh sb="23" eb="25">
      <t>ハリツ</t>
    </rPh>
    <phoneticPr fontId="2"/>
  </si>
  <si>
    <t>＃</t>
  </si>
  <si>
    <t>休符</t>
  </si>
  <si>
    <t>ラ-1</t>
  </si>
  <si>
    <t>シ-1</t>
  </si>
  <si>
    <t>ド0</t>
  </si>
  <si>
    <t>レ0</t>
  </si>
  <si>
    <t>ミ0</t>
  </si>
  <si>
    <t>ファ0</t>
  </si>
  <si>
    <t>ソ0</t>
  </si>
  <si>
    <t>ラ0</t>
  </si>
  <si>
    <t>シ1</t>
  </si>
  <si>
    <t>ド2</t>
  </si>
  <si>
    <t>シ0</t>
  </si>
  <si>
    <t>ド1</t>
  </si>
  <si>
    <t>レ1</t>
  </si>
  <si>
    <t>ミ1</t>
  </si>
  <si>
    <t>ファ1</t>
  </si>
  <si>
    <t>ソ1</t>
  </si>
  <si>
    <t>ラ1</t>
  </si>
  <si>
    <t>レ2</t>
  </si>
  <si>
    <t>ミ2</t>
  </si>
  <si>
    <t>ファ2</t>
  </si>
  <si>
    <t>ソ2</t>
  </si>
  <si>
    <t>カラーセル</t>
    <phoneticPr fontId="2"/>
  </si>
  <si>
    <t>．</t>
  </si>
  <si>
    <t>楽譜情報には著作権があり、インターネットなどで著作権管理者に不利益の発生するようなことをすることは法律で禁止されています。</t>
    <rPh sb="0" eb="2">
      <t>ガクフ</t>
    </rPh>
    <rPh sb="2" eb="4">
      <t>ジョウホウ</t>
    </rPh>
    <rPh sb="6" eb="9">
      <t>チョサクケン</t>
    </rPh>
    <rPh sb="23" eb="29">
      <t>チョサクケンカンリシャ</t>
    </rPh>
    <rPh sb="30" eb="33">
      <t>フリエキ</t>
    </rPh>
    <rPh sb="34" eb="36">
      <t>ハッセイ</t>
    </rPh>
    <rPh sb="49" eb="51">
      <t>ホウリツ</t>
    </rPh>
    <rPh sb="52" eb="54">
      <t>キンシ</t>
    </rPh>
    <phoneticPr fontId="2"/>
  </si>
  <si>
    <t>OSやエディタによっては少し動作が変わります。</t>
    <rPh sb="12" eb="13">
      <t>スコ</t>
    </rPh>
    <rPh sb="14" eb="16">
      <t>ドウサ</t>
    </rPh>
    <rPh sb="17" eb="18">
      <t>カ</t>
    </rPh>
    <phoneticPr fontId="2"/>
  </si>
  <si>
    <t>楽譜から読み取った情報が含まれる状態で本ファイルを公開しないでください。</t>
    <rPh sb="0" eb="2">
      <t>ガクフ</t>
    </rPh>
    <rPh sb="4" eb="5">
      <t>ヨ</t>
    </rPh>
    <rPh sb="6" eb="7">
      <t>ト</t>
    </rPh>
    <rPh sb="9" eb="11">
      <t>ジョウホウ</t>
    </rPh>
    <rPh sb="12" eb="13">
      <t>フク</t>
    </rPh>
    <rPh sb="16" eb="18">
      <t>ジョウタイ</t>
    </rPh>
    <rPh sb="19" eb="20">
      <t>ホン</t>
    </rPh>
    <rPh sb="25" eb="27">
      <t>コウカイ</t>
    </rPh>
    <phoneticPr fontId="2"/>
  </si>
  <si>
    <t>ただし、教員が授業において学生に対して配布することは合法であることはJASRACに確認済みです．</t>
    <rPh sb="4" eb="6">
      <t>キョウイン</t>
    </rPh>
    <rPh sb="7" eb="9">
      <t>ジュギョウ</t>
    </rPh>
    <rPh sb="13" eb="15">
      <t>ガクセイ</t>
    </rPh>
    <rPh sb="16" eb="17">
      <t>タイ</t>
    </rPh>
    <rPh sb="19" eb="21">
      <t>ハイフ</t>
    </rPh>
    <rPh sb="26" eb="28">
      <t>ゴウホウ</t>
    </rPh>
    <rPh sb="41" eb="48">
      <t>カクニンズミデス｡.</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</si>
</sst>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9">
    <font>
      <sz val="12"/>
      <color theme="1"/>
      <name val="ＭＳ Ｐゴシック"/>
      <family val="2"/>
      <charset val="128"/>
      <scheme val="minor"/>
    </font>
    <font>
      <sz val="12"/>
      <color rgb="FF333333"/>
      <name val="Hiragino Kaku Gothic Pro"/>
      <family val="2"/>
    </font>
    <font>
      <sz val="6"/>
      <name val="ＭＳ Ｐゴシック"/>
      <family val="2"/>
      <charset val="128"/>
      <scheme val="minor"/>
    </font>
    <font>
      <sz val="12"/>
      <color rgb="FF333333"/>
      <name val="ＭＳ Ｐゴシック"/>
      <family val="3"/>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1"/>
      <name val="ヒラギノ角ゴ ProN W6"/>
      <family val="2"/>
      <charset val="128"/>
    </font>
    <font>
      <sz val="20"/>
      <color rgb="FFFF0000"/>
      <name val="ＭＳ Ｐゴシック"/>
      <family val="3"/>
      <charset val="128"/>
      <scheme val="minor"/>
    </font>
    <font>
      <b/>
      <sz val="12"/>
      <color theme="1"/>
      <name val="ＭＳ Ｐゴシック"/>
      <family val="2"/>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1" fillId="0" borderId="0" xfId="0" applyFont="1"/>
    <xf numFmtId="0" fontId="0" fillId="0" borderId="1" xfId="0" applyBorder="1"/>
    <xf numFmtId="0" fontId="0" fillId="0" borderId="3" xfId="0" applyBorder="1"/>
    <xf numFmtId="0" fontId="0" fillId="0" borderId="0" xfId="0" applyFont="1"/>
    <xf numFmtId="0" fontId="3" fillId="0" borderId="1" xfId="0" applyFont="1" applyBorder="1"/>
    <xf numFmtId="0" fontId="3" fillId="0" borderId="0" xfId="0" applyFont="1" applyFill="1" applyBorder="1"/>
    <xf numFmtId="0" fontId="4" fillId="0" borderId="0" xfId="5" applyFill="1" applyBorder="1"/>
    <xf numFmtId="0" fontId="0" fillId="2" borderId="3" xfId="0" applyFill="1" applyBorder="1"/>
    <xf numFmtId="2" fontId="3" fillId="0" borderId="1" xfId="0" applyNumberFormat="1" applyFont="1" applyBorder="1"/>
    <xf numFmtId="176" fontId="3" fillId="0" borderId="1" xfId="0" applyNumberFormat="1" applyFont="1" applyBorder="1"/>
    <xf numFmtId="176" fontId="3" fillId="0" borderId="3" xfId="0" applyNumberFormat="1" applyFont="1" applyBorder="1"/>
    <xf numFmtId="0" fontId="0" fillId="0" borderId="2" xfId="0" applyBorder="1" applyAlignment="1">
      <alignment horizontal="center"/>
    </xf>
    <xf numFmtId="0" fontId="0" fillId="2" borderId="2" xfId="0" applyFill="1" applyBorder="1" applyAlignment="1">
      <alignment horizontal="center"/>
    </xf>
    <xf numFmtId="176" fontId="0" fillId="2" borderId="3" xfId="0" applyNumberFormat="1" applyFill="1" applyBorder="1"/>
    <xf numFmtId="0" fontId="0" fillId="2" borderId="1" xfId="0" applyFill="1" applyBorder="1"/>
    <xf numFmtId="0" fontId="0" fillId="2" borderId="3" xfId="0" applyNumberFormat="1" applyFill="1" applyBorder="1"/>
    <xf numFmtId="0" fontId="6" fillId="0" borderId="0" xfId="0" applyFont="1"/>
    <xf numFmtId="0" fontId="0" fillId="0" borderId="0" xfId="0" applyBorder="1" applyAlignment="1">
      <alignment horizontal="center"/>
    </xf>
    <xf numFmtId="176" fontId="3" fillId="0" borderId="0" xfId="0" applyNumberFormat="1" applyFont="1" applyBorder="1"/>
    <xf numFmtId="0" fontId="0" fillId="3" borderId="0" xfId="0" applyFill="1"/>
    <xf numFmtId="0" fontId="0" fillId="3" borderId="0" xfId="0" applyFill="1" applyBorder="1" applyAlignment="1">
      <alignment horizontal="center"/>
    </xf>
    <xf numFmtId="176" fontId="3" fillId="3" borderId="0" xfId="0" applyNumberFormat="1" applyFont="1" applyFill="1" applyBorder="1"/>
    <xf numFmtId="49" fontId="0" fillId="0" borderId="3" xfId="0" applyNumberFormat="1" applyBorder="1"/>
    <xf numFmtId="0" fontId="7" fillId="0" borderId="0" xfId="0" applyFont="1"/>
    <xf numFmtId="0" fontId="8" fillId="0" borderId="0" xfId="0" applyFont="1"/>
    <xf numFmtId="0" fontId="3" fillId="0" borderId="1" xfId="0" applyFont="1" applyBorder="1"/>
  </cellXfs>
  <cellStyles count="65">
    <cellStyle name="ハイパーリンク" xfId="1" builtinId="8" hidden="1"/>
    <cellStyle name="ハイパーリンク" xfId="3" builtinId="8" hidden="1"/>
    <cellStyle name="ハイパーリンク" xfId="5"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21</xdr:col>
      <xdr:colOff>317500</xdr:colOff>
      <xdr:row>3</xdr:row>
      <xdr:rowOff>177800</xdr:rowOff>
    </xdr:from>
    <xdr:to>
      <xdr:col>25</xdr:col>
      <xdr:colOff>317500</xdr:colOff>
      <xdr:row>26</xdr:row>
      <xdr:rowOff>190500</xdr:rowOff>
    </xdr:to>
    <xdr:sp macro="" textlink="">
      <xdr:nvSpPr>
        <xdr:cNvPr id="2" name="正方形/長方形 1"/>
        <xdr:cNvSpPr/>
      </xdr:nvSpPr>
      <xdr:spPr>
        <a:xfrm>
          <a:off x="17868900" y="863600"/>
          <a:ext cx="3911600" cy="5283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 sample code</a:t>
          </a:r>
        </a:p>
        <a:p>
          <a:pPr algn="l"/>
          <a:endParaRPr kumimoji="1" lang="en-US" altLang="ja-JP" sz="1100"/>
        </a:p>
        <a:p>
          <a:pPr algn="l"/>
          <a:r>
            <a:rPr kumimoji="1" lang="en-US" altLang="ja-JP" sz="1100"/>
            <a:t>const</a:t>
          </a:r>
          <a:r>
            <a:rPr kumimoji="1" lang="en-US" altLang="ja-JP" sz="1100" baseline="0"/>
            <a:t> int loudspeaker_pin = 13;</a:t>
          </a:r>
        </a:p>
        <a:p>
          <a:pPr algn="l"/>
          <a:r>
            <a:rPr kumimoji="1" lang="en-US" altLang="ja-JP" sz="1100" baseline="0"/>
            <a:t>const int base_time = 16 * 50; // 16</a:t>
          </a:r>
          <a:r>
            <a:rPr kumimoji="1" lang="ja-JP" altLang="en-US" sz="1100" baseline="0"/>
            <a:t>の倍数が都合がいい</a:t>
          </a:r>
          <a:endParaRPr kumimoji="1" lang="en-US" altLang="ja-JP" sz="1100"/>
        </a:p>
        <a:p>
          <a:pPr algn="l"/>
          <a:endParaRPr kumimoji="1" lang="en-US" altLang="ja-JP" sz="1100"/>
        </a:p>
        <a:p>
          <a:pPr algn="l"/>
          <a:r>
            <a:rPr kumimoji="1" lang="en-US" altLang="ja-JP" sz="1100"/>
            <a:t>void setup()</a:t>
          </a:r>
        </a:p>
        <a:p>
          <a:pPr algn="l"/>
          <a:r>
            <a:rPr kumimoji="1" lang="en-US" altLang="ja-JP" sz="1100"/>
            <a:t>{</a:t>
          </a:r>
        </a:p>
        <a:p>
          <a:pPr algn="l"/>
          <a:r>
            <a:rPr kumimoji="1" lang="en-US" altLang="ja-JP" sz="1100"/>
            <a:t>  pinMode( loudspeaker_pin,</a:t>
          </a:r>
          <a:r>
            <a:rPr kumimoji="1" lang="en-US" altLang="ja-JP" sz="1100" baseline="0"/>
            <a:t> OUTPUT);</a:t>
          </a:r>
          <a:endParaRPr kumimoji="1" lang="en-US" altLang="ja-JP" sz="1100"/>
        </a:p>
        <a:p>
          <a:pPr algn="l"/>
          <a:r>
            <a:rPr kumimoji="1" lang="en-US" altLang="ja-JP" sz="1100"/>
            <a:t>}</a:t>
          </a:r>
        </a:p>
        <a:p>
          <a:pPr algn="l"/>
          <a:endParaRPr kumimoji="1" lang="en-US" altLang="ja-JP" sz="1100"/>
        </a:p>
        <a:p>
          <a:pPr algn="l"/>
          <a:r>
            <a:rPr kumimoji="1" lang="en-US" altLang="ja-JP" sz="1100"/>
            <a:t>void loop()</a:t>
          </a:r>
        </a:p>
        <a:p>
          <a:pPr algn="l"/>
          <a:r>
            <a:rPr kumimoji="1" lang="en-US" altLang="ja-JP" sz="1100"/>
            <a:t>{</a:t>
          </a:r>
        </a:p>
        <a:p>
          <a:pPr algn="l"/>
          <a:r>
            <a:rPr kumimoji="1" lang="en-US" altLang="ja-JP" sz="1100"/>
            <a:t>  tone(loudspeaker_pin, 262);</a:t>
          </a:r>
        </a:p>
        <a:p>
          <a:pPr algn="l"/>
          <a:r>
            <a:rPr kumimoji="1" lang="en-US" altLang="ja-JP" sz="1100"/>
            <a:t>  delay(base_time / 4);</a:t>
          </a:r>
        </a:p>
        <a:p>
          <a:pPr algn="l"/>
          <a:r>
            <a:rPr kumimoji="1" lang="en-US" altLang="ja-JP" sz="1100"/>
            <a:t>  tone(loudspeaker_pin, 294);</a:t>
          </a:r>
        </a:p>
        <a:p>
          <a:pPr algn="l"/>
          <a:r>
            <a:rPr kumimoji="1" lang="en-US" altLang="ja-JP" sz="1100"/>
            <a:t>  delay(base_time / 4);</a:t>
          </a:r>
        </a:p>
        <a:p>
          <a:pPr algn="l"/>
          <a:r>
            <a:rPr kumimoji="1" lang="en-US" altLang="ja-JP" sz="1100"/>
            <a:t>  tone(loudspeaker_pin, 330);</a:t>
          </a:r>
        </a:p>
        <a:p>
          <a:pPr algn="l"/>
          <a:r>
            <a:rPr kumimoji="1" lang="en-US" altLang="ja-JP" sz="1100"/>
            <a:t>  delay(base_time / 4);</a:t>
          </a:r>
        </a:p>
        <a:p>
          <a:pPr algn="l"/>
          <a:r>
            <a:rPr kumimoji="1" lang="en-US" altLang="ja-JP" sz="1100"/>
            <a:t>  tone(loudspeaker_pin, 349);</a:t>
          </a:r>
        </a:p>
        <a:p>
          <a:pPr algn="l"/>
          <a:r>
            <a:rPr kumimoji="1" lang="en-US" altLang="ja-JP" sz="1100"/>
            <a:t>  delay(base_time / 4);</a:t>
          </a:r>
        </a:p>
        <a:p>
          <a:pPr algn="l"/>
          <a:r>
            <a:rPr kumimoji="1" lang="en-US" altLang="ja-JP" sz="1100"/>
            <a:t>  tone(loudspeaker_pin, 392);</a:t>
          </a:r>
        </a:p>
        <a:p>
          <a:pPr algn="l"/>
          <a:r>
            <a:rPr kumimoji="1" lang="en-US" altLang="ja-JP" sz="1100"/>
            <a:t>  delay(base_time / 4);</a:t>
          </a:r>
        </a:p>
        <a:p>
          <a:pPr algn="l"/>
          <a:r>
            <a:rPr kumimoji="1" lang="en-US" altLang="ja-JP" sz="1100"/>
            <a:t>  tone(loudspeaker_pin, 440);</a:t>
          </a:r>
        </a:p>
        <a:p>
          <a:pPr algn="l"/>
          <a:r>
            <a:rPr kumimoji="1" lang="en-US" altLang="ja-JP" sz="1100"/>
            <a:t>  delay(base_time / 4);</a:t>
          </a:r>
        </a:p>
        <a:p>
          <a:pPr algn="l"/>
          <a:r>
            <a:rPr kumimoji="1" lang="en-US" altLang="ja-JP" sz="1100"/>
            <a:t>  tone(loudspeaker_pin, 494);</a:t>
          </a:r>
        </a:p>
        <a:p>
          <a:pPr algn="l"/>
          <a:r>
            <a:rPr kumimoji="1" lang="en-US" altLang="ja-JP" sz="1100"/>
            <a:t>  delay(base_time / 4);</a:t>
          </a:r>
        </a:p>
        <a:p>
          <a:pPr algn="l"/>
          <a:r>
            <a:rPr kumimoji="1" lang="en-US" altLang="ja-JP" sz="1100"/>
            <a:t>  tone(loudspeaker_pin, 523);</a:t>
          </a:r>
        </a:p>
        <a:p>
          <a:pPr algn="l"/>
          <a:r>
            <a:rPr kumimoji="1" lang="en-US" altLang="ja-JP" sz="1100"/>
            <a:t>  delay(base_time / 4);</a:t>
          </a:r>
        </a:p>
        <a:p>
          <a:pPr algn="l"/>
          <a:r>
            <a:rPr kumimoji="1" lang="en-US" altLang="ja-JP" sz="1100"/>
            <a:t>}</a:t>
          </a:r>
          <a:endParaRPr kumimoji="1" lang="ja-JP" altLang="en-US" sz="1100"/>
        </a:p>
      </xdr:txBody>
    </xdr:sp>
    <xdr:clientData/>
  </xdr:twoCellAnchor>
  <xdr:twoCellAnchor>
    <xdr:from>
      <xdr:col>12</xdr:col>
      <xdr:colOff>368300</xdr:colOff>
      <xdr:row>0</xdr:row>
      <xdr:rowOff>76200</xdr:rowOff>
    </xdr:from>
    <xdr:to>
      <xdr:col>20</xdr:col>
      <xdr:colOff>3683000</xdr:colOff>
      <xdr:row>2</xdr:row>
      <xdr:rowOff>76200</xdr:rowOff>
    </xdr:to>
    <xdr:sp macro="" textlink="">
      <xdr:nvSpPr>
        <xdr:cNvPr id="3" name="正方形/長方形 2"/>
        <xdr:cNvSpPr/>
      </xdr:nvSpPr>
      <xdr:spPr>
        <a:xfrm>
          <a:off x="9232900" y="76200"/>
          <a:ext cx="8648700" cy="4572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2800"/>
            <a:t>こちら側の白欄に入力してください</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animato-jp.net/~se/onpuhyou.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abSelected="1" workbookViewId="0">
      <selection activeCell="D22" sqref="D22"/>
    </sheetView>
  </sheetViews>
  <sheetFormatPr defaultColWidth="13" defaultRowHeight="14.25"/>
  <cols>
    <col min="5" max="5" width="6.625" customWidth="1"/>
    <col min="6" max="6" width="5.5" bestFit="1" customWidth="1"/>
    <col min="7" max="7" width="10.625" bestFit="1" customWidth="1"/>
    <col min="8" max="8" width="6.625" bestFit="1" customWidth="1"/>
    <col min="9" max="9" width="9.5" bestFit="1" customWidth="1"/>
    <col min="10" max="10" width="7.5" bestFit="1" customWidth="1"/>
    <col min="11" max="11" width="3.625" customWidth="1"/>
    <col min="12" max="12" width="3.375" style="20" customWidth="1"/>
    <col min="13" max="13" width="6" customWidth="1"/>
    <col min="14" max="14" width="5.625" bestFit="1" customWidth="1"/>
    <col min="15" max="15" width="5.5" bestFit="1" customWidth="1"/>
    <col min="18" max="18" width="5.125" bestFit="1" customWidth="1"/>
    <col min="19" max="19" width="5.5" bestFit="1" customWidth="1"/>
    <col min="20" max="20" width="8.625" bestFit="1" customWidth="1"/>
    <col min="21" max="21" width="48.5" bestFit="1" customWidth="1"/>
  </cols>
  <sheetData>
    <row r="1" spans="1:21">
      <c r="A1" s="5" t="s">
        <v>0</v>
      </c>
      <c r="B1" s="5" t="s">
        <v>2</v>
      </c>
      <c r="C1" s="26" t="s">
        <v>4</v>
      </c>
    </row>
    <row r="2" spans="1:21">
      <c r="A2" s="5" t="s">
        <v>1</v>
      </c>
      <c r="B2" s="5" t="s">
        <v>3</v>
      </c>
      <c r="C2" s="26"/>
    </row>
    <row r="3" spans="1:21">
      <c r="A3" s="5" t="s">
        <v>5</v>
      </c>
      <c r="B3" s="5" t="s">
        <v>6</v>
      </c>
      <c r="C3" s="9">
        <v>440</v>
      </c>
    </row>
    <row r="4" spans="1:21" ht="15" thickBot="1">
      <c r="A4" s="5" t="s">
        <v>7</v>
      </c>
      <c r="B4" s="5" t="s">
        <v>36</v>
      </c>
      <c r="C4" s="9">
        <v>466.16376200000002</v>
      </c>
      <c r="F4" s="12" t="s">
        <v>53</v>
      </c>
      <c r="G4" s="12" t="s">
        <v>54</v>
      </c>
      <c r="H4" s="12" t="s">
        <v>31</v>
      </c>
      <c r="I4" s="12" t="s">
        <v>55</v>
      </c>
      <c r="J4" s="12" t="s">
        <v>32</v>
      </c>
      <c r="K4" s="18"/>
      <c r="L4" s="21"/>
      <c r="N4" s="12" t="s">
        <v>31</v>
      </c>
      <c r="O4" s="12" t="s">
        <v>40</v>
      </c>
      <c r="P4" s="13" t="s">
        <v>47</v>
      </c>
      <c r="Q4" s="13" t="s">
        <v>48</v>
      </c>
      <c r="R4" s="12" t="s">
        <v>39</v>
      </c>
      <c r="S4" s="12" t="s">
        <v>56</v>
      </c>
      <c r="T4" s="13" t="s">
        <v>57</v>
      </c>
      <c r="U4" s="13" t="s">
        <v>33</v>
      </c>
    </row>
    <row r="5" spans="1:21">
      <c r="A5" s="5" t="s">
        <v>8</v>
      </c>
      <c r="B5" s="5" t="s">
        <v>9</v>
      </c>
      <c r="C5" s="9">
        <v>493.88330100000002</v>
      </c>
      <c r="F5" s="3">
        <v>1</v>
      </c>
      <c r="G5" s="3">
        <v>-1</v>
      </c>
      <c r="H5" s="3" t="s">
        <v>34</v>
      </c>
      <c r="I5" s="3" t="str">
        <f>H5 &amp; TEXT(G5, "0")</f>
        <v>ラ-1</v>
      </c>
      <c r="J5" s="11">
        <f t="shared" ref="J5:J15" si="0">$J$17*2^((F5-$F$17)/12)</f>
        <v>220</v>
      </c>
      <c r="K5" s="19"/>
      <c r="L5" s="22"/>
      <c r="N5" s="3" t="s">
        <v>65</v>
      </c>
      <c r="O5" s="23"/>
      <c r="P5" s="14">
        <f>VLOOKUP(N5,$I$5:$J$44,2, FALSE)</f>
        <v>220</v>
      </c>
      <c r="Q5" s="14">
        <f>IF(O5="＃",P5*2^(1/12),IF(O5="♭",P5*2^(-1/12),P5))</f>
        <v>220</v>
      </c>
      <c r="R5" s="3">
        <v>4</v>
      </c>
      <c r="S5" s="3" t="s">
        <v>58</v>
      </c>
      <c r="T5" s="8" t="str">
        <f>IF(S5="．", " * 3 / 2", "")</f>
        <v/>
      </c>
      <c r="U5" s="16" t="str">
        <f t="shared" ref="U5:U27" si="1">IF(N5="休符", "noTone(loudspeaker_pin);", "tone(loudspeaker_pin, " &amp; TEXT(Q5, "0") &amp; ");") &amp; CHAR(10) &amp; "delay(" &amp; "base_time" &amp; T5 &amp; " / " &amp; TEXT(R5,"0") &amp; ");"</f>
        <v>tone(loudspeaker_pin, 220);
delay(base_time / 4);</v>
      </c>
    </row>
    <row r="6" spans="1:21">
      <c r="A6" s="5" t="s">
        <v>10</v>
      </c>
      <c r="B6" s="5" t="s">
        <v>11</v>
      </c>
      <c r="C6" s="9">
        <v>523.25113099999999</v>
      </c>
      <c r="F6" s="2">
        <v>2</v>
      </c>
      <c r="G6" s="2">
        <v>-1</v>
      </c>
      <c r="H6" s="2" t="s">
        <v>35</v>
      </c>
      <c r="I6" s="3" t="str">
        <f t="shared" ref="I6:I40" si="2">H6 &amp; TEXT(G6, "0")</f>
        <v>ラ＃-1</v>
      </c>
      <c r="J6" s="10">
        <f t="shared" si="0"/>
        <v>233.08188075904496</v>
      </c>
      <c r="K6" s="19"/>
      <c r="L6" s="22"/>
      <c r="N6" s="3" t="s">
        <v>66</v>
      </c>
      <c r="O6" s="23"/>
      <c r="P6" s="14">
        <f t="shared" ref="P6:P69" si="3">VLOOKUP(N6,$I$5:$J$44,2, FALSE)</f>
        <v>246.94165062806206</v>
      </c>
      <c r="Q6" s="14">
        <f t="shared" ref="Q6:Q27" si="4">IF(O6="＃",P6*2^(1/12),IF(O6="♭",P6*2^(-1/12),P6))</f>
        <v>246.94165062806206</v>
      </c>
      <c r="R6" s="3">
        <v>4</v>
      </c>
      <c r="S6" s="3" t="s">
        <v>58</v>
      </c>
      <c r="T6" s="8" t="str">
        <f t="shared" ref="T6:T69" si="5">IF(S6="．", " * 3 / 2", "")</f>
        <v/>
      </c>
      <c r="U6" s="16" t="str">
        <f t="shared" si="1"/>
        <v>tone(loudspeaker_pin, 247);
delay(base_time / 4);</v>
      </c>
    </row>
    <row r="7" spans="1:21">
      <c r="A7" s="5" t="s">
        <v>12</v>
      </c>
      <c r="B7" s="5" t="s">
        <v>13</v>
      </c>
      <c r="C7" s="9">
        <v>554.36526200000003</v>
      </c>
      <c r="F7" s="2">
        <v>3</v>
      </c>
      <c r="G7" s="2">
        <v>-1</v>
      </c>
      <c r="H7" s="2" t="s">
        <v>46</v>
      </c>
      <c r="I7" s="3" t="str">
        <f t="shared" si="2"/>
        <v>シ-1</v>
      </c>
      <c r="J7" s="10">
        <f t="shared" si="0"/>
        <v>246.94165062806206</v>
      </c>
      <c r="K7" s="19"/>
      <c r="L7" s="22"/>
      <c r="N7" s="3" t="s">
        <v>67</v>
      </c>
      <c r="O7" s="23"/>
      <c r="P7" s="14">
        <f t="shared" si="3"/>
        <v>261.62556530059862</v>
      </c>
      <c r="Q7" s="14">
        <f t="shared" si="4"/>
        <v>261.62556530059862</v>
      </c>
      <c r="R7" s="3">
        <v>4</v>
      </c>
      <c r="S7" s="3" t="s">
        <v>58</v>
      </c>
      <c r="T7" s="8" t="str">
        <f t="shared" si="5"/>
        <v/>
      </c>
      <c r="U7" s="16" t="str">
        <f t="shared" si="1"/>
        <v>tone(loudspeaker_pin, 262);
delay(base_time / 4);</v>
      </c>
    </row>
    <row r="8" spans="1:21">
      <c r="A8" s="5" t="s">
        <v>14</v>
      </c>
      <c r="B8" s="5" t="s">
        <v>15</v>
      </c>
      <c r="C8" s="9">
        <v>587.32953599999996</v>
      </c>
      <c r="F8" s="2">
        <v>4</v>
      </c>
      <c r="G8" s="2">
        <v>0</v>
      </c>
      <c r="H8" s="2" t="s">
        <v>38</v>
      </c>
      <c r="I8" s="3" t="str">
        <f t="shared" si="2"/>
        <v>ド0</v>
      </c>
      <c r="J8" s="10">
        <f t="shared" si="0"/>
        <v>261.62556530059862</v>
      </c>
      <c r="K8" s="19"/>
      <c r="L8" s="22"/>
      <c r="N8" s="3" t="s">
        <v>68</v>
      </c>
      <c r="O8" s="23"/>
      <c r="P8" s="14">
        <f t="shared" si="3"/>
        <v>293.66476791740757</v>
      </c>
      <c r="Q8" s="14">
        <f t="shared" si="4"/>
        <v>293.66476791740757</v>
      </c>
      <c r="R8" s="3">
        <v>4</v>
      </c>
      <c r="S8" s="3" t="s">
        <v>58</v>
      </c>
      <c r="T8" s="8" t="str">
        <f t="shared" si="5"/>
        <v/>
      </c>
      <c r="U8" s="16" t="str">
        <f t="shared" si="1"/>
        <v>tone(loudspeaker_pin, 294);
delay(base_time / 4);</v>
      </c>
    </row>
    <row r="9" spans="1:21">
      <c r="A9" s="5" t="s">
        <v>16</v>
      </c>
      <c r="B9" s="5" t="s">
        <v>17</v>
      </c>
      <c r="C9" s="9">
        <v>622.25396699999999</v>
      </c>
      <c r="F9" s="2">
        <v>5</v>
      </c>
      <c r="G9" s="2">
        <v>0</v>
      </c>
      <c r="H9" s="2" t="s">
        <v>49</v>
      </c>
      <c r="I9" s="3" t="str">
        <f t="shared" si="2"/>
        <v>ド＃0</v>
      </c>
      <c r="J9" s="10">
        <f t="shared" si="0"/>
        <v>277.18263097687208</v>
      </c>
      <c r="K9" s="19"/>
      <c r="L9" s="22"/>
      <c r="N9" s="3" t="s">
        <v>69</v>
      </c>
      <c r="O9" s="23"/>
      <c r="P9" s="14">
        <f t="shared" si="3"/>
        <v>329.62755691286992</v>
      </c>
      <c r="Q9" s="14">
        <f t="shared" si="4"/>
        <v>329.62755691286992</v>
      </c>
      <c r="R9" s="3">
        <v>4</v>
      </c>
      <c r="S9" s="3" t="s">
        <v>58</v>
      </c>
      <c r="T9" s="8" t="str">
        <f t="shared" si="5"/>
        <v/>
      </c>
      <c r="U9" s="16" t="str">
        <f t="shared" si="1"/>
        <v>tone(loudspeaker_pin, 330);
delay(base_time / 4);</v>
      </c>
    </row>
    <row r="10" spans="1:21">
      <c r="A10" s="5" t="s">
        <v>18</v>
      </c>
      <c r="B10" s="5" t="s">
        <v>19</v>
      </c>
      <c r="C10" s="9">
        <v>659.25511400000005</v>
      </c>
      <c r="F10" s="2">
        <v>6</v>
      </c>
      <c r="G10" s="2">
        <v>0</v>
      </c>
      <c r="H10" s="2" t="s">
        <v>37</v>
      </c>
      <c r="I10" s="3" t="str">
        <f t="shared" si="2"/>
        <v>レ0</v>
      </c>
      <c r="J10" s="10">
        <f t="shared" si="0"/>
        <v>293.66476791740757</v>
      </c>
      <c r="K10" s="19"/>
      <c r="L10" s="22"/>
      <c r="N10" s="3" t="s">
        <v>70</v>
      </c>
      <c r="O10" s="23"/>
      <c r="P10" s="14">
        <f t="shared" si="3"/>
        <v>349.22823143300388</v>
      </c>
      <c r="Q10" s="14">
        <f t="shared" si="4"/>
        <v>349.22823143300388</v>
      </c>
      <c r="R10" s="3">
        <v>4</v>
      </c>
      <c r="S10" s="3" t="s">
        <v>58</v>
      </c>
      <c r="T10" s="8" t="str">
        <f t="shared" si="5"/>
        <v/>
      </c>
      <c r="U10" s="16" t="str">
        <f t="shared" si="1"/>
        <v>tone(loudspeaker_pin, 349);
delay(base_time / 4);</v>
      </c>
    </row>
    <row r="11" spans="1:21">
      <c r="A11" s="5" t="s">
        <v>20</v>
      </c>
      <c r="B11" s="5" t="s">
        <v>21</v>
      </c>
      <c r="C11" s="9">
        <v>698.45646299999999</v>
      </c>
      <c r="F11" s="2">
        <v>7</v>
      </c>
      <c r="G11" s="2">
        <v>0</v>
      </c>
      <c r="H11" s="2" t="s">
        <v>50</v>
      </c>
      <c r="I11" s="3" t="str">
        <f t="shared" si="2"/>
        <v>レ＃0</v>
      </c>
      <c r="J11" s="10">
        <f t="shared" si="0"/>
        <v>311.12698372208087</v>
      </c>
      <c r="K11" s="19"/>
      <c r="L11" s="22"/>
      <c r="N11" s="3" t="s">
        <v>71</v>
      </c>
      <c r="O11" s="23"/>
      <c r="P11" s="14">
        <f t="shared" si="3"/>
        <v>391.99543598174927</v>
      </c>
      <c r="Q11" s="14">
        <f t="shared" si="4"/>
        <v>391.99543598174927</v>
      </c>
      <c r="R11" s="3">
        <v>4</v>
      </c>
      <c r="S11" s="3" t="s">
        <v>58</v>
      </c>
      <c r="T11" s="8" t="str">
        <f t="shared" si="5"/>
        <v/>
      </c>
      <c r="U11" s="16" t="str">
        <f t="shared" si="1"/>
        <v>tone(loudspeaker_pin, 392);
delay(base_time / 4);</v>
      </c>
    </row>
    <row r="12" spans="1:21">
      <c r="A12" s="5" t="s">
        <v>22</v>
      </c>
      <c r="B12" s="5" t="s">
        <v>23</v>
      </c>
      <c r="C12" s="9">
        <v>739.98884499999997</v>
      </c>
      <c r="F12" s="2">
        <v>8</v>
      </c>
      <c r="G12" s="2">
        <v>0</v>
      </c>
      <c r="H12" s="2" t="s">
        <v>43</v>
      </c>
      <c r="I12" s="3" t="str">
        <f t="shared" si="2"/>
        <v>ミ0</v>
      </c>
      <c r="J12" s="10">
        <f t="shared" si="0"/>
        <v>329.62755691286992</v>
      </c>
      <c r="K12" s="19"/>
      <c r="L12" s="22"/>
      <c r="N12" s="3" t="s">
        <v>72</v>
      </c>
      <c r="O12" s="23"/>
      <c r="P12" s="14">
        <f t="shared" si="3"/>
        <v>440</v>
      </c>
      <c r="Q12" s="14">
        <f t="shared" si="4"/>
        <v>440</v>
      </c>
      <c r="R12" s="3">
        <v>4</v>
      </c>
      <c r="S12" s="3" t="s">
        <v>58</v>
      </c>
      <c r="T12" s="8" t="str">
        <f t="shared" si="5"/>
        <v/>
      </c>
      <c r="U12" s="16" t="str">
        <f t="shared" si="1"/>
        <v>tone(loudspeaker_pin, 440);
delay(base_time / 4);</v>
      </c>
    </row>
    <row r="13" spans="1:21">
      <c r="A13" s="5" t="s">
        <v>24</v>
      </c>
      <c r="B13" s="5" t="s">
        <v>25</v>
      </c>
      <c r="C13" s="9">
        <v>783.99087199999997</v>
      </c>
      <c r="F13" s="2">
        <v>9</v>
      </c>
      <c r="G13" s="2">
        <v>0</v>
      </c>
      <c r="H13" s="2" t="s">
        <v>44</v>
      </c>
      <c r="I13" s="3" t="str">
        <f t="shared" si="2"/>
        <v>ファ0</v>
      </c>
      <c r="J13" s="10">
        <f t="shared" si="0"/>
        <v>349.22823143300388</v>
      </c>
      <c r="K13" s="19"/>
      <c r="L13" s="22"/>
      <c r="N13" s="3" t="s">
        <v>75</v>
      </c>
      <c r="O13" s="23" t="s">
        <v>63</v>
      </c>
      <c r="P13" s="14">
        <f t="shared" si="3"/>
        <v>493.88330125612413</v>
      </c>
      <c r="Q13" s="14">
        <f t="shared" si="4"/>
        <v>523.25113060119736</v>
      </c>
      <c r="R13" s="3">
        <v>4</v>
      </c>
      <c r="S13" s="3" t="s">
        <v>58</v>
      </c>
      <c r="T13" s="8" t="str">
        <f t="shared" si="5"/>
        <v/>
      </c>
      <c r="U13" s="16" t="str">
        <f t="shared" si="1"/>
        <v>tone(loudspeaker_pin, 523);
delay(base_time / 4);</v>
      </c>
    </row>
    <row r="14" spans="1:21">
      <c r="A14" s="5" t="s">
        <v>26</v>
      </c>
      <c r="B14" s="5" t="s">
        <v>27</v>
      </c>
      <c r="C14" s="9">
        <v>830.60939499999995</v>
      </c>
      <c r="F14" s="2">
        <v>10</v>
      </c>
      <c r="G14" s="2">
        <v>0</v>
      </c>
      <c r="H14" s="2" t="s">
        <v>51</v>
      </c>
      <c r="I14" s="3" t="str">
        <f t="shared" si="2"/>
        <v>ファ＃0</v>
      </c>
      <c r="J14" s="10">
        <f t="shared" si="0"/>
        <v>369.99442271163446</v>
      </c>
      <c r="K14" s="19"/>
      <c r="L14" s="22"/>
      <c r="N14" s="3" t="s">
        <v>76</v>
      </c>
      <c r="O14" s="23" t="s">
        <v>60</v>
      </c>
      <c r="P14" s="14">
        <f t="shared" si="3"/>
        <v>523.25113060119725</v>
      </c>
      <c r="Q14" s="14">
        <f t="shared" si="4"/>
        <v>493.88330125612407</v>
      </c>
      <c r="R14" s="3">
        <v>4</v>
      </c>
      <c r="S14" s="3" t="s">
        <v>58</v>
      </c>
      <c r="T14" s="8" t="str">
        <f t="shared" si="5"/>
        <v/>
      </c>
      <c r="U14" s="16" t="str">
        <f t="shared" si="1"/>
        <v>tone(loudspeaker_pin, 494);
delay(base_time / 4);</v>
      </c>
    </row>
    <row r="15" spans="1:21">
      <c r="A15" s="5" t="s">
        <v>28</v>
      </c>
      <c r="B15" s="5" t="s">
        <v>6</v>
      </c>
      <c r="C15" s="9">
        <v>880</v>
      </c>
      <c r="F15" s="2">
        <v>11</v>
      </c>
      <c r="G15" s="2">
        <v>0</v>
      </c>
      <c r="H15" s="2" t="s">
        <v>45</v>
      </c>
      <c r="I15" s="3" t="str">
        <f t="shared" si="2"/>
        <v>ソ0</v>
      </c>
      <c r="J15" s="10">
        <f t="shared" si="0"/>
        <v>391.99543598174927</v>
      </c>
      <c r="K15" s="19"/>
      <c r="L15" s="22"/>
      <c r="N15" s="3" t="s">
        <v>75</v>
      </c>
      <c r="O15" s="23" t="s">
        <v>63</v>
      </c>
      <c r="P15" s="14">
        <f t="shared" si="3"/>
        <v>493.88330125612413</v>
      </c>
      <c r="Q15" s="14">
        <f t="shared" si="4"/>
        <v>523.25113060119736</v>
      </c>
      <c r="R15" s="3">
        <v>4</v>
      </c>
      <c r="S15" s="3" t="s">
        <v>87</v>
      </c>
      <c r="T15" s="8" t="str">
        <f t="shared" si="5"/>
        <v xml:space="preserve"> * 3 / 2</v>
      </c>
      <c r="U15" s="16" t="str">
        <f t="shared" si="1"/>
        <v>tone(loudspeaker_pin, 523);
delay(base_time * 3 / 2 / 4);</v>
      </c>
    </row>
    <row r="16" spans="1:21">
      <c r="A16" s="4"/>
      <c r="B16" s="4"/>
      <c r="C16" s="4"/>
      <c r="F16" s="2">
        <v>12</v>
      </c>
      <c r="G16" s="2">
        <v>0</v>
      </c>
      <c r="H16" s="2" t="s">
        <v>52</v>
      </c>
      <c r="I16" s="3" t="str">
        <f t="shared" si="2"/>
        <v>ソ＃0</v>
      </c>
      <c r="J16" s="10">
        <f>$J$17*2^((F16-$F$17)/12)</f>
        <v>415.30469757994513</v>
      </c>
      <c r="K16" s="19"/>
      <c r="L16" s="22"/>
      <c r="N16" s="3" t="s">
        <v>76</v>
      </c>
      <c r="O16" s="23" t="s">
        <v>60</v>
      </c>
      <c r="P16" s="14">
        <f t="shared" si="3"/>
        <v>523.25113060119725</v>
      </c>
      <c r="Q16" s="14">
        <f t="shared" si="4"/>
        <v>493.88330125612407</v>
      </c>
      <c r="R16" s="3">
        <v>4</v>
      </c>
      <c r="S16" s="3" t="s">
        <v>87</v>
      </c>
      <c r="T16" s="8" t="str">
        <f t="shared" si="5"/>
        <v xml:space="preserve"> * 3 / 2</v>
      </c>
      <c r="U16" s="16" t="str">
        <f t="shared" si="1"/>
        <v>tone(loudspeaker_pin, 494);
delay(base_time * 3 / 2 / 4);</v>
      </c>
    </row>
    <row r="17" spans="1:21" ht="15">
      <c r="A17" s="1" t="s">
        <v>29</v>
      </c>
      <c r="B17" t="s">
        <v>30</v>
      </c>
      <c r="F17" s="2">
        <v>13</v>
      </c>
      <c r="G17" s="2">
        <v>0</v>
      </c>
      <c r="H17" s="2" t="s">
        <v>34</v>
      </c>
      <c r="I17" s="3" t="str">
        <f t="shared" si="2"/>
        <v>ラ0</v>
      </c>
      <c r="J17" s="10">
        <v>440</v>
      </c>
      <c r="K17" s="19"/>
      <c r="L17" s="22"/>
      <c r="N17" s="3" t="s">
        <v>77</v>
      </c>
      <c r="O17" s="23"/>
      <c r="P17" s="14">
        <f t="shared" si="3"/>
        <v>587.32953583481515</v>
      </c>
      <c r="Q17" s="14">
        <f t="shared" si="4"/>
        <v>587.32953583481515</v>
      </c>
      <c r="R17" s="3">
        <v>16</v>
      </c>
      <c r="S17" s="3" t="s">
        <v>58</v>
      </c>
      <c r="T17" s="8" t="str">
        <f t="shared" si="5"/>
        <v/>
      </c>
      <c r="U17" s="16" t="str">
        <f t="shared" si="1"/>
        <v>tone(loudspeaker_pin, 587);
delay(base_time / 16);</v>
      </c>
    </row>
    <row r="18" spans="1:21">
      <c r="A18" s="6" t="s">
        <v>41</v>
      </c>
      <c r="B18" s="7" t="s">
        <v>42</v>
      </c>
      <c r="F18" s="2">
        <v>14</v>
      </c>
      <c r="G18" s="2">
        <v>0</v>
      </c>
      <c r="H18" s="2" t="s">
        <v>35</v>
      </c>
      <c r="I18" s="3" t="str">
        <f t="shared" si="2"/>
        <v>ラ＃0</v>
      </c>
      <c r="J18" s="10">
        <f>$J$17*2^((F18-$F$17)/12)</f>
        <v>466.16376151808993</v>
      </c>
      <c r="K18" s="19"/>
      <c r="L18" s="22"/>
      <c r="N18" s="3" t="s">
        <v>78</v>
      </c>
      <c r="O18" s="23"/>
      <c r="P18" s="14">
        <f t="shared" si="3"/>
        <v>659.25511382573984</v>
      </c>
      <c r="Q18" s="14">
        <f t="shared" si="4"/>
        <v>659.25511382573984</v>
      </c>
      <c r="R18" s="3">
        <v>8</v>
      </c>
      <c r="S18" s="3" t="s">
        <v>58</v>
      </c>
      <c r="T18" s="8" t="str">
        <f t="shared" si="5"/>
        <v/>
      </c>
      <c r="U18" s="16" t="str">
        <f t="shared" si="1"/>
        <v>tone(loudspeaker_pin, 659);
delay(base_time / 8);</v>
      </c>
    </row>
    <row r="19" spans="1:21">
      <c r="F19" s="2">
        <v>15</v>
      </c>
      <c r="G19" s="2">
        <v>0</v>
      </c>
      <c r="H19" s="2" t="s">
        <v>46</v>
      </c>
      <c r="I19" s="3" t="str">
        <f t="shared" si="2"/>
        <v>シ0</v>
      </c>
      <c r="J19" s="10">
        <f t="shared" ref="J19:J40" si="6">$J$17*2^((F19-$F$17)/12)</f>
        <v>493.88330125612413</v>
      </c>
      <c r="K19" s="19"/>
      <c r="L19" s="22"/>
      <c r="N19" s="3" t="s">
        <v>79</v>
      </c>
      <c r="O19" s="23"/>
      <c r="P19" s="14">
        <f t="shared" si="3"/>
        <v>698.45646286600777</v>
      </c>
      <c r="Q19" s="14">
        <f t="shared" si="4"/>
        <v>698.45646286600777</v>
      </c>
      <c r="R19" s="3">
        <v>4</v>
      </c>
      <c r="S19" s="3" t="s">
        <v>58</v>
      </c>
      <c r="T19" s="8" t="str">
        <f t="shared" si="5"/>
        <v/>
      </c>
      <c r="U19" s="16" t="str">
        <f t="shared" si="1"/>
        <v>tone(loudspeaker_pin, 698);
delay(base_time / 4);</v>
      </c>
    </row>
    <row r="20" spans="1:21">
      <c r="F20" s="2">
        <v>16</v>
      </c>
      <c r="G20" s="2">
        <v>1</v>
      </c>
      <c r="H20" s="2" t="s">
        <v>38</v>
      </c>
      <c r="I20" s="3" t="str">
        <f t="shared" si="2"/>
        <v>ド1</v>
      </c>
      <c r="J20" s="10">
        <f t="shared" si="6"/>
        <v>523.25113060119725</v>
      </c>
      <c r="K20" s="19"/>
      <c r="L20" s="22"/>
      <c r="N20" s="3" t="s">
        <v>80</v>
      </c>
      <c r="O20" s="23"/>
      <c r="P20" s="14">
        <f t="shared" si="3"/>
        <v>783.99087196349853</v>
      </c>
      <c r="Q20" s="14">
        <f t="shared" si="4"/>
        <v>783.99087196349853</v>
      </c>
      <c r="R20" s="3">
        <v>2</v>
      </c>
      <c r="S20" s="3" t="s">
        <v>58</v>
      </c>
      <c r="T20" s="8" t="str">
        <f t="shared" si="5"/>
        <v/>
      </c>
      <c r="U20" s="16" t="str">
        <f t="shared" si="1"/>
        <v>tone(loudspeaker_pin, 784);
delay(base_time / 2);</v>
      </c>
    </row>
    <row r="21" spans="1:21">
      <c r="F21" s="2">
        <v>17</v>
      </c>
      <c r="G21" s="2">
        <v>1</v>
      </c>
      <c r="H21" s="2" t="s">
        <v>49</v>
      </c>
      <c r="I21" s="3" t="str">
        <f t="shared" si="2"/>
        <v>ド＃1</v>
      </c>
      <c r="J21" s="10">
        <f t="shared" si="6"/>
        <v>554.36526195374415</v>
      </c>
      <c r="K21" s="19"/>
      <c r="L21" s="22"/>
      <c r="N21" s="3" t="s">
        <v>81</v>
      </c>
      <c r="O21" s="23"/>
      <c r="P21" s="14">
        <f t="shared" si="3"/>
        <v>880</v>
      </c>
      <c r="Q21" s="14">
        <f t="shared" si="4"/>
        <v>880</v>
      </c>
      <c r="R21" s="3">
        <v>1</v>
      </c>
      <c r="S21" s="3" t="s">
        <v>58</v>
      </c>
      <c r="T21" s="8" t="str">
        <f t="shared" si="5"/>
        <v/>
      </c>
      <c r="U21" s="16" t="str">
        <f t="shared" si="1"/>
        <v>tone(loudspeaker_pin, 880);
delay(base_time / 1);</v>
      </c>
    </row>
    <row r="22" spans="1:21">
      <c r="F22" s="2">
        <v>18</v>
      </c>
      <c r="G22" s="2">
        <v>1</v>
      </c>
      <c r="H22" s="2" t="s">
        <v>37</v>
      </c>
      <c r="I22" s="3" t="str">
        <f t="shared" si="2"/>
        <v>レ1</v>
      </c>
      <c r="J22" s="10">
        <f t="shared" si="6"/>
        <v>587.32953583481515</v>
      </c>
      <c r="K22" s="19"/>
      <c r="L22" s="22"/>
      <c r="N22" s="3" t="s">
        <v>73</v>
      </c>
      <c r="O22" s="23"/>
      <c r="P22" s="14">
        <f t="shared" si="3"/>
        <v>987.76660251224826</v>
      </c>
      <c r="Q22" s="14">
        <f t="shared" si="4"/>
        <v>987.76660251224826</v>
      </c>
      <c r="R22" s="3">
        <v>16</v>
      </c>
      <c r="S22" s="3" t="s">
        <v>87</v>
      </c>
      <c r="T22" s="8" t="str">
        <f t="shared" si="5"/>
        <v xml:space="preserve"> * 3 / 2</v>
      </c>
      <c r="U22" s="16" t="str">
        <f t="shared" si="1"/>
        <v>tone(loudspeaker_pin, 988);
delay(base_time * 3 / 2 / 16);</v>
      </c>
    </row>
    <row r="23" spans="1:21">
      <c r="F23" s="2">
        <v>19</v>
      </c>
      <c r="G23" s="2">
        <v>1</v>
      </c>
      <c r="H23" s="2" t="s">
        <v>50</v>
      </c>
      <c r="I23" s="3" t="str">
        <f t="shared" si="2"/>
        <v>レ＃1</v>
      </c>
      <c r="J23" s="10">
        <f t="shared" si="6"/>
        <v>622.25396744416184</v>
      </c>
      <c r="K23" s="19"/>
      <c r="L23" s="22"/>
      <c r="N23" s="3" t="s">
        <v>74</v>
      </c>
      <c r="O23" s="23"/>
      <c r="P23" s="14">
        <f t="shared" si="3"/>
        <v>1046.5022612023945</v>
      </c>
      <c r="Q23" s="14">
        <f t="shared" si="4"/>
        <v>1046.5022612023945</v>
      </c>
      <c r="R23" s="3">
        <v>8</v>
      </c>
      <c r="S23" s="3" t="s">
        <v>87</v>
      </c>
      <c r="T23" s="8" t="str">
        <f t="shared" si="5"/>
        <v xml:space="preserve"> * 3 / 2</v>
      </c>
      <c r="U23" s="16" t="str">
        <f t="shared" si="1"/>
        <v>tone(loudspeaker_pin, 1047);
delay(base_time * 3 / 2 / 8);</v>
      </c>
    </row>
    <row r="24" spans="1:21">
      <c r="F24" s="2">
        <v>20</v>
      </c>
      <c r="G24" s="2">
        <v>1</v>
      </c>
      <c r="H24" s="2" t="s">
        <v>43</v>
      </c>
      <c r="I24" s="3" t="str">
        <f t="shared" si="2"/>
        <v>ミ1</v>
      </c>
      <c r="J24" s="10">
        <f t="shared" si="6"/>
        <v>659.25511382573984</v>
      </c>
      <c r="K24" s="19"/>
      <c r="L24" s="22"/>
      <c r="N24" s="3" t="s">
        <v>82</v>
      </c>
      <c r="O24" s="23"/>
      <c r="P24" s="14">
        <f t="shared" si="3"/>
        <v>1174.6590716696303</v>
      </c>
      <c r="Q24" s="14">
        <f t="shared" si="4"/>
        <v>1174.6590716696303</v>
      </c>
      <c r="R24" s="3">
        <v>4</v>
      </c>
      <c r="S24" s="3" t="s">
        <v>87</v>
      </c>
      <c r="T24" s="8" t="str">
        <f t="shared" si="5"/>
        <v xml:space="preserve"> * 3 / 2</v>
      </c>
      <c r="U24" s="16" t="str">
        <f t="shared" si="1"/>
        <v>tone(loudspeaker_pin, 1175);
delay(base_time * 3 / 2 / 4);</v>
      </c>
    </row>
    <row r="25" spans="1:21">
      <c r="F25" s="2">
        <v>21</v>
      </c>
      <c r="G25" s="2">
        <v>1</v>
      </c>
      <c r="H25" s="2" t="s">
        <v>44</v>
      </c>
      <c r="I25" s="3" t="str">
        <f t="shared" si="2"/>
        <v>ファ1</v>
      </c>
      <c r="J25" s="10">
        <f t="shared" si="6"/>
        <v>698.45646286600777</v>
      </c>
      <c r="K25" s="19"/>
      <c r="L25" s="22"/>
      <c r="N25" s="3" t="s">
        <v>83</v>
      </c>
      <c r="O25" s="23"/>
      <c r="P25" s="14">
        <f t="shared" si="3"/>
        <v>1318.5102276514795</v>
      </c>
      <c r="Q25" s="14">
        <f t="shared" si="4"/>
        <v>1318.5102276514795</v>
      </c>
      <c r="R25" s="3">
        <v>2</v>
      </c>
      <c r="S25" s="3" t="s">
        <v>87</v>
      </c>
      <c r="T25" s="8" t="str">
        <f t="shared" si="5"/>
        <v xml:space="preserve"> * 3 / 2</v>
      </c>
      <c r="U25" s="16" t="str">
        <f t="shared" si="1"/>
        <v>tone(loudspeaker_pin, 1319);
delay(base_time * 3 / 2 / 2);</v>
      </c>
    </row>
    <row r="26" spans="1:21">
      <c r="F26" s="2">
        <v>22</v>
      </c>
      <c r="G26" s="2">
        <v>1</v>
      </c>
      <c r="H26" s="2" t="s">
        <v>51</v>
      </c>
      <c r="I26" s="3" t="str">
        <f t="shared" si="2"/>
        <v>ファ＃1</v>
      </c>
      <c r="J26" s="10">
        <f t="shared" si="6"/>
        <v>739.9888454232688</v>
      </c>
      <c r="K26" s="19"/>
      <c r="L26" s="22"/>
      <c r="N26" s="3" t="s">
        <v>84</v>
      </c>
      <c r="O26" s="23"/>
      <c r="P26" s="14">
        <f t="shared" si="3"/>
        <v>1396.9129257320155</v>
      </c>
      <c r="Q26" s="14">
        <f t="shared" si="4"/>
        <v>1396.9129257320155</v>
      </c>
      <c r="R26" s="3">
        <v>1</v>
      </c>
      <c r="S26" s="3" t="s">
        <v>87</v>
      </c>
      <c r="T26" s="8" t="str">
        <f t="shared" si="5"/>
        <v xml:space="preserve"> * 3 / 2</v>
      </c>
      <c r="U26" s="16" t="str">
        <f t="shared" si="1"/>
        <v>tone(loudspeaker_pin, 1397);
delay(base_time * 3 / 2 / 1);</v>
      </c>
    </row>
    <row r="27" spans="1:21">
      <c r="F27" s="2">
        <v>23</v>
      </c>
      <c r="G27" s="2">
        <v>1</v>
      </c>
      <c r="H27" s="2" t="s">
        <v>45</v>
      </c>
      <c r="I27" s="3" t="str">
        <f t="shared" si="2"/>
        <v>ソ1</v>
      </c>
      <c r="J27" s="10">
        <f t="shared" si="6"/>
        <v>783.99087196349853</v>
      </c>
      <c r="K27" s="19"/>
      <c r="L27" s="22"/>
      <c r="N27" s="3" t="s">
        <v>85</v>
      </c>
      <c r="O27" s="23"/>
      <c r="P27" s="14">
        <f t="shared" si="3"/>
        <v>1567.9817439269968</v>
      </c>
      <c r="Q27" s="14">
        <f t="shared" si="4"/>
        <v>1567.9817439269968</v>
      </c>
      <c r="R27" s="3">
        <v>8</v>
      </c>
      <c r="S27" s="3" t="s">
        <v>87</v>
      </c>
      <c r="T27" s="8" t="str">
        <f t="shared" si="5"/>
        <v xml:space="preserve"> * 3 / 2</v>
      </c>
      <c r="U27" s="16" t="str">
        <f t="shared" si="1"/>
        <v>tone(loudspeaker_pin, 1568);
delay(base_time * 3 / 2 / 8);</v>
      </c>
    </row>
    <row r="28" spans="1:21">
      <c r="F28" s="2">
        <v>24</v>
      </c>
      <c r="G28" s="2">
        <v>1</v>
      </c>
      <c r="H28" s="2" t="s">
        <v>52</v>
      </c>
      <c r="I28" s="3" t="str">
        <f t="shared" si="2"/>
        <v>ソ＃1</v>
      </c>
      <c r="J28" s="10">
        <f t="shared" si="6"/>
        <v>830.60939515989025</v>
      </c>
      <c r="K28" s="19"/>
      <c r="L28" s="22"/>
      <c r="N28" s="3" t="s">
        <v>64</v>
      </c>
      <c r="O28" s="23"/>
      <c r="P28" s="14" t="e">
        <f t="shared" si="3"/>
        <v>#N/A</v>
      </c>
      <c r="Q28" s="14" t="e">
        <f t="shared" ref="Q28:Q30" si="7">IF(O28="＃",P28*2^(1/12),IF(O28="♭",P28*2^(-1/12),P28))</f>
        <v>#N/A</v>
      </c>
      <c r="R28" s="3">
        <v>4</v>
      </c>
      <c r="S28" s="3" t="s">
        <v>58</v>
      </c>
      <c r="T28" s="8" t="str">
        <f t="shared" si="5"/>
        <v/>
      </c>
      <c r="U28" s="16" t="str">
        <f t="shared" ref="U28" si="8">IF(N28="休符", "noTone(loudspeaker_pin);", "tone(loudspeaker_pin, " &amp; TEXT(Q28, "0") &amp; ");") &amp; CHAR(10) &amp; "delay(" &amp; "base_time" &amp; T28 &amp; " / " &amp; TEXT(R28,"0") &amp; ");"</f>
        <v>noTone(loudspeaker_pin);
delay(base_time / 4);</v>
      </c>
    </row>
    <row r="29" spans="1:21">
      <c r="F29" s="2">
        <v>25</v>
      </c>
      <c r="G29" s="2">
        <v>1</v>
      </c>
      <c r="H29" s="2" t="s">
        <v>34</v>
      </c>
      <c r="I29" s="3" t="str">
        <f t="shared" si="2"/>
        <v>ラ1</v>
      </c>
      <c r="J29" s="10">
        <f t="shared" si="6"/>
        <v>880</v>
      </c>
      <c r="K29" s="19"/>
      <c r="L29" s="22"/>
      <c r="N29" s="3" t="s">
        <v>72</v>
      </c>
      <c r="O29" s="23"/>
      <c r="P29" s="14">
        <f t="shared" si="3"/>
        <v>440</v>
      </c>
      <c r="Q29" s="14">
        <f t="shared" si="7"/>
        <v>440</v>
      </c>
      <c r="R29" s="3">
        <v>4</v>
      </c>
      <c r="S29" s="3" t="s">
        <v>58</v>
      </c>
      <c r="T29" s="8" t="str">
        <f t="shared" si="5"/>
        <v/>
      </c>
      <c r="U29" s="16" t="str">
        <f>IF(N29="休符", "noTone(loudspeaker_pin);", "tone(loudspeaker_pin, " &amp; TEXT(Q29, "0") &amp; ");") &amp; CHAR(10) &amp; "delay(" &amp; "base_time" &amp; T29 &amp; " / " &amp; TEXT(R29,"0") &amp; ");"</f>
        <v>tone(loudspeaker_pin, 440);
delay(base_time / 4);</v>
      </c>
    </row>
    <row r="30" spans="1:21">
      <c r="F30" s="2">
        <v>26</v>
      </c>
      <c r="G30" s="2">
        <v>1</v>
      </c>
      <c r="H30" s="2" t="s">
        <v>35</v>
      </c>
      <c r="I30" s="3" t="str">
        <f t="shared" si="2"/>
        <v>ラ＃1</v>
      </c>
      <c r="J30" s="10">
        <f t="shared" si="6"/>
        <v>932.32752303617963</v>
      </c>
      <c r="K30" s="19"/>
      <c r="L30" s="22"/>
      <c r="N30" s="3" t="s">
        <v>59</v>
      </c>
      <c r="O30" s="23"/>
      <c r="P30" s="14" t="e">
        <f t="shared" si="3"/>
        <v>#N/A</v>
      </c>
      <c r="Q30" s="14" t="e">
        <f t="shared" si="7"/>
        <v>#N/A</v>
      </c>
      <c r="R30" s="3">
        <v>4</v>
      </c>
      <c r="S30" s="3" t="s">
        <v>58</v>
      </c>
      <c r="T30" s="8" t="str">
        <f t="shared" si="5"/>
        <v/>
      </c>
      <c r="U30" s="16" t="e">
        <f t="shared" ref="U30" si="9">IF(N30="休符", "noTone(loudspeaker_pin);", "tone(loudspeaker_pin, " &amp; TEXT(Q30, "0") &amp; ");") &amp; CHAR(10) &amp; "delay(" &amp; "base_time" &amp; T30 &amp; " / " &amp; TEXT(R30,"0") &amp; ");"</f>
        <v>#N/A</v>
      </c>
    </row>
    <row r="31" spans="1:21">
      <c r="F31" s="2">
        <v>27</v>
      </c>
      <c r="G31" s="2">
        <v>1</v>
      </c>
      <c r="H31" s="2" t="s">
        <v>46</v>
      </c>
      <c r="I31" s="3" t="str">
        <f t="shared" si="2"/>
        <v>シ1</v>
      </c>
      <c r="J31" s="10">
        <f t="shared" si="6"/>
        <v>987.76660251224826</v>
      </c>
      <c r="K31" s="19"/>
      <c r="L31" s="22"/>
      <c r="N31" s="3" t="s">
        <v>72</v>
      </c>
      <c r="O31" s="23"/>
      <c r="P31" s="14">
        <f t="shared" si="3"/>
        <v>440</v>
      </c>
      <c r="Q31" s="14">
        <f t="shared" ref="Q31:Q94" si="10">IF(O31="＃",P31*2^(1/12),IF(O31="♭",P31*2^(-1/12),P31))</f>
        <v>440</v>
      </c>
      <c r="R31" s="3">
        <v>4</v>
      </c>
      <c r="S31" s="3" t="s">
        <v>58</v>
      </c>
      <c r="T31" s="8" t="str">
        <f t="shared" si="5"/>
        <v/>
      </c>
      <c r="U31" s="16" t="str">
        <f>IF(N31="休符", "noTone(loudspeaker_pin);", "tone(loudspeaker_pin, " &amp; TEXT(Q31, "0") &amp; ");") &amp; CHAR(10) &amp; "delay(" &amp; "base_time" &amp; T31 &amp; " / " &amp; TEXT(R31,"0") &amp; ");"</f>
        <v>tone(loudspeaker_pin, 440);
delay(base_time / 4);</v>
      </c>
    </row>
    <row r="32" spans="1:21">
      <c r="F32" s="2">
        <v>28</v>
      </c>
      <c r="G32" s="2">
        <v>2</v>
      </c>
      <c r="H32" s="2" t="s">
        <v>38</v>
      </c>
      <c r="I32" s="3" t="str">
        <f t="shared" si="2"/>
        <v>ド2</v>
      </c>
      <c r="J32" s="10">
        <f t="shared" si="6"/>
        <v>1046.5022612023945</v>
      </c>
      <c r="K32" s="19"/>
      <c r="L32" s="22"/>
      <c r="N32" s="3" t="s">
        <v>59</v>
      </c>
      <c r="O32" s="23"/>
      <c r="P32" s="14" t="e">
        <f t="shared" si="3"/>
        <v>#N/A</v>
      </c>
      <c r="Q32" s="14" t="e">
        <f t="shared" si="10"/>
        <v>#N/A</v>
      </c>
      <c r="R32" s="3">
        <v>4</v>
      </c>
      <c r="S32" s="3" t="s">
        <v>58</v>
      </c>
      <c r="T32" s="8" t="str">
        <f t="shared" si="5"/>
        <v/>
      </c>
      <c r="U32" s="16" t="e">
        <f t="shared" ref="U32:U95" si="11">IF(N32="休符", "noTone(loudspeaker_pin);", "tone(loudspeaker_pin, " &amp; TEXT(Q32, "0") &amp; ");") &amp; CHAR(10) &amp; "delay(" &amp; "base_time" &amp; T32 &amp; " / " &amp; TEXT(R32,"0") &amp; ");"</f>
        <v>#N/A</v>
      </c>
    </row>
    <row r="33" spans="6:21">
      <c r="F33" s="2">
        <v>29</v>
      </c>
      <c r="G33" s="2">
        <v>2</v>
      </c>
      <c r="H33" s="2" t="s">
        <v>49</v>
      </c>
      <c r="I33" s="3" t="str">
        <f t="shared" si="2"/>
        <v>ド＃2</v>
      </c>
      <c r="J33" s="10">
        <f t="shared" si="6"/>
        <v>1108.7305239074883</v>
      </c>
      <c r="K33" s="19"/>
      <c r="L33" s="22"/>
      <c r="N33" s="3" t="s">
        <v>72</v>
      </c>
      <c r="O33" s="23"/>
      <c r="P33" s="14">
        <f t="shared" si="3"/>
        <v>440</v>
      </c>
      <c r="Q33" s="14">
        <f t="shared" si="10"/>
        <v>440</v>
      </c>
      <c r="R33" s="3">
        <v>4</v>
      </c>
      <c r="S33" s="3" t="s">
        <v>58</v>
      </c>
      <c r="T33" s="8" t="str">
        <f t="shared" si="5"/>
        <v/>
      </c>
      <c r="U33" s="16" t="str">
        <f t="shared" si="11"/>
        <v>tone(loudspeaker_pin, 440);
delay(base_time / 4);</v>
      </c>
    </row>
    <row r="34" spans="6:21">
      <c r="F34" s="2">
        <v>30</v>
      </c>
      <c r="G34" s="2">
        <v>2</v>
      </c>
      <c r="H34" s="2" t="s">
        <v>37</v>
      </c>
      <c r="I34" s="3" t="str">
        <f t="shared" si="2"/>
        <v>レ2</v>
      </c>
      <c r="J34" s="10">
        <f t="shared" si="6"/>
        <v>1174.6590716696303</v>
      </c>
      <c r="K34" s="19"/>
      <c r="L34" s="22"/>
      <c r="N34" s="3" t="s">
        <v>59</v>
      </c>
      <c r="O34" s="23"/>
      <c r="P34" s="14" t="e">
        <f t="shared" si="3"/>
        <v>#N/A</v>
      </c>
      <c r="Q34" s="14" t="e">
        <f t="shared" si="10"/>
        <v>#N/A</v>
      </c>
      <c r="R34" s="3">
        <v>4</v>
      </c>
      <c r="S34" s="3" t="s">
        <v>58</v>
      </c>
      <c r="T34" s="8" t="str">
        <f t="shared" si="5"/>
        <v/>
      </c>
      <c r="U34" s="16" t="e">
        <f t="shared" si="11"/>
        <v>#N/A</v>
      </c>
    </row>
    <row r="35" spans="6:21">
      <c r="F35" s="2">
        <v>31</v>
      </c>
      <c r="G35" s="2">
        <v>2</v>
      </c>
      <c r="H35" s="2" t="s">
        <v>50</v>
      </c>
      <c r="I35" s="3" t="str">
        <f t="shared" si="2"/>
        <v>レ＃2</v>
      </c>
      <c r="J35" s="10">
        <f t="shared" si="6"/>
        <v>1244.5079348883235</v>
      </c>
      <c r="K35" s="19"/>
      <c r="L35" s="22"/>
      <c r="N35" s="3" t="s">
        <v>72</v>
      </c>
      <c r="O35" s="23"/>
      <c r="P35" s="14">
        <f t="shared" si="3"/>
        <v>440</v>
      </c>
      <c r="Q35" s="14">
        <f t="shared" si="10"/>
        <v>440</v>
      </c>
      <c r="R35" s="3">
        <v>4</v>
      </c>
      <c r="S35" s="3" t="s">
        <v>58</v>
      </c>
      <c r="T35" s="8" t="str">
        <f t="shared" si="5"/>
        <v/>
      </c>
      <c r="U35" s="16" t="str">
        <f t="shared" si="11"/>
        <v>tone(loudspeaker_pin, 440);
delay(base_time / 4);</v>
      </c>
    </row>
    <row r="36" spans="6:21">
      <c r="F36" s="2">
        <v>32</v>
      </c>
      <c r="G36" s="2">
        <v>2</v>
      </c>
      <c r="H36" s="2" t="s">
        <v>43</v>
      </c>
      <c r="I36" s="3" t="str">
        <f t="shared" si="2"/>
        <v>ミ2</v>
      </c>
      <c r="J36" s="10">
        <f t="shared" si="6"/>
        <v>1318.5102276514795</v>
      </c>
      <c r="K36" s="19"/>
      <c r="L36" s="22"/>
      <c r="N36" s="3" t="s">
        <v>59</v>
      </c>
      <c r="O36" s="23"/>
      <c r="P36" s="14" t="e">
        <f t="shared" si="3"/>
        <v>#N/A</v>
      </c>
      <c r="Q36" s="14" t="e">
        <f t="shared" si="10"/>
        <v>#N/A</v>
      </c>
      <c r="R36" s="3">
        <v>4</v>
      </c>
      <c r="S36" s="3" t="s">
        <v>58</v>
      </c>
      <c r="T36" s="8" t="str">
        <f t="shared" si="5"/>
        <v/>
      </c>
      <c r="U36" s="16" t="e">
        <f t="shared" si="11"/>
        <v>#N/A</v>
      </c>
    </row>
    <row r="37" spans="6:21">
      <c r="F37" s="2">
        <v>33</v>
      </c>
      <c r="G37" s="2">
        <v>2</v>
      </c>
      <c r="H37" s="2" t="s">
        <v>44</v>
      </c>
      <c r="I37" s="3" t="str">
        <f t="shared" si="2"/>
        <v>ファ2</v>
      </c>
      <c r="J37" s="10">
        <f t="shared" si="6"/>
        <v>1396.9129257320155</v>
      </c>
      <c r="K37" s="19"/>
      <c r="L37" s="22"/>
      <c r="N37" s="3" t="s">
        <v>72</v>
      </c>
      <c r="O37" s="23"/>
      <c r="P37" s="14">
        <f t="shared" si="3"/>
        <v>440</v>
      </c>
      <c r="Q37" s="14">
        <f t="shared" si="10"/>
        <v>440</v>
      </c>
      <c r="R37" s="3">
        <v>4</v>
      </c>
      <c r="S37" s="3" t="s">
        <v>58</v>
      </c>
      <c r="T37" s="8" t="str">
        <f t="shared" si="5"/>
        <v/>
      </c>
      <c r="U37" s="16" t="str">
        <f t="shared" si="11"/>
        <v>tone(loudspeaker_pin, 440);
delay(base_time / 4);</v>
      </c>
    </row>
    <row r="38" spans="6:21">
      <c r="F38" s="2">
        <v>34</v>
      </c>
      <c r="G38" s="2">
        <v>2</v>
      </c>
      <c r="H38" s="2" t="s">
        <v>51</v>
      </c>
      <c r="I38" s="3" t="str">
        <f t="shared" si="2"/>
        <v>ファ＃2</v>
      </c>
      <c r="J38" s="10">
        <f t="shared" si="6"/>
        <v>1479.9776908465376</v>
      </c>
      <c r="K38" s="19"/>
      <c r="L38" s="22"/>
      <c r="N38" s="3" t="s">
        <v>59</v>
      </c>
      <c r="O38" s="23"/>
      <c r="P38" s="14" t="e">
        <f t="shared" si="3"/>
        <v>#N/A</v>
      </c>
      <c r="Q38" s="14" t="e">
        <f t="shared" si="10"/>
        <v>#N/A</v>
      </c>
      <c r="R38" s="3">
        <v>4</v>
      </c>
      <c r="S38" s="3" t="s">
        <v>58</v>
      </c>
      <c r="T38" s="8" t="str">
        <f t="shared" si="5"/>
        <v/>
      </c>
      <c r="U38" s="16" t="e">
        <f t="shared" si="11"/>
        <v>#N/A</v>
      </c>
    </row>
    <row r="39" spans="6:21">
      <c r="F39" s="2">
        <v>35</v>
      </c>
      <c r="G39" s="2">
        <v>2</v>
      </c>
      <c r="H39" s="2" t="s">
        <v>45</v>
      </c>
      <c r="I39" s="3" t="str">
        <f t="shared" si="2"/>
        <v>ソ2</v>
      </c>
      <c r="J39" s="10">
        <f t="shared" si="6"/>
        <v>1567.9817439269968</v>
      </c>
      <c r="K39" s="19"/>
      <c r="L39" s="22"/>
      <c r="N39" s="3" t="s">
        <v>72</v>
      </c>
      <c r="O39" s="23"/>
      <c r="P39" s="14">
        <f t="shared" si="3"/>
        <v>440</v>
      </c>
      <c r="Q39" s="14">
        <f t="shared" si="10"/>
        <v>440</v>
      </c>
      <c r="R39" s="3">
        <v>4</v>
      </c>
      <c r="S39" s="3" t="s">
        <v>58</v>
      </c>
      <c r="T39" s="8" t="str">
        <f t="shared" si="5"/>
        <v/>
      </c>
      <c r="U39" s="16" t="str">
        <f t="shared" si="11"/>
        <v>tone(loudspeaker_pin, 440);
delay(base_time / 4);</v>
      </c>
    </row>
    <row r="40" spans="6:21">
      <c r="F40" s="2">
        <v>36</v>
      </c>
      <c r="G40" s="2">
        <v>2</v>
      </c>
      <c r="H40" s="2" t="s">
        <v>52</v>
      </c>
      <c r="I40" s="3" t="str">
        <f t="shared" si="2"/>
        <v>ソ＃2</v>
      </c>
      <c r="J40" s="10">
        <f t="shared" si="6"/>
        <v>1661.2187903197805</v>
      </c>
      <c r="K40" s="19"/>
      <c r="L40" s="22"/>
      <c r="N40" s="3" t="s">
        <v>59</v>
      </c>
      <c r="O40" s="23"/>
      <c r="P40" s="14" t="e">
        <f t="shared" si="3"/>
        <v>#N/A</v>
      </c>
      <c r="Q40" s="14" t="e">
        <f t="shared" si="10"/>
        <v>#N/A</v>
      </c>
      <c r="R40" s="3">
        <v>4</v>
      </c>
      <c r="S40" s="3" t="s">
        <v>58</v>
      </c>
      <c r="T40" s="8" t="str">
        <f t="shared" si="5"/>
        <v/>
      </c>
      <c r="U40" s="16" t="e">
        <f t="shared" si="11"/>
        <v>#N/A</v>
      </c>
    </row>
    <row r="41" spans="6:21">
      <c r="F41" s="2">
        <v>37</v>
      </c>
      <c r="G41" s="2">
        <v>2</v>
      </c>
      <c r="H41" s="2" t="s">
        <v>34</v>
      </c>
      <c r="I41" s="3" t="str">
        <f t="shared" ref="I41:I44" si="12">H41 &amp; TEXT(G41, "0")</f>
        <v>ラ2</v>
      </c>
      <c r="J41" s="10">
        <f t="shared" ref="J41:J44" si="13">$J$17*2^((F41-$F$17)/12)</f>
        <v>1760</v>
      </c>
      <c r="N41" s="3" t="s">
        <v>72</v>
      </c>
      <c r="O41" s="23"/>
      <c r="P41" s="14">
        <f t="shared" si="3"/>
        <v>440</v>
      </c>
      <c r="Q41" s="14">
        <f t="shared" si="10"/>
        <v>440</v>
      </c>
      <c r="R41" s="3">
        <v>4</v>
      </c>
      <c r="S41" s="3" t="s">
        <v>58</v>
      </c>
      <c r="T41" s="8" t="str">
        <f t="shared" si="5"/>
        <v/>
      </c>
      <c r="U41" s="16" t="str">
        <f t="shared" si="11"/>
        <v>tone(loudspeaker_pin, 440);
delay(base_time / 4);</v>
      </c>
    </row>
    <row r="42" spans="6:21">
      <c r="F42" s="2">
        <v>38</v>
      </c>
      <c r="G42" s="2">
        <v>2</v>
      </c>
      <c r="H42" s="2" t="s">
        <v>35</v>
      </c>
      <c r="I42" s="3" t="str">
        <f t="shared" si="12"/>
        <v>ラ＃2</v>
      </c>
      <c r="J42" s="10">
        <f t="shared" si="13"/>
        <v>1864.6550460723597</v>
      </c>
      <c r="N42" s="3" t="s">
        <v>59</v>
      </c>
      <c r="O42" s="23"/>
      <c r="P42" s="14" t="e">
        <f t="shared" si="3"/>
        <v>#N/A</v>
      </c>
      <c r="Q42" s="14" t="e">
        <f t="shared" si="10"/>
        <v>#N/A</v>
      </c>
      <c r="R42" s="3">
        <v>4</v>
      </c>
      <c r="S42" s="3" t="s">
        <v>58</v>
      </c>
      <c r="T42" s="8" t="str">
        <f t="shared" si="5"/>
        <v/>
      </c>
      <c r="U42" s="16" t="e">
        <f t="shared" si="11"/>
        <v>#N/A</v>
      </c>
    </row>
    <row r="43" spans="6:21">
      <c r="F43" s="2">
        <v>39</v>
      </c>
      <c r="G43" s="2">
        <v>2</v>
      </c>
      <c r="H43" s="2" t="s">
        <v>46</v>
      </c>
      <c r="I43" s="3" t="str">
        <f t="shared" si="12"/>
        <v>シ2</v>
      </c>
      <c r="J43" s="10">
        <f t="shared" si="13"/>
        <v>1975.5332050244961</v>
      </c>
      <c r="N43" s="3" t="s">
        <v>72</v>
      </c>
      <c r="O43" s="23"/>
      <c r="P43" s="14">
        <f t="shared" si="3"/>
        <v>440</v>
      </c>
      <c r="Q43" s="14">
        <f t="shared" si="10"/>
        <v>440</v>
      </c>
      <c r="R43" s="3">
        <v>4</v>
      </c>
      <c r="S43" s="3" t="s">
        <v>58</v>
      </c>
      <c r="T43" s="8" t="str">
        <f t="shared" si="5"/>
        <v/>
      </c>
      <c r="U43" s="16" t="str">
        <f t="shared" si="11"/>
        <v>tone(loudspeaker_pin, 440);
delay(base_time / 4);</v>
      </c>
    </row>
    <row r="44" spans="6:21">
      <c r="F44" s="2">
        <v>40</v>
      </c>
      <c r="G44" s="2">
        <v>3</v>
      </c>
      <c r="H44" s="2" t="s">
        <v>38</v>
      </c>
      <c r="I44" s="3" t="str">
        <f t="shared" si="12"/>
        <v>ド3</v>
      </c>
      <c r="J44" s="10">
        <f t="shared" si="13"/>
        <v>2093.004522404789</v>
      </c>
      <c r="N44" s="3" t="s">
        <v>59</v>
      </c>
      <c r="O44" s="23"/>
      <c r="P44" s="14" t="e">
        <f t="shared" si="3"/>
        <v>#N/A</v>
      </c>
      <c r="Q44" s="14" t="e">
        <f t="shared" si="10"/>
        <v>#N/A</v>
      </c>
      <c r="R44" s="3">
        <v>4</v>
      </c>
      <c r="S44" s="3" t="s">
        <v>58</v>
      </c>
      <c r="T44" s="8" t="str">
        <f t="shared" si="5"/>
        <v/>
      </c>
      <c r="U44" s="16" t="e">
        <f t="shared" si="11"/>
        <v>#N/A</v>
      </c>
    </row>
    <row r="45" spans="6:21">
      <c r="N45" s="3" t="s">
        <v>72</v>
      </c>
      <c r="O45" s="23"/>
      <c r="P45" s="14">
        <f t="shared" si="3"/>
        <v>440</v>
      </c>
      <c r="Q45" s="14">
        <f t="shared" si="10"/>
        <v>440</v>
      </c>
      <c r="R45" s="3">
        <v>4</v>
      </c>
      <c r="S45" s="3" t="s">
        <v>58</v>
      </c>
      <c r="T45" s="8" t="str">
        <f t="shared" si="5"/>
        <v/>
      </c>
      <c r="U45" s="16" t="str">
        <f t="shared" si="11"/>
        <v>tone(loudspeaker_pin, 440);
delay(base_time / 4);</v>
      </c>
    </row>
    <row r="46" spans="6:21">
      <c r="N46" s="3" t="s">
        <v>59</v>
      </c>
      <c r="O46" s="23"/>
      <c r="P46" s="14" t="e">
        <f t="shared" si="3"/>
        <v>#N/A</v>
      </c>
      <c r="Q46" s="14" t="e">
        <f t="shared" si="10"/>
        <v>#N/A</v>
      </c>
      <c r="R46" s="3">
        <v>4</v>
      </c>
      <c r="S46" s="3" t="s">
        <v>58</v>
      </c>
      <c r="T46" s="8" t="str">
        <f t="shared" si="5"/>
        <v/>
      </c>
      <c r="U46" s="16" t="e">
        <f t="shared" si="11"/>
        <v>#N/A</v>
      </c>
    </row>
    <row r="47" spans="6:21">
      <c r="N47" s="3" t="s">
        <v>72</v>
      </c>
      <c r="O47" s="23"/>
      <c r="P47" s="14">
        <f t="shared" si="3"/>
        <v>440</v>
      </c>
      <c r="Q47" s="14">
        <f t="shared" si="10"/>
        <v>440</v>
      </c>
      <c r="R47" s="3">
        <v>4</v>
      </c>
      <c r="S47" s="3" t="s">
        <v>58</v>
      </c>
      <c r="T47" s="8" t="str">
        <f t="shared" si="5"/>
        <v/>
      </c>
      <c r="U47" s="16" t="str">
        <f t="shared" si="11"/>
        <v>tone(loudspeaker_pin, 440);
delay(base_time / 4);</v>
      </c>
    </row>
    <row r="48" spans="6:21">
      <c r="N48" s="3" t="s">
        <v>59</v>
      </c>
      <c r="O48" s="23"/>
      <c r="P48" s="14" t="e">
        <f t="shared" si="3"/>
        <v>#N/A</v>
      </c>
      <c r="Q48" s="14" t="e">
        <f t="shared" si="10"/>
        <v>#N/A</v>
      </c>
      <c r="R48" s="3">
        <v>4</v>
      </c>
      <c r="S48" s="3" t="s">
        <v>58</v>
      </c>
      <c r="T48" s="8" t="str">
        <f t="shared" si="5"/>
        <v/>
      </c>
      <c r="U48" s="16" t="e">
        <f t="shared" si="11"/>
        <v>#N/A</v>
      </c>
    </row>
    <row r="49" spans="14:21">
      <c r="N49" s="3" t="s">
        <v>72</v>
      </c>
      <c r="O49" s="23"/>
      <c r="P49" s="14">
        <f t="shared" si="3"/>
        <v>440</v>
      </c>
      <c r="Q49" s="14">
        <f t="shared" si="10"/>
        <v>440</v>
      </c>
      <c r="R49" s="3">
        <v>4</v>
      </c>
      <c r="S49" s="3" t="s">
        <v>58</v>
      </c>
      <c r="T49" s="8" t="str">
        <f t="shared" si="5"/>
        <v/>
      </c>
      <c r="U49" s="16" t="str">
        <f t="shared" si="11"/>
        <v>tone(loudspeaker_pin, 440);
delay(base_time / 4);</v>
      </c>
    </row>
    <row r="50" spans="14:21">
      <c r="N50" s="3" t="s">
        <v>59</v>
      </c>
      <c r="O50" s="23"/>
      <c r="P50" s="14" t="e">
        <f t="shared" si="3"/>
        <v>#N/A</v>
      </c>
      <c r="Q50" s="14" t="e">
        <f t="shared" si="10"/>
        <v>#N/A</v>
      </c>
      <c r="R50" s="3">
        <v>4</v>
      </c>
      <c r="S50" s="3" t="s">
        <v>58</v>
      </c>
      <c r="T50" s="8" t="str">
        <f t="shared" si="5"/>
        <v/>
      </c>
      <c r="U50" s="16" t="e">
        <f t="shared" si="11"/>
        <v>#N/A</v>
      </c>
    </row>
    <row r="51" spans="14:21">
      <c r="N51" s="3" t="s">
        <v>72</v>
      </c>
      <c r="O51" s="23"/>
      <c r="P51" s="14">
        <f t="shared" si="3"/>
        <v>440</v>
      </c>
      <c r="Q51" s="14">
        <f t="shared" si="10"/>
        <v>440</v>
      </c>
      <c r="R51" s="3">
        <v>4</v>
      </c>
      <c r="S51" s="3" t="s">
        <v>58</v>
      </c>
      <c r="T51" s="8" t="str">
        <f t="shared" si="5"/>
        <v/>
      </c>
      <c r="U51" s="16" t="str">
        <f t="shared" si="11"/>
        <v>tone(loudspeaker_pin, 440);
delay(base_time / 4);</v>
      </c>
    </row>
    <row r="52" spans="14:21">
      <c r="N52" s="3" t="s">
        <v>59</v>
      </c>
      <c r="O52" s="23"/>
      <c r="P52" s="14" t="e">
        <f t="shared" si="3"/>
        <v>#N/A</v>
      </c>
      <c r="Q52" s="14" t="e">
        <f t="shared" si="10"/>
        <v>#N/A</v>
      </c>
      <c r="R52" s="3">
        <v>4</v>
      </c>
      <c r="S52" s="3" t="s">
        <v>58</v>
      </c>
      <c r="T52" s="8" t="str">
        <f t="shared" si="5"/>
        <v/>
      </c>
      <c r="U52" s="16" t="e">
        <f t="shared" si="11"/>
        <v>#N/A</v>
      </c>
    </row>
    <row r="53" spans="14:21">
      <c r="N53" s="3" t="s">
        <v>72</v>
      </c>
      <c r="O53" s="23"/>
      <c r="P53" s="14">
        <f t="shared" si="3"/>
        <v>440</v>
      </c>
      <c r="Q53" s="14">
        <f t="shared" si="10"/>
        <v>440</v>
      </c>
      <c r="R53" s="3">
        <v>4</v>
      </c>
      <c r="S53" s="3" t="s">
        <v>58</v>
      </c>
      <c r="T53" s="8" t="str">
        <f t="shared" si="5"/>
        <v/>
      </c>
      <c r="U53" s="16" t="str">
        <f t="shared" si="11"/>
        <v>tone(loudspeaker_pin, 440);
delay(base_time / 4);</v>
      </c>
    </row>
    <row r="54" spans="14:21">
      <c r="N54" s="3" t="s">
        <v>59</v>
      </c>
      <c r="O54" s="23"/>
      <c r="P54" s="14" t="e">
        <f t="shared" si="3"/>
        <v>#N/A</v>
      </c>
      <c r="Q54" s="14" t="e">
        <f t="shared" si="10"/>
        <v>#N/A</v>
      </c>
      <c r="R54" s="3">
        <v>4</v>
      </c>
      <c r="S54" s="3" t="s">
        <v>58</v>
      </c>
      <c r="T54" s="8" t="str">
        <f t="shared" si="5"/>
        <v/>
      </c>
      <c r="U54" s="16" t="e">
        <f t="shared" si="11"/>
        <v>#N/A</v>
      </c>
    </row>
    <row r="55" spans="14:21">
      <c r="N55" s="3" t="s">
        <v>72</v>
      </c>
      <c r="O55" s="23"/>
      <c r="P55" s="14">
        <f t="shared" si="3"/>
        <v>440</v>
      </c>
      <c r="Q55" s="14">
        <f t="shared" si="10"/>
        <v>440</v>
      </c>
      <c r="R55" s="3">
        <v>4</v>
      </c>
      <c r="S55" s="3" t="s">
        <v>58</v>
      </c>
      <c r="T55" s="8" t="str">
        <f t="shared" si="5"/>
        <v/>
      </c>
      <c r="U55" s="16" t="str">
        <f t="shared" si="11"/>
        <v>tone(loudspeaker_pin, 440);
delay(base_time / 4);</v>
      </c>
    </row>
    <row r="56" spans="14:21">
      <c r="N56" s="3" t="s">
        <v>59</v>
      </c>
      <c r="O56" s="23"/>
      <c r="P56" s="14" t="e">
        <f t="shared" si="3"/>
        <v>#N/A</v>
      </c>
      <c r="Q56" s="14" t="e">
        <f t="shared" si="10"/>
        <v>#N/A</v>
      </c>
      <c r="R56" s="3">
        <v>4</v>
      </c>
      <c r="S56" s="3" t="s">
        <v>58</v>
      </c>
      <c r="T56" s="8" t="str">
        <f t="shared" si="5"/>
        <v/>
      </c>
      <c r="U56" s="16" t="e">
        <f t="shared" si="11"/>
        <v>#N/A</v>
      </c>
    </row>
    <row r="57" spans="14:21">
      <c r="N57" s="3" t="s">
        <v>72</v>
      </c>
      <c r="O57" s="23"/>
      <c r="P57" s="14">
        <f t="shared" si="3"/>
        <v>440</v>
      </c>
      <c r="Q57" s="14">
        <f t="shared" si="10"/>
        <v>440</v>
      </c>
      <c r="R57" s="3">
        <v>4</v>
      </c>
      <c r="S57" s="3" t="s">
        <v>58</v>
      </c>
      <c r="T57" s="8" t="str">
        <f t="shared" si="5"/>
        <v/>
      </c>
      <c r="U57" s="16" t="str">
        <f t="shared" si="11"/>
        <v>tone(loudspeaker_pin, 440);
delay(base_time / 4);</v>
      </c>
    </row>
    <row r="58" spans="14:21">
      <c r="N58" s="3" t="s">
        <v>59</v>
      </c>
      <c r="O58" s="23"/>
      <c r="P58" s="14" t="e">
        <f t="shared" si="3"/>
        <v>#N/A</v>
      </c>
      <c r="Q58" s="14" t="e">
        <f t="shared" si="10"/>
        <v>#N/A</v>
      </c>
      <c r="R58" s="3">
        <v>4</v>
      </c>
      <c r="S58" s="3" t="s">
        <v>58</v>
      </c>
      <c r="T58" s="8" t="str">
        <f t="shared" si="5"/>
        <v/>
      </c>
      <c r="U58" s="16" t="e">
        <f t="shared" si="11"/>
        <v>#N/A</v>
      </c>
    </row>
    <row r="59" spans="14:21">
      <c r="N59" s="3" t="s">
        <v>72</v>
      </c>
      <c r="O59" s="23"/>
      <c r="P59" s="14">
        <f t="shared" si="3"/>
        <v>440</v>
      </c>
      <c r="Q59" s="14">
        <f t="shared" si="10"/>
        <v>440</v>
      </c>
      <c r="R59" s="3">
        <v>4</v>
      </c>
      <c r="S59" s="3" t="s">
        <v>58</v>
      </c>
      <c r="T59" s="8" t="str">
        <f t="shared" si="5"/>
        <v/>
      </c>
      <c r="U59" s="16" t="str">
        <f t="shared" si="11"/>
        <v>tone(loudspeaker_pin, 440);
delay(base_time / 4);</v>
      </c>
    </row>
    <row r="60" spans="14:21">
      <c r="N60" s="3" t="s">
        <v>59</v>
      </c>
      <c r="O60" s="23"/>
      <c r="P60" s="14" t="e">
        <f t="shared" si="3"/>
        <v>#N/A</v>
      </c>
      <c r="Q60" s="14" t="e">
        <f t="shared" si="10"/>
        <v>#N/A</v>
      </c>
      <c r="R60" s="3">
        <v>4</v>
      </c>
      <c r="S60" s="3" t="s">
        <v>58</v>
      </c>
      <c r="T60" s="8" t="str">
        <f t="shared" si="5"/>
        <v/>
      </c>
      <c r="U60" s="16" t="e">
        <f t="shared" si="11"/>
        <v>#N/A</v>
      </c>
    </row>
    <row r="61" spans="14:21">
      <c r="N61" s="3" t="s">
        <v>72</v>
      </c>
      <c r="O61" s="23"/>
      <c r="P61" s="14">
        <f t="shared" si="3"/>
        <v>440</v>
      </c>
      <c r="Q61" s="14">
        <f t="shared" si="10"/>
        <v>440</v>
      </c>
      <c r="R61" s="3">
        <v>4</v>
      </c>
      <c r="S61" s="3" t="s">
        <v>58</v>
      </c>
      <c r="T61" s="8" t="str">
        <f t="shared" si="5"/>
        <v/>
      </c>
      <c r="U61" s="16" t="str">
        <f t="shared" si="11"/>
        <v>tone(loudspeaker_pin, 440);
delay(base_time / 4);</v>
      </c>
    </row>
    <row r="62" spans="14:21">
      <c r="N62" s="3" t="s">
        <v>59</v>
      </c>
      <c r="O62" s="23"/>
      <c r="P62" s="14" t="e">
        <f t="shared" si="3"/>
        <v>#N/A</v>
      </c>
      <c r="Q62" s="14" t="e">
        <f t="shared" si="10"/>
        <v>#N/A</v>
      </c>
      <c r="R62" s="3">
        <v>4</v>
      </c>
      <c r="S62" s="3" t="s">
        <v>58</v>
      </c>
      <c r="T62" s="8" t="str">
        <f t="shared" si="5"/>
        <v/>
      </c>
      <c r="U62" s="16" t="e">
        <f t="shared" si="11"/>
        <v>#N/A</v>
      </c>
    </row>
    <row r="63" spans="14:21">
      <c r="N63" s="3" t="s">
        <v>72</v>
      </c>
      <c r="O63" s="23"/>
      <c r="P63" s="14">
        <f t="shared" si="3"/>
        <v>440</v>
      </c>
      <c r="Q63" s="14">
        <f t="shared" si="10"/>
        <v>440</v>
      </c>
      <c r="R63" s="3">
        <v>4</v>
      </c>
      <c r="S63" s="3" t="s">
        <v>58</v>
      </c>
      <c r="T63" s="8" t="str">
        <f t="shared" si="5"/>
        <v/>
      </c>
      <c r="U63" s="16" t="str">
        <f t="shared" si="11"/>
        <v>tone(loudspeaker_pin, 440);
delay(base_time / 4);</v>
      </c>
    </row>
    <row r="64" spans="14:21">
      <c r="N64" s="3" t="s">
        <v>59</v>
      </c>
      <c r="O64" s="23"/>
      <c r="P64" s="14" t="e">
        <f t="shared" si="3"/>
        <v>#N/A</v>
      </c>
      <c r="Q64" s="14" t="e">
        <f t="shared" si="10"/>
        <v>#N/A</v>
      </c>
      <c r="R64" s="3">
        <v>4</v>
      </c>
      <c r="S64" s="3" t="s">
        <v>58</v>
      </c>
      <c r="T64" s="8" t="str">
        <f t="shared" si="5"/>
        <v/>
      </c>
      <c r="U64" s="16" t="e">
        <f t="shared" si="11"/>
        <v>#N/A</v>
      </c>
    </row>
    <row r="65" spans="14:21">
      <c r="N65" s="3" t="s">
        <v>72</v>
      </c>
      <c r="O65" s="23"/>
      <c r="P65" s="14">
        <f t="shared" si="3"/>
        <v>440</v>
      </c>
      <c r="Q65" s="14">
        <f t="shared" si="10"/>
        <v>440</v>
      </c>
      <c r="R65" s="3">
        <v>4</v>
      </c>
      <c r="S65" s="3" t="s">
        <v>58</v>
      </c>
      <c r="T65" s="8" t="str">
        <f t="shared" si="5"/>
        <v/>
      </c>
      <c r="U65" s="16" t="str">
        <f t="shared" si="11"/>
        <v>tone(loudspeaker_pin, 440);
delay(base_time / 4);</v>
      </c>
    </row>
    <row r="66" spans="14:21">
      <c r="N66" s="3" t="s">
        <v>59</v>
      </c>
      <c r="O66" s="23"/>
      <c r="P66" s="14" t="e">
        <f t="shared" si="3"/>
        <v>#N/A</v>
      </c>
      <c r="Q66" s="14" t="e">
        <f t="shared" si="10"/>
        <v>#N/A</v>
      </c>
      <c r="R66" s="3">
        <v>4</v>
      </c>
      <c r="S66" s="3" t="s">
        <v>58</v>
      </c>
      <c r="T66" s="8" t="str">
        <f t="shared" si="5"/>
        <v/>
      </c>
      <c r="U66" s="16" t="e">
        <f t="shared" si="11"/>
        <v>#N/A</v>
      </c>
    </row>
    <row r="67" spans="14:21">
      <c r="N67" s="3" t="s">
        <v>72</v>
      </c>
      <c r="O67" s="23"/>
      <c r="P67" s="14">
        <f t="shared" si="3"/>
        <v>440</v>
      </c>
      <c r="Q67" s="14">
        <f t="shared" si="10"/>
        <v>440</v>
      </c>
      <c r="R67" s="3">
        <v>4</v>
      </c>
      <c r="S67" s="3" t="s">
        <v>58</v>
      </c>
      <c r="T67" s="8" t="str">
        <f t="shared" si="5"/>
        <v/>
      </c>
      <c r="U67" s="16" t="str">
        <f t="shared" si="11"/>
        <v>tone(loudspeaker_pin, 440);
delay(base_time / 4);</v>
      </c>
    </row>
    <row r="68" spans="14:21">
      <c r="N68" s="3" t="s">
        <v>59</v>
      </c>
      <c r="O68" s="23"/>
      <c r="P68" s="14" t="e">
        <f t="shared" si="3"/>
        <v>#N/A</v>
      </c>
      <c r="Q68" s="14" t="e">
        <f t="shared" si="10"/>
        <v>#N/A</v>
      </c>
      <c r="R68" s="3">
        <v>4</v>
      </c>
      <c r="S68" s="3" t="s">
        <v>58</v>
      </c>
      <c r="T68" s="8" t="str">
        <f t="shared" si="5"/>
        <v/>
      </c>
      <c r="U68" s="16" t="e">
        <f t="shared" si="11"/>
        <v>#N/A</v>
      </c>
    </row>
    <row r="69" spans="14:21">
      <c r="N69" s="3" t="s">
        <v>72</v>
      </c>
      <c r="O69" s="23"/>
      <c r="P69" s="14">
        <f t="shared" si="3"/>
        <v>440</v>
      </c>
      <c r="Q69" s="14">
        <f t="shared" si="10"/>
        <v>440</v>
      </c>
      <c r="R69" s="3">
        <v>4</v>
      </c>
      <c r="S69" s="3" t="s">
        <v>58</v>
      </c>
      <c r="T69" s="8" t="str">
        <f t="shared" si="5"/>
        <v/>
      </c>
      <c r="U69" s="16" t="str">
        <f t="shared" si="11"/>
        <v>tone(loudspeaker_pin, 440);
delay(base_time / 4);</v>
      </c>
    </row>
    <row r="70" spans="14:21">
      <c r="N70" s="3" t="s">
        <v>59</v>
      </c>
      <c r="O70" s="23"/>
      <c r="P70" s="14" t="e">
        <f t="shared" ref="P70:P100" si="14">VLOOKUP(N70,$I$5:$J$44,2, FALSE)</f>
        <v>#N/A</v>
      </c>
      <c r="Q70" s="14" t="e">
        <f t="shared" si="10"/>
        <v>#N/A</v>
      </c>
      <c r="R70" s="3">
        <v>4</v>
      </c>
      <c r="S70" s="3" t="s">
        <v>58</v>
      </c>
      <c r="T70" s="8" t="str">
        <f t="shared" ref="T70:T100" si="15">IF(S70="．", " * 3 / 2", "")</f>
        <v/>
      </c>
      <c r="U70" s="16" t="e">
        <f t="shared" si="11"/>
        <v>#N/A</v>
      </c>
    </row>
    <row r="71" spans="14:21">
      <c r="N71" s="3" t="s">
        <v>72</v>
      </c>
      <c r="O71" s="23"/>
      <c r="P71" s="14">
        <f t="shared" si="14"/>
        <v>440</v>
      </c>
      <c r="Q71" s="14">
        <f t="shared" si="10"/>
        <v>440</v>
      </c>
      <c r="R71" s="3">
        <v>4</v>
      </c>
      <c r="S71" s="3" t="s">
        <v>58</v>
      </c>
      <c r="T71" s="8" t="str">
        <f t="shared" si="15"/>
        <v/>
      </c>
      <c r="U71" s="16" t="str">
        <f t="shared" si="11"/>
        <v>tone(loudspeaker_pin, 440);
delay(base_time / 4);</v>
      </c>
    </row>
    <row r="72" spans="14:21">
      <c r="N72" s="3" t="s">
        <v>59</v>
      </c>
      <c r="O72" s="23"/>
      <c r="P72" s="14" t="e">
        <f t="shared" si="14"/>
        <v>#N/A</v>
      </c>
      <c r="Q72" s="14" t="e">
        <f t="shared" si="10"/>
        <v>#N/A</v>
      </c>
      <c r="R72" s="3">
        <v>4</v>
      </c>
      <c r="S72" s="3" t="s">
        <v>58</v>
      </c>
      <c r="T72" s="8" t="str">
        <f t="shared" si="15"/>
        <v/>
      </c>
      <c r="U72" s="16" t="e">
        <f t="shared" si="11"/>
        <v>#N/A</v>
      </c>
    </row>
    <row r="73" spans="14:21">
      <c r="N73" s="3" t="s">
        <v>72</v>
      </c>
      <c r="O73" s="23"/>
      <c r="P73" s="14">
        <f t="shared" si="14"/>
        <v>440</v>
      </c>
      <c r="Q73" s="14">
        <f t="shared" si="10"/>
        <v>440</v>
      </c>
      <c r="R73" s="3">
        <v>4</v>
      </c>
      <c r="S73" s="3" t="s">
        <v>58</v>
      </c>
      <c r="T73" s="8" t="str">
        <f t="shared" si="15"/>
        <v/>
      </c>
      <c r="U73" s="16" t="str">
        <f t="shared" si="11"/>
        <v>tone(loudspeaker_pin, 440);
delay(base_time / 4);</v>
      </c>
    </row>
    <row r="74" spans="14:21">
      <c r="N74" s="3" t="s">
        <v>59</v>
      </c>
      <c r="O74" s="23"/>
      <c r="P74" s="14" t="e">
        <f t="shared" si="14"/>
        <v>#N/A</v>
      </c>
      <c r="Q74" s="14" t="e">
        <f t="shared" si="10"/>
        <v>#N/A</v>
      </c>
      <c r="R74" s="3">
        <v>4</v>
      </c>
      <c r="S74" s="3" t="s">
        <v>58</v>
      </c>
      <c r="T74" s="8" t="str">
        <f t="shared" si="15"/>
        <v/>
      </c>
      <c r="U74" s="16" t="e">
        <f t="shared" si="11"/>
        <v>#N/A</v>
      </c>
    </row>
    <row r="75" spans="14:21">
      <c r="N75" s="3" t="s">
        <v>72</v>
      </c>
      <c r="O75" s="23"/>
      <c r="P75" s="14">
        <f t="shared" si="14"/>
        <v>440</v>
      </c>
      <c r="Q75" s="14">
        <f t="shared" si="10"/>
        <v>440</v>
      </c>
      <c r="R75" s="3">
        <v>4</v>
      </c>
      <c r="S75" s="3" t="s">
        <v>58</v>
      </c>
      <c r="T75" s="8" t="str">
        <f t="shared" si="15"/>
        <v/>
      </c>
      <c r="U75" s="16" t="str">
        <f t="shared" si="11"/>
        <v>tone(loudspeaker_pin, 440);
delay(base_time / 4);</v>
      </c>
    </row>
    <row r="76" spans="14:21">
      <c r="N76" s="3" t="s">
        <v>59</v>
      </c>
      <c r="O76" s="23"/>
      <c r="P76" s="14" t="e">
        <f t="shared" si="14"/>
        <v>#N/A</v>
      </c>
      <c r="Q76" s="14" t="e">
        <f t="shared" si="10"/>
        <v>#N/A</v>
      </c>
      <c r="R76" s="3">
        <v>4</v>
      </c>
      <c r="S76" s="3" t="s">
        <v>58</v>
      </c>
      <c r="T76" s="8" t="str">
        <f t="shared" si="15"/>
        <v/>
      </c>
      <c r="U76" s="16" t="e">
        <f t="shared" si="11"/>
        <v>#N/A</v>
      </c>
    </row>
    <row r="77" spans="14:21">
      <c r="N77" s="3" t="s">
        <v>72</v>
      </c>
      <c r="O77" s="23"/>
      <c r="P77" s="14">
        <f t="shared" si="14"/>
        <v>440</v>
      </c>
      <c r="Q77" s="14">
        <f t="shared" si="10"/>
        <v>440</v>
      </c>
      <c r="R77" s="3">
        <v>4</v>
      </c>
      <c r="S77" s="3" t="s">
        <v>58</v>
      </c>
      <c r="T77" s="8" t="str">
        <f t="shared" si="15"/>
        <v/>
      </c>
      <c r="U77" s="16" t="str">
        <f t="shared" si="11"/>
        <v>tone(loudspeaker_pin, 440);
delay(base_time / 4);</v>
      </c>
    </row>
    <row r="78" spans="14:21">
      <c r="N78" s="3" t="s">
        <v>59</v>
      </c>
      <c r="O78" s="23"/>
      <c r="P78" s="14" t="e">
        <f t="shared" si="14"/>
        <v>#N/A</v>
      </c>
      <c r="Q78" s="14" t="e">
        <f t="shared" si="10"/>
        <v>#N/A</v>
      </c>
      <c r="R78" s="3">
        <v>4</v>
      </c>
      <c r="S78" s="3" t="s">
        <v>58</v>
      </c>
      <c r="T78" s="8" t="str">
        <f t="shared" si="15"/>
        <v/>
      </c>
      <c r="U78" s="16" t="e">
        <f t="shared" si="11"/>
        <v>#N/A</v>
      </c>
    </row>
    <row r="79" spans="14:21">
      <c r="N79" s="3" t="s">
        <v>72</v>
      </c>
      <c r="O79" s="23"/>
      <c r="P79" s="14">
        <f t="shared" si="14"/>
        <v>440</v>
      </c>
      <c r="Q79" s="14">
        <f t="shared" si="10"/>
        <v>440</v>
      </c>
      <c r="R79" s="3">
        <v>4</v>
      </c>
      <c r="S79" s="3" t="s">
        <v>58</v>
      </c>
      <c r="T79" s="8" t="str">
        <f t="shared" si="15"/>
        <v/>
      </c>
      <c r="U79" s="16" t="str">
        <f t="shared" si="11"/>
        <v>tone(loudspeaker_pin, 440);
delay(base_time / 4);</v>
      </c>
    </row>
    <row r="80" spans="14:21">
      <c r="N80" s="3" t="s">
        <v>59</v>
      </c>
      <c r="O80" s="23"/>
      <c r="P80" s="14" t="e">
        <f t="shared" si="14"/>
        <v>#N/A</v>
      </c>
      <c r="Q80" s="14" t="e">
        <f t="shared" si="10"/>
        <v>#N/A</v>
      </c>
      <c r="R80" s="3">
        <v>4</v>
      </c>
      <c r="S80" s="3" t="s">
        <v>58</v>
      </c>
      <c r="T80" s="8" t="str">
        <f t="shared" si="15"/>
        <v/>
      </c>
      <c r="U80" s="16" t="e">
        <f t="shared" si="11"/>
        <v>#N/A</v>
      </c>
    </row>
    <row r="81" spans="14:21">
      <c r="N81" s="3" t="s">
        <v>72</v>
      </c>
      <c r="O81" s="23"/>
      <c r="P81" s="14">
        <f t="shared" si="14"/>
        <v>440</v>
      </c>
      <c r="Q81" s="14">
        <f t="shared" si="10"/>
        <v>440</v>
      </c>
      <c r="R81" s="3">
        <v>4</v>
      </c>
      <c r="S81" s="3" t="s">
        <v>58</v>
      </c>
      <c r="T81" s="8" t="str">
        <f t="shared" si="15"/>
        <v/>
      </c>
      <c r="U81" s="16" t="str">
        <f t="shared" si="11"/>
        <v>tone(loudspeaker_pin, 440);
delay(base_time / 4);</v>
      </c>
    </row>
    <row r="82" spans="14:21">
      <c r="N82" s="3" t="s">
        <v>59</v>
      </c>
      <c r="O82" s="23"/>
      <c r="P82" s="14" t="e">
        <f t="shared" si="14"/>
        <v>#N/A</v>
      </c>
      <c r="Q82" s="14" t="e">
        <f t="shared" si="10"/>
        <v>#N/A</v>
      </c>
      <c r="R82" s="3">
        <v>4</v>
      </c>
      <c r="S82" s="3" t="s">
        <v>58</v>
      </c>
      <c r="T82" s="8" t="str">
        <f t="shared" si="15"/>
        <v/>
      </c>
      <c r="U82" s="16" t="e">
        <f t="shared" si="11"/>
        <v>#N/A</v>
      </c>
    </row>
    <row r="83" spans="14:21">
      <c r="N83" s="3" t="s">
        <v>72</v>
      </c>
      <c r="O83" s="23"/>
      <c r="P83" s="14">
        <f t="shared" si="14"/>
        <v>440</v>
      </c>
      <c r="Q83" s="14">
        <f t="shared" si="10"/>
        <v>440</v>
      </c>
      <c r="R83" s="3">
        <v>4</v>
      </c>
      <c r="S83" s="3" t="s">
        <v>58</v>
      </c>
      <c r="T83" s="8" t="str">
        <f t="shared" si="15"/>
        <v/>
      </c>
      <c r="U83" s="16" t="str">
        <f t="shared" si="11"/>
        <v>tone(loudspeaker_pin, 440);
delay(base_time / 4);</v>
      </c>
    </row>
    <row r="84" spans="14:21">
      <c r="N84" s="3" t="s">
        <v>59</v>
      </c>
      <c r="O84" s="23"/>
      <c r="P84" s="14" t="e">
        <f t="shared" si="14"/>
        <v>#N/A</v>
      </c>
      <c r="Q84" s="14" t="e">
        <f t="shared" si="10"/>
        <v>#N/A</v>
      </c>
      <c r="R84" s="3">
        <v>4</v>
      </c>
      <c r="S84" s="3" t="s">
        <v>58</v>
      </c>
      <c r="T84" s="8" t="str">
        <f t="shared" si="15"/>
        <v/>
      </c>
      <c r="U84" s="16" t="e">
        <f t="shared" si="11"/>
        <v>#N/A</v>
      </c>
    </row>
    <row r="85" spans="14:21">
      <c r="N85" s="3" t="s">
        <v>72</v>
      </c>
      <c r="O85" s="23"/>
      <c r="P85" s="14">
        <f t="shared" si="14"/>
        <v>440</v>
      </c>
      <c r="Q85" s="14">
        <f t="shared" si="10"/>
        <v>440</v>
      </c>
      <c r="R85" s="3">
        <v>4</v>
      </c>
      <c r="S85" s="3" t="s">
        <v>58</v>
      </c>
      <c r="T85" s="8" t="str">
        <f t="shared" si="15"/>
        <v/>
      </c>
      <c r="U85" s="16" t="str">
        <f t="shared" si="11"/>
        <v>tone(loudspeaker_pin, 440);
delay(base_time / 4);</v>
      </c>
    </row>
    <row r="86" spans="14:21">
      <c r="N86" s="3" t="s">
        <v>59</v>
      </c>
      <c r="O86" s="23"/>
      <c r="P86" s="14" t="e">
        <f t="shared" si="14"/>
        <v>#N/A</v>
      </c>
      <c r="Q86" s="14" t="e">
        <f t="shared" si="10"/>
        <v>#N/A</v>
      </c>
      <c r="R86" s="3">
        <v>4</v>
      </c>
      <c r="S86" s="3" t="s">
        <v>58</v>
      </c>
      <c r="T86" s="8" t="str">
        <f t="shared" si="15"/>
        <v/>
      </c>
      <c r="U86" s="16" t="e">
        <f t="shared" si="11"/>
        <v>#N/A</v>
      </c>
    </row>
    <row r="87" spans="14:21">
      <c r="N87" s="3" t="s">
        <v>72</v>
      </c>
      <c r="O87" s="23"/>
      <c r="P87" s="14">
        <f t="shared" si="14"/>
        <v>440</v>
      </c>
      <c r="Q87" s="14">
        <f t="shared" si="10"/>
        <v>440</v>
      </c>
      <c r="R87" s="3">
        <v>4</v>
      </c>
      <c r="S87" s="3" t="s">
        <v>58</v>
      </c>
      <c r="T87" s="8" t="str">
        <f t="shared" si="15"/>
        <v/>
      </c>
      <c r="U87" s="16" t="str">
        <f t="shared" si="11"/>
        <v>tone(loudspeaker_pin, 440);
delay(base_time / 4);</v>
      </c>
    </row>
    <row r="88" spans="14:21">
      <c r="N88" s="3" t="s">
        <v>59</v>
      </c>
      <c r="O88" s="23"/>
      <c r="P88" s="14" t="e">
        <f t="shared" si="14"/>
        <v>#N/A</v>
      </c>
      <c r="Q88" s="14" t="e">
        <f t="shared" si="10"/>
        <v>#N/A</v>
      </c>
      <c r="R88" s="3">
        <v>4</v>
      </c>
      <c r="S88" s="3" t="s">
        <v>58</v>
      </c>
      <c r="T88" s="8" t="str">
        <f t="shared" si="15"/>
        <v/>
      </c>
      <c r="U88" s="16" t="e">
        <f t="shared" si="11"/>
        <v>#N/A</v>
      </c>
    </row>
    <row r="89" spans="14:21">
      <c r="N89" s="3" t="s">
        <v>72</v>
      </c>
      <c r="O89" s="23"/>
      <c r="P89" s="14">
        <f t="shared" si="14"/>
        <v>440</v>
      </c>
      <c r="Q89" s="14">
        <f t="shared" si="10"/>
        <v>440</v>
      </c>
      <c r="R89" s="3">
        <v>4</v>
      </c>
      <c r="S89" s="3" t="s">
        <v>58</v>
      </c>
      <c r="T89" s="8" t="str">
        <f t="shared" si="15"/>
        <v/>
      </c>
      <c r="U89" s="16" t="str">
        <f t="shared" si="11"/>
        <v>tone(loudspeaker_pin, 440);
delay(base_time / 4);</v>
      </c>
    </row>
    <row r="90" spans="14:21">
      <c r="N90" s="3" t="s">
        <v>59</v>
      </c>
      <c r="O90" s="23"/>
      <c r="P90" s="14" t="e">
        <f t="shared" si="14"/>
        <v>#N/A</v>
      </c>
      <c r="Q90" s="14" t="e">
        <f t="shared" si="10"/>
        <v>#N/A</v>
      </c>
      <c r="R90" s="3">
        <v>4</v>
      </c>
      <c r="S90" s="3" t="s">
        <v>58</v>
      </c>
      <c r="T90" s="8" t="str">
        <f t="shared" si="15"/>
        <v/>
      </c>
      <c r="U90" s="16" t="e">
        <f t="shared" si="11"/>
        <v>#N/A</v>
      </c>
    </row>
    <row r="91" spans="14:21">
      <c r="N91" s="3" t="s">
        <v>72</v>
      </c>
      <c r="O91" s="23"/>
      <c r="P91" s="14">
        <f t="shared" si="14"/>
        <v>440</v>
      </c>
      <c r="Q91" s="14">
        <f t="shared" si="10"/>
        <v>440</v>
      </c>
      <c r="R91" s="3">
        <v>4</v>
      </c>
      <c r="S91" s="3" t="s">
        <v>58</v>
      </c>
      <c r="T91" s="8" t="str">
        <f t="shared" si="15"/>
        <v/>
      </c>
      <c r="U91" s="16" t="str">
        <f t="shared" si="11"/>
        <v>tone(loudspeaker_pin, 440);
delay(base_time / 4);</v>
      </c>
    </row>
    <row r="92" spans="14:21">
      <c r="N92" s="3" t="s">
        <v>59</v>
      </c>
      <c r="O92" s="23"/>
      <c r="P92" s="14" t="e">
        <f t="shared" si="14"/>
        <v>#N/A</v>
      </c>
      <c r="Q92" s="14" t="e">
        <f t="shared" si="10"/>
        <v>#N/A</v>
      </c>
      <c r="R92" s="3">
        <v>4</v>
      </c>
      <c r="S92" s="3" t="s">
        <v>58</v>
      </c>
      <c r="T92" s="8" t="str">
        <f t="shared" si="15"/>
        <v/>
      </c>
      <c r="U92" s="16" t="e">
        <f t="shared" si="11"/>
        <v>#N/A</v>
      </c>
    </row>
    <row r="93" spans="14:21">
      <c r="N93" s="3" t="s">
        <v>72</v>
      </c>
      <c r="O93" s="23"/>
      <c r="P93" s="14">
        <f t="shared" si="14"/>
        <v>440</v>
      </c>
      <c r="Q93" s="14">
        <f t="shared" si="10"/>
        <v>440</v>
      </c>
      <c r="R93" s="3">
        <v>4</v>
      </c>
      <c r="S93" s="3" t="s">
        <v>58</v>
      </c>
      <c r="T93" s="8" t="str">
        <f t="shared" si="15"/>
        <v/>
      </c>
      <c r="U93" s="16" t="str">
        <f t="shared" si="11"/>
        <v>tone(loudspeaker_pin, 440);
delay(base_time / 4);</v>
      </c>
    </row>
    <row r="94" spans="14:21">
      <c r="N94" s="3" t="s">
        <v>59</v>
      </c>
      <c r="O94" s="23"/>
      <c r="P94" s="14" t="e">
        <f t="shared" si="14"/>
        <v>#N/A</v>
      </c>
      <c r="Q94" s="14" t="e">
        <f t="shared" si="10"/>
        <v>#N/A</v>
      </c>
      <c r="R94" s="3">
        <v>4</v>
      </c>
      <c r="S94" s="3" t="s">
        <v>58</v>
      </c>
      <c r="T94" s="8" t="str">
        <f t="shared" si="15"/>
        <v/>
      </c>
      <c r="U94" s="16" t="e">
        <f t="shared" si="11"/>
        <v>#N/A</v>
      </c>
    </row>
    <row r="95" spans="14:21">
      <c r="N95" s="3" t="s">
        <v>72</v>
      </c>
      <c r="O95" s="23"/>
      <c r="P95" s="14">
        <f t="shared" si="14"/>
        <v>440</v>
      </c>
      <c r="Q95" s="14">
        <f t="shared" ref="Q95:Q100" si="16">IF(O95="＃",P95*2^(1/12),IF(O95="♭",P95*2^(-1/12),P95))</f>
        <v>440</v>
      </c>
      <c r="R95" s="3">
        <v>4</v>
      </c>
      <c r="S95" s="3" t="s">
        <v>58</v>
      </c>
      <c r="T95" s="8" t="str">
        <f t="shared" si="15"/>
        <v/>
      </c>
      <c r="U95" s="16" t="str">
        <f t="shared" si="11"/>
        <v>tone(loudspeaker_pin, 440);
delay(base_time / 4);</v>
      </c>
    </row>
    <row r="96" spans="14:21">
      <c r="N96" s="3" t="s">
        <v>59</v>
      </c>
      <c r="O96" s="23"/>
      <c r="P96" s="14" t="e">
        <f t="shared" si="14"/>
        <v>#N/A</v>
      </c>
      <c r="Q96" s="14" t="e">
        <f t="shared" si="16"/>
        <v>#N/A</v>
      </c>
      <c r="R96" s="3">
        <v>4</v>
      </c>
      <c r="S96" s="3" t="s">
        <v>58</v>
      </c>
      <c r="T96" s="8" t="str">
        <f t="shared" si="15"/>
        <v/>
      </c>
      <c r="U96" s="16" t="e">
        <f t="shared" ref="U96:U100" si="17">IF(N96="休符", "noTone(loudspeaker_pin);", "tone(loudspeaker_pin, " &amp; TEXT(Q96, "0") &amp; ");") &amp; CHAR(10) &amp; "delay(" &amp; "base_time" &amp; T96 &amp; " / " &amp; TEXT(R96,"0") &amp; ");"</f>
        <v>#N/A</v>
      </c>
    </row>
    <row r="97" spans="14:21">
      <c r="N97" s="3" t="s">
        <v>72</v>
      </c>
      <c r="O97" s="23"/>
      <c r="P97" s="14">
        <f t="shared" si="14"/>
        <v>440</v>
      </c>
      <c r="Q97" s="14">
        <f t="shared" si="16"/>
        <v>440</v>
      </c>
      <c r="R97" s="3">
        <v>4</v>
      </c>
      <c r="S97" s="3" t="s">
        <v>58</v>
      </c>
      <c r="T97" s="8" t="str">
        <f t="shared" si="15"/>
        <v/>
      </c>
      <c r="U97" s="16" t="str">
        <f t="shared" si="17"/>
        <v>tone(loudspeaker_pin, 440);
delay(base_time / 4);</v>
      </c>
    </row>
    <row r="98" spans="14:21">
      <c r="N98" s="3" t="s">
        <v>59</v>
      </c>
      <c r="O98" s="23"/>
      <c r="P98" s="14" t="e">
        <f t="shared" si="14"/>
        <v>#N/A</v>
      </c>
      <c r="Q98" s="14" t="e">
        <f t="shared" si="16"/>
        <v>#N/A</v>
      </c>
      <c r="R98" s="3">
        <v>4</v>
      </c>
      <c r="S98" s="3" t="s">
        <v>58</v>
      </c>
      <c r="T98" s="8" t="str">
        <f t="shared" si="15"/>
        <v/>
      </c>
      <c r="U98" s="16" t="e">
        <f t="shared" si="17"/>
        <v>#N/A</v>
      </c>
    </row>
    <row r="99" spans="14:21">
      <c r="N99" s="3" t="s">
        <v>72</v>
      </c>
      <c r="O99" s="23"/>
      <c r="P99" s="14">
        <f t="shared" si="14"/>
        <v>440</v>
      </c>
      <c r="Q99" s="14">
        <f t="shared" si="16"/>
        <v>440</v>
      </c>
      <c r="R99" s="3">
        <v>4</v>
      </c>
      <c r="S99" s="3" t="s">
        <v>58</v>
      </c>
      <c r="T99" s="8" t="str">
        <f t="shared" si="15"/>
        <v/>
      </c>
      <c r="U99" s="16" t="str">
        <f t="shared" si="17"/>
        <v>tone(loudspeaker_pin, 440);
delay(base_time / 4);</v>
      </c>
    </row>
    <row r="100" spans="14:21">
      <c r="N100" s="3" t="s">
        <v>64</v>
      </c>
      <c r="O100" s="23"/>
      <c r="P100" s="14" t="e">
        <f t="shared" si="14"/>
        <v>#N/A</v>
      </c>
      <c r="Q100" s="14" t="e">
        <f t="shared" si="16"/>
        <v>#N/A</v>
      </c>
      <c r="R100" s="3">
        <v>1</v>
      </c>
      <c r="S100" s="3" t="s">
        <v>87</v>
      </c>
      <c r="T100" s="8" t="str">
        <f t="shared" si="15"/>
        <v xml:space="preserve"> * 3 / 2</v>
      </c>
      <c r="U100" s="16" t="str">
        <f t="shared" si="17"/>
        <v>noTone(loudspeaker_pin);
delay(base_time * 3 / 2 / 1);</v>
      </c>
    </row>
    <row r="102" spans="14:21">
      <c r="P102" s="15" t="s">
        <v>86</v>
      </c>
      <c r="Q102" t="s">
        <v>61</v>
      </c>
      <c r="U102" s="17" t="s">
        <v>62</v>
      </c>
    </row>
    <row r="103" spans="14:21">
      <c r="U103" s="25" t="s">
        <v>89</v>
      </c>
    </row>
  </sheetData>
  <mergeCells count="1">
    <mergeCell ref="C1:C2"/>
  </mergeCells>
  <phoneticPr fontId="2"/>
  <conditionalFormatting sqref="J5:J44">
    <cfRule type="colorScale" priority="2">
      <colorScale>
        <cfvo type="min"/>
        <cfvo type="percentile" val="50"/>
        <cfvo type="max"/>
        <color rgb="FF5A8AC6"/>
        <color rgb="FFFCFCFF"/>
        <color rgb="FFF8696B"/>
      </colorScale>
    </cfRule>
  </conditionalFormatting>
  <conditionalFormatting sqref="Q5:Q100">
    <cfRule type="colorScale" priority="1">
      <colorScale>
        <cfvo type="min"/>
        <cfvo type="percentile" val="50"/>
        <cfvo type="max"/>
        <color rgb="FF5A8AC6"/>
        <color rgb="FFFCFCFF"/>
        <color rgb="FFF8696B"/>
      </colorScale>
    </cfRule>
  </conditionalFormatting>
  <dataValidations count="4">
    <dataValidation type="list" allowBlank="1" showInputMessage="1" showErrorMessage="1" sqref="N5:N100">
      <formula1>"ラ-1, シ-1, ド0, レ0, ミ0, ファ0, ソ0, ラ0, シ0, ド1, レ1, ミ1, ファ1, ソ1, ラ1, シ1, ド2, レ2, ミ2, ファ2, ソ2, ラ2,シ2,ド3,休符"</formula1>
    </dataValidation>
    <dataValidation type="list" allowBlank="1" showInputMessage="1" showErrorMessage="1" sqref="R5:R100">
      <formula1>"16,8,4,2,1"</formula1>
    </dataValidation>
    <dataValidation type="list" allowBlank="1" showInputMessage="1" showErrorMessage="1" sqref="S5:S100">
      <formula1>"　,．"</formula1>
    </dataValidation>
    <dataValidation type="list" allowBlank="1" showInputMessage="1" showErrorMessage="1" sqref="O5:O100">
      <formula1>"＃,♭, 　"</formula1>
    </dataValidation>
  </dataValidations>
  <hyperlinks>
    <hyperlink ref="B18"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13" defaultRowHeight="14.25"/>
  <sheetData>
    <row r="1" spans="1:1" ht="24">
      <c r="A1" s="24" t="s">
        <v>90</v>
      </c>
    </row>
    <row r="2" spans="1:1" ht="24">
      <c r="A2" s="24" t="s">
        <v>88</v>
      </c>
    </row>
    <row r="3" spans="1:1" ht="24">
      <c r="A3" s="24" t="s">
        <v>91</v>
      </c>
    </row>
  </sheetData>
  <phoneticPr fontId="2"/>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origin</vt:lpstr>
      <vt:lpstr>サンプル利用上の注意</vt:lpstr>
    </vt:vector>
  </TitlesOfParts>
  <Company>Kumamoto National College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Morishita Katsuhiro</dc:creator>
  <cp:lastModifiedBy>morishita</cp:lastModifiedBy>
  <dcterms:created xsi:type="dcterms:W3CDTF">2014-04-09T01:52:53Z</dcterms:created>
  <dcterms:modified xsi:type="dcterms:W3CDTF">2016-09-27T08:38:31Z</dcterms:modified>
</cp:coreProperties>
</file>