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 codeName="ThisWorkbook" autoCompressPictures="0"/>
  <xr:revisionPtr revIDLastSave="0" documentId="8_{70B65D6C-5F0C-4DBE-833C-42D61B18C615}" xr6:coauthVersionLast="36" xr6:coauthVersionMax="36" xr10:uidLastSave="{00000000-0000-0000-0000-000000000000}"/>
  <bookViews>
    <workbookView xWindow="-120" yWindow="-120" windowWidth="28890" windowHeight="16110" tabRatio="788" xr2:uid="{00000000-000D-0000-FFFF-FFFF00000000}"/>
  </bookViews>
  <sheets>
    <sheet name="Janeiro" sheetId="14" r:id="rId1"/>
    <sheet name="Fevereiro" sheetId="15" r:id="rId2"/>
    <sheet name="Março" sheetId="16" r:id="rId3"/>
    <sheet name="Abril" sheetId="17" r:id="rId4"/>
    <sheet name="Maio" sheetId="18" r:id="rId5"/>
    <sheet name="Junho" sheetId="19" r:id="rId6"/>
    <sheet name="Julho" sheetId="20" r:id="rId7"/>
    <sheet name="Agosto" sheetId="21" r:id="rId8"/>
    <sheet name="Setembro" sheetId="22" r:id="rId9"/>
    <sheet name="Outubro" sheetId="23" r:id="rId10"/>
    <sheet name="Novembro" sheetId="24" r:id="rId11"/>
    <sheet name="Dezembro" sheetId="25" r:id="rId12"/>
  </sheets>
  <definedNames>
    <definedName name="AnoCalendário">Janeiro!$K$5</definedName>
    <definedName name="_xlnm.Print_Area" localSheetId="3">Abril!$A:$I</definedName>
    <definedName name="_xlnm.Print_Area" localSheetId="7">Agosto!$A:$I</definedName>
    <definedName name="_xlnm.Print_Area" localSheetId="11">Dezembro!$A:$I</definedName>
    <definedName name="_xlnm.Print_Area" localSheetId="1">Fevereiro!$A:$I</definedName>
    <definedName name="_xlnm.Print_Area" localSheetId="0">Janeiro!$A:$I</definedName>
    <definedName name="_xlnm.Print_Area" localSheetId="6">Julho!$A:$I</definedName>
    <definedName name="_xlnm.Print_Area" localSheetId="5">Junho!$A:$I</definedName>
    <definedName name="_xlnm.Print_Area" localSheetId="4">Maio!$A:$I</definedName>
    <definedName name="_xlnm.Print_Area" localSheetId="2">Março!$A:$I</definedName>
    <definedName name="_xlnm.Print_Area" localSheetId="10">Novembro!$A:$I</definedName>
    <definedName name="_xlnm.Print_Area" localSheetId="9">Outubro!$A:$I</definedName>
    <definedName name="_xlnm.Print_Area" localSheetId="8">Setembro!$A:$I</definedName>
    <definedName name="DiasESemanas">{0,1,2,3,4,5,6} + {0;1;2;3;4;5}*7</definedName>
    <definedName name="InícioDaSemana">Janeiro!$L$5</definedName>
    <definedName name="RegiãoTítuloColuna1..H12.1">Janeiro!$B$3</definedName>
    <definedName name="RegiãoTítuloColuna1..H12.10">Outubro!$B$3</definedName>
    <definedName name="RegiãoTítuloColuna1..H12.11">Novembro!$B$3</definedName>
    <definedName name="RegiãoTítuloColuna1..H12.12">Dezembro!$B$3</definedName>
    <definedName name="RegiãoTítuloColuna1..H12.2">Fevereiro!$B$3</definedName>
    <definedName name="RegiãoTítuloColuna1..H12.3">Março!$B$3</definedName>
    <definedName name="RegiãoTítuloColuna1..H12.4">Abril!$B$3</definedName>
    <definedName name="RegiãoTítuloColuna1..H12.5">Maio!$B$3</definedName>
    <definedName name="RegiãoTítuloColuna1..H12.6">Junho!$B$3</definedName>
    <definedName name="RegiãoTítuloColuna1..H12.7">Julho!$B$3</definedName>
    <definedName name="RegiãoTítuloColuna1..H12.8">Agosto!$B$3</definedName>
    <definedName name="RegiãoTítuloColuna1..H12.9">Setembro!$B$3</definedName>
    <definedName name="RegiãoTítuloColuna2..C14.1">Janeiro!$B$3</definedName>
    <definedName name="RegiãoTítuloColuna2..C14.10">Outubro!$B$3</definedName>
    <definedName name="RegiãoTítuloColuna2..C14.11">Novembro!$B$3</definedName>
    <definedName name="RegiãoTítuloColuna2..C14.12">Dezembro!$B$3</definedName>
    <definedName name="RegiãoTítuloColuna2..C14.2">Fevereiro!$B$3</definedName>
    <definedName name="RegiãoTítuloColuna2..C14.3">Março!$B$3</definedName>
    <definedName name="RegiãoTítuloColuna2..C14.4">Abril!$B$3</definedName>
    <definedName name="RegiãoTítuloColuna2..C14.5">Maio!$B$3</definedName>
    <definedName name="RegiãoTítuloColuna2..C14.6">Junho!$B$3</definedName>
    <definedName name="RegiãoTítuloColuna2..C14.7">Julho!$B$3</definedName>
    <definedName name="RegiãoTítuloColuna2..C14.8">Agosto!$B$3</definedName>
    <definedName name="RegiãoTítuloColuna2..C14.9">Setembro!$B$3</definedName>
    <definedName name="RegiãoTítuloLinha1..K3">Janeiro!$K$4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/>
  <c r="B2" i="14"/>
  <c r="B14" i="15" a="1"/>
  <c r="C14" i="15" s="1"/>
  <c r="B12" i="15" a="1"/>
  <c r="G12" i="15" s="1"/>
  <c r="B10" i="15" a="1"/>
  <c r="G10" i="15" s="1"/>
  <c r="B8" i="15" a="1"/>
  <c r="G8" i="15" s="1"/>
  <c r="H6" i="15"/>
  <c r="B6" i="15" a="1"/>
  <c r="G6" i="15" s="1"/>
  <c r="H4" i="15"/>
  <c r="F4" i="15"/>
  <c r="B4" i="15" a="1"/>
  <c r="G4" i="15" s="1"/>
  <c r="B14" i="16" a="1"/>
  <c r="B14" i="16" s="1"/>
  <c r="G12" i="16"/>
  <c r="B12" i="16" a="1"/>
  <c r="C12" i="16" s="1"/>
  <c r="B10" i="16" a="1"/>
  <c r="G10" i="16" s="1"/>
  <c r="G8" i="16"/>
  <c r="B8" i="16" a="1"/>
  <c r="C8" i="16" s="1"/>
  <c r="B6" i="16" a="1"/>
  <c r="G6" i="16" s="1"/>
  <c r="G4" i="16"/>
  <c r="B4" i="16" a="1"/>
  <c r="C4" i="16" s="1"/>
  <c r="B14" i="17" a="1"/>
  <c r="C14" i="17" s="1"/>
  <c r="H12" i="17"/>
  <c r="F12" i="17"/>
  <c r="B12" i="17"/>
  <c r="B12" i="17" a="1"/>
  <c r="G12" i="17" s="1"/>
  <c r="D10" i="17"/>
  <c r="B10" i="17" a="1"/>
  <c r="G10" i="17" s="1"/>
  <c r="H8" i="17"/>
  <c r="F8" i="17"/>
  <c r="D8" i="17"/>
  <c r="B8" i="17"/>
  <c r="B8" i="17" a="1"/>
  <c r="G8" i="17" s="1"/>
  <c r="B6" i="17" a="1"/>
  <c r="G6" i="17" s="1"/>
  <c r="B4" i="17" a="1"/>
  <c r="G4" i="17" s="1"/>
  <c r="B14" i="18" a="1"/>
  <c r="B14" i="18" s="1"/>
  <c r="B12" i="18" a="1"/>
  <c r="B10" i="18" a="1"/>
  <c r="B8" i="18" a="1"/>
  <c r="B6" i="18" a="1"/>
  <c r="B4" i="18" a="1"/>
  <c r="B14" i="19"/>
  <c r="B14" i="19" a="1"/>
  <c r="C14" i="19" s="1"/>
  <c r="B12" i="19" a="1"/>
  <c r="G12" i="19" s="1"/>
  <c r="B10" i="19" a="1"/>
  <c r="G10" i="19" s="1"/>
  <c r="H8" i="19"/>
  <c r="D8" i="19"/>
  <c r="B8" i="19" a="1"/>
  <c r="G8" i="19" s="1"/>
  <c r="B6" i="19" a="1"/>
  <c r="G6" i="19" s="1"/>
  <c r="B4" i="19" a="1"/>
  <c r="H4" i="19" s="1"/>
  <c r="B14" i="20" a="1"/>
  <c r="C14" i="20" s="1"/>
  <c r="D12" i="20"/>
  <c r="B12" i="20"/>
  <c r="B12" i="20" a="1"/>
  <c r="G12" i="20" s="1"/>
  <c r="B10" i="20" a="1"/>
  <c r="G10" i="20" s="1"/>
  <c r="B8" i="20" a="1"/>
  <c r="G8" i="20" s="1"/>
  <c r="H6" i="20"/>
  <c r="D6" i="20"/>
  <c r="B6" i="20" a="1"/>
  <c r="G6" i="20" s="1"/>
  <c r="H4" i="20"/>
  <c r="F4" i="20"/>
  <c r="D4" i="20"/>
  <c r="B4" i="20"/>
  <c r="B4" i="20" a="1"/>
  <c r="G4" i="20" s="1"/>
  <c r="B14" i="21" a="1"/>
  <c r="B14" i="21" s="1"/>
  <c r="B12" i="21" a="1"/>
  <c r="H12" i="21" s="1"/>
  <c r="C10" i="21"/>
  <c r="B10" i="21" a="1"/>
  <c r="B8" i="21" a="1"/>
  <c r="G8" i="21" s="1"/>
  <c r="G6" i="21"/>
  <c r="C6" i="21"/>
  <c r="B6" i="21" a="1"/>
  <c r="B4" i="21" a="1"/>
  <c r="G4" i="21" s="1"/>
  <c r="B14" i="22" a="1"/>
  <c r="C14" i="22" s="1"/>
  <c r="B12" i="22" a="1"/>
  <c r="G12" i="22" s="1"/>
  <c r="H10" i="22"/>
  <c r="B10" i="22" a="1"/>
  <c r="G10" i="22" s="1"/>
  <c r="H8" i="22"/>
  <c r="F8" i="22"/>
  <c r="D8" i="22"/>
  <c r="B8" i="22"/>
  <c r="B8" i="22" a="1"/>
  <c r="G8" i="22" s="1"/>
  <c r="H6" i="22"/>
  <c r="F6" i="22"/>
  <c r="D6" i="22"/>
  <c r="B6" i="22" a="1"/>
  <c r="G6" i="22" s="1"/>
  <c r="F4" i="22"/>
  <c r="D4" i="22"/>
  <c r="B4" i="22"/>
  <c r="B4" i="22" a="1"/>
  <c r="G4" i="22" s="1"/>
  <c r="B14" i="23" a="1"/>
  <c r="B14" i="23" s="1"/>
  <c r="B12" i="23" a="1"/>
  <c r="B10" i="23" a="1"/>
  <c r="B8" i="23" a="1"/>
  <c r="B6" i="23" a="1"/>
  <c r="B4" i="23" a="1"/>
  <c r="B14" i="24"/>
  <c r="B14" i="24" a="1"/>
  <c r="C14" i="24" s="1"/>
  <c r="H12" i="24"/>
  <c r="F12" i="24"/>
  <c r="D12" i="24"/>
  <c r="B12" i="24" a="1"/>
  <c r="G12" i="24" s="1"/>
  <c r="F10" i="24"/>
  <c r="D10" i="24"/>
  <c r="B10" i="24"/>
  <c r="B10" i="24" a="1"/>
  <c r="G10" i="24" s="1"/>
  <c r="B8" i="24" a="1"/>
  <c r="G8" i="24" s="1"/>
  <c r="B6" i="24" a="1"/>
  <c r="G6" i="24" s="1"/>
  <c r="H4" i="24"/>
  <c r="B4" i="24" a="1"/>
  <c r="G4" i="24" s="1"/>
  <c r="B14" i="25" a="1"/>
  <c r="B14" i="25" s="1"/>
  <c r="G12" i="25"/>
  <c r="C12" i="25"/>
  <c r="B12" i="25" a="1"/>
  <c r="B10" i="25" a="1"/>
  <c r="G10" i="25" s="1"/>
  <c r="G8" i="25"/>
  <c r="B8" i="25" a="1"/>
  <c r="C8" i="25" s="1"/>
  <c r="B6" i="25" a="1"/>
  <c r="G6" i="25" s="1"/>
  <c r="B4" i="25" a="1"/>
  <c r="G4" i="25" s="1"/>
  <c r="B14" i="14" a="1"/>
  <c r="C14" i="14" s="1"/>
  <c r="H12" i="14"/>
  <c r="B12" i="14" a="1"/>
  <c r="G12" i="14" s="1"/>
  <c r="H10" i="14"/>
  <c r="F10" i="14"/>
  <c r="B10" i="14" a="1"/>
  <c r="G10" i="14" s="1"/>
  <c r="H8" i="14"/>
  <c r="F8" i="14"/>
  <c r="D8" i="14"/>
  <c r="B8" i="14" a="1"/>
  <c r="G8" i="14" s="1"/>
  <c r="F6" i="14"/>
  <c r="D6" i="14"/>
  <c r="B6" i="14"/>
  <c r="B6" i="14" a="1"/>
  <c r="G6" i="14" s="1"/>
  <c r="B4" i="14" a="1"/>
  <c r="G4" i="14" s="1"/>
  <c r="B12" i="15" l="1"/>
  <c r="C6" i="25"/>
  <c r="C10" i="25"/>
  <c r="C14" i="25"/>
  <c r="B8" i="24"/>
  <c r="B14" i="22"/>
  <c r="B10" i="20"/>
  <c r="B12" i="19"/>
  <c r="B6" i="17"/>
  <c r="F10" i="17"/>
  <c r="B10" i="15"/>
  <c r="D12" i="15"/>
  <c r="B6" i="24"/>
  <c r="D8" i="24"/>
  <c r="B12" i="22"/>
  <c r="B8" i="20"/>
  <c r="D10" i="20"/>
  <c r="F12" i="20"/>
  <c r="B10" i="19"/>
  <c r="D12" i="19"/>
  <c r="B4" i="17"/>
  <c r="D6" i="17"/>
  <c r="H10" i="17"/>
  <c r="C6" i="16"/>
  <c r="C10" i="16"/>
  <c r="C14" i="16"/>
  <c r="B8" i="15"/>
  <c r="D10" i="15"/>
  <c r="F12" i="15"/>
  <c r="B14" i="14"/>
  <c r="F4" i="14"/>
  <c r="H6" i="14"/>
  <c r="B4" i="24"/>
  <c r="D6" i="24"/>
  <c r="F8" i="24"/>
  <c r="H10" i="24"/>
  <c r="H4" i="22"/>
  <c r="B10" i="22"/>
  <c r="D12" i="22"/>
  <c r="C4" i="21"/>
  <c r="C8" i="21"/>
  <c r="B6" i="20"/>
  <c r="D8" i="20"/>
  <c r="F10" i="20"/>
  <c r="H12" i="20"/>
  <c r="B8" i="19"/>
  <c r="D10" i="19"/>
  <c r="F12" i="19"/>
  <c r="D4" i="17"/>
  <c r="F6" i="17"/>
  <c r="B14" i="17"/>
  <c r="B6" i="15"/>
  <c r="D8" i="15"/>
  <c r="F10" i="15"/>
  <c r="H12" i="15"/>
  <c r="B4" i="14"/>
  <c r="B12" i="14"/>
  <c r="H4" i="14"/>
  <c r="B10" i="14"/>
  <c r="D12" i="14"/>
  <c r="C4" i="25"/>
  <c r="D4" i="24"/>
  <c r="F6" i="24"/>
  <c r="H8" i="24"/>
  <c r="D10" i="22"/>
  <c r="F12" i="22"/>
  <c r="F8" i="20"/>
  <c r="H10" i="20"/>
  <c r="F10" i="19"/>
  <c r="H12" i="19"/>
  <c r="F4" i="17"/>
  <c r="H6" i="17"/>
  <c r="B4" i="15"/>
  <c r="D6" i="15"/>
  <c r="F8" i="15"/>
  <c r="H10" i="15"/>
  <c r="D4" i="14"/>
  <c r="B8" i="14"/>
  <c r="D10" i="14"/>
  <c r="F12" i="14"/>
  <c r="F4" i="24"/>
  <c r="H6" i="24"/>
  <c r="B12" i="24"/>
  <c r="B6" i="22"/>
  <c r="F10" i="22"/>
  <c r="H12" i="22"/>
  <c r="F6" i="20"/>
  <c r="H8" i="20"/>
  <c r="B14" i="20"/>
  <c r="F8" i="19"/>
  <c r="H10" i="19"/>
  <c r="H4" i="17"/>
  <c r="B10" i="17"/>
  <c r="D12" i="17"/>
  <c r="D4" i="15"/>
  <c r="F6" i="15"/>
  <c r="H8" i="15"/>
  <c r="B14" i="15"/>
  <c r="H4" i="23"/>
  <c r="F4" i="23"/>
  <c r="D4" i="23"/>
  <c r="B4" i="23"/>
  <c r="E4" i="23"/>
  <c r="H6" i="23"/>
  <c r="F6" i="23"/>
  <c r="D6" i="23"/>
  <c r="B6" i="23"/>
  <c r="E6" i="23"/>
  <c r="H8" i="23"/>
  <c r="F8" i="23"/>
  <c r="D8" i="23"/>
  <c r="B8" i="23"/>
  <c r="E8" i="23"/>
  <c r="H10" i="23"/>
  <c r="F10" i="23"/>
  <c r="D10" i="23"/>
  <c r="B10" i="23"/>
  <c r="E10" i="23"/>
  <c r="H12" i="23"/>
  <c r="F12" i="23"/>
  <c r="D12" i="23"/>
  <c r="B12" i="23"/>
  <c r="E12" i="23"/>
  <c r="H4" i="25"/>
  <c r="F4" i="25"/>
  <c r="D4" i="25"/>
  <c r="B4" i="25"/>
  <c r="E4" i="25"/>
  <c r="H6" i="25"/>
  <c r="F6" i="25"/>
  <c r="D6" i="25"/>
  <c r="B6" i="25"/>
  <c r="E6" i="25"/>
  <c r="H8" i="25"/>
  <c r="F8" i="25"/>
  <c r="D8" i="25"/>
  <c r="B8" i="25"/>
  <c r="E8" i="25"/>
  <c r="H10" i="25"/>
  <c r="F10" i="25"/>
  <c r="D10" i="25"/>
  <c r="B10" i="25"/>
  <c r="E10" i="25"/>
  <c r="H12" i="25"/>
  <c r="F12" i="25"/>
  <c r="D12" i="25"/>
  <c r="B12" i="25"/>
  <c r="E12" i="25"/>
  <c r="C4" i="23"/>
  <c r="G4" i="23"/>
  <c r="C6" i="23"/>
  <c r="G6" i="23"/>
  <c r="C8" i="23"/>
  <c r="G8" i="23"/>
  <c r="C10" i="23"/>
  <c r="G10" i="23"/>
  <c r="C12" i="23"/>
  <c r="G12" i="23"/>
  <c r="C14" i="23"/>
  <c r="H4" i="21"/>
  <c r="F4" i="21"/>
  <c r="D4" i="21"/>
  <c r="B4" i="21"/>
  <c r="E4" i="21"/>
  <c r="H6" i="21"/>
  <c r="F6" i="21"/>
  <c r="D6" i="21"/>
  <c r="B6" i="21"/>
  <c r="E6" i="21"/>
  <c r="H8" i="21"/>
  <c r="F8" i="21"/>
  <c r="D8" i="21"/>
  <c r="B8" i="21"/>
  <c r="E8" i="21"/>
  <c r="H10" i="21"/>
  <c r="F10" i="21"/>
  <c r="D10" i="21"/>
  <c r="B10" i="21"/>
  <c r="G10" i="21"/>
  <c r="E10" i="21"/>
  <c r="C12" i="21"/>
  <c r="E12" i="21"/>
  <c r="G12" i="21"/>
  <c r="C14" i="21"/>
  <c r="C4" i="19"/>
  <c r="E4" i="19"/>
  <c r="G4" i="19"/>
  <c r="C6" i="19"/>
  <c r="E6" i="19"/>
  <c r="H6" i="19"/>
  <c r="H4" i="18"/>
  <c r="F4" i="18"/>
  <c r="D4" i="18"/>
  <c r="B4" i="18"/>
  <c r="E4" i="18"/>
  <c r="H6" i="18"/>
  <c r="F6" i="18"/>
  <c r="D6" i="18"/>
  <c r="B6" i="18"/>
  <c r="E6" i="18"/>
  <c r="H8" i="18"/>
  <c r="F8" i="18"/>
  <c r="D8" i="18"/>
  <c r="B8" i="18"/>
  <c r="E8" i="18"/>
  <c r="H10" i="18"/>
  <c r="F10" i="18"/>
  <c r="D10" i="18"/>
  <c r="B10" i="18"/>
  <c r="E10" i="18"/>
  <c r="H12" i="18"/>
  <c r="F12" i="18"/>
  <c r="D12" i="18"/>
  <c r="B12" i="18"/>
  <c r="E12" i="18"/>
  <c r="C4" i="14"/>
  <c r="E4" i="14"/>
  <c r="C6" i="14"/>
  <c r="E6" i="14"/>
  <c r="C8" i="14"/>
  <c r="E8" i="14"/>
  <c r="C10" i="14"/>
  <c r="E10" i="14"/>
  <c r="C12" i="14"/>
  <c r="E12" i="14"/>
  <c r="C4" i="24"/>
  <c r="E4" i="24"/>
  <c r="C6" i="24"/>
  <c r="E6" i="24"/>
  <c r="C8" i="24"/>
  <c r="E8" i="24"/>
  <c r="C10" i="24"/>
  <c r="E10" i="24"/>
  <c r="C12" i="24"/>
  <c r="E12" i="24"/>
  <c r="C4" i="22"/>
  <c r="E4" i="22"/>
  <c r="C6" i="22"/>
  <c r="E6" i="22"/>
  <c r="C8" i="22"/>
  <c r="E8" i="22"/>
  <c r="C10" i="22"/>
  <c r="E10" i="22"/>
  <c r="C12" i="22"/>
  <c r="E12" i="22"/>
  <c r="B12" i="21"/>
  <c r="D12" i="21"/>
  <c r="F12" i="21"/>
  <c r="C4" i="20"/>
  <c r="E4" i="20"/>
  <c r="C6" i="20"/>
  <c r="E6" i="20"/>
  <c r="C8" i="20"/>
  <c r="E8" i="20"/>
  <c r="C10" i="20"/>
  <c r="E10" i="20"/>
  <c r="C12" i="20"/>
  <c r="E12" i="20"/>
  <c r="B4" i="19"/>
  <c r="D4" i="19"/>
  <c r="F4" i="19"/>
  <c r="B6" i="19"/>
  <c r="D6" i="19"/>
  <c r="F6" i="19"/>
  <c r="C4" i="18"/>
  <c r="G4" i="18"/>
  <c r="C6" i="18"/>
  <c r="G6" i="18"/>
  <c r="C8" i="18"/>
  <c r="G8" i="18"/>
  <c r="C10" i="18"/>
  <c r="G10" i="18"/>
  <c r="C12" i="18"/>
  <c r="G12" i="18"/>
  <c r="C14" i="18"/>
  <c r="H4" i="16"/>
  <c r="F4" i="16"/>
  <c r="D4" i="16"/>
  <c r="B4" i="16"/>
  <c r="E4" i="16"/>
  <c r="H6" i="16"/>
  <c r="F6" i="16"/>
  <c r="D6" i="16"/>
  <c r="B6" i="16"/>
  <c r="E6" i="16"/>
  <c r="H8" i="16"/>
  <c r="F8" i="16"/>
  <c r="D8" i="16"/>
  <c r="B8" i="16"/>
  <c r="E8" i="16"/>
  <c r="H10" i="16"/>
  <c r="F10" i="16"/>
  <c r="D10" i="16"/>
  <c r="B10" i="16"/>
  <c r="E10" i="16"/>
  <c r="H12" i="16"/>
  <c r="F12" i="16"/>
  <c r="D12" i="16"/>
  <c r="B12" i="16"/>
  <c r="E12" i="16"/>
  <c r="C8" i="19"/>
  <c r="E8" i="19"/>
  <c r="C10" i="19"/>
  <c r="E10" i="19"/>
  <c r="C12" i="19"/>
  <c r="E12" i="19"/>
  <c r="C4" i="17"/>
  <c r="E4" i="17"/>
  <c r="C6" i="17"/>
  <c r="E6" i="17"/>
  <c r="C8" i="17"/>
  <c r="E8" i="17"/>
  <c r="C10" i="17"/>
  <c r="E10" i="17"/>
  <c r="C12" i="17"/>
  <c r="E12" i="17"/>
  <c r="C4" i="15"/>
  <c r="E4" i="15"/>
  <c r="C6" i="15"/>
  <c r="E6" i="15"/>
  <c r="C8" i="15"/>
  <c r="E8" i="15"/>
  <c r="C10" i="15"/>
  <c r="E10" i="15"/>
  <c r="C12" i="15"/>
  <c r="E12" i="15"/>
  <c r="B3" i="24"/>
  <c r="B3" i="23"/>
  <c r="B3" i="22"/>
  <c r="B3" i="21"/>
  <c r="B3" i="20"/>
  <c r="B3" i="19" l="1"/>
  <c r="B3" i="18"/>
  <c r="B3" i="17"/>
  <c r="B3" i="16" l="1"/>
  <c r="B3" i="25" l="1"/>
  <c r="B3" i="15" l="1"/>
  <c r="G3" i="25" l="1"/>
  <c r="G3" i="24"/>
  <c r="G3" i="23"/>
  <c r="H3" i="22"/>
  <c r="G3" i="21"/>
  <c r="E3" i="20"/>
  <c r="H3" i="19"/>
  <c r="G3" i="18"/>
  <c r="H3" i="17"/>
  <c r="H3" i="16"/>
  <c r="H3" i="15"/>
  <c r="F3" i="18" l="1"/>
  <c r="D3" i="18"/>
  <c r="H3" i="18"/>
  <c r="D3" i="25"/>
  <c r="F3" i="25"/>
  <c r="H3" i="25"/>
  <c r="C3" i="25"/>
  <c r="E3" i="25"/>
  <c r="D3" i="24"/>
  <c r="F3" i="24"/>
  <c r="H3" i="24"/>
  <c r="C3" i="24"/>
  <c r="E3" i="24"/>
  <c r="D3" i="23"/>
  <c r="F3" i="23"/>
  <c r="H3" i="23"/>
  <c r="C3" i="23"/>
  <c r="E3" i="23"/>
  <c r="C3" i="22"/>
  <c r="E3" i="22"/>
  <c r="G3" i="22"/>
  <c r="D3" i="22"/>
  <c r="F3" i="22"/>
  <c r="D3" i="21"/>
  <c r="F3" i="21"/>
  <c r="H3" i="21"/>
  <c r="C3" i="21"/>
  <c r="E3" i="21"/>
  <c r="C3" i="20"/>
  <c r="G3" i="20"/>
  <c r="D3" i="20"/>
  <c r="F3" i="20"/>
  <c r="H3" i="20"/>
  <c r="C3" i="19"/>
  <c r="E3" i="19"/>
  <c r="G3" i="19"/>
  <c r="D3" i="19"/>
  <c r="F3" i="19"/>
  <c r="C3" i="18"/>
  <c r="E3" i="18"/>
  <c r="C3" i="17"/>
  <c r="E3" i="17"/>
  <c r="G3" i="17"/>
  <c r="D3" i="17"/>
  <c r="F3" i="17"/>
  <c r="C3" i="16"/>
  <c r="E3" i="16"/>
  <c r="G3" i="16"/>
  <c r="D3" i="16"/>
  <c r="F3" i="16"/>
  <c r="C3" i="15"/>
  <c r="E3" i="15"/>
  <c r="G3" i="15"/>
  <c r="D3" i="15"/>
  <c r="F3" i="15"/>
  <c r="B3" i="14"/>
  <c r="G3" i="14" l="1"/>
  <c r="E3" i="14"/>
  <c r="C3" i="14"/>
  <c r="H3" i="14"/>
  <c r="F3" i="14"/>
  <c r="D3" i="14"/>
</calcChain>
</file>

<file path=xl/sharedStrings.xml><?xml version="1.0" encoding="utf-8"?>
<sst xmlns="http://schemas.openxmlformats.org/spreadsheetml/2006/main" count="28" uniqueCount="6">
  <si>
    <t>Anotações</t>
  </si>
  <si>
    <t xml:space="preserve"> </t>
  </si>
  <si>
    <t>CONFIGURAÇÕES DO CALENDÁRIO</t>
  </si>
  <si>
    <t>Ano</t>
  </si>
  <si>
    <t>Início da semana: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</si>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</sst>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9" x14ac:knownFonts="1">
    <font>
      <sz val="11"/>
      <color theme="1" tint="0.24994659260841701"/>
      <name val="Lucida Bright"/>
      <family val="2"/>
      <scheme val="minor"/>
    </font>
    <font>
      <sz val="11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sz val="12"/>
      <color theme="1" tint="0.34998626667073579"/>
      <name val="Lucida Bright"/>
      <family val="2"/>
      <scheme val="minor"/>
    </font>
    <font>
      <sz val="11"/>
      <color rgb="FF006100"/>
      <name val="Lucida Bright"/>
      <family val="2"/>
      <scheme val="minor"/>
    </font>
    <font>
      <sz val="11"/>
      <color rgb="FF9C0006"/>
      <name val="Lucida Bright"/>
      <family val="2"/>
      <scheme val="minor"/>
    </font>
    <font>
      <sz val="11"/>
      <color rgb="FF9C5700"/>
      <name val="Lucida Bright"/>
      <family val="2"/>
      <scheme val="minor"/>
    </font>
    <font>
      <sz val="11"/>
      <color rgb="FF3F3F76"/>
      <name val="Lucida Bright"/>
      <family val="2"/>
      <scheme val="minor"/>
    </font>
    <font>
      <b/>
      <sz val="11"/>
      <color rgb="FF3F3F3F"/>
      <name val="Lucida Bright"/>
      <family val="2"/>
      <scheme val="minor"/>
    </font>
    <font>
      <b/>
      <sz val="11"/>
      <color rgb="FFFA7D00"/>
      <name val="Lucida Bright"/>
      <family val="2"/>
      <scheme val="minor"/>
    </font>
    <font>
      <sz val="11"/>
      <color rgb="FFFA7D00"/>
      <name val="Lucida Bright"/>
      <family val="2"/>
      <scheme val="minor"/>
    </font>
    <font>
      <sz val="11"/>
      <color rgb="FFFF0000"/>
      <name val="Lucida Bright"/>
      <family val="2"/>
      <scheme val="minor"/>
    </font>
    <font>
      <i/>
      <sz val="11"/>
      <color rgb="FF7F7F7F"/>
      <name val="Lucida Bright"/>
      <family val="2"/>
      <scheme val="minor"/>
    </font>
    <font>
      <b/>
      <sz val="11"/>
      <color theme="1"/>
      <name val="Lucida Bright"/>
      <family val="2"/>
      <scheme val="minor"/>
    </font>
    <font>
      <sz val="11"/>
      <color theme="0"/>
      <name val="Lucida Bright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6" fontId="27" fillId="0" borderId="0" applyFill="0" applyBorder="0">
      <alignment horizontal="left" vertical="center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12" applyNumberFormat="0" applyAlignment="0" applyProtection="0"/>
    <xf numFmtId="0" fontId="32" fillId="14" borderId="13" applyNumberFormat="0" applyAlignment="0" applyProtection="0"/>
    <xf numFmtId="0" fontId="33" fillId="14" borderId="12" applyNumberFormat="0" applyAlignment="0" applyProtection="0"/>
    <xf numFmtId="0" fontId="34" fillId="0" borderId="14" applyNumberFormat="0" applyFill="0" applyAlignment="0" applyProtection="0"/>
    <xf numFmtId="0" fontId="3" fillId="15" borderId="15" applyNumberFormat="0" applyAlignment="0" applyProtection="0"/>
    <xf numFmtId="0" fontId="35" fillId="0" borderId="0" applyNumberFormat="0" applyFill="0" applyBorder="0" applyAlignment="0" applyProtection="0"/>
    <xf numFmtId="0" fontId="12" fillId="16" borderId="16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3">
    <xf numFmtId="0" fontId="0" fillId="0" borderId="0" xfId="0">
      <alignment vertical="top"/>
    </xf>
    <xf numFmtId="0" fontId="13" fillId="0" borderId="0" xfId="0" applyFont="1">
      <alignment vertical="top"/>
    </xf>
    <xf numFmtId="0" fontId="13" fillId="0" borderId="0" xfId="0" applyFont="1" applyFill="1" applyBorder="1">
      <alignment vertical="top"/>
    </xf>
    <xf numFmtId="0" fontId="13" fillId="0" borderId="0" xfId="2" applyFont="1" applyFill="1" applyBorder="1" applyAlignment="1">
      <alignment vertical="center"/>
    </xf>
    <xf numFmtId="0" fontId="14" fillId="0" borderId="0" xfId="5" applyFont="1" applyFill="1" applyAlignment="1">
      <alignment horizontal="left" vertical="center"/>
    </xf>
    <xf numFmtId="0" fontId="16" fillId="0" borderId="0" xfId="0" applyFont="1" applyFill="1" applyBorder="1">
      <alignment vertical="top"/>
    </xf>
    <xf numFmtId="0" fontId="17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top" wrapText="1" indent="1"/>
    </xf>
    <xf numFmtId="0" fontId="16" fillId="0" borderId="5" xfId="16" applyFont="1" applyFill="1" applyBorder="1" applyAlignment="1">
      <alignment horizontal="center" vertical="center"/>
    </xf>
    <xf numFmtId="0" fontId="16" fillId="0" borderId="6" xfId="16" applyFont="1" applyFill="1" applyBorder="1" applyAlignment="1">
      <alignment horizontal="center" vertical="center"/>
    </xf>
    <xf numFmtId="0" fontId="18" fillId="0" borderId="0" xfId="0" applyFont="1">
      <alignment vertical="top"/>
    </xf>
    <xf numFmtId="0" fontId="23" fillId="0" borderId="4" xfId="2" applyFont="1" applyFill="1" applyBorder="1" applyAlignment="1">
      <alignment horizontal="left" vertical="top" indent="1"/>
    </xf>
    <xf numFmtId="0" fontId="24" fillId="0" borderId="9" xfId="2" applyFont="1" applyFill="1" applyBorder="1" applyAlignment="1">
      <alignment horizontal="left" vertical="top" indent="1"/>
    </xf>
    <xf numFmtId="0" fontId="25" fillId="0" borderId="10" xfId="2" applyFont="1" applyFill="1" applyBorder="1" applyAlignment="1">
      <alignment horizontal="left" vertical="top" indent="1"/>
    </xf>
    <xf numFmtId="0" fontId="26" fillId="0" borderId="11" xfId="2" applyFont="1" applyFill="1" applyBorder="1" applyAlignment="1">
      <alignment horizontal="left" vertical="top" indent="1"/>
    </xf>
    <xf numFmtId="0" fontId="0" fillId="0" borderId="0" xfId="0" applyBorder="1">
      <alignment vertical="top"/>
    </xf>
    <xf numFmtId="0" fontId="0" fillId="6" borderId="0" xfId="0" applyFill="1" applyBorder="1" applyAlignment="1">
      <alignment vertical="top"/>
    </xf>
    <xf numFmtId="0" fontId="17" fillId="0" borderId="0" xfId="0" applyFont="1" applyBorder="1" applyAlignment="1">
      <alignment horizontal="left" vertical="top"/>
    </xf>
    <xf numFmtId="0" fontId="0" fillId="8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166" fontId="27" fillId="0" borderId="0" xfId="12" applyBorder="1">
      <alignment horizontal="left" vertical="center" indent="1"/>
    </xf>
    <xf numFmtId="166" fontId="27" fillId="6" borderId="0" xfId="12" applyFill="1" applyBorder="1">
      <alignment horizontal="left" vertical="center" indent="1"/>
    </xf>
    <xf numFmtId="166" fontId="27" fillId="8" borderId="0" xfId="12" applyFill="1" applyBorder="1">
      <alignment horizontal="left" vertical="center" indent="1"/>
    </xf>
    <xf numFmtId="166" fontId="27" fillId="9" borderId="0" xfId="12" applyFill="1" applyBorder="1">
      <alignment horizontal="left" vertical="center" indent="1"/>
    </xf>
    <xf numFmtId="166" fontId="27" fillId="7" borderId="0" xfId="12" applyFill="1" applyBorder="1">
      <alignment horizontal="left" vertical="center" indent="1"/>
    </xf>
    <xf numFmtId="0" fontId="16" fillId="9" borderId="7" xfId="14" applyFont="1" applyFill="1" applyBorder="1" applyAlignment="1">
      <alignment horizontal="center" vertical="center"/>
    </xf>
    <xf numFmtId="0" fontId="16" fillId="9" borderId="8" xfId="14" applyFont="1" applyFill="1" applyBorder="1" applyAlignment="1">
      <alignment horizontal="center" vertical="center"/>
    </xf>
    <xf numFmtId="0" fontId="22" fillId="0" borderId="0" xfId="5" applyFont="1" applyFill="1" applyBorder="1">
      <alignment vertical="center"/>
    </xf>
    <xf numFmtId="0" fontId="13" fillId="9" borderId="0" xfId="11" applyFont="1" applyFill="1" applyBorder="1" applyAlignment="1">
      <alignment horizontal="left" vertical="center" wrapText="1" indent="1"/>
    </xf>
    <xf numFmtId="0" fontId="0" fillId="9" borderId="0" xfId="0" applyFill="1" applyBorder="1">
      <alignment vertical="top"/>
    </xf>
    <xf numFmtId="0" fontId="25" fillId="0" borderId="10" xfId="15" applyFont="1" applyFill="1" applyBorder="1" applyAlignment="1">
      <alignment horizontal="center" vertical="top"/>
    </xf>
    <xf numFmtId="0" fontId="21" fillId="0" borderId="0" xfId="5" applyFont="1" applyFill="1" applyBorder="1">
      <alignment vertical="center"/>
    </xf>
    <xf numFmtId="0" fontId="13" fillId="8" borderId="0" xfId="11" applyFont="1" applyFill="1" applyBorder="1" applyAlignment="1">
      <alignment horizontal="left" vertical="center" wrapText="1" indent="1"/>
    </xf>
    <xf numFmtId="0" fontId="0" fillId="8" borderId="0" xfId="0" applyFill="1" applyBorder="1">
      <alignment vertical="top"/>
    </xf>
    <xf numFmtId="0" fontId="20" fillId="0" borderId="0" xfId="5" applyFont="1" applyFill="1" applyBorder="1">
      <alignment vertical="center"/>
    </xf>
    <xf numFmtId="0" fontId="13" fillId="6" borderId="0" xfId="11" applyFont="1" applyFill="1" applyBorder="1" applyAlignment="1">
      <alignment horizontal="left" vertical="center" wrapText="1" indent="1"/>
    </xf>
    <xf numFmtId="0" fontId="0" fillId="6" borderId="0" xfId="0" applyFill="1" applyBorder="1">
      <alignment vertical="top"/>
    </xf>
    <xf numFmtId="0" fontId="19" fillId="0" borderId="0" xfId="5" applyFont="1" applyFill="1" applyBorder="1">
      <alignment vertical="center"/>
    </xf>
    <xf numFmtId="0" fontId="13" fillId="7" borderId="0" xfId="11" applyFont="1" applyFill="1" applyBorder="1" applyAlignment="1">
      <alignment horizontal="left" vertical="center" wrapText="1" indent="1"/>
    </xf>
    <xf numFmtId="0" fontId="0" fillId="7" borderId="0" xfId="0" applyFill="1" applyBorder="1">
      <alignment vertical="top"/>
    </xf>
  </cellXfs>
  <cellStyles count="50">
    <cellStyle name="20% - Ênfase1" xfId="29" builtinId="30" customBuiltin="1"/>
    <cellStyle name="20% - Ênfase2" xfId="32" builtinId="34" customBuiltin="1"/>
    <cellStyle name="20% - Ênfase3" xfId="36" builtinId="38" customBuiltin="1"/>
    <cellStyle name="20% - Ênfase4" xfId="40" builtinId="42" customBuiltin="1"/>
    <cellStyle name="20% - Ênfase5" xfId="43" builtinId="46" customBuiltin="1"/>
    <cellStyle name="20% - Ênfase6" xfId="47" builtinId="50" customBuiltin="1"/>
    <cellStyle name="40% - Ênfase1" xfId="1" builtinId="31" customBuiltin="1"/>
    <cellStyle name="40% - Ênfase2" xfId="33" builtinId="35" customBuiltin="1"/>
    <cellStyle name="40% - Ênfase3" xfId="37" builtinId="39" customBuiltin="1"/>
    <cellStyle name="40% - Ênfase4" xfId="41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8" builtinId="40" customBuiltin="1"/>
    <cellStyle name="60% - Ênfase4" xfId="42" builtinId="44" customBuiltin="1"/>
    <cellStyle name="60% - Ênfase5" xfId="45" builtinId="48" customBuiltin="1"/>
    <cellStyle name="60% - Ênfase6" xfId="49" builtinId="52" customBuiltin="1"/>
    <cellStyle name="Bom" xfId="17" builtinId="26" customBuiltin="1"/>
    <cellStyle name="Cálculo" xfId="22" builtinId="22" customBuiltin="1"/>
    <cellStyle name="Célula de Verificação" xfId="24" builtinId="23" customBuiltin="1"/>
    <cellStyle name="Célula Vinculada" xfId="23" builtinId="24" customBuiltin="1"/>
    <cellStyle name="Dia" xfId="12" xr:uid="{00000000-0005-0000-0000-000008000000}"/>
    <cellStyle name="Em tiras" xfId="13" xr:uid="{00000000-0005-0000-0000-000003000000}"/>
    <cellStyle name="Ênfase1" xfId="3" builtinId="29" customBuiltin="1"/>
    <cellStyle name="Ênfase2" xfId="31" builtinId="33" customBuiltin="1"/>
    <cellStyle name="Ênfase3" xfId="35" builtinId="37" customBuiltin="1"/>
    <cellStyle name="Ênfase4" xfId="39" builtinId="41" customBuiltin="1"/>
    <cellStyle name="Ênfase5" xfId="4" builtinId="45" customBuiltin="1"/>
    <cellStyle name="Ênfase6" xfId="46" builtinId="49" customBuiltin="1"/>
    <cellStyle name="Entrada" xfId="20" builtinId="20" customBuiltin="1"/>
    <cellStyle name="Entrada de configurações" xfId="14" xr:uid="{00000000-0005-0000-0000-00000F000000}"/>
    <cellStyle name="Moeda" xfId="8" builtinId="4" customBuiltin="1"/>
    <cellStyle name="Moeda [0]" xfId="9" builtinId="7" customBuiltin="1"/>
    <cellStyle name="Neutro" xfId="19" builtinId="28" customBuiltin="1"/>
    <cellStyle name="Normal" xfId="0" builtinId="0" customBuiltin="1"/>
    <cellStyle name="Nota" xfId="26" builtinId="10" customBuiltin="1"/>
    <cellStyle name="Porcentagem" xfId="10" builtinId="5" customBuiltin="1"/>
    <cellStyle name="Ruim" xfId="18" builtinId="27" customBuiltin="1"/>
    <cellStyle name="Saída" xfId="21" builtinId="21" customBuiltin="1"/>
    <cellStyle name="Separador de milhares [0]" xfId="7" builtinId="6" customBuiltin="1"/>
    <cellStyle name="Texto de Aviso" xfId="25" builtinId="11" customBuiltin="1"/>
    <cellStyle name="Texto Explicativo" xfId="27" builtinId="53" customBuiltin="1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Total" xfId="28" builtinId="25" customBuiltin="1"/>
    <cellStyle name="Vírgula" xfId="6" builtinId="3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6" name="Imagem 2" descr="Edifícios e uma árvore no verão" title="Cabeçalho de Verão">
          <a:extLst>
            <a:ext uri="{FF2B5EF4-FFF2-40B4-BE49-F238E27FC236}">
              <a16:creationId xmlns:a16="http://schemas.microsoft.com/office/drawing/2014/main" id="{8B1C19EC-5240-4455-83B7-579851FD7C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3" name="Imagem 1" descr="Edifícios e uma árvore no verão" title="Cabeçalho de Verão">
          <a:extLst>
            <a:ext uri="{FF2B5EF4-FFF2-40B4-BE49-F238E27FC236}">
              <a16:creationId xmlns:a16="http://schemas.microsoft.com/office/drawing/2014/main" id="{8805AE03-B091-4D44-8256-B5540A60ED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1285875</xdr:colOff>
      <xdr:row>1</xdr:row>
      <xdr:rowOff>9525</xdr:rowOff>
    </xdr:from>
    <xdr:to>
      <xdr:col>9</xdr:col>
      <xdr:colOff>24634</xdr:colOff>
      <xdr:row>1</xdr:row>
      <xdr:rowOff>1152525</xdr:rowOff>
    </xdr:to>
    <xdr:pic>
      <xdr:nvPicPr>
        <xdr:cNvPr id="4" name="Imagem 2" descr="Edifícios e uma árvore no outono" title="Cabeçalho de Outono">
          <a:extLst>
            <a:ext uri="{FF2B5EF4-FFF2-40B4-BE49-F238E27FC236}">
              <a16:creationId xmlns:a16="http://schemas.microsoft.com/office/drawing/2014/main" id="{F5C6D6AB-8786-4CC9-8944-6978554EB7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0200" y="123825"/>
          <a:ext cx="4187059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1285875</xdr:colOff>
      <xdr:row>1</xdr:row>
      <xdr:rowOff>9525</xdr:rowOff>
    </xdr:from>
    <xdr:to>
      <xdr:col>9</xdr:col>
      <xdr:colOff>24634</xdr:colOff>
      <xdr:row>1</xdr:row>
      <xdr:rowOff>1152525</xdr:rowOff>
    </xdr:to>
    <xdr:pic>
      <xdr:nvPicPr>
        <xdr:cNvPr id="3" name="Imagem 1" descr="Edifícios e uma árvore no outono" title="Cabeçalho de Outono">
          <a:extLst>
            <a:ext uri="{FF2B5EF4-FFF2-40B4-BE49-F238E27FC236}">
              <a16:creationId xmlns:a16="http://schemas.microsoft.com/office/drawing/2014/main" id="{928532D6-7DB0-4361-A759-CBBC1B759F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0200" y="123825"/>
          <a:ext cx="4187059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1285875</xdr:colOff>
      <xdr:row>1</xdr:row>
      <xdr:rowOff>9525</xdr:rowOff>
    </xdr:from>
    <xdr:to>
      <xdr:col>9</xdr:col>
      <xdr:colOff>24634</xdr:colOff>
      <xdr:row>1</xdr:row>
      <xdr:rowOff>1152525</xdr:rowOff>
    </xdr:to>
    <xdr:pic>
      <xdr:nvPicPr>
        <xdr:cNvPr id="3" name="Imagem 1" descr="Edifícios e uma árvore no outono" title="Cabeçalho de Outono">
          <a:extLst>
            <a:ext uri="{FF2B5EF4-FFF2-40B4-BE49-F238E27FC236}">
              <a16:creationId xmlns:a16="http://schemas.microsoft.com/office/drawing/2014/main" id="{A4097AE9-B5F4-4231-BF6A-852E1DFAAC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0200" y="123825"/>
          <a:ext cx="4187059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4" name="Imagem 2" descr="Edifícios e uma árvore no inverno" title="Cabeçalho de Inverno ">
          <a:extLst>
            <a:ext uri="{FF2B5EF4-FFF2-40B4-BE49-F238E27FC236}">
              <a16:creationId xmlns:a16="http://schemas.microsoft.com/office/drawing/2014/main" id="{46B085E9-8460-4242-ABC9-59DAFE8F49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3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9DBE505F-FD5A-4218-8BC3-4B18BFED7F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3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516CAD67-9D96-49F5-9B80-25E7808145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9525</xdr:rowOff>
    </xdr:from>
    <xdr:to>
      <xdr:col>9</xdr:col>
      <xdr:colOff>28575</xdr:colOff>
      <xdr:row>1</xdr:row>
      <xdr:rowOff>1152525</xdr:rowOff>
    </xdr:to>
    <xdr:pic>
      <xdr:nvPicPr>
        <xdr:cNvPr id="4" name="Imagem 2" descr="Edifícios e uma árvore na primavera" title="Cabeçalho de Primavera">
          <a:extLst>
            <a:ext uri="{FF2B5EF4-FFF2-40B4-BE49-F238E27FC236}">
              <a16:creationId xmlns:a16="http://schemas.microsoft.com/office/drawing/2014/main" id="{900B7B45-D0AB-4C8B-AF73-92DDF2669C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9525</xdr:rowOff>
    </xdr:from>
    <xdr:to>
      <xdr:col>9</xdr:col>
      <xdr:colOff>28575</xdr:colOff>
      <xdr:row>1</xdr:row>
      <xdr:rowOff>1152525</xdr:rowOff>
    </xdr:to>
    <xdr:pic>
      <xdr:nvPicPr>
        <xdr:cNvPr id="3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D093089F-F872-4EEA-8BEC-9AECC2BC2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9525</xdr:rowOff>
    </xdr:from>
    <xdr:to>
      <xdr:col>9</xdr:col>
      <xdr:colOff>28575</xdr:colOff>
      <xdr:row>1</xdr:row>
      <xdr:rowOff>1152525</xdr:rowOff>
    </xdr:to>
    <xdr:pic>
      <xdr:nvPicPr>
        <xdr:cNvPr id="3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20F715F0-E2BC-4434-833D-E9BA33AAB2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23825"/>
          <a:ext cx="41529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</xdr:row>
      <xdr:rowOff>9525</xdr:rowOff>
    </xdr:from>
    <xdr:to>
      <xdr:col>9</xdr:col>
      <xdr:colOff>19050</xdr:colOff>
      <xdr:row>1</xdr:row>
      <xdr:rowOff>1152525</xdr:rowOff>
    </xdr:to>
    <xdr:pic>
      <xdr:nvPicPr>
        <xdr:cNvPr id="3" name="Imagem 1" descr="Edifícios e uma árvore no verão" title="Cabeçalho de Verão">
          <a:extLst>
            <a:ext uri="{FF2B5EF4-FFF2-40B4-BE49-F238E27FC236}">
              <a16:creationId xmlns:a16="http://schemas.microsoft.com/office/drawing/2014/main" id="{91826518-CFC8-489D-AD3C-035EC88423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38775" y="123825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autoPageBreaks="0" fitToPage="1"/>
  </sheetPr>
  <dimension ref="A1:L15"/>
  <sheetViews>
    <sheetView showGridLines="0" showRowColHeaders="0" tabSelected="1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6.88671875" style="2" customWidth="1"/>
    <col min="13" max="13" width="1.77734375" style="2" customWidth="1"/>
    <col min="14" max="16384" width="8.88671875" style="2"/>
  </cols>
  <sheetData>
    <row r="1" spans="1:12" ht="9" customHeight="1" x14ac:dyDescent="0.2">
      <c r="I1" s="2" t="s">
        <v>1</v>
      </c>
    </row>
    <row r="2" spans="1:12" ht="100.5" customHeight="1" x14ac:dyDescent="0.2">
      <c r="B2" s="30" t="str">
        <f>"Janeiro "&amp;AnoCalendário</f>
        <v>Janeiro 2019</v>
      </c>
      <c r="C2" s="30"/>
      <c r="D2" s="30"/>
      <c r="E2" s="3"/>
      <c r="F2" s="3"/>
      <c r="G2" s="3"/>
      <c r="H2" s="4"/>
    </row>
    <row r="3" spans="1:12" s="5" customFormat="1" ht="19.5" customHeight="1" thickBot="1" x14ac:dyDescent="0.25">
      <c r="A3" s="1"/>
      <c r="B3" s="15" t="str">
        <f>InícioDaSemana</f>
        <v>domingo</v>
      </c>
      <c r="C3" s="15" t="str">
        <f t="shared" ref="C3:H3" si="0">TEXT(C4,"dddd")</f>
        <v>segunda-feira</v>
      </c>
      <c r="D3" s="15" t="str">
        <f t="shared" si="0"/>
        <v>terça-feira</v>
      </c>
      <c r="E3" s="15" t="str">
        <f t="shared" si="0"/>
        <v>quarta-feira</v>
      </c>
      <c r="F3" s="15" t="str">
        <f t="shared" si="0"/>
        <v>quinta-feira</v>
      </c>
      <c r="G3" s="15" t="str">
        <f t="shared" si="0"/>
        <v>sexta-feira</v>
      </c>
      <c r="H3" s="15" t="str">
        <f t="shared" si="0"/>
        <v>sábado</v>
      </c>
      <c r="K3" s="33" t="s">
        <v>2</v>
      </c>
      <c r="L3" s="33"/>
    </row>
    <row r="4" spans="1:12" s="8" customFormat="1" ht="19.5" customHeight="1" x14ac:dyDescent="0.2">
      <c r="A4" s="7"/>
      <c r="B4" s="23">
        <f t="array" ref="B4:H4">DiasESemanas+DATE(AnoCalendário,1,1)-WEEKDAY(DATE(AnoCalendário,1,1),(InícioDaSemana="segunda-feira")+1)+1</f>
        <v>43464</v>
      </c>
      <c r="C4" s="23">
        <v>43465</v>
      </c>
      <c r="D4" s="23">
        <v>43466</v>
      </c>
      <c r="E4" s="23">
        <v>43467</v>
      </c>
      <c r="F4" s="23">
        <v>43468</v>
      </c>
      <c r="G4" s="23">
        <v>43469</v>
      </c>
      <c r="H4" s="23">
        <v>43470</v>
      </c>
      <c r="K4" s="10" t="s">
        <v>3</v>
      </c>
      <c r="L4" s="11" t="s">
        <v>4</v>
      </c>
    </row>
    <row r="5" spans="1:12" s="9" customFormat="1" ht="48" customHeight="1" x14ac:dyDescent="0.2">
      <c r="A5" s="6"/>
      <c r="B5" s="17"/>
      <c r="C5" s="17"/>
      <c r="D5" s="17"/>
      <c r="E5" s="17"/>
      <c r="F5" s="17"/>
      <c r="G5" s="17"/>
      <c r="H5" s="17"/>
      <c r="K5" s="28">
        <v>2019</v>
      </c>
      <c r="L5" s="29" t="s">
        <v>5</v>
      </c>
    </row>
    <row r="6" spans="1:12" s="8" customFormat="1" ht="19.5" customHeight="1" x14ac:dyDescent="0.2">
      <c r="A6" s="7"/>
      <c r="B6" s="26">
        <f t="array" ref="B6:H6">DiasESemanas+DATE(AnoCalendário,1,1)-WEEKDAY(DATE(AnoCalendário,1,1),(InícioDaSemana="segunda-feira")+1)+8</f>
        <v>43471</v>
      </c>
      <c r="C6" s="26">
        <v>43472</v>
      </c>
      <c r="D6" s="26">
        <v>43473</v>
      </c>
      <c r="E6" s="26">
        <v>43474</v>
      </c>
      <c r="F6" s="26">
        <v>43475</v>
      </c>
      <c r="G6" s="26">
        <v>43476</v>
      </c>
      <c r="H6" s="26">
        <v>43477</v>
      </c>
    </row>
    <row r="7" spans="1:12" s="9" customFormat="1" ht="48" customHeight="1" x14ac:dyDescent="0.2">
      <c r="A7" s="6"/>
      <c r="B7" s="21"/>
      <c r="C7" s="21"/>
      <c r="D7" s="21"/>
      <c r="E7" s="21"/>
      <c r="F7" s="21"/>
      <c r="G7" s="21"/>
      <c r="H7" s="21"/>
    </row>
    <row r="8" spans="1:12" s="8" customFormat="1" ht="19.5" customHeight="1" x14ac:dyDescent="0.2">
      <c r="A8" s="7"/>
      <c r="B8" s="23">
        <f t="array" ref="B8:H8">DiasESemanas+DATE(AnoCalendário,1,1)-WEEKDAY(DATE(AnoCalendário,1,1),(InícioDaSemana="segunda-feira")+1)+15</f>
        <v>43478</v>
      </c>
      <c r="C8" s="23">
        <v>43479</v>
      </c>
      <c r="D8" s="23">
        <v>43480</v>
      </c>
      <c r="E8" s="23">
        <v>43481</v>
      </c>
      <c r="F8" s="23">
        <v>43482</v>
      </c>
      <c r="G8" s="23">
        <v>43483</v>
      </c>
      <c r="H8" s="23">
        <v>43484</v>
      </c>
    </row>
    <row r="9" spans="1:12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12" s="8" customFormat="1" ht="19.5" customHeight="1" x14ac:dyDescent="0.2">
      <c r="A10" s="7"/>
      <c r="B10" s="26">
        <f t="array" ref="B10:H10">DiasESemanas+DATE(AnoCalendário,1,1)-WEEKDAY(DATE(AnoCalendário,1,1),(InícioDaSemana="segunda-feira")+1)+22</f>
        <v>43485</v>
      </c>
      <c r="C10" s="26">
        <v>43486</v>
      </c>
      <c r="D10" s="26">
        <v>43487</v>
      </c>
      <c r="E10" s="26">
        <v>43488</v>
      </c>
      <c r="F10" s="26">
        <v>43489</v>
      </c>
      <c r="G10" s="26">
        <v>43490</v>
      </c>
      <c r="H10" s="26">
        <v>43491</v>
      </c>
    </row>
    <row r="11" spans="1:12" s="9" customFormat="1" ht="48" customHeight="1" x14ac:dyDescent="0.2">
      <c r="A11" s="6"/>
      <c r="B11" s="21"/>
      <c r="C11" s="21"/>
      <c r="D11" s="21"/>
      <c r="E11" s="21"/>
      <c r="F11" s="21"/>
      <c r="G11" s="21"/>
      <c r="H11" s="21"/>
    </row>
    <row r="12" spans="1:12" s="8" customFormat="1" ht="19.5" customHeight="1" x14ac:dyDescent="0.2">
      <c r="A12" s="7"/>
      <c r="B12" s="23">
        <f t="array" ref="B12:H12">DiasESemanas+DATE(AnoCalendário,1,1)-WEEKDAY(DATE(AnoCalendário,1,1),(InícioDaSemana="segunda-feira")+1)+29</f>
        <v>43492</v>
      </c>
      <c r="C12" s="23">
        <v>43493</v>
      </c>
      <c r="D12" s="23">
        <v>43494</v>
      </c>
      <c r="E12" s="23">
        <v>43495</v>
      </c>
      <c r="F12" s="23">
        <v>43496</v>
      </c>
      <c r="G12" s="23">
        <v>43497</v>
      </c>
      <c r="H12" s="23">
        <v>43498</v>
      </c>
    </row>
    <row r="13" spans="1:12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12" s="8" customFormat="1" ht="19.5" customHeight="1" x14ac:dyDescent="0.2">
      <c r="A14" s="7"/>
      <c r="B14" s="26">
        <f t="array" ref="B14:C14">DiasESemanas+DATE(AnoCalendário,1,1)-WEEKDAY(DATE(AnoCalendário,1,1),(InícioDaSemana="segunda-feira")+1)+36</f>
        <v>43499</v>
      </c>
      <c r="C14" s="26">
        <v>43500</v>
      </c>
      <c r="D14" s="31" t="s">
        <v>0</v>
      </c>
      <c r="E14" s="31"/>
      <c r="F14" s="31"/>
      <c r="G14" s="31"/>
      <c r="H14" s="31"/>
    </row>
    <row r="15" spans="1:12" s="9" customFormat="1" ht="48" customHeight="1" x14ac:dyDescent="0.2">
      <c r="A15" s="6"/>
      <c r="B15" s="21"/>
      <c r="C15" s="21"/>
      <c r="D15" s="32"/>
      <c r="E15" s="32"/>
      <c r="F15" s="32"/>
      <c r="G15" s="32"/>
      <c r="H15" s="32"/>
    </row>
  </sheetData>
  <mergeCells count="4">
    <mergeCell ref="B2:D2"/>
    <mergeCell ref="D14:H14"/>
    <mergeCell ref="D15:H15"/>
    <mergeCell ref="K3:L3"/>
  </mergeCells>
  <phoneticPr fontId="2" type="noConversion"/>
  <conditionalFormatting sqref="B12:H12 B14:C14">
    <cfRule type="expression" dxfId="23" priority="2">
      <formula>AND(DAY(B12)&gt;=1,DAY(B12)&lt;=15)</formula>
    </cfRule>
  </conditionalFormatting>
  <conditionalFormatting sqref="B4:G4">
    <cfRule type="expression" dxfId="22" priority="1">
      <formula>DAY(B4)&gt;8</formula>
    </cfRule>
  </conditionalFormatting>
  <dataValidations count="13">
    <dataValidation type="list" errorStyle="warning" allowBlank="1" showInputMessage="1" showErrorMessage="1" error="Selecione um dia na lista. Selecione CANCELAR e pressione Alt+Seta para baixo para escolher o dia na lista suspensa." prompt="Selecione o dia do início da semana nesta célula. Pressione ALT+SETA PARA BAIXO para abrir a lista suspensa, pressione SETA PARA BAIXO e ENTER para selecionar" sqref="L5" xr:uid="{00000000-0002-0000-0000-000000000000}">
      <formula1>"domingo, segunda-feira"</formula1>
    </dataValidation>
    <dataValidation allowBlank="1" showInputMessage="1" showErrorMessage="1" prompt="Crie um calendário personalizado de um mês nesta pasta de trabalho. Personalize o ano e o dia de início da semana para todos os meses com esta planilha de janeiro. Cada mês está em uma planilha separada." sqref="A1" xr:uid="{00000000-0002-0000-0000-000001000000}"/>
    <dataValidation allowBlank="1" showInputMessage="1" showErrorMessage="1" prompt="Insira o ano na célula abaixo" sqref="K4" xr:uid="{00000000-0002-0000-0000-000002000000}"/>
    <dataValidation allowBlank="1" showInputMessage="1" showErrorMessage="1" prompt="Selecione o dia de início da semana na célula abaixo" sqref="L4" xr:uid="{00000000-0002-0000-0000-000003000000}"/>
    <dataValidation allowBlank="1" showInputMessage="1" showErrorMessage="1" prompt="Insira o ano nesta célula" sqref="K5" xr:uid="{00000000-0002-0000-0000-000004000000}"/>
    <dataValidation allowBlank="1" showInputMessage="1" showErrorMessage="1" prompt="Esta linha contém os nomes de dias da semana para este calendário. Esta célula contém o dia de início da semana. Para alterar o dia de início, insira um novo dia na célula L5 desta planilha." sqref="B3" xr:uid="{00000000-0002-0000-0000-000005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000-000006000000}"/>
    <dataValidation allowBlank="1" showInputMessage="1" showErrorMessage="1" prompt="O ano nesta célula é atualizado automaticamente com base no ano inserido na célula K5. O calendário abaixo tem datas dos meses anterior e seguinte com sombreamento de fonte mais claro." sqref="B2:D2" xr:uid="{00000000-0002-0000-0000-000007000000}"/>
    <dataValidation allowBlank="1" showInputMessage="1" showErrorMessage="1" prompt="Dia da semana determinado automaticamente" sqref="C3:H3" xr:uid="{00000000-0002-0000-0000-000008000000}"/>
    <dataValidation allowBlank="1" showInputMessage="1" showErrorMessage="1" prompt="Esta linha e as linhas 7, 9, 11, 13 e 15 são células para inserir anotações diárias relacionadas ao dia do calendário na célula acima." sqref="B5" xr:uid="{00000000-0002-0000-0000-000009000000}"/>
    <dataValidation allowBlank="1" showInputMessage="1" prompt="Insira anotações mensais nesta célula" sqref="D15:H15" xr:uid="{00000000-0002-0000-0000-00000A000000}"/>
    <dataValidation allowBlank="1" showInputMessage="1" prompt="Insira anotações mensais na célula abaixo" sqref="D14:H14" xr:uid="{00000000-0002-0000-0000-00000B000000}"/>
    <dataValidation allowBlank="1" showInputMessage="1" showErrorMessage="1" prompt="Insira o ano e selecione o dia de início do calendário nas células abaixo. Estas células de Configurações de Calendário não serão impressas.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2">
      <c r="I1" s="1" t="s">
        <v>1</v>
      </c>
    </row>
    <row r="2" spans="1:9" s="2" customFormat="1" ht="100.5" customHeight="1" x14ac:dyDescent="0.2">
      <c r="B2" s="30" t="str">
        <f>"Fevereiro "&amp;AnoCalendário</f>
        <v>Fevereiro 2019</v>
      </c>
      <c r="C2" s="30"/>
      <c r="D2" s="30"/>
      <c r="E2" s="3"/>
      <c r="F2" s="3"/>
      <c r="G2" s="3"/>
      <c r="H2" s="4"/>
    </row>
    <row r="3" spans="1:9" s="5" customFormat="1" ht="19.5" customHeight="1" thickBot="1" x14ac:dyDescent="0.25">
      <c r="A3" s="1"/>
      <c r="B3" s="15" t="str">
        <f>InícioDaSemana</f>
        <v>domingo</v>
      </c>
      <c r="C3" s="15" t="str">
        <f t="shared" ref="C3:H3" si="0">TEXT(C4,"dddd")</f>
        <v>segunda-feira</v>
      </c>
      <c r="D3" s="15" t="str">
        <f t="shared" si="0"/>
        <v>terça-feira</v>
      </c>
      <c r="E3" s="15" t="str">
        <f t="shared" si="0"/>
        <v>quarta-feira</v>
      </c>
      <c r="F3" s="15" t="str">
        <f t="shared" si="0"/>
        <v>quinta-feira</v>
      </c>
      <c r="G3" s="15" t="str">
        <f t="shared" si="0"/>
        <v>sexta-feira</v>
      </c>
      <c r="H3" s="15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DiasESemanas+DATE(AnoCalendário,2,1)-WEEKDAY(DATE(AnoCalendário,2,1),(InícioDaSemana="segunda-feira")+1)+1</f>
        <v>43492</v>
      </c>
      <c r="C4" s="23">
        <v>43493</v>
      </c>
      <c r="D4" s="23">
        <v>43494</v>
      </c>
      <c r="E4" s="23">
        <v>43495</v>
      </c>
      <c r="F4" s="23">
        <v>43496</v>
      </c>
      <c r="G4" s="23">
        <v>43497</v>
      </c>
      <c r="H4" s="23">
        <v>43498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6">
        <f t="array" ref="B6:H6">DiasESemanas+DATE(AnoCalendário,2,1)-WEEKDAY(DATE(AnoCalendário,2,1),(InícioDaSemana="segunda-feira")+1)+8</f>
        <v>43499</v>
      </c>
      <c r="C6" s="26">
        <v>43500</v>
      </c>
      <c r="D6" s="26">
        <v>43501</v>
      </c>
      <c r="E6" s="26">
        <v>43502</v>
      </c>
      <c r="F6" s="26">
        <v>43503</v>
      </c>
      <c r="G6" s="26">
        <v>43504</v>
      </c>
      <c r="H6" s="26">
        <v>43505</v>
      </c>
    </row>
    <row r="7" spans="1:9" s="9" customFormat="1" ht="48" customHeight="1" x14ac:dyDescent="0.2">
      <c r="A7" s="6"/>
      <c r="B7" s="21"/>
      <c r="C7" s="21"/>
      <c r="D7" s="21"/>
      <c r="E7" s="21"/>
      <c r="F7" s="21"/>
      <c r="G7" s="21"/>
      <c r="H7" s="21"/>
    </row>
    <row r="8" spans="1:9" s="8" customFormat="1" ht="19.5" customHeight="1" x14ac:dyDescent="0.2">
      <c r="A8" s="7"/>
      <c r="B8" s="23">
        <f t="array" ref="B8:H8">DiasESemanas+DATE(AnoCalendário,2,1)-WEEKDAY(DATE(AnoCalendário,2,1),(InícioDaSemana="segunda-feira")+1)+15</f>
        <v>43506</v>
      </c>
      <c r="C8" s="23">
        <v>43507</v>
      </c>
      <c r="D8" s="23">
        <v>43508</v>
      </c>
      <c r="E8" s="23">
        <v>43509</v>
      </c>
      <c r="F8" s="23">
        <v>43510</v>
      </c>
      <c r="G8" s="23">
        <v>43511</v>
      </c>
      <c r="H8" s="23">
        <v>43512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6">
        <f t="array" ref="B10:H10">DiasESemanas+DATE(AnoCalendário,2,1)-WEEKDAY(DATE(AnoCalendário,2,1),(InícioDaSemana="segunda-feira")+1)+22</f>
        <v>43513</v>
      </c>
      <c r="C10" s="26">
        <v>43514</v>
      </c>
      <c r="D10" s="26">
        <v>43515</v>
      </c>
      <c r="E10" s="26">
        <v>43516</v>
      </c>
      <c r="F10" s="26">
        <v>43517</v>
      </c>
      <c r="G10" s="26">
        <v>43518</v>
      </c>
      <c r="H10" s="26">
        <v>43519</v>
      </c>
    </row>
    <row r="11" spans="1:9" s="9" customFormat="1" ht="48" customHeight="1" x14ac:dyDescent="0.2">
      <c r="A11" s="6"/>
      <c r="B11" s="21"/>
      <c r="C11" s="21"/>
      <c r="D11" s="21"/>
      <c r="E11" s="21"/>
      <c r="F11" s="21"/>
      <c r="G11" s="21"/>
      <c r="H11" s="21"/>
    </row>
    <row r="12" spans="1:9" s="8" customFormat="1" ht="19.5" customHeight="1" x14ac:dyDescent="0.2">
      <c r="A12" s="7"/>
      <c r="B12" s="23">
        <f t="array" ref="B12:H12">DiasESemanas+DATE(AnoCalendário,2,1)-WEEKDAY(DATE(AnoCalendário,2,1),(InícioDaSemana="segunda-feira")+1)+29</f>
        <v>43520</v>
      </c>
      <c r="C12" s="23">
        <v>43521</v>
      </c>
      <c r="D12" s="23">
        <v>43522</v>
      </c>
      <c r="E12" s="23">
        <v>43523</v>
      </c>
      <c r="F12" s="23">
        <v>43524</v>
      </c>
      <c r="G12" s="23">
        <v>43525</v>
      </c>
      <c r="H12" s="23">
        <v>43526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6">
        <f t="array" ref="B14:C14">DiasESemanas+DATE(AnoCalendário,2,1)-WEEKDAY(DATE(AnoCalendário,2,1),(InícioDaSemana="segunda-feira")+1)+36</f>
        <v>43527</v>
      </c>
      <c r="C14" s="26">
        <v>43528</v>
      </c>
      <c r="D14" s="31" t="s">
        <v>0</v>
      </c>
      <c r="E14" s="31"/>
      <c r="F14" s="31"/>
      <c r="G14" s="31"/>
      <c r="H14" s="31"/>
    </row>
    <row r="15" spans="1:9" s="9" customFormat="1" ht="48" customHeight="1" x14ac:dyDescent="0.2">
      <c r="A15" s="6"/>
      <c r="B15" s="21"/>
      <c r="C15" s="21"/>
      <c r="D15" s="32"/>
      <c r="E15" s="32"/>
      <c r="F15" s="32"/>
      <c r="G15" s="32"/>
      <c r="H15" s="32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1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100-000001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100-000002000000}"/>
    <dataValidation allowBlank="1" showInputMessage="1" showErrorMessage="1" prompt="Calendário do mês de fevereiro" sqref="A1" xr:uid="{00000000-0002-0000-0100-000003000000}"/>
    <dataValidation allowBlank="1" showInputMessage="1" prompt="Insira anotações mensais na célula abaixo" sqref="D14:H14" xr:uid="{00000000-0002-0000-0100-000004000000}"/>
    <dataValidation allowBlank="1" showInputMessage="1" prompt="Insira anotações mensais nesta célula" sqref="D15:H15" xr:uid="{00000000-0002-0000-01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1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1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4" t="str">
        <f>"Março "&amp;AnoCalendário</f>
        <v>Março 2019</v>
      </c>
      <c r="C2" s="34"/>
      <c r="D2" s="34"/>
      <c r="E2" s="3"/>
      <c r="F2" s="3"/>
      <c r="G2" s="3"/>
      <c r="H2" s="4"/>
    </row>
    <row r="3" spans="1:9" s="5" customFormat="1" ht="19.5" customHeight="1" thickBot="1" x14ac:dyDescent="0.25">
      <c r="A3" s="1"/>
      <c r="B3" s="16" t="str">
        <f>InícioDaSemana</f>
        <v>domingo</v>
      </c>
      <c r="C3" s="16" t="str">
        <f t="shared" ref="C3:H3" si="0">TEXT(C4,"dddd")</f>
        <v>segunda-feira</v>
      </c>
      <c r="D3" s="16" t="str">
        <f t="shared" si="0"/>
        <v>terça-feira</v>
      </c>
      <c r="E3" s="16" t="str">
        <f t="shared" si="0"/>
        <v>quarta-feira</v>
      </c>
      <c r="F3" s="16" t="str">
        <f t="shared" si="0"/>
        <v>quinta-feira</v>
      </c>
      <c r="G3" s="16" t="str">
        <f t="shared" si="0"/>
        <v>sexta-feira</v>
      </c>
      <c r="H3" s="16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DiasESemanas+DATE(AnoCalendário,3,1)-WEEKDAY(DATE(AnoCalendário,3,1),(InícioDaSemana="segunda-feira")+1)+1</f>
        <v>43520</v>
      </c>
      <c r="C4" s="23">
        <v>43521</v>
      </c>
      <c r="D4" s="23">
        <v>43522</v>
      </c>
      <c r="E4" s="23">
        <v>43523</v>
      </c>
      <c r="F4" s="23">
        <v>43524</v>
      </c>
      <c r="G4" s="23">
        <v>43525</v>
      </c>
      <c r="H4" s="23">
        <v>43526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5">
        <f t="array" ref="B6:H6">DiasESemanas+DATE(AnoCalendário,3,1)-WEEKDAY(DATE(AnoCalendário,3,1),(InícioDaSemana="segunda-feira")+1)+8</f>
        <v>43527</v>
      </c>
      <c r="C6" s="25">
        <v>43528</v>
      </c>
      <c r="D6" s="25">
        <v>43529</v>
      </c>
      <c r="E6" s="25">
        <v>43530</v>
      </c>
      <c r="F6" s="25">
        <v>43531</v>
      </c>
      <c r="G6" s="25">
        <v>43532</v>
      </c>
      <c r="H6" s="25">
        <v>43533</v>
      </c>
    </row>
    <row r="7" spans="1:9" s="9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23">
        <f t="array" ref="B8:H8">DiasESemanas+DATE(AnoCalendário,3,1)-WEEKDAY(DATE(AnoCalendário,3,1),(InícioDaSemana="segunda-feira")+1)+15</f>
        <v>43534</v>
      </c>
      <c r="C8" s="23">
        <v>43535</v>
      </c>
      <c r="D8" s="23">
        <v>43536</v>
      </c>
      <c r="E8" s="23">
        <v>43537</v>
      </c>
      <c r="F8" s="23">
        <v>43538</v>
      </c>
      <c r="G8" s="23">
        <v>43539</v>
      </c>
      <c r="H8" s="23">
        <v>43540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5">
        <f t="array" ref="B10:H10">DiasESemanas+DATE(AnoCalendário,3,1)-WEEKDAY(DATE(AnoCalendário,3,1),(InícioDaSemana="segunda-feira")+1)+22</f>
        <v>43541</v>
      </c>
      <c r="C10" s="25">
        <v>43542</v>
      </c>
      <c r="D10" s="25">
        <v>43543</v>
      </c>
      <c r="E10" s="25">
        <v>43544</v>
      </c>
      <c r="F10" s="25">
        <v>43545</v>
      </c>
      <c r="G10" s="25">
        <v>43546</v>
      </c>
      <c r="H10" s="25">
        <v>43547</v>
      </c>
    </row>
    <row r="11" spans="1:9" s="9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23">
        <f t="array" ref="B12:H12">DiasESemanas+DATE(AnoCalendário,3,1)-WEEKDAY(DATE(AnoCalendário,3,1),(InícioDaSemana="segunda-feira")+1)+29</f>
        <v>43548</v>
      </c>
      <c r="C12" s="23">
        <v>43549</v>
      </c>
      <c r="D12" s="23">
        <v>43550</v>
      </c>
      <c r="E12" s="23">
        <v>43551</v>
      </c>
      <c r="F12" s="23">
        <v>43552</v>
      </c>
      <c r="G12" s="23">
        <v>43553</v>
      </c>
      <c r="H12" s="23">
        <v>43554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5">
        <f t="array" ref="B14:C14">DiasESemanas+DATE(AnoCalendário,3,1)-WEEKDAY(DATE(AnoCalendário,3,1),(InícioDaSemana="segunda-feira")+1)+36</f>
        <v>43555</v>
      </c>
      <c r="C14" s="25">
        <v>43556</v>
      </c>
      <c r="D14" s="35" t="s">
        <v>0</v>
      </c>
      <c r="E14" s="35"/>
      <c r="F14" s="35"/>
      <c r="G14" s="35"/>
      <c r="H14" s="35"/>
    </row>
    <row r="15" spans="1:9" s="9" customFormat="1" ht="48" customHeight="1" x14ac:dyDescent="0.2">
      <c r="A15" s="6"/>
      <c r="B15" s="20"/>
      <c r="C15" s="20"/>
      <c r="D15" s="36"/>
      <c r="E15" s="36"/>
      <c r="F15" s="36"/>
      <c r="G15" s="36"/>
      <c r="H15" s="3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Calendário do mês de março" sqref="A1" xr:uid="{00000000-0002-0000-02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200-000001000000}"/>
    <dataValidation allowBlank="1" showInputMessage="1" showErrorMessage="1" prompt="Dia da semana determinado automaticamente" sqref="C3:H3" xr:uid="{00000000-0002-0000-02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2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200-000004000000}"/>
    <dataValidation allowBlank="1" showInputMessage="1" prompt="Insira anotações mensais nesta célula" sqref="D15:H15" xr:uid="{00000000-0002-0000-0200-000005000000}"/>
    <dataValidation allowBlank="1" showInputMessage="1" prompt="Insira anotações mensais na célula abaixo" sqref="D14:H14" xr:uid="{00000000-0002-0000-02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2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4" t="str">
        <f>"Abril "&amp;AnoCalendário</f>
        <v>Abril 2019</v>
      </c>
      <c r="C2" s="34"/>
      <c r="D2" s="34"/>
      <c r="E2" s="3"/>
      <c r="F2" s="3"/>
      <c r="G2" s="3"/>
      <c r="H2" s="4"/>
    </row>
    <row r="3" spans="1:9" s="5" customFormat="1" ht="19.5" customHeight="1" thickBot="1" x14ac:dyDescent="0.25">
      <c r="A3" s="1"/>
      <c r="B3" s="16" t="str">
        <f>InícioDaSemana</f>
        <v>domingo</v>
      </c>
      <c r="C3" s="16" t="str">
        <f t="shared" ref="C3:H3" si="0">TEXT(C4,"dddd")</f>
        <v>segunda-feira</v>
      </c>
      <c r="D3" s="16" t="str">
        <f t="shared" si="0"/>
        <v>terça-feira</v>
      </c>
      <c r="E3" s="16" t="str">
        <f t="shared" si="0"/>
        <v>quarta-feira</v>
      </c>
      <c r="F3" s="16" t="str">
        <f t="shared" si="0"/>
        <v>quinta-feira</v>
      </c>
      <c r="G3" s="16" t="str">
        <f t="shared" si="0"/>
        <v>sexta-feira</v>
      </c>
      <c r="H3" s="16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DiasESemanas+DATE(AnoCalendário,4,1)-WEEKDAY(DATE(AnoCalendário,4,1),(InícioDaSemana="segunda-feira")+1)+1</f>
        <v>43555</v>
      </c>
      <c r="C4" s="23">
        <v>43556</v>
      </c>
      <c r="D4" s="23">
        <v>43557</v>
      </c>
      <c r="E4" s="23">
        <v>43558</v>
      </c>
      <c r="F4" s="23">
        <v>43559</v>
      </c>
      <c r="G4" s="23">
        <v>43560</v>
      </c>
      <c r="H4" s="23">
        <v>43561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5">
        <f t="array" ref="B6:H6">DiasESemanas+DATE(AnoCalendário,4,1)-WEEKDAY(DATE(AnoCalendário,4,1),(InícioDaSemana="segunda-feira")+1)+8</f>
        <v>43562</v>
      </c>
      <c r="C6" s="25">
        <v>43563</v>
      </c>
      <c r="D6" s="25">
        <v>43564</v>
      </c>
      <c r="E6" s="25">
        <v>43565</v>
      </c>
      <c r="F6" s="25">
        <v>43566</v>
      </c>
      <c r="G6" s="25">
        <v>43567</v>
      </c>
      <c r="H6" s="25">
        <v>43568</v>
      </c>
    </row>
    <row r="7" spans="1:9" s="9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23">
        <f t="array" ref="B8:H8">DiasESemanas+DATE(AnoCalendário,4,1)-WEEKDAY(DATE(AnoCalendário,4,1),(InícioDaSemana="segunda-feira")+1)+15</f>
        <v>43569</v>
      </c>
      <c r="C8" s="23">
        <v>43570</v>
      </c>
      <c r="D8" s="23">
        <v>43571</v>
      </c>
      <c r="E8" s="23">
        <v>43572</v>
      </c>
      <c r="F8" s="23">
        <v>43573</v>
      </c>
      <c r="G8" s="23">
        <v>43574</v>
      </c>
      <c r="H8" s="23">
        <v>43575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5">
        <f t="array" ref="B10:H10">DiasESemanas+DATE(AnoCalendário,4,1)-WEEKDAY(DATE(AnoCalendário,4,1),(InícioDaSemana="segunda-feira")+1)+22</f>
        <v>43576</v>
      </c>
      <c r="C10" s="25">
        <v>43577</v>
      </c>
      <c r="D10" s="25">
        <v>43578</v>
      </c>
      <c r="E10" s="25">
        <v>43579</v>
      </c>
      <c r="F10" s="25">
        <v>43580</v>
      </c>
      <c r="G10" s="25">
        <v>43581</v>
      </c>
      <c r="H10" s="25">
        <v>43582</v>
      </c>
    </row>
    <row r="11" spans="1:9" s="9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23">
        <f t="array" ref="B12:H12">DiasESemanas+DATE(AnoCalendário,4,1)-WEEKDAY(DATE(AnoCalendário,4,1),(InícioDaSemana="segunda-feira")+1)+29</f>
        <v>43583</v>
      </c>
      <c r="C12" s="23">
        <v>43584</v>
      </c>
      <c r="D12" s="23">
        <v>43585</v>
      </c>
      <c r="E12" s="23">
        <v>43586</v>
      </c>
      <c r="F12" s="23">
        <v>43587</v>
      </c>
      <c r="G12" s="23">
        <v>43588</v>
      </c>
      <c r="H12" s="23">
        <v>43589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5">
        <f t="array" ref="B14:C14">DiasESemanas+DATE(AnoCalendário,4,1)-WEEKDAY(DATE(AnoCalendário,4,1),(InícioDaSemana="segunda-feira")+1)+36</f>
        <v>43590</v>
      </c>
      <c r="C14" s="25">
        <v>43591</v>
      </c>
      <c r="D14" s="35" t="s">
        <v>0</v>
      </c>
      <c r="E14" s="35"/>
      <c r="F14" s="35"/>
      <c r="G14" s="35"/>
      <c r="H14" s="35"/>
    </row>
    <row r="15" spans="1:9" s="9" customFormat="1" ht="48" customHeight="1" x14ac:dyDescent="0.2">
      <c r="A15" s="6"/>
      <c r="B15" s="20"/>
      <c r="C15" s="20"/>
      <c r="D15" s="36"/>
      <c r="E15" s="36"/>
      <c r="F15" s="36"/>
      <c r="G15" s="36"/>
      <c r="H15" s="3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3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300-000001000000}"/>
    <dataValidation allowBlank="1" showInputMessage="1" showErrorMessage="1" prompt="Calendário do mês de abril" sqref="A1" xr:uid="{00000000-0002-0000-03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300-000003000000}"/>
    <dataValidation allowBlank="1" showInputMessage="1" prompt="Insira anotações mensais na célula abaixo" sqref="D14:H14" xr:uid="{00000000-0002-0000-0300-000004000000}"/>
    <dataValidation allowBlank="1" showInputMessage="1" prompt="Insira anotações mensais nesta célula" sqref="D15:H15" xr:uid="{00000000-0002-0000-03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3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3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4" t="str">
        <f>"Maio "&amp;AnoCalendário</f>
        <v>Maio 2019</v>
      </c>
      <c r="C2" s="34"/>
      <c r="D2" s="34"/>
      <c r="E2" s="3"/>
      <c r="F2" s="3"/>
      <c r="G2" s="3"/>
      <c r="H2" s="4"/>
    </row>
    <row r="3" spans="1:9" s="5" customFormat="1" ht="19.5" customHeight="1" thickBot="1" x14ac:dyDescent="0.25">
      <c r="A3" s="1"/>
      <c r="B3" s="16" t="str">
        <f>InícioDaSemana</f>
        <v>domingo</v>
      </c>
      <c r="C3" s="16" t="str">
        <f t="shared" ref="C3:H3" si="0">TEXT(C4,"dddd")</f>
        <v>segunda-feira</v>
      </c>
      <c r="D3" s="16" t="str">
        <f t="shared" si="0"/>
        <v>terça-feira</v>
      </c>
      <c r="E3" s="16" t="str">
        <f t="shared" si="0"/>
        <v>quarta-feira</v>
      </c>
      <c r="F3" s="16" t="str">
        <f t="shared" si="0"/>
        <v>quinta-feira</v>
      </c>
      <c r="G3" s="16" t="str">
        <f t="shared" si="0"/>
        <v>sexta-feira</v>
      </c>
      <c r="H3" s="16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DiasESemanas+DATE(AnoCalendário,5,1)-WEEKDAY(DATE(AnoCalendário,5,1),(InícioDaSemana="segunda-feira")+1)+1</f>
        <v>43583</v>
      </c>
      <c r="C4" s="23">
        <v>43584</v>
      </c>
      <c r="D4" s="23">
        <v>43585</v>
      </c>
      <c r="E4" s="23">
        <v>43586</v>
      </c>
      <c r="F4" s="23">
        <v>43587</v>
      </c>
      <c r="G4" s="23">
        <v>43588</v>
      </c>
      <c r="H4" s="23">
        <v>43589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5">
        <f t="array" ref="B6:H6">DiasESemanas+DATE(AnoCalendário,5,1)-WEEKDAY(DATE(AnoCalendário,5,1),(InícioDaSemana="segunda-feira")+1)+8</f>
        <v>43590</v>
      </c>
      <c r="C6" s="25">
        <v>43591</v>
      </c>
      <c r="D6" s="25">
        <v>43592</v>
      </c>
      <c r="E6" s="25">
        <v>43593</v>
      </c>
      <c r="F6" s="25">
        <v>43594</v>
      </c>
      <c r="G6" s="25">
        <v>43595</v>
      </c>
      <c r="H6" s="25">
        <v>43596</v>
      </c>
    </row>
    <row r="7" spans="1:9" s="9" customFormat="1" ht="48" customHeight="1" x14ac:dyDescent="0.2">
      <c r="A7" s="6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2">
      <c r="A8" s="7"/>
      <c r="B8" s="23">
        <f t="array" ref="B8:H8">DiasESemanas+DATE(AnoCalendário,5,1)-WEEKDAY(DATE(AnoCalendário,5,1),(InícioDaSemana="segunda-feira")+1)+15</f>
        <v>43597</v>
      </c>
      <c r="C8" s="23">
        <v>43598</v>
      </c>
      <c r="D8" s="23">
        <v>43599</v>
      </c>
      <c r="E8" s="23">
        <v>43600</v>
      </c>
      <c r="F8" s="23">
        <v>43601</v>
      </c>
      <c r="G8" s="23">
        <v>43602</v>
      </c>
      <c r="H8" s="23">
        <v>43603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5">
        <f t="array" ref="B10:H10">DiasESemanas+DATE(AnoCalendário,5,1)-WEEKDAY(DATE(AnoCalendário,5,1),(InícioDaSemana="segunda-feira")+1)+22</f>
        <v>43604</v>
      </c>
      <c r="C10" s="25">
        <v>43605</v>
      </c>
      <c r="D10" s="25">
        <v>43606</v>
      </c>
      <c r="E10" s="25">
        <v>43607</v>
      </c>
      <c r="F10" s="25">
        <v>43608</v>
      </c>
      <c r="G10" s="25">
        <v>43609</v>
      </c>
      <c r="H10" s="25">
        <v>43610</v>
      </c>
    </row>
    <row r="11" spans="1:9" s="9" customFormat="1" ht="48" customHeight="1" x14ac:dyDescent="0.2">
      <c r="A11" s="6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2">
      <c r="A12" s="7"/>
      <c r="B12" s="23">
        <f t="array" ref="B12:H12">DiasESemanas+DATE(AnoCalendário,5,1)-WEEKDAY(DATE(AnoCalendário,5,1),(InícioDaSemana="segunda-feira")+1)+29</f>
        <v>43611</v>
      </c>
      <c r="C12" s="23">
        <v>43612</v>
      </c>
      <c r="D12" s="23">
        <v>43613</v>
      </c>
      <c r="E12" s="23">
        <v>43614</v>
      </c>
      <c r="F12" s="23">
        <v>43615</v>
      </c>
      <c r="G12" s="23">
        <v>43616</v>
      </c>
      <c r="H12" s="23">
        <v>43617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5">
        <f t="array" ref="B14:C14">DiasESemanas+DATE(AnoCalendário,5,1)-WEEKDAY(DATE(AnoCalendário,5,1),(InícioDaSemana="segunda-feira")+1)+36</f>
        <v>43618</v>
      </c>
      <c r="C14" s="25">
        <v>43619</v>
      </c>
      <c r="D14" s="35" t="s">
        <v>0</v>
      </c>
      <c r="E14" s="35"/>
      <c r="F14" s="35"/>
      <c r="G14" s="35"/>
      <c r="H14" s="35"/>
    </row>
    <row r="15" spans="1:9" s="9" customFormat="1" ht="48" customHeight="1" x14ac:dyDescent="0.2">
      <c r="A15" s="6"/>
      <c r="B15" s="20"/>
      <c r="C15" s="20"/>
      <c r="D15" s="36"/>
      <c r="E15" s="36"/>
      <c r="F15" s="36"/>
      <c r="G15" s="36"/>
      <c r="H15" s="3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4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400-000001000000}"/>
    <dataValidation allowBlank="1" showInputMessage="1" showErrorMessage="1" prompt="Calendário do mês de maio" sqref="A1" xr:uid="{00000000-0002-0000-04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4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400-000004000000}"/>
    <dataValidation allowBlank="1" showInputMessage="1" prompt="Insira anotações mensais nesta célula" sqref="D15:H15" xr:uid="{00000000-0002-0000-0400-000005000000}"/>
    <dataValidation allowBlank="1" showInputMessage="1" prompt="Insira anotações mensais na célula abaixo" sqref="D14:H14" xr:uid="{00000000-0002-0000-04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4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7" t="str">
        <f>"Junho "&amp;AnoCalendário</f>
        <v>Junho 2019</v>
      </c>
      <c r="C2" s="37"/>
      <c r="D2" s="37"/>
      <c r="E2" s="3"/>
      <c r="F2" s="3"/>
      <c r="G2" s="3"/>
      <c r="H2" s="4"/>
    </row>
    <row r="3" spans="1:9" s="5" customFormat="1" ht="19.5" customHeight="1" thickBot="1" x14ac:dyDescent="0.25">
      <c r="A3" s="1"/>
      <c r="B3" s="13" t="str">
        <f>InícioDaSemana</f>
        <v>domingo</v>
      </c>
      <c r="C3" s="13" t="str">
        <f t="shared" ref="C3:H3" si="0">TEXT(C4,"dddd")</f>
        <v>segunda-feira</v>
      </c>
      <c r="D3" s="13" t="str">
        <f t="shared" si="0"/>
        <v>terça-feira</v>
      </c>
      <c r="E3" s="13" t="str">
        <f t="shared" si="0"/>
        <v>quarta-feira</v>
      </c>
      <c r="F3" s="13" t="str">
        <f t="shared" si="0"/>
        <v>quinta-feira</v>
      </c>
      <c r="G3" s="13" t="str">
        <f t="shared" si="0"/>
        <v>sexta-feira</v>
      </c>
      <c r="H3" s="13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DiasESemanas+DATE(AnoCalendário,6,1)-WEEKDAY(DATE(AnoCalendário,6,1),(InícioDaSemana="segunda-feira")+1)+1</f>
        <v>43611</v>
      </c>
      <c r="C4" s="23">
        <v>43612</v>
      </c>
      <c r="D4" s="23">
        <v>43613</v>
      </c>
      <c r="E4" s="23">
        <v>43614</v>
      </c>
      <c r="F4" s="23">
        <v>43615</v>
      </c>
      <c r="G4" s="23">
        <v>43616</v>
      </c>
      <c r="H4" s="23">
        <v>43617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4">
        <f t="array" ref="B6:H6">DiasESemanas+DATE(AnoCalendário,6,1)-WEEKDAY(DATE(AnoCalendário,6,1),(InícioDaSemana="segunda-feira")+1)+8</f>
        <v>43618</v>
      </c>
      <c r="C6" s="24">
        <v>43619</v>
      </c>
      <c r="D6" s="24">
        <v>43620</v>
      </c>
      <c r="E6" s="24">
        <v>43621</v>
      </c>
      <c r="F6" s="24">
        <v>43622</v>
      </c>
      <c r="G6" s="24">
        <v>43623</v>
      </c>
      <c r="H6" s="24">
        <v>43624</v>
      </c>
    </row>
    <row r="7" spans="1:9" s="9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3">
        <f t="array" ref="B8:H8">DiasESemanas+DATE(AnoCalendário,6,1)-WEEKDAY(DATE(AnoCalendário,6,1),(InícioDaSemana="segunda-feira")+1)+15</f>
        <v>43625</v>
      </c>
      <c r="C8" s="23">
        <v>43626</v>
      </c>
      <c r="D8" s="23">
        <v>43627</v>
      </c>
      <c r="E8" s="23">
        <v>43628</v>
      </c>
      <c r="F8" s="23">
        <v>43629</v>
      </c>
      <c r="G8" s="23">
        <v>43630</v>
      </c>
      <c r="H8" s="23">
        <v>43631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4">
        <f t="array" ref="B10:H10">DiasESemanas+DATE(AnoCalendário,6,1)-WEEKDAY(DATE(AnoCalendário,6,1),(InícioDaSemana="segunda-feira")+1)+22</f>
        <v>43632</v>
      </c>
      <c r="C10" s="24">
        <v>43633</v>
      </c>
      <c r="D10" s="24">
        <v>43634</v>
      </c>
      <c r="E10" s="24">
        <v>43635</v>
      </c>
      <c r="F10" s="24">
        <v>43636</v>
      </c>
      <c r="G10" s="24">
        <v>43637</v>
      </c>
      <c r="H10" s="24">
        <v>43638</v>
      </c>
    </row>
    <row r="11" spans="1:9" s="9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3">
        <f t="array" ref="B12:H12">DiasESemanas+DATE(AnoCalendário,6,1)-WEEKDAY(DATE(AnoCalendário,6,1),(InícioDaSemana="segunda-feira")+1)+29</f>
        <v>43639</v>
      </c>
      <c r="C12" s="23">
        <v>43640</v>
      </c>
      <c r="D12" s="23">
        <v>43641</v>
      </c>
      <c r="E12" s="23">
        <v>43642</v>
      </c>
      <c r="F12" s="23">
        <v>43643</v>
      </c>
      <c r="G12" s="23">
        <v>43644</v>
      </c>
      <c r="H12" s="23">
        <v>43645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4">
        <f t="array" ref="B14:C14">DiasESemanas+DATE(AnoCalendário,6,1)-WEEKDAY(DATE(AnoCalendário,6,1),(InícioDaSemana="segunda-feira")+1)+36</f>
        <v>43646</v>
      </c>
      <c r="C14" s="24">
        <v>43647</v>
      </c>
      <c r="D14" s="38" t="s">
        <v>0</v>
      </c>
      <c r="E14" s="38"/>
      <c r="F14" s="38"/>
      <c r="G14" s="38"/>
      <c r="H14" s="38"/>
    </row>
    <row r="15" spans="1:9" s="9" customFormat="1" ht="48" customHeight="1" x14ac:dyDescent="0.2">
      <c r="A15" s="6"/>
      <c r="B15" s="18"/>
      <c r="C15" s="18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500-000000000000}"/>
    <dataValidation allowBlank="1" showInputMessage="1" showErrorMessage="1" prompt="Calendário do mês de junho" sqref="A1" xr:uid="{00000000-0002-0000-05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5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500-000003000000}"/>
    <dataValidation allowBlank="1" showInputMessage="1" prompt="Insira anotações mensais na célula abaixo" sqref="D14:H14" xr:uid="{00000000-0002-0000-0500-000004000000}"/>
    <dataValidation allowBlank="1" showInputMessage="1" prompt="Insira anotações mensais nesta célula" sqref="D15:H15" xr:uid="{00000000-0002-0000-05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5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5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7" t="str">
        <f>"Julho "&amp;AnoCalendário</f>
        <v>Julho 2019</v>
      </c>
      <c r="C2" s="37"/>
      <c r="D2" s="37"/>
      <c r="E2" s="3"/>
      <c r="F2" s="3"/>
      <c r="G2" s="3"/>
      <c r="H2" s="4"/>
    </row>
    <row r="3" spans="1:9" s="5" customFormat="1" ht="19.5" customHeight="1" thickBot="1" x14ac:dyDescent="0.25">
      <c r="A3" s="1"/>
      <c r="B3" s="13" t="str">
        <f>InícioDaSemana</f>
        <v>domingo</v>
      </c>
      <c r="C3" s="13" t="str">
        <f t="shared" ref="C3:H3" si="0">TEXT(C4,"dddd")</f>
        <v>segunda-feira</v>
      </c>
      <c r="D3" s="13" t="str">
        <f t="shared" si="0"/>
        <v>terça-feira</v>
      </c>
      <c r="E3" s="13" t="str">
        <f t="shared" si="0"/>
        <v>quarta-feira</v>
      </c>
      <c r="F3" s="13" t="str">
        <f t="shared" si="0"/>
        <v>quinta-feira</v>
      </c>
      <c r="G3" s="13" t="str">
        <f t="shared" si="0"/>
        <v>sexta-feira</v>
      </c>
      <c r="H3" s="13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DiasESemanas+DATE(AnoCalendário,7,1)-WEEKDAY(DATE(AnoCalendário,7,1),(InícioDaSemana="segunda-feira")+1)+1</f>
        <v>43646</v>
      </c>
      <c r="C4" s="23">
        <v>43647</v>
      </c>
      <c r="D4" s="23">
        <v>43648</v>
      </c>
      <c r="E4" s="23">
        <v>43649</v>
      </c>
      <c r="F4" s="23">
        <v>43650</v>
      </c>
      <c r="G4" s="23">
        <v>43651</v>
      </c>
      <c r="H4" s="23">
        <v>43652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4">
        <f t="array" ref="B6:H6">DiasESemanas+DATE(AnoCalendário,7,1)-WEEKDAY(DATE(AnoCalendário,7,1),(InícioDaSemana="segunda-feira")+1)+8</f>
        <v>43653</v>
      </c>
      <c r="C6" s="24">
        <v>43654</v>
      </c>
      <c r="D6" s="24">
        <v>43655</v>
      </c>
      <c r="E6" s="24">
        <v>43656</v>
      </c>
      <c r="F6" s="24">
        <v>43657</v>
      </c>
      <c r="G6" s="24">
        <v>43658</v>
      </c>
      <c r="H6" s="24">
        <v>43659</v>
      </c>
    </row>
    <row r="7" spans="1:9" s="9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3">
        <f t="array" ref="B8:H8">DiasESemanas+DATE(AnoCalendário,7,1)-WEEKDAY(DATE(AnoCalendário,7,1),(InícioDaSemana="segunda-feira")+1)+15</f>
        <v>43660</v>
      </c>
      <c r="C8" s="23">
        <v>43661</v>
      </c>
      <c r="D8" s="23">
        <v>43662</v>
      </c>
      <c r="E8" s="23">
        <v>43663</v>
      </c>
      <c r="F8" s="23">
        <v>43664</v>
      </c>
      <c r="G8" s="23">
        <v>43665</v>
      </c>
      <c r="H8" s="23">
        <v>43666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4">
        <f t="array" ref="B10:H10">DiasESemanas+DATE(AnoCalendário,7,1)-WEEKDAY(DATE(AnoCalendário,7,1),(InícioDaSemana="segunda-feira")+1)+22</f>
        <v>43667</v>
      </c>
      <c r="C10" s="24">
        <v>43668</v>
      </c>
      <c r="D10" s="24">
        <v>43669</v>
      </c>
      <c r="E10" s="24">
        <v>43670</v>
      </c>
      <c r="F10" s="24">
        <v>43671</v>
      </c>
      <c r="G10" s="24">
        <v>43672</v>
      </c>
      <c r="H10" s="24">
        <v>43673</v>
      </c>
    </row>
    <row r="11" spans="1:9" s="9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3">
        <f t="array" ref="B12:H12">DiasESemanas+DATE(AnoCalendário,7,1)-WEEKDAY(DATE(AnoCalendário,7,1),(InícioDaSemana="segunda-feira")+1)+29</f>
        <v>43674</v>
      </c>
      <c r="C12" s="23">
        <v>43675</v>
      </c>
      <c r="D12" s="23">
        <v>43676</v>
      </c>
      <c r="E12" s="23">
        <v>43677</v>
      </c>
      <c r="F12" s="23">
        <v>43678</v>
      </c>
      <c r="G12" s="23">
        <v>43679</v>
      </c>
      <c r="H12" s="23">
        <v>43680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4">
        <f t="array" ref="B14:C14">DiasESemanas+DATE(AnoCalendário,7,1)-WEEKDAY(DATE(AnoCalendário,7,1),(InícioDaSemana="segunda-feira")+1)+36</f>
        <v>43681</v>
      </c>
      <c r="C14" s="24">
        <v>43682</v>
      </c>
      <c r="D14" s="38" t="s">
        <v>0</v>
      </c>
      <c r="E14" s="38"/>
      <c r="F14" s="38"/>
      <c r="G14" s="38"/>
      <c r="H14" s="38"/>
    </row>
    <row r="15" spans="1:9" s="9" customFormat="1" ht="48" customHeight="1" x14ac:dyDescent="0.2">
      <c r="A15" s="6"/>
      <c r="B15" s="18"/>
      <c r="C15" s="18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600-000000000000}"/>
    <dataValidation allowBlank="1" showInputMessage="1" showErrorMessage="1" prompt="Calendário do mês de julho" sqref="A1" xr:uid="{00000000-0002-0000-06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6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6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600-000004000000}"/>
    <dataValidation allowBlank="1" showInputMessage="1" prompt="Insira anotações mensais nesta célula" sqref="D15:H15" xr:uid="{00000000-0002-0000-0600-000005000000}"/>
    <dataValidation allowBlank="1" showInputMessage="1" prompt="Insira anotações mensais na célula abaixo" sqref="D14:H14" xr:uid="{00000000-0002-0000-06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6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7" t="str">
        <f>"Agosto "&amp;AnoCalendário</f>
        <v>Agosto 2019</v>
      </c>
      <c r="C2" s="37"/>
      <c r="D2" s="37"/>
      <c r="E2" s="3"/>
      <c r="F2" s="3"/>
      <c r="G2" s="3"/>
      <c r="H2" s="4"/>
    </row>
    <row r="3" spans="1:9" s="5" customFormat="1" ht="19.5" customHeight="1" thickBot="1" x14ac:dyDescent="0.25">
      <c r="A3" s="1"/>
      <c r="B3" s="13" t="str">
        <f>InícioDaSemana</f>
        <v>domingo</v>
      </c>
      <c r="C3" s="13" t="str">
        <f t="shared" ref="C3:H3" si="0">TEXT(C4,"dddd")</f>
        <v>segunda-feira</v>
      </c>
      <c r="D3" s="13" t="str">
        <f t="shared" si="0"/>
        <v>terça-feira</v>
      </c>
      <c r="E3" s="13" t="str">
        <f t="shared" si="0"/>
        <v>quarta-feira</v>
      </c>
      <c r="F3" s="13" t="str">
        <f t="shared" si="0"/>
        <v>quinta-feira</v>
      </c>
      <c r="G3" s="13" t="str">
        <f t="shared" si="0"/>
        <v>sexta-feira</v>
      </c>
      <c r="H3" s="13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DiasESemanas+DATE(AnoCalendário,8,1)-WEEKDAY(DATE(AnoCalendário,8,1),(InícioDaSemana="segunda-feira")+1)+1</f>
        <v>43674</v>
      </c>
      <c r="C4" s="23">
        <v>43675</v>
      </c>
      <c r="D4" s="23">
        <v>43676</v>
      </c>
      <c r="E4" s="23">
        <v>43677</v>
      </c>
      <c r="F4" s="23">
        <v>43678</v>
      </c>
      <c r="G4" s="23">
        <v>43679</v>
      </c>
      <c r="H4" s="23">
        <v>43680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4">
        <f t="array" ref="B6:H6">DiasESemanas+DATE(AnoCalendário,8,1)-WEEKDAY(DATE(AnoCalendário,8,1),(InícioDaSemana="segunda-feira")+1)+8</f>
        <v>43681</v>
      </c>
      <c r="C6" s="24">
        <v>43682</v>
      </c>
      <c r="D6" s="24">
        <v>43683</v>
      </c>
      <c r="E6" s="24">
        <v>43684</v>
      </c>
      <c r="F6" s="24">
        <v>43685</v>
      </c>
      <c r="G6" s="24">
        <v>43686</v>
      </c>
      <c r="H6" s="24">
        <v>43687</v>
      </c>
    </row>
    <row r="7" spans="1:9" s="9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3">
        <f t="array" ref="B8:H8">DiasESemanas+DATE(AnoCalendário,8,1)-WEEKDAY(DATE(AnoCalendário,8,1),(InícioDaSemana="segunda-feira")+1)+15</f>
        <v>43688</v>
      </c>
      <c r="C8" s="23">
        <v>43689</v>
      </c>
      <c r="D8" s="23">
        <v>43690</v>
      </c>
      <c r="E8" s="23">
        <v>43691</v>
      </c>
      <c r="F8" s="23">
        <v>43692</v>
      </c>
      <c r="G8" s="23">
        <v>43693</v>
      </c>
      <c r="H8" s="23">
        <v>43694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4">
        <f t="array" ref="B10:H10">DiasESemanas+DATE(AnoCalendário,8,1)-WEEKDAY(DATE(AnoCalendário,8,1),(InícioDaSemana="segunda-feira")+1)+22</f>
        <v>43695</v>
      </c>
      <c r="C10" s="24">
        <v>43696</v>
      </c>
      <c r="D10" s="24">
        <v>43697</v>
      </c>
      <c r="E10" s="24">
        <v>43698</v>
      </c>
      <c r="F10" s="24">
        <v>43699</v>
      </c>
      <c r="G10" s="24">
        <v>43700</v>
      </c>
      <c r="H10" s="24">
        <v>43701</v>
      </c>
    </row>
    <row r="11" spans="1:9" s="9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3">
        <f t="array" ref="B12:H12">DiasESemanas+DATE(AnoCalendário,8,1)-WEEKDAY(DATE(AnoCalendário,8,1),(InícioDaSemana="segunda-feira")+1)+29</f>
        <v>43702</v>
      </c>
      <c r="C12" s="23">
        <v>43703</v>
      </c>
      <c r="D12" s="23">
        <v>43704</v>
      </c>
      <c r="E12" s="23">
        <v>43705</v>
      </c>
      <c r="F12" s="23">
        <v>43706</v>
      </c>
      <c r="G12" s="23">
        <v>43707</v>
      </c>
      <c r="H12" s="23">
        <v>43708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4">
        <f t="array" ref="B14:C14">DiasESemanas+DATE(AnoCalendário,8,1)-WEEKDAY(DATE(AnoCalendário,8,1),(InícioDaSemana="segunda-feira")+1)+36</f>
        <v>43709</v>
      </c>
      <c r="C14" s="24">
        <v>43710</v>
      </c>
      <c r="D14" s="38" t="s">
        <v>0</v>
      </c>
      <c r="E14" s="38"/>
      <c r="F14" s="38"/>
      <c r="G14" s="38"/>
      <c r="H14" s="38"/>
    </row>
    <row r="15" spans="1:9" s="9" customFormat="1" ht="48" customHeight="1" x14ac:dyDescent="0.2">
      <c r="A15" s="6"/>
      <c r="B15" s="18"/>
      <c r="C15" s="18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7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700-000001000000}"/>
    <dataValidation allowBlank="1" showInputMessage="1" showErrorMessage="1" prompt="Calendário do mês de agosto" sqref="A1" xr:uid="{00000000-0002-0000-07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700-000003000000}"/>
    <dataValidation allowBlank="1" showInputMessage="1" prompt="Insira anotações mensais na célula abaixo" sqref="D14:H14" xr:uid="{00000000-0002-0000-0700-000004000000}"/>
    <dataValidation allowBlank="1" showInputMessage="1" prompt="Insira anotações mensais nesta célula" sqref="D15:H15" xr:uid="{00000000-0002-0000-07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7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7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0" t="str">
        <f>"Setembro "&amp;AnoCalendário</f>
        <v>Setembro 2019</v>
      </c>
      <c r="C2" s="40"/>
      <c r="D2" s="40"/>
      <c r="E2" s="3"/>
      <c r="F2" s="3"/>
      <c r="G2" s="3"/>
      <c r="H2" s="4"/>
    </row>
    <row r="3" spans="1:9" s="5" customFormat="1" ht="19.5" customHeight="1" thickBot="1" x14ac:dyDescent="0.25">
      <c r="A3" s="1"/>
      <c r="B3" s="14" t="str">
        <f>InícioDaSemana</f>
        <v>domingo</v>
      </c>
      <c r="C3" s="14" t="str">
        <f t="shared" ref="C3:H3" si="0">TEXT(C4,"dddd")</f>
        <v>segunda-feira</v>
      </c>
      <c r="D3" s="14" t="str">
        <f t="shared" si="0"/>
        <v>terça-feira</v>
      </c>
      <c r="E3" s="14" t="str">
        <f t="shared" si="0"/>
        <v>quarta-feira</v>
      </c>
      <c r="F3" s="14" t="str">
        <f t="shared" si="0"/>
        <v>quinta-feira</v>
      </c>
      <c r="G3" s="14" t="str">
        <f t="shared" si="0"/>
        <v>sexta-feira</v>
      </c>
      <c r="H3" s="14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DiasESemanas+DATE(AnoCalendário,9,1)-WEEKDAY(DATE(AnoCalendário,9,1),(InícioDaSemana="segunda-feira")+1)+1</f>
        <v>43709</v>
      </c>
      <c r="C4" s="23">
        <v>43710</v>
      </c>
      <c r="D4" s="23">
        <v>43711</v>
      </c>
      <c r="E4" s="23">
        <v>43712</v>
      </c>
      <c r="F4" s="23">
        <v>43713</v>
      </c>
      <c r="G4" s="23">
        <v>43714</v>
      </c>
      <c r="H4" s="23">
        <v>43715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7">
        <f t="array" ref="B6:H6">DiasESemanas+DATE(AnoCalendário,9,1)-WEEKDAY(DATE(AnoCalendário,9,1),(InícioDaSemana="segunda-feira")+1)+8</f>
        <v>43716</v>
      </c>
      <c r="C6" s="27">
        <v>43717</v>
      </c>
      <c r="D6" s="27">
        <v>43718</v>
      </c>
      <c r="E6" s="27">
        <v>43719</v>
      </c>
      <c r="F6" s="27">
        <v>43720</v>
      </c>
      <c r="G6" s="27">
        <v>43721</v>
      </c>
      <c r="H6" s="27">
        <v>43722</v>
      </c>
    </row>
    <row r="7" spans="1:9" s="9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23">
        <f t="array" ref="B8:H8">DiasESemanas+DATE(AnoCalendário,9,1)-WEEKDAY(DATE(AnoCalendário,9,1),(InícioDaSemana="segunda-feira")+1)+15</f>
        <v>43723</v>
      </c>
      <c r="C8" s="23">
        <v>43724</v>
      </c>
      <c r="D8" s="23">
        <v>43725</v>
      </c>
      <c r="E8" s="23">
        <v>43726</v>
      </c>
      <c r="F8" s="23">
        <v>43727</v>
      </c>
      <c r="G8" s="23">
        <v>43728</v>
      </c>
      <c r="H8" s="23">
        <v>43729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7">
        <f t="array" ref="B10:H10">DiasESemanas+DATE(AnoCalendário,9,1)-WEEKDAY(DATE(AnoCalendário,9,1),(InícioDaSemana="segunda-feira")+1)+22</f>
        <v>43730</v>
      </c>
      <c r="C10" s="27">
        <v>43731</v>
      </c>
      <c r="D10" s="27">
        <v>43732</v>
      </c>
      <c r="E10" s="27">
        <v>43733</v>
      </c>
      <c r="F10" s="27">
        <v>43734</v>
      </c>
      <c r="G10" s="27">
        <v>43735</v>
      </c>
      <c r="H10" s="27">
        <v>43736</v>
      </c>
    </row>
    <row r="11" spans="1:9" s="9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23">
        <f t="array" ref="B12:H12">DiasESemanas+DATE(AnoCalendário,9,1)-WEEKDAY(DATE(AnoCalendário,9,1),(InícioDaSemana="segunda-feira")+1)+29</f>
        <v>43737</v>
      </c>
      <c r="C12" s="23">
        <v>43738</v>
      </c>
      <c r="D12" s="23">
        <v>43739</v>
      </c>
      <c r="E12" s="23">
        <v>43740</v>
      </c>
      <c r="F12" s="23">
        <v>43741</v>
      </c>
      <c r="G12" s="23">
        <v>43742</v>
      </c>
      <c r="H12" s="23">
        <v>43743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7">
        <f t="array" ref="B14:C14">DiasESemanas+DATE(AnoCalendário,9,1)-WEEKDAY(DATE(AnoCalendário,9,1),(InícioDaSemana="segunda-feira")+1)+36</f>
        <v>43744</v>
      </c>
      <c r="C14" s="27">
        <v>43745</v>
      </c>
      <c r="D14" s="41" t="s">
        <v>0</v>
      </c>
      <c r="E14" s="41"/>
      <c r="F14" s="41"/>
      <c r="G14" s="41"/>
      <c r="H14" s="41"/>
    </row>
    <row r="15" spans="1:9" s="9" customFormat="1" ht="48" customHeight="1" x14ac:dyDescent="0.2">
      <c r="A15" s="6"/>
      <c r="B15" s="22"/>
      <c r="C15" s="22"/>
      <c r="D15" s="42"/>
      <c r="E15" s="42"/>
      <c r="F15" s="42"/>
      <c r="G15" s="42"/>
      <c r="H15" s="42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8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800-000001000000}"/>
    <dataValidation allowBlank="1" showInputMessage="1" showErrorMessage="1" prompt="Calendário do mês de setembro" sqref="A1" xr:uid="{00000000-0002-0000-08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8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800-000004000000}"/>
    <dataValidation allowBlank="1" showInputMessage="1" prompt="Insira anotações mensais nesta célula" sqref="D15:H15" xr:uid="{00000000-0002-0000-0800-000005000000}"/>
    <dataValidation allowBlank="1" showInputMessage="1" prompt="Insira anotações mensais na célula abaixo" sqref="D14:H14" xr:uid="{00000000-0002-0000-08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8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0" t="str">
        <f>"Outubro "&amp;AnoCalendário</f>
        <v>Outubro 2019</v>
      </c>
      <c r="C2" s="40"/>
      <c r="D2" s="40"/>
      <c r="E2" s="3"/>
      <c r="F2" s="3"/>
      <c r="G2" s="3"/>
      <c r="H2" s="4"/>
    </row>
    <row r="3" spans="1:9" s="5" customFormat="1" ht="19.5" customHeight="1" thickBot="1" x14ac:dyDescent="0.25">
      <c r="A3" s="1"/>
      <c r="B3" s="14" t="str">
        <f>InícioDaSemana</f>
        <v>domingo</v>
      </c>
      <c r="C3" s="14" t="str">
        <f t="shared" ref="C3:H3" si="0">TEXT(C4,"dddd")</f>
        <v>segunda-feira</v>
      </c>
      <c r="D3" s="14" t="str">
        <f t="shared" si="0"/>
        <v>terça-feira</v>
      </c>
      <c r="E3" s="14" t="str">
        <f t="shared" si="0"/>
        <v>quarta-feira</v>
      </c>
      <c r="F3" s="14" t="str">
        <f t="shared" si="0"/>
        <v>quinta-feira</v>
      </c>
      <c r="G3" s="14" t="str">
        <f t="shared" si="0"/>
        <v>sexta-feira</v>
      </c>
      <c r="H3" s="14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DiasESemanas+DATE(AnoCalendário,10,1)-WEEKDAY(DATE(AnoCalendário,10,1),(InícioDaSemana="segunda-feira")+1)+1</f>
        <v>43737</v>
      </c>
      <c r="C4" s="23">
        <v>43738</v>
      </c>
      <c r="D4" s="23">
        <v>43739</v>
      </c>
      <c r="E4" s="23">
        <v>43740</v>
      </c>
      <c r="F4" s="23">
        <v>43741</v>
      </c>
      <c r="G4" s="23">
        <v>43742</v>
      </c>
      <c r="H4" s="23">
        <v>43743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7">
        <f t="array" ref="B6:H6">DiasESemanas+DATE(AnoCalendário,10,1)-WEEKDAY(DATE(AnoCalendário,10,1),(InícioDaSemana="segunda-feira")+1)+8</f>
        <v>43744</v>
      </c>
      <c r="C6" s="27">
        <v>43745</v>
      </c>
      <c r="D6" s="27">
        <v>43746</v>
      </c>
      <c r="E6" s="27">
        <v>43747</v>
      </c>
      <c r="F6" s="27">
        <v>43748</v>
      </c>
      <c r="G6" s="27">
        <v>43749</v>
      </c>
      <c r="H6" s="27">
        <v>43750</v>
      </c>
    </row>
    <row r="7" spans="1:9" s="9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23">
        <f t="array" ref="B8:H8">DiasESemanas+DATE(AnoCalendário,10,1)-WEEKDAY(DATE(AnoCalendário,10,1),(InícioDaSemana="segunda-feira")+1)+15</f>
        <v>43751</v>
      </c>
      <c r="C8" s="23">
        <v>43752</v>
      </c>
      <c r="D8" s="23">
        <v>43753</v>
      </c>
      <c r="E8" s="23">
        <v>43754</v>
      </c>
      <c r="F8" s="23">
        <v>43755</v>
      </c>
      <c r="G8" s="23">
        <v>43756</v>
      </c>
      <c r="H8" s="23">
        <v>43757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7">
        <f t="array" ref="B10:H10">DiasESemanas+DATE(AnoCalendário,10,1)-WEEKDAY(DATE(AnoCalendário,10,1),(InícioDaSemana="segunda-feira")+1)+22</f>
        <v>43758</v>
      </c>
      <c r="C10" s="27">
        <v>43759</v>
      </c>
      <c r="D10" s="27">
        <v>43760</v>
      </c>
      <c r="E10" s="27">
        <v>43761</v>
      </c>
      <c r="F10" s="27">
        <v>43762</v>
      </c>
      <c r="G10" s="27">
        <v>43763</v>
      </c>
      <c r="H10" s="27">
        <v>43764</v>
      </c>
    </row>
    <row r="11" spans="1:9" s="9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23">
        <f t="array" ref="B12:H12">DiasESemanas+DATE(AnoCalendário,10,1)-WEEKDAY(DATE(AnoCalendário,10,1),(InícioDaSemana="segunda-feira")+1)+29</f>
        <v>43765</v>
      </c>
      <c r="C12" s="23">
        <v>43766</v>
      </c>
      <c r="D12" s="23">
        <v>43767</v>
      </c>
      <c r="E12" s="23">
        <v>43768</v>
      </c>
      <c r="F12" s="23">
        <v>43769</v>
      </c>
      <c r="G12" s="23">
        <v>43770</v>
      </c>
      <c r="H12" s="23">
        <v>43771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7">
        <f t="array" ref="B14:C14">DiasESemanas+DATE(AnoCalendário,10,1)-WEEKDAY(DATE(AnoCalendário,10,1),(InícioDaSemana="segunda-feira")+1)+36</f>
        <v>43772</v>
      </c>
      <c r="C14" s="27">
        <v>43773</v>
      </c>
      <c r="D14" s="41" t="s">
        <v>0</v>
      </c>
      <c r="E14" s="41"/>
      <c r="F14" s="41"/>
      <c r="G14" s="41"/>
      <c r="H14" s="41"/>
    </row>
    <row r="15" spans="1:9" s="9" customFormat="1" ht="48" customHeight="1" x14ac:dyDescent="0.2">
      <c r="A15" s="6"/>
      <c r="B15" s="22"/>
      <c r="C15" s="22"/>
      <c r="D15" s="42"/>
      <c r="E15" s="42"/>
      <c r="F15" s="42"/>
      <c r="G15" s="42"/>
      <c r="H15" s="42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900-000000000000}"/>
    <dataValidation allowBlank="1" showInputMessage="1" showErrorMessage="1" prompt="Calendário do mês de outubro" sqref="A1" xr:uid="{00000000-0002-0000-09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9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900-000003000000}"/>
    <dataValidation allowBlank="1" showInputMessage="1" prompt="Insira anotações mensais na célula abaixo" sqref="D14:H14" xr:uid="{00000000-0002-0000-0900-000004000000}"/>
    <dataValidation allowBlank="1" showInputMessage="1" prompt="Insira anotações mensais nesta célula" sqref="D15:H15" xr:uid="{00000000-0002-0000-09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9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9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2" customWidth="1"/>
    <col min="11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0" t="str">
        <f>"Novembro "&amp;AnoCalendário</f>
        <v>Novembro 2019</v>
      </c>
      <c r="C2" s="40"/>
      <c r="D2" s="40"/>
      <c r="E2" s="3"/>
      <c r="F2" s="3"/>
      <c r="G2" s="3"/>
      <c r="H2" s="4"/>
    </row>
    <row r="3" spans="1:9" s="5" customFormat="1" ht="19.5" customHeight="1" thickBot="1" x14ac:dyDescent="0.25">
      <c r="A3" s="1"/>
      <c r="B3" s="14" t="str">
        <f>InícioDaSemana</f>
        <v>domingo</v>
      </c>
      <c r="C3" s="14" t="str">
        <f t="shared" ref="C3:H3" si="0">TEXT(C4,"dddd")</f>
        <v>segunda-feira</v>
      </c>
      <c r="D3" s="14" t="str">
        <f t="shared" si="0"/>
        <v>terça-feira</v>
      </c>
      <c r="E3" s="14" t="str">
        <f t="shared" si="0"/>
        <v>quarta-feira</v>
      </c>
      <c r="F3" s="14" t="str">
        <f t="shared" si="0"/>
        <v>quinta-feira</v>
      </c>
      <c r="G3" s="14" t="str">
        <f t="shared" si="0"/>
        <v>sexta-feira</v>
      </c>
      <c r="H3" s="14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DiasESemanas+DATE(AnoCalendário,11,1)-WEEKDAY(DATE(AnoCalendário,11,1),(InícioDaSemana="segunda-feira")+1)+1</f>
        <v>43765</v>
      </c>
      <c r="C4" s="23">
        <v>43766</v>
      </c>
      <c r="D4" s="23">
        <v>43767</v>
      </c>
      <c r="E4" s="23">
        <v>43768</v>
      </c>
      <c r="F4" s="23">
        <v>43769</v>
      </c>
      <c r="G4" s="23">
        <v>43770</v>
      </c>
      <c r="H4" s="23">
        <v>43771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7">
        <f t="array" ref="B6:H6">DiasESemanas+DATE(AnoCalendário,11,1)-WEEKDAY(DATE(AnoCalendário,11,1),(InícioDaSemana="segunda-feira")+1)+8</f>
        <v>43772</v>
      </c>
      <c r="C6" s="27">
        <v>43773</v>
      </c>
      <c r="D6" s="27">
        <v>43774</v>
      </c>
      <c r="E6" s="27">
        <v>43775</v>
      </c>
      <c r="F6" s="27">
        <v>43776</v>
      </c>
      <c r="G6" s="27">
        <v>43777</v>
      </c>
      <c r="H6" s="27">
        <v>43778</v>
      </c>
    </row>
    <row r="7" spans="1:9" s="9" customFormat="1" ht="48" customHeight="1" x14ac:dyDescent="0.2">
      <c r="A7" s="6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2">
      <c r="A8" s="7"/>
      <c r="B8" s="23">
        <f t="array" ref="B8:H8">DiasESemanas+DATE(AnoCalendário,11,1)-WEEKDAY(DATE(AnoCalendário,11,1),(InícioDaSemana="segunda-feira")+1)+15</f>
        <v>43779</v>
      </c>
      <c r="C8" s="23">
        <v>43780</v>
      </c>
      <c r="D8" s="23">
        <v>43781</v>
      </c>
      <c r="E8" s="23">
        <v>43782</v>
      </c>
      <c r="F8" s="23">
        <v>43783</v>
      </c>
      <c r="G8" s="23">
        <v>43784</v>
      </c>
      <c r="H8" s="23">
        <v>43785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7">
        <f t="array" ref="B10:H10">DiasESemanas+DATE(AnoCalendário,11,1)-WEEKDAY(DATE(AnoCalendário,11,1),(InícioDaSemana="segunda-feira")+1)+22</f>
        <v>43786</v>
      </c>
      <c r="C10" s="27">
        <v>43787</v>
      </c>
      <c r="D10" s="27">
        <v>43788</v>
      </c>
      <c r="E10" s="27">
        <v>43789</v>
      </c>
      <c r="F10" s="27">
        <v>43790</v>
      </c>
      <c r="G10" s="27">
        <v>43791</v>
      </c>
      <c r="H10" s="27">
        <v>43792</v>
      </c>
    </row>
    <row r="11" spans="1:9" s="9" customFormat="1" ht="48" customHeight="1" x14ac:dyDescent="0.2">
      <c r="A11" s="6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2">
      <c r="A12" s="7"/>
      <c r="B12" s="23">
        <f t="array" ref="B12:H12">DiasESemanas+DATE(AnoCalendário,11,1)-WEEKDAY(DATE(AnoCalendário,11,1),(InícioDaSemana="segunda-feira")+1)+29</f>
        <v>43793</v>
      </c>
      <c r="C12" s="23">
        <v>43794</v>
      </c>
      <c r="D12" s="23">
        <v>43795</v>
      </c>
      <c r="E12" s="23">
        <v>43796</v>
      </c>
      <c r="F12" s="23">
        <v>43797</v>
      </c>
      <c r="G12" s="23">
        <v>43798</v>
      </c>
      <c r="H12" s="23">
        <v>43799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7">
        <f t="array" ref="B14:C14">DiasESemanas+DATE(AnoCalendário,11,1)-WEEKDAY(DATE(AnoCalendário,11,1),(InícioDaSemana="segunda-feira")+1)+36</f>
        <v>43800</v>
      </c>
      <c r="C14" s="27">
        <v>43801</v>
      </c>
      <c r="D14" s="41" t="s">
        <v>0</v>
      </c>
      <c r="E14" s="41"/>
      <c r="F14" s="41"/>
      <c r="G14" s="41"/>
      <c r="H14" s="41"/>
    </row>
    <row r="15" spans="1:9" s="9" customFormat="1" ht="48" customHeight="1" x14ac:dyDescent="0.2">
      <c r="A15" s="6"/>
      <c r="B15" s="22"/>
      <c r="C15" s="22"/>
      <c r="D15" s="42"/>
      <c r="E15" s="42"/>
      <c r="F15" s="42"/>
      <c r="G15" s="42"/>
      <c r="H15" s="42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A00-000000000000}"/>
    <dataValidation allowBlank="1" showInputMessage="1" showErrorMessage="1" prompt="Calendário do mês de novembro" sqref="A1" xr:uid="{00000000-0002-0000-0A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A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A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A00-000004000000}"/>
    <dataValidation allowBlank="1" showInputMessage="1" prompt="Insira anotações mensais nesta célula" sqref="D15:H15" xr:uid="{00000000-0002-0000-0A00-000005000000}"/>
    <dataValidation allowBlank="1" showInputMessage="1" prompt="Insira anotações mensais na célula abaixo" sqref="D14:H14" xr:uid="{00000000-0002-0000-0A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A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2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0" t="str">
        <f>"Dezembro "&amp;AnoCalendário</f>
        <v>Dezembro 2019</v>
      </c>
      <c r="C2" s="30"/>
      <c r="D2" s="30"/>
      <c r="E2" s="3"/>
      <c r="F2" s="3"/>
      <c r="G2" s="3"/>
      <c r="H2" s="4"/>
    </row>
    <row r="3" spans="1:9" s="5" customFormat="1" ht="19.5" customHeight="1" thickBot="1" x14ac:dyDescent="0.25">
      <c r="A3" s="1"/>
      <c r="B3" s="15" t="str">
        <f>InícioDaSemana</f>
        <v>domingo</v>
      </c>
      <c r="C3" s="15" t="str">
        <f t="shared" ref="C3:H3" si="0">TEXT(C4,"dddd")</f>
        <v>segunda-feira</v>
      </c>
      <c r="D3" s="15" t="str">
        <f t="shared" si="0"/>
        <v>terça-feira</v>
      </c>
      <c r="E3" s="15" t="str">
        <f t="shared" si="0"/>
        <v>quarta-feira</v>
      </c>
      <c r="F3" s="15" t="str">
        <f t="shared" si="0"/>
        <v>quinta-feira</v>
      </c>
      <c r="G3" s="15" t="str">
        <f t="shared" si="0"/>
        <v>sexta-feira</v>
      </c>
      <c r="H3" s="15" t="str">
        <f t="shared" si="0"/>
        <v>sábado</v>
      </c>
    </row>
    <row r="4" spans="1:9" s="8" customFormat="1" ht="19.5" customHeight="1" x14ac:dyDescent="0.2">
      <c r="A4" s="7"/>
      <c r="B4" s="23">
        <f t="array" ref="B4:H4">DiasESemanas+DATE(AnoCalendário,12,1)-WEEKDAY(DATE(AnoCalendário,12,1),(InícioDaSemana="segunda-feira")+1)+1</f>
        <v>43800</v>
      </c>
      <c r="C4" s="23">
        <v>43801</v>
      </c>
      <c r="D4" s="23">
        <v>43802</v>
      </c>
      <c r="E4" s="23">
        <v>43803</v>
      </c>
      <c r="F4" s="23">
        <v>43804</v>
      </c>
      <c r="G4" s="23">
        <v>43805</v>
      </c>
      <c r="H4" s="23">
        <v>43806</v>
      </c>
    </row>
    <row r="5" spans="1:9" s="9" customFormat="1" ht="48" customHeight="1" x14ac:dyDescent="0.2">
      <c r="A5" s="6"/>
      <c r="B5" s="17"/>
      <c r="C5" s="17"/>
      <c r="D5" s="17"/>
      <c r="E5" s="17"/>
      <c r="F5" s="17"/>
      <c r="G5" s="17"/>
      <c r="H5" s="17"/>
    </row>
    <row r="6" spans="1:9" s="8" customFormat="1" ht="19.5" customHeight="1" x14ac:dyDescent="0.2">
      <c r="A6" s="7"/>
      <c r="B6" s="26">
        <f t="array" ref="B6:H6">DiasESemanas+DATE(AnoCalendário,12,1)-WEEKDAY(DATE(AnoCalendário,12,1),(InícioDaSemana="segunda-feira")+1)+8</f>
        <v>43807</v>
      </c>
      <c r="C6" s="26">
        <v>43808</v>
      </c>
      <c r="D6" s="26">
        <v>43809</v>
      </c>
      <c r="E6" s="26">
        <v>43810</v>
      </c>
      <c r="F6" s="26">
        <v>43811</v>
      </c>
      <c r="G6" s="26">
        <v>43812</v>
      </c>
      <c r="H6" s="26">
        <v>43813</v>
      </c>
    </row>
    <row r="7" spans="1:9" s="9" customFormat="1" ht="48" customHeight="1" x14ac:dyDescent="0.2">
      <c r="A7" s="6"/>
      <c r="B7" s="21"/>
      <c r="C7" s="21"/>
      <c r="D7" s="21"/>
      <c r="E7" s="21"/>
      <c r="F7" s="21"/>
      <c r="G7" s="21"/>
      <c r="H7" s="21"/>
    </row>
    <row r="8" spans="1:9" s="8" customFormat="1" ht="19.5" customHeight="1" x14ac:dyDescent="0.2">
      <c r="A8" s="7"/>
      <c r="B8" s="23">
        <f t="array" ref="B8:H8">DiasESemanas+DATE(AnoCalendário,12,1)-WEEKDAY(DATE(AnoCalendário,12,1),(InícioDaSemana="segunda-feira")+1)+15</f>
        <v>43814</v>
      </c>
      <c r="C8" s="23">
        <v>43815</v>
      </c>
      <c r="D8" s="23">
        <v>43816</v>
      </c>
      <c r="E8" s="23">
        <v>43817</v>
      </c>
      <c r="F8" s="23">
        <v>43818</v>
      </c>
      <c r="G8" s="23">
        <v>43819</v>
      </c>
      <c r="H8" s="23">
        <v>43820</v>
      </c>
    </row>
    <row r="9" spans="1:9" s="9" customFormat="1" ht="48" customHeight="1" x14ac:dyDescent="0.2">
      <c r="A9" s="6"/>
      <c r="B9" s="19"/>
      <c r="C9" s="19"/>
      <c r="D9" s="19"/>
      <c r="E9" s="19"/>
      <c r="F9" s="19"/>
      <c r="G9" s="19"/>
      <c r="H9" s="19"/>
    </row>
    <row r="10" spans="1:9" s="8" customFormat="1" ht="19.5" customHeight="1" x14ac:dyDescent="0.2">
      <c r="A10" s="7"/>
      <c r="B10" s="26">
        <f t="array" ref="B10:H10">DiasESemanas+DATE(AnoCalendário,12,1)-WEEKDAY(DATE(AnoCalendário,12,1),(InícioDaSemana="segunda-feira")+1)+22</f>
        <v>43821</v>
      </c>
      <c r="C10" s="26">
        <v>43822</v>
      </c>
      <c r="D10" s="26">
        <v>43823</v>
      </c>
      <c r="E10" s="26">
        <v>43824</v>
      </c>
      <c r="F10" s="26">
        <v>43825</v>
      </c>
      <c r="G10" s="26">
        <v>43826</v>
      </c>
      <c r="H10" s="26">
        <v>43827</v>
      </c>
    </row>
    <row r="11" spans="1:9" s="9" customFormat="1" ht="48" customHeight="1" x14ac:dyDescent="0.2">
      <c r="A11" s="6"/>
      <c r="B11" s="21"/>
      <c r="C11" s="21"/>
      <c r="D11" s="21"/>
      <c r="E11" s="21"/>
      <c r="F11" s="21"/>
      <c r="G11" s="21"/>
      <c r="H11" s="21"/>
    </row>
    <row r="12" spans="1:9" s="8" customFormat="1" ht="19.5" customHeight="1" x14ac:dyDescent="0.2">
      <c r="A12" s="7"/>
      <c r="B12" s="23">
        <f t="array" ref="B12:H12">DiasESemanas+DATE(AnoCalendário,12,1)-WEEKDAY(DATE(AnoCalendário,12,1),(InícioDaSemana="segunda-feira")+1)+29</f>
        <v>43828</v>
      </c>
      <c r="C12" s="23">
        <v>43829</v>
      </c>
      <c r="D12" s="23">
        <v>43830</v>
      </c>
      <c r="E12" s="23">
        <v>43831</v>
      </c>
      <c r="F12" s="23">
        <v>43832</v>
      </c>
      <c r="G12" s="23">
        <v>43833</v>
      </c>
      <c r="H12" s="23">
        <v>43834</v>
      </c>
    </row>
    <row r="13" spans="1:9" s="9" customFormat="1" ht="48" customHeight="1" x14ac:dyDescent="0.2">
      <c r="A13" s="6"/>
      <c r="B13" s="19"/>
      <c r="C13" s="19"/>
      <c r="D13" s="19"/>
      <c r="E13" s="19"/>
      <c r="F13" s="19"/>
      <c r="G13" s="19"/>
      <c r="H13" s="19"/>
    </row>
    <row r="14" spans="1:9" s="8" customFormat="1" ht="19.5" customHeight="1" x14ac:dyDescent="0.2">
      <c r="A14" s="7"/>
      <c r="B14" s="26">
        <f t="array" ref="B14:C14">DiasESemanas+DATE(AnoCalendário,12,1)-WEEKDAY(DATE(AnoCalendário,12,1),(InícioDaSemana="segunda-feira")+1)+36</f>
        <v>43835</v>
      </c>
      <c r="C14" s="26">
        <v>43836</v>
      </c>
      <c r="D14" s="31" t="s">
        <v>0</v>
      </c>
      <c r="E14" s="31"/>
      <c r="F14" s="31"/>
      <c r="G14" s="31"/>
      <c r="H14" s="31"/>
    </row>
    <row r="15" spans="1:9" s="9" customFormat="1" ht="48" customHeight="1" x14ac:dyDescent="0.2">
      <c r="A15" s="6"/>
      <c r="B15" s="21"/>
      <c r="C15" s="21"/>
      <c r="D15" s="32"/>
      <c r="E15" s="32"/>
      <c r="F15" s="32"/>
      <c r="G15" s="32"/>
      <c r="H15" s="32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B00-000000000000}"/>
    <dataValidation allowBlank="1" showInputMessage="1" showErrorMessage="1" prompt="Calendário do mês de dezembro" sqref="A1" xr:uid="{00000000-0002-0000-0B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B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B00-000003000000}"/>
    <dataValidation allowBlank="1" showInputMessage="1" prompt="Insira anotações mensais na célula abaixo" sqref="D14:H14" xr:uid="{00000000-0002-0000-0B00-000004000000}"/>
    <dataValidation allowBlank="1" showInputMessage="1" prompt="Insira anotações mensais nesta célula" sqref="D15:H15" xr:uid="{00000000-0002-0000-0B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B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B00-000007000000}"/>
  </dataValidations>
  <printOptions horizontalCentered="1"/>
  <pageMargins left="0.25" right="0.25" top="0.5" bottom="0.5" header="0.3" footer="0.3"/>
  <pageSetup paperSize="9" scale="95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7501469-543E-4ECF-99B3-50F59D3B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C3E5D-B587-4053-A3C4-C2DF55688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21365-C633-41AF-AFCA-4E29F60F139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6c05727-aa75-4e4a-9b5f-8a80a1165891"/>
    <ds:schemaRef ds:uri="71af3243-3dd4-4a8d-8c0d-dd76da1f02a5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39</vt:i4>
      </vt:variant>
    </vt:vector>
  </HeadingPairs>
  <TitlesOfParts>
    <vt:vector size="51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AnoCalendário</vt:lpstr>
      <vt:lpstr>Abril!Area_de_impressao</vt:lpstr>
      <vt:lpstr>Agosto!Area_de_impressao</vt:lpstr>
      <vt:lpstr>Dezembro!Area_de_impressao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  <vt:lpstr>InícioDaSemana</vt:lpstr>
      <vt:lpstr>RegiãoTítuloColuna1..H12.1</vt:lpstr>
      <vt:lpstr>RegiãoTítuloColuna1..H12.10</vt:lpstr>
      <vt:lpstr>RegiãoTítuloColuna1..H12.11</vt:lpstr>
      <vt:lpstr>RegiãoTítuloColuna1..H12.12</vt:lpstr>
      <vt:lpstr>RegiãoTítuloColuna1..H12.2</vt:lpstr>
      <vt:lpstr>RegiãoTítuloColuna1..H12.3</vt:lpstr>
      <vt:lpstr>RegiãoTítuloColuna1..H12.4</vt:lpstr>
      <vt:lpstr>RegiãoTítuloColuna1..H12.5</vt:lpstr>
      <vt:lpstr>RegiãoTítuloColuna1..H12.6</vt:lpstr>
      <vt:lpstr>RegiãoTítuloColuna1..H12.7</vt:lpstr>
      <vt:lpstr>RegiãoTítuloColuna1..H12.8</vt:lpstr>
      <vt:lpstr>RegiãoTítuloColuna1..H12.9</vt:lpstr>
      <vt:lpstr>RegiãoTítuloColuna2..C14.1</vt:lpstr>
      <vt:lpstr>RegiãoTítuloColuna2..C14.10</vt:lpstr>
      <vt:lpstr>RegiãoTítuloColuna2..C14.11</vt:lpstr>
      <vt:lpstr>RegiãoTítuloColuna2..C14.12</vt:lpstr>
      <vt:lpstr>RegiãoTítuloColuna2..C14.2</vt:lpstr>
      <vt:lpstr>RegiãoTítuloColuna2..C14.3</vt:lpstr>
      <vt:lpstr>RegiãoTítuloColuna2..C14.4</vt:lpstr>
      <vt:lpstr>RegiãoTítuloColuna2..C14.5</vt:lpstr>
      <vt:lpstr>RegiãoTítuloColuna2..C14.6</vt:lpstr>
      <vt:lpstr>RegiãoTítuloColuna2..C14.7</vt:lpstr>
      <vt:lpstr>RegiãoTítuloColuna2..C14.8</vt:lpstr>
      <vt:lpstr>RegiãoTítuloColuna2..C14.9</vt:lpstr>
      <vt:lpstr>RegiãoTítuloLinha1..K3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2018-10-01T01:18:08Z</dcterms:created>
  <dcterms:modified xsi:type="dcterms:W3CDTF">2024-11-08T10:49:24Z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