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npk5380_psu_edu/Documents/Penn_state_research/Soybean_research/Combined_data/"/>
    </mc:Choice>
  </mc:AlternateContent>
  <xr:revisionPtr revIDLastSave="100" documentId="8_{9E4A4CE3-658B-4E98-B37F-73A2A78C339E}" xr6:coauthVersionLast="47" xr6:coauthVersionMax="47" xr10:uidLastSave="{B467A931-90E0-40FB-8024-21690D11C8A4}"/>
  <bookViews>
    <workbookView xWindow="-28920" yWindow="-120" windowWidth="29040" windowHeight="15720" activeTab="1" xr2:uid="{00000000-000D-0000-FFFF-FFFF00000000}"/>
  </bookViews>
  <sheets>
    <sheet name="Sheet1" sheetId="1" r:id="rId1"/>
    <sheet name="Meta_data" sheetId="2" r:id="rId2"/>
  </sheets>
  <definedNames>
    <definedName name="_xlnm._FilterDatabase" localSheetId="0" hidden="1">Sheet1!$C$1:$C$65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3" i="1"/>
  <c r="L4" i="1"/>
  <c r="L5" i="1"/>
  <c r="L26" i="1"/>
  <c r="L27" i="1"/>
  <c r="L28" i="1"/>
  <c r="L29" i="1"/>
  <c r="L6" i="1"/>
  <c r="L7" i="1"/>
  <c r="L8" i="1"/>
  <c r="L30" i="1"/>
  <c r="L9" i="1"/>
  <c r="L31" i="1"/>
  <c r="L32" i="1"/>
  <c r="L33" i="1"/>
  <c r="L10" i="1"/>
  <c r="L11" i="1"/>
  <c r="L12" i="1"/>
  <c r="L13" i="1"/>
  <c r="L34" i="1"/>
  <c r="L35" i="1"/>
  <c r="L36" i="1"/>
  <c r="L37" i="1"/>
  <c r="L14" i="1"/>
  <c r="L15" i="1"/>
  <c r="L16" i="1"/>
  <c r="L38" i="1"/>
  <c r="L17" i="1"/>
  <c r="L39" i="1"/>
  <c r="L40" i="1"/>
  <c r="L41" i="1"/>
  <c r="L18" i="1"/>
  <c r="L19" i="1"/>
  <c r="L20" i="1"/>
  <c r="L21" i="1"/>
  <c r="L22" i="1"/>
  <c r="L23" i="1"/>
  <c r="L24" i="1"/>
  <c r="L25" i="1"/>
  <c r="L42" i="1"/>
  <c r="C7" i="1"/>
  <c r="C13" i="1"/>
  <c r="C14" i="1"/>
  <c r="C20" i="1"/>
  <c r="C22" i="1"/>
  <c r="C3" i="1"/>
  <c r="C9" i="1"/>
  <c r="C11" i="1"/>
  <c r="C16" i="1"/>
  <c r="C18" i="1"/>
  <c r="C24" i="1"/>
  <c r="C4" i="1"/>
  <c r="C8" i="1"/>
  <c r="C10" i="1"/>
  <c r="C17" i="1"/>
  <c r="C19" i="1"/>
  <c r="C23" i="1"/>
  <c r="C5" i="1"/>
  <c r="C6" i="1"/>
  <c r="C12" i="1"/>
  <c r="C15" i="1"/>
  <c r="C21" i="1"/>
  <c r="C25" i="1"/>
  <c r="C27" i="1"/>
  <c r="C32" i="1"/>
  <c r="C35" i="1"/>
  <c r="C40" i="1"/>
  <c r="C29" i="1"/>
  <c r="C30" i="1"/>
  <c r="C36" i="1"/>
  <c r="C38" i="1"/>
  <c r="C28" i="1"/>
  <c r="C31" i="1"/>
  <c r="C34" i="1"/>
  <c r="C41" i="1"/>
  <c r="C26" i="1"/>
  <c r="C33" i="1"/>
  <c r="C37" i="1"/>
  <c r="C39" i="1"/>
  <c r="C45" i="1"/>
  <c r="C48" i="1"/>
  <c r="C51" i="1"/>
  <c r="C57" i="1"/>
  <c r="C58" i="1"/>
  <c r="C64" i="1"/>
  <c r="C44" i="1"/>
  <c r="C46" i="1"/>
  <c r="C53" i="1"/>
  <c r="C56" i="1"/>
  <c r="C61" i="1"/>
  <c r="C63" i="1"/>
  <c r="C43" i="1"/>
  <c r="C47" i="1"/>
  <c r="C52" i="1"/>
  <c r="C55" i="1"/>
  <c r="C59" i="1"/>
  <c r="C62" i="1"/>
  <c r="C42" i="1"/>
  <c r="C49" i="1"/>
  <c r="C50" i="1"/>
  <c r="C54" i="1"/>
  <c r="C60" i="1"/>
  <c r="C65" i="1"/>
  <c r="C2" i="1"/>
  <c r="T2" i="1"/>
  <c r="U2" i="1" s="1"/>
  <c r="R42" i="1"/>
  <c r="S42" i="1" s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6" i="1"/>
  <c r="R26" i="1"/>
  <c r="S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26" i="1"/>
  <c r="U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2" i="1"/>
  <c r="S2" i="1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</calcChain>
</file>

<file path=xl/sharedStrings.xml><?xml version="1.0" encoding="utf-8"?>
<sst xmlns="http://schemas.openxmlformats.org/spreadsheetml/2006/main" count="363" uniqueCount="96">
  <si>
    <t>location</t>
  </si>
  <si>
    <t>year</t>
  </si>
  <si>
    <t>plot</t>
  </si>
  <si>
    <t>block</t>
  </si>
  <si>
    <t>plt_time</t>
  </si>
  <si>
    <t>cc</t>
  </si>
  <si>
    <t>trt</t>
  </si>
  <si>
    <t>protein</t>
  </si>
  <si>
    <t>oil</t>
  </si>
  <si>
    <t>test_weight</t>
  </si>
  <si>
    <t>mda</t>
  </si>
  <si>
    <t>yield_bushels_acre</t>
  </si>
  <si>
    <t>cc_type</t>
  </si>
  <si>
    <t>c13</t>
  </si>
  <si>
    <t>yield_kg/ha</t>
  </si>
  <si>
    <t>yield</t>
  </si>
  <si>
    <t>cc_biomass_Uston_ha</t>
  </si>
  <si>
    <t>cc_biomass</t>
  </si>
  <si>
    <t>peroxidase</t>
  </si>
  <si>
    <t>cn_ratio</t>
  </si>
  <si>
    <t>LV</t>
  </si>
  <si>
    <t>101</t>
  </si>
  <si>
    <t>EP</t>
  </si>
  <si>
    <t>CP</t>
  </si>
  <si>
    <t>Ryegrass</t>
  </si>
  <si>
    <t>202</t>
  </si>
  <si>
    <t>304</t>
  </si>
  <si>
    <t>401</t>
  </si>
  <si>
    <t>503</t>
  </si>
  <si>
    <t>601</t>
  </si>
  <si>
    <t>102</t>
  </si>
  <si>
    <t>PG</t>
  </si>
  <si>
    <t>204</t>
  </si>
  <si>
    <t>302</t>
  </si>
  <si>
    <t>403</t>
  </si>
  <si>
    <t>501</t>
  </si>
  <si>
    <t>603</t>
  </si>
  <si>
    <t>103</t>
  </si>
  <si>
    <t>LP</t>
  </si>
  <si>
    <t>203</t>
  </si>
  <si>
    <t>301</t>
  </si>
  <si>
    <t>404</t>
  </si>
  <si>
    <t>502</t>
  </si>
  <si>
    <t>602</t>
  </si>
  <si>
    <t>104</t>
  </si>
  <si>
    <t>201</t>
  </si>
  <si>
    <t>303</t>
  </si>
  <si>
    <t>402</t>
  </si>
  <si>
    <t>504</t>
  </si>
  <si>
    <t>604</t>
  </si>
  <si>
    <t>RS</t>
  </si>
  <si>
    <t>Triticale</t>
  </si>
  <si>
    <t>Meta data</t>
  </si>
  <si>
    <t>cc_biomass_USton_per_acre</t>
  </si>
  <si>
    <t>site_year</t>
  </si>
  <si>
    <t>test_weight_2</t>
  </si>
  <si>
    <t>Column</t>
  </si>
  <si>
    <t>A</t>
  </si>
  <si>
    <t>Column name</t>
  </si>
  <si>
    <t>Experiment location,  LV = Landisville, PA; RS = Rocksprings, PA</t>
  </si>
  <si>
    <t>B</t>
  </si>
  <si>
    <t>C</t>
  </si>
  <si>
    <t>combination of year and location</t>
  </si>
  <si>
    <t>years in which experiment was conducted i.e., 2022 and 2023</t>
  </si>
  <si>
    <t>D</t>
  </si>
  <si>
    <t>field plot number</t>
  </si>
  <si>
    <t>E</t>
  </si>
  <si>
    <t>blocks based on randomized complete block design</t>
  </si>
  <si>
    <t>F</t>
  </si>
  <si>
    <t>EP = Early planting (Late April), LP = Late Planting (Mid to late May)</t>
  </si>
  <si>
    <t>G</t>
  </si>
  <si>
    <t>H</t>
  </si>
  <si>
    <t>Cover crop termination time, CP = Converntional Planting where Cover crop is killed two weeks before planting; PG = Planting green, where cover crop was killed at the time of planting</t>
  </si>
  <si>
    <t>Combination of cover crop termination and planting time</t>
  </si>
  <si>
    <t xml:space="preserve">I </t>
  </si>
  <si>
    <t>Grain protein (%)</t>
  </si>
  <si>
    <t xml:space="preserve">J </t>
  </si>
  <si>
    <t>Grain oil (%)</t>
  </si>
  <si>
    <t>K</t>
  </si>
  <si>
    <t>Grain test weight ( lb/bushel )</t>
  </si>
  <si>
    <t>L</t>
  </si>
  <si>
    <t>Grain test weight (  kg/hL = lb/bu×1.292 )</t>
  </si>
  <si>
    <t>Cover crop species planted in field before soybean planting</t>
  </si>
  <si>
    <t>Cover crop biomass data taken close to cover crop termination, metric tons/ha</t>
  </si>
  <si>
    <t>Cover crop biomass C:N ratio</t>
  </si>
  <si>
    <t>malonaldehyde, nmol/g of leaf fresh weight</t>
  </si>
  <si>
    <t>M</t>
  </si>
  <si>
    <t>Leaf peroxidase levels (mOD/min/mg tissue)</t>
  </si>
  <si>
    <t>N</t>
  </si>
  <si>
    <t>soybean yield (mg/ha)</t>
  </si>
  <si>
    <t>O</t>
  </si>
  <si>
    <t>Q</t>
  </si>
  <si>
    <t>R</t>
  </si>
  <si>
    <t>P</t>
  </si>
  <si>
    <t>S</t>
  </si>
  <si>
    <t>c13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</si>
</sst>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opLeftCell="A34" workbookViewId="0">
      <selection activeCell="G2" sqref="G2"/>
    </sheetView>
  </sheetViews>
  <sheetFormatPr defaultColWidth="8.85546875" defaultRowHeight="15" x14ac:dyDescent="0.25"/>
  <cols>
    <col min="1" max="2" width="8.85546875" style="1"/>
    <col min="3" max="3" width="9.140625" style="1" bestFit="1" customWidth="1"/>
    <col min="4" max="4" width="9.140625" style="2"/>
    <col min="5" max="10" width="8.85546875" style="1"/>
    <col min="11" max="11" width="11.42578125" style="1" bestFit="1" customWidth="1"/>
    <col min="12" max="12" width="13.7109375" style="1" bestFit="1" customWidth="1"/>
    <col min="13" max="13" width="8.85546875" style="1"/>
    <col min="14" max="14" width="27.140625" style="1" customWidth="1"/>
    <col min="15" max="15" width="18.28515625" style="1" bestFit="1" customWidth="1"/>
    <col min="16" max="17" width="8.85546875" style="1"/>
    <col min="18" max="19" width="12.42578125" style="1" bestFit="1" customWidth="1"/>
    <col min="20" max="20" width="20.5703125" style="1" bestFit="1" customWidth="1"/>
    <col min="21" max="21" width="14.85546875" style="1" customWidth="1"/>
    <col min="22" max="22" width="10.85546875" style="1" bestFit="1" customWidth="1"/>
    <col min="23" max="16384" width="8.85546875" style="1"/>
  </cols>
  <sheetData>
    <row r="1" spans="1:23" x14ac:dyDescent="0.25">
      <c r="A1" s="1" t="s">
        <v>0</v>
      </c>
      <c r="B1" s="1" t="s">
        <v>1</v>
      </c>
      <c r="C1" s="1" t="s">
        <v>54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10</v>
      </c>
      <c r="N1" s="1" t="s">
        <v>53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 t="s">
        <v>20</v>
      </c>
      <c r="B2" s="1">
        <v>2022</v>
      </c>
      <c r="C2" s="1" t="str">
        <f>_xlfn.CONCAT(A2,B2)</f>
        <v>LV2022</v>
      </c>
      <c r="D2" s="2" t="s">
        <v>21</v>
      </c>
      <c r="E2" s="1">
        <v>1</v>
      </c>
      <c r="F2" s="1" t="s">
        <v>22</v>
      </c>
      <c r="G2" s="1" t="s">
        <v>23</v>
      </c>
      <c r="H2" s="1" t="str">
        <f>_xlfn.CONCAT(F2, "_", G2)</f>
        <v>EP_CP</v>
      </c>
      <c r="I2" s="1">
        <v>32.700000000000003</v>
      </c>
      <c r="J2" s="1">
        <v>20.22</v>
      </c>
      <c r="K2" s="1">
        <v>56.2</v>
      </c>
      <c r="L2" s="1">
        <f>K2*1.27</f>
        <v>71.374000000000009</v>
      </c>
      <c r="M2" s="1">
        <v>24.084240186552659</v>
      </c>
      <c r="N2" s="1">
        <v>0.17944829456869082</v>
      </c>
      <c r="O2" s="1">
        <v>55.480336378965973</v>
      </c>
      <c r="P2" s="1" t="s">
        <v>24</v>
      </c>
      <c r="Q2" s="1">
        <v>-27.50691188091454</v>
      </c>
      <c r="R2" s="1">
        <f>O2*67.25</f>
        <v>3731.0526214854617</v>
      </c>
      <c r="S2" s="1">
        <f>R2/1000</f>
        <v>3.7310526214854618</v>
      </c>
      <c r="T2" s="1">
        <f>N2/0.404686</f>
        <v>0.44342600082209621</v>
      </c>
      <c r="U2" s="1">
        <f>T2*0.907185</f>
        <v>0.40226941655579335</v>
      </c>
      <c r="V2" s="1">
        <v>95.293773179777489</v>
      </c>
      <c r="W2" s="1">
        <v>13.87787723785166</v>
      </c>
    </row>
    <row r="3" spans="1:23" x14ac:dyDescent="0.25">
      <c r="A3" s="1" t="s">
        <v>20</v>
      </c>
      <c r="B3" s="1">
        <v>2022</v>
      </c>
      <c r="C3" s="1" t="str">
        <f>_xlfn.CONCAT(A3,B3)</f>
        <v>LV2022</v>
      </c>
      <c r="D3" s="2" t="s">
        <v>30</v>
      </c>
      <c r="E3" s="1">
        <v>1</v>
      </c>
      <c r="F3" s="1" t="s">
        <v>22</v>
      </c>
      <c r="G3" s="1" t="s">
        <v>31</v>
      </c>
      <c r="H3" s="1" t="str">
        <f>_xlfn.CONCAT(F3, "_", G3)</f>
        <v>EP_PG</v>
      </c>
      <c r="I3" s="1">
        <v>32.5</v>
      </c>
      <c r="J3" s="1">
        <v>20.29</v>
      </c>
      <c r="K3" s="1">
        <v>56.4</v>
      </c>
      <c r="L3" s="1">
        <f>K3*1.27</f>
        <v>71.628</v>
      </c>
      <c r="M3" s="1">
        <v>30.436756902527812</v>
      </c>
      <c r="N3" s="1">
        <v>0.78764709112907172</v>
      </c>
      <c r="O3" s="1">
        <v>67.447088864743506</v>
      </c>
      <c r="P3" s="1" t="s">
        <v>24</v>
      </c>
      <c r="Q3" s="1">
        <v>-27.301934286855008</v>
      </c>
      <c r="R3" s="1">
        <f>O3*67.25</f>
        <v>4535.8167261540011</v>
      </c>
      <c r="S3" s="1">
        <f>R3/1000</f>
        <v>4.5358167261540014</v>
      </c>
      <c r="T3" s="1">
        <f>N3/0.404686</f>
        <v>1.9463166285195725</v>
      </c>
      <c r="U3" s="1">
        <f>T3*0.907185</f>
        <v>1.7656692506435285</v>
      </c>
      <c r="V3" s="1">
        <v>92.21434278865361</v>
      </c>
      <c r="W3" s="1">
        <v>20.548843794242565</v>
      </c>
    </row>
    <row r="4" spans="1:23" x14ac:dyDescent="0.25">
      <c r="A4" s="1" t="s">
        <v>20</v>
      </c>
      <c r="B4" s="1">
        <v>2022</v>
      </c>
      <c r="C4" s="1" t="str">
        <f>_xlfn.CONCAT(A4,B4)</f>
        <v>LV2022</v>
      </c>
      <c r="D4" s="2" t="s">
        <v>37</v>
      </c>
      <c r="E4" s="1">
        <v>1</v>
      </c>
      <c r="F4" s="1" t="s">
        <v>38</v>
      </c>
      <c r="G4" s="1" t="s">
        <v>23</v>
      </c>
      <c r="H4" s="1" t="str">
        <f>_xlfn.CONCAT(F4, "_", G4)</f>
        <v>LP_CP</v>
      </c>
      <c r="I4" s="1">
        <v>32.94</v>
      </c>
      <c r="J4" s="1">
        <v>19.940000000000001</v>
      </c>
      <c r="K4" s="1">
        <v>55.1</v>
      </c>
      <c r="L4" s="1">
        <f>K4*1.27</f>
        <v>69.977000000000004</v>
      </c>
      <c r="M4" s="1">
        <v>23.024679362611735</v>
      </c>
      <c r="N4" s="1">
        <v>1.3171085691745539</v>
      </c>
      <c r="O4" s="1">
        <v>63.830683771641709</v>
      </c>
      <c r="P4" s="1" t="s">
        <v>24</v>
      </c>
      <c r="Q4" s="1">
        <v>-27.664179205000448</v>
      </c>
      <c r="R4" s="1">
        <f>O4*67.25</f>
        <v>4292.6134836429046</v>
      </c>
      <c r="S4" s="1">
        <f>R4/1000</f>
        <v>4.2926134836429046</v>
      </c>
      <c r="T4" s="1">
        <f>N4/0.404686</f>
        <v>3.2546432769469513</v>
      </c>
      <c r="U4" s="1">
        <f>T4*0.907185</f>
        <v>2.9525635611971199</v>
      </c>
      <c r="V4" s="1">
        <v>73.370377854111936</v>
      </c>
      <c r="W4" s="1">
        <v>22.701654601861428</v>
      </c>
    </row>
    <row r="5" spans="1:23" x14ac:dyDescent="0.25">
      <c r="A5" s="1" t="s">
        <v>20</v>
      </c>
      <c r="B5" s="1">
        <v>2022</v>
      </c>
      <c r="C5" s="1" t="str">
        <f>_xlfn.CONCAT(A5,B5)</f>
        <v>LV2022</v>
      </c>
      <c r="D5" s="2" t="s">
        <v>44</v>
      </c>
      <c r="E5" s="1">
        <v>1</v>
      </c>
      <c r="F5" s="1" t="s">
        <v>38</v>
      </c>
      <c r="G5" s="1" t="s">
        <v>31</v>
      </c>
      <c r="H5" s="1" t="str">
        <f>_xlfn.CONCAT(F5, "_", G5)</f>
        <v>LP_PG</v>
      </c>
      <c r="I5" s="1">
        <v>33.33</v>
      </c>
      <c r="J5" s="1">
        <v>20.09</v>
      </c>
      <c r="K5" s="1">
        <v>56.4</v>
      </c>
      <c r="L5" s="1">
        <f>K5*1.27</f>
        <v>71.628</v>
      </c>
      <c r="M5" s="1">
        <v>41.385235338638076</v>
      </c>
      <c r="N5" s="1">
        <v>1.8352291838415979</v>
      </c>
      <c r="O5" s="1">
        <v>66.808782027027092</v>
      </c>
      <c r="P5" s="1" t="s">
        <v>24</v>
      </c>
      <c r="Q5" s="1">
        <v>-27.708833661203503</v>
      </c>
      <c r="R5" s="1">
        <f>O5*67.25</f>
        <v>4492.8905913175722</v>
      </c>
      <c r="S5" s="1">
        <f>R5/1000</f>
        <v>4.4928905913175718</v>
      </c>
      <c r="T5" s="1">
        <f>N5/0.404686</f>
        <v>4.5349460664357011</v>
      </c>
      <c r="U5" s="1">
        <f>T5*0.907185</f>
        <v>4.1140350472794713</v>
      </c>
      <c r="V5" s="1">
        <v>99.68145620022753</v>
      </c>
      <c r="W5" s="1">
        <v>34.59830377794912</v>
      </c>
    </row>
    <row r="6" spans="1:23" x14ac:dyDescent="0.25">
      <c r="A6" s="1" t="s">
        <v>20</v>
      </c>
      <c r="B6" s="1">
        <v>2022</v>
      </c>
      <c r="C6" s="1" t="str">
        <f>_xlfn.CONCAT(A6,B6)</f>
        <v>LV2022</v>
      </c>
      <c r="D6" s="2" t="s">
        <v>45</v>
      </c>
      <c r="E6" s="1">
        <v>2</v>
      </c>
      <c r="F6" s="1" t="s">
        <v>38</v>
      </c>
      <c r="G6" s="1" t="s">
        <v>31</v>
      </c>
      <c r="H6" s="1" t="str">
        <f>_xlfn.CONCAT(F6, "_", G6)</f>
        <v>LP_PG</v>
      </c>
      <c r="I6" s="1">
        <v>32.549999999999997</v>
      </c>
      <c r="J6" s="1">
        <v>20.149999999999999</v>
      </c>
      <c r="K6" s="1">
        <v>56.4</v>
      </c>
      <c r="L6" s="1">
        <f>K6*1.27</f>
        <v>71.628</v>
      </c>
      <c r="M6" s="1">
        <v>26.854838709677434</v>
      </c>
      <c r="N6" s="1">
        <v>2.1890279270040396</v>
      </c>
      <c r="O6" s="1">
        <v>54.584238953185398</v>
      </c>
      <c r="P6" s="1" t="s">
        <v>24</v>
      </c>
      <c r="Q6" s="1">
        <v>-26.721768261108217</v>
      </c>
      <c r="R6" s="1">
        <f>O6*67.25</f>
        <v>3670.7900696017182</v>
      </c>
      <c r="S6" s="1">
        <f>R6/1000</f>
        <v>3.6707900696017184</v>
      </c>
      <c r="T6" s="1">
        <f>N6/0.404686</f>
        <v>5.4092010274732498</v>
      </c>
      <c r="U6" s="1">
        <f>T6*0.907185</f>
        <v>4.9071460341083206</v>
      </c>
      <c r="V6" s="1">
        <v>68.227671451355661</v>
      </c>
      <c r="W6" s="1">
        <v>46.547888774459324</v>
      </c>
    </row>
    <row r="7" spans="1:23" x14ac:dyDescent="0.25">
      <c r="A7" s="1" t="s">
        <v>20</v>
      </c>
      <c r="B7" s="1">
        <v>2022</v>
      </c>
      <c r="C7" s="1" t="str">
        <f>_xlfn.CONCAT(A7,B7)</f>
        <v>LV2022</v>
      </c>
      <c r="D7" s="2" t="s">
        <v>25</v>
      </c>
      <c r="E7" s="1">
        <v>2</v>
      </c>
      <c r="F7" s="1" t="s">
        <v>22</v>
      </c>
      <c r="G7" s="1" t="s">
        <v>23</v>
      </c>
      <c r="H7" s="1" t="str">
        <f>_xlfn.CONCAT(F7, "_", G7)</f>
        <v>EP_CP</v>
      </c>
      <c r="I7" s="1">
        <v>31.85</v>
      </c>
      <c r="J7" s="1">
        <v>20.52</v>
      </c>
      <c r="K7" s="1">
        <v>56.6</v>
      </c>
      <c r="L7" s="1">
        <f>K7*1.27</f>
        <v>71.882000000000005</v>
      </c>
      <c r="M7" s="1">
        <v>27.673744832703257</v>
      </c>
      <c r="N7" s="1">
        <v>0.23975009499214844</v>
      </c>
      <c r="O7" s="1">
        <v>47.184014956880652</v>
      </c>
      <c r="P7" s="1" t="s">
        <v>24</v>
      </c>
      <c r="Q7" s="1">
        <v>-26.930675166913531</v>
      </c>
      <c r="R7" s="1">
        <f>O7*67.25</f>
        <v>3173.1250058502237</v>
      </c>
      <c r="S7" s="1">
        <f>R7/1000</f>
        <v>3.1731250058502236</v>
      </c>
      <c r="T7" s="1">
        <f>N7/0.404686</f>
        <v>0.59243486305962756</v>
      </c>
      <c r="U7" s="1">
        <f>T7*0.907185</f>
        <v>0.53744802124474822</v>
      </c>
      <c r="V7" s="1">
        <v>93.294469069184814</v>
      </c>
      <c r="W7" s="1">
        <v>13.341674113792074</v>
      </c>
    </row>
    <row r="8" spans="1:23" x14ac:dyDescent="0.25">
      <c r="A8" s="1" t="s">
        <v>20</v>
      </c>
      <c r="B8" s="1">
        <v>2022</v>
      </c>
      <c r="C8" s="1" t="str">
        <f>_xlfn.CONCAT(A8,B8)</f>
        <v>LV2022</v>
      </c>
      <c r="D8" s="2" t="s">
        <v>39</v>
      </c>
      <c r="E8" s="1">
        <v>2</v>
      </c>
      <c r="F8" s="1" t="s">
        <v>38</v>
      </c>
      <c r="G8" s="1" t="s">
        <v>23</v>
      </c>
      <c r="H8" s="1" t="str">
        <f>_xlfn.CONCAT(F8, "_", G8)</f>
        <v>LP_CP</v>
      </c>
      <c r="I8" s="1">
        <v>33.32</v>
      </c>
      <c r="J8" s="1">
        <v>19.829999999999998</v>
      </c>
      <c r="K8" s="1">
        <v>56.6</v>
      </c>
      <c r="L8" s="1">
        <f>K8*1.27</f>
        <v>71.882000000000005</v>
      </c>
      <c r="M8" s="1">
        <v>27.07161413054596</v>
      </c>
      <c r="N8" s="1">
        <v>0.9537183511335392</v>
      </c>
      <c r="O8" s="1">
        <v>51.064547017313373</v>
      </c>
      <c r="P8" s="1" t="s">
        <v>24</v>
      </c>
      <c r="Q8" s="1">
        <v>-27.019576842023689</v>
      </c>
      <c r="R8" s="1">
        <f>O8*67.25</f>
        <v>3434.0907869143243</v>
      </c>
      <c r="S8" s="1">
        <f>R8/1000</f>
        <v>3.4340907869143242</v>
      </c>
      <c r="T8" s="1">
        <f>N8/0.404686</f>
        <v>2.3566872862751347</v>
      </c>
      <c r="U8" s="1">
        <f>T8*0.907185</f>
        <v>2.1379513557995082</v>
      </c>
      <c r="V8" s="1">
        <v>79.908256880733944</v>
      </c>
      <c r="W8" s="1">
        <v>25.298974943052389</v>
      </c>
    </row>
    <row r="9" spans="1:23" x14ac:dyDescent="0.25">
      <c r="A9" s="1" t="s">
        <v>20</v>
      </c>
      <c r="B9" s="1">
        <v>2022</v>
      </c>
      <c r="C9" s="1" t="str">
        <f>_xlfn.CONCAT(A9,B9)</f>
        <v>LV2022</v>
      </c>
      <c r="D9" s="2" t="s">
        <v>32</v>
      </c>
      <c r="E9" s="1">
        <v>2</v>
      </c>
      <c r="F9" s="1" t="s">
        <v>22</v>
      </c>
      <c r="G9" s="1" t="s">
        <v>31</v>
      </c>
      <c r="H9" s="1" t="str">
        <f>_xlfn.CONCAT(F9, "_", G9)</f>
        <v>EP_PG</v>
      </c>
      <c r="I9" s="1">
        <v>32.65</v>
      </c>
      <c r="J9" s="1">
        <v>19.98</v>
      </c>
      <c r="K9" s="1">
        <v>55.8</v>
      </c>
      <c r="L9" s="1">
        <f>K9*1.27</f>
        <v>70.866</v>
      </c>
      <c r="M9" s="1">
        <v>19.423970503767855</v>
      </c>
      <c r="N9" s="1">
        <v>0.58320993161031365</v>
      </c>
      <c r="O9" s="1">
        <v>54.358130261455145</v>
      </c>
      <c r="P9" s="1" t="s">
        <v>24</v>
      </c>
      <c r="Q9" s="1">
        <v>-27.126472312007628</v>
      </c>
      <c r="R9" s="1">
        <f>O9*67.25</f>
        <v>3655.5842600828587</v>
      </c>
      <c r="S9" s="1">
        <f>R9/1000</f>
        <v>3.6555842600828585</v>
      </c>
      <c r="T9" s="1">
        <f>N9/0.404686</f>
        <v>1.4411418522269455</v>
      </c>
      <c r="U9" s="1">
        <f>T9*0.907185</f>
        <v>1.3073822712125016</v>
      </c>
      <c r="V9" s="1">
        <v>82.979512195121956</v>
      </c>
      <c r="W9" s="1">
        <v>19.025217391304352</v>
      </c>
    </row>
    <row r="10" spans="1:23" x14ac:dyDescent="0.25">
      <c r="A10" s="1" t="s">
        <v>20</v>
      </c>
      <c r="B10" s="1">
        <v>2022</v>
      </c>
      <c r="C10" s="1" t="str">
        <f>_xlfn.CONCAT(A10,B10)</f>
        <v>LV2022</v>
      </c>
      <c r="D10" s="2" t="s">
        <v>40</v>
      </c>
      <c r="E10" s="1">
        <v>3</v>
      </c>
      <c r="F10" s="1" t="s">
        <v>38</v>
      </c>
      <c r="G10" s="1" t="s">
        <v>23</v>
      </c>
      <c r="H10" s="1" t="str">
        <f>_xlfn.CONCAT(F10, "_", G10)</f>
        <v>LP_CP</v>
      </c>
      <c r="I10" s="1">
        <v>32.659999999999997</v>
      </c>
      <c r="J10" s="1">
        <v>20.13</v>
      </c>
      <c r="K10" s="1">
        <v>55</v>
      </c>
      <c r="L10" s="1">
        <f>K10*1.27</f>
        <v>69.849999999999994</v>
      </c>
      <c r="M10" s="1">
        <v>22.754229352643733</v>
      </c>
      <c r="N10" s="1">
        <v>1.0226683875247875</v>
      </c>
      <c r="O10" s="1">
        <v>60.499749239190528</v>
      </c>
      <c r="P10" s="1" t="s">
        <v>24</v>
      </c>
      <c r="Q10" s="1">
        <v>-26.78</v>
      </c>
      <c r="R10" s="1">
        <f>O10*67.25</f>
        <v>4068.6081363355629</v>
      </c>
      <c r="S10" s="1">
        <f>R10/1000</f>
        <v>4.0686081363355626</v>
      </c>
      <c r="T10" s="1">
        <f>N10/0.404686</f>
        <v>2.5270663860988209</v>
      </c>
      <c r="U10" s="1">
        <f>T10*0.907185</f>
        <v>2.2925167194730589</v>
      </c>
      <c r="V10" s="1">
        <v>64.760287267080741</v>
      </c>
      <c r="W10" s="1">
        <v>21.795300000000001</v>
      </c>
    </row>
    <row r="11" spans="1:23" x14ac:dyDescent="0.25">
      <c r="A11" s="1" t="s">
        <v>20</v>
      </c>
      <c r="B11" s="1">
        <v>2022</v>
      </c>
      <c r="C11" s="1" t="str">
        <f>_xlfn.CONCAT(A11,B11)</f>
        <v>LV2022</v>
      </c>
      <c r="D11" s="2" t="s">
        <v>33</v>
      </c>
      <c r="E11" s="1">
        <v>3</v>
      </c>
      <c r="F11" s="1" t="s">
        <v>22</v>
      </c>
      <c r="G11" s="1" t="s">
        <v>31</v>
      </c>
      <c r="H11" s="1" t="str">
        <f>_xlfn.CONCAT(F11, "_", G11)</f>
        <v>EP_PG</v>
      </c>
      <c r="I11" s="1">
        <v>32.14</v>
      </c>
      <c r="J11" s="1">
        <v>20.260000000000002</v>
      </c>
      <c r="K11" s="1">
        <v>57.6</v>
      </c>
      <c r="L11" s="1">
        <f>K11*1.27</f>
        <v>73.152000000000001</v>
      </c>
      <c r="M11" s="1">
        <v>25.174009822280322</v>
      </c>
      <c r="N11" s="1">
        <v>0.44446532644857173</v>
      </c>
      <c r="O11" s="1">
        <v>69.4413808655503</v>
      </c>
      <c r="P11" s="1" t="s">
        <v>24</v>
      </c>
      <c r="Q11" s="1">
        <v>-27.323580295160482</v>
      </c>
      <c r="R11" s="1">
        <f>O11*67.25</f>
        <v>4669.9328632082579</v>
      </c>
      <c r="S11" s="1">
        <f>R11/1000</f>
        <v>4.669932863208258</v>
      </c>
      <c r="T11" s="1">
        <f>N11/0.404686</f>
        <v>1.098296769467122</v>
      </c>
      <c r="U11" s="1">
        <f>T11*0.907185</f>
        <v>0.99635835480903101</v>
      </c>
      <c r="V11" s="1">
        <v>64.612983770287144</v>
      </c>
      <c r="W11" s="1">
        <v>17.435500000000001</v>
      </c>
    </row>
    <row r="12" spans="1:23" x14ac:dyDescent="0.25">
      <c r="A12" s="1" t="s">
        <v>20</v>
      </c>
      <c r="B12" s="1">
        <v>2022</v>
      </c>
      <c r="C12" s="1" t="str">
        <f>_xlfn.CONCAT(A12,B12)</f>
        <v>LV2022</v>
      </c>
      <c r="D12" s="2" t="s">
        <v>46</v>
      </c>
      <c r="E12" s="1">
        <v>3</v>
      </c>
      <c r="F12" s="1" t="s">
        <v>38</v>
      </c>
      <c r="G12" s="1" t="s">
        <v>31</v>
      </c>
      <c r="H12" s="1" t="str">
        <f>_xlfn.CONCAT(F12, "_", G12)</f>
        <v>LP_PG</v>
      </c>
      <c r="I12" s="1">
        <v>32.65</v>
      </c>
      <c r="J12" s="1">
        <v>20.149999999999999</v>
      </c>
      <c r="K12" s="1">
        <v>56.5</v>
      </c>
      <c r="L12" s="1">
        <f>K12*1.27</f>
        <v>71.754999999999995</v>
      </c>
      <c r="M12" s="1">
        <v>28.530000896887802</v>
      </c>
      <c r="N12" s="1">
        <v>3.1750798035144019</v>
      </c>
      <c r="O12" s="1">
        <v>70.909086399923311</v>
      </c>
      <c r="P12" s="1" t="s">
        <v>24</v>
      </c>
      <c r="Q12" s="1">
        <v>-27.190140017992896</v>
      </c>
      <c r="R12" s="1">
        <f>O12*67.25</f>
        <v>4768.6360603948424</v>
      </c>
      <c r="S12" s="1">
        <f>R12/1000</f>
        <v>4.7686360603948428</v>
      </c>
      <c r="T12" s="1">
        <f>N12/0.404686</f>
        <v>7.8457861243393694</v>
      </c>
      <c r="U12" s="1">
        <f>T12*0.907185</f>
        <v>7.117579485208811</v>
      </c>
      <c r="V12" s="1">
        <v>74.595452683326513</v>
      </c>
      <c r="W12" s="1">
        <v>38.904299999999999</v>
      </c>
    </row>
    <row r="13" spans="1:23" x14ac:dyDescent="0.25">
      <c r="A13" s="1" t="s">
        <v>20</v>
      </c>
      <c r="B13" s="1">
        <v>2022</v>
      </c>
      <c r="C13" s="1" t="str">
        <f>_xlfn.CONCAT(A13,B13)</f>
        <v>LV2022</v>
      </c>
      <c r="D13" s="2" t="s">
        <v>26</v>
      </c>
      <c r="E13" s="1">
        <v>3</v>
      </c>
      <c r="F13" s="1" t="s">
        <v>22</v>
      </c>
      <c r="G13" s="1" t="s">
        <v>23</v>
      </c>
      <c r="H13" s="1" t="str">
        <f>_xlfn.CONCAT(F13, "_", G13)</f>
        <v>EP_CP</v>
      </c>
      <c r="I13" s="1">
        <v>31.82</v>
      </c>
      <c r="J13" s="1">
        <v>20.25</v>
      </c>
      <c r="K13" s="1">
        <v>56.7</v>
      </c>
      <c r="L13" s="1">
        <f>K13*1.27</f>
        <v>72.009</v>
      </c>
      <c r="M13" s="1">
        <v>25.177682945130886</v>
      </c>
      <c r="N13" s="1">
        <v>0.22753281572419884</v>
      </c>
      <c r="O13" s="1">
        <v>59.033711173045617</v>
      </c>
      <c r="P13" s="1" t="s">
        <v>24</v>
      </c>
      <c r="Q13" s="1">
        <v>-27.025242779004774</v>
      </c>
      <c r="R13" s="1">
        <f>O13*67.25</f>
        <v>3970.017076387318</v>
      </c>
      <c r="S13" s="1">
        <f>R13/1000</f>
        <v>3.9700170763873182</v>
      </c>
      <c r="T13" s="1">
        <f>N13/0.404686</f>
        <v>0.56224533520852915</v>
      </c>
      <c r="U13" s="1">
        <f>T13*0.907185</f>
        <v>0.51006053442114951</v>
      </c>
      <c r="V13" s="1">
        <v>93.56510364258402</v>
      </c>
      <c r="W13" s="1">
        <v>14.694800000000001</v>
      </c>
    </row>
    <row r="14" spans="1:23" x14ac:dyDescent="0.25">
      <c r="A14" s="1" t="s">
        <v>20</v>
      </c>
      <c r="B14" s="1">
        <v>2022</v>
      </c>
      <c r="C14" s="1" t="str">
        <f>_xlfn.CONCAT(A14,B14)</f>
        <v>LV2022</v>
      </c>
      <c r="D14" s="2" t="s">
        <v>27</v>
      </c>
      <c r="E14" s="1">
        <v>4</v>
      </c>
      <c r="F14" s="1" t="s">
        <v>22</v>
      </c>
      <c r="G14" s="1" t="s">
        <v>23</v>
      </c>
      <c r="H14" s="1" t="str">
        <f>_xlfn.CONCAT(F14, "_", G14)</f>
        <v>EP_CP</v>
      </c>
      <c r="I14" s="1">
        <v>32.54</v>
      </c>
      <c r="J14" s="1">
        <v>20.010000000000002</v>
      </c>
      <c r="K14" s="1">
        <v>55.5</v>
      </c>
      <c r="L14" s="1">
        <f>K14*1.27</f>
        <v>70.484999999999999</v>
      </c>
      <c r="M14" s="1">
        <v>32.131118085569696</v>
      </c>
      <c r="N14" s="1">
        <v>0.27942823133025996</v>
      </c>
      <c r="O14" s="1">
        <v>55.480336378965973</v>
      </c>
      <c r="P14" s="1" t="s">
        <v>24</v>
      </c>
      <c r="Q14" s="1">
        <v>-26.951117916831596</v>
      </c>
      <c r="R14" s="1">
        <f>O14*67.25</f>
        <v>3731.0526214854617</v>
      </c>
      <c r="S14" s="1">
        <f>R14/1000</f>
        <v>3.7310526214854618</v>
      </c>
      <c r="T14" s="1">
        <f>N14/0.404686</f>
        <v>0.69048158653934155</v>
      </c>
      <c r="U14" s="1">
        <f>T14*0.907185</f>
        <v>0.62639453808469259</v>
      </c>
      <c r="V14" s="1">
        <v>61.777013752455801</v>
      </c>
      <c r="W14" s="1">
        <v>11.4034</v>
      </c>
    </row>
    <row r="15" spans="1:23" x14ac:dyDescent="0.25">
      <c r="A15" s="1" t="s">
        <v>20</v>
      </c>
      <c r="B15" s="1">
        <v>2022</v>
      </c>
      <c r="C15" s="1" t="str">
        <f>_xlfn.CONCAT(A15,B15)</f>
        <v>LV2022</v>
      </c>
      <c r="D15" s="2" t="s">
        <v>47</v>
      </c>
      <c r="E15" s="1">
        <v>4</v>
      </c>
      <c r="F15" s="1" t="s">
        <v>38</v>
      </c>
      <c r="G15" s="1" t="s">
        <v>31</v>
      </c>
      <c r="H15" s="1" t="str">
        <f>_xlfn.CONCAT(F15, "_", G15)</f>
        <v>LP_PG</v>
      </c>
      <c r="I15" s="1">
        <v>32.4</v>
      </c>
      <c r="J15" s="1">
        <v>20.22</v>
      </c>
      <c r="K15" s="1">
        <v>56.4</v>
      </c>
      <c r="L15" s="1">
        <f>K15*1.27</f>
        <v>71.628</v>
      </c>
      <c r="M15" s="1">
        <v>41.203025501509757</v>
      </c>
      <c r="N15" s="1">
        <v>2.8867926434848532</v>
      </c>
      <c r="O15" s="1">
        <v>54.295433456078605</v>
      </c>
      <c r="P15" s="1" t="s">
        <v>24</v>
      </c>
      <c r="Q15" s="1">
        <v>-27.299770930506067</v>
      </c>
      <c r="R15" s="1">
        <f>O15*67.25</f>
        <v>3651.3678999212862</v>
      </c>
      <c r="S15" s="1">
        <f>R15/1000</f>
        <v>3.651367899921286</v>
      </c>
      <c r="T15" s="1">
        <f>N15/0.404686</f>
        <v>7.1334136675962432</v>
      </c>
      <c r="U15" s="1">
        <f>T15*0.907185</f>
        <v>6.4713258780382983</v>
      </c>
      <c r="V15" s="1">
        <v>72.385209264526608</v>
      </c>
      <c r="W15" s="1">
        <v>43.783499999999997</v>
      </c>
    </row>
    <row r="16" spans="1:23" x14ac:dyDescent="0.25">
      <c r="A16" s="1" t="s">
        <v>20</v>
      </c>
      <c r="B16" s="1">
        <v>2022</v>
      </c>
      <c r="C16" s="1" t="str">
        <f>_xlfn.CONCAT(A16,B16)</f>
        <v>LV2022</v>
      </c>
      <c r="D16" s="2" t="s">
        <v>34</v>
      </c>
      <c r="E16" s="1">
        <v>4</v>
      </c>
      <c r="F16" s="1" t="s">
        <v>22</v>
      </c>
      <c r="G16" s="1" t="s">
        <v>31</v>
      </c>
      <c r="H16" s="1" t="str">
        <f>_xlfn.CONCAT(F16, "_", G16)</f>
        <v>EP_PG</v>
      </c>
      <c r="I16" s="1">
        <v>33.06</v>
      </c>
      <c r="J16" s="1">
        <v>19.97</v>
      </c>
      <c r="K16" s="1">
        <v>56.4</v>
      </c>
      <c r="L16" s="1">
        <f>K16*1.27</f>
        <v>71.628</v>
      </c>
      <c r="M16" s="1">
        <v>29.254073730010532</v>
      </c>
      <c r="N16" s="1">
        <v>0.69963475246342754</v>
      </c>
      <c r="O16" s="1">
        <v>52.756693775188559</v>
      </c>
      <c r="P16" s="1" t="s">
        <v>24</v>
      </c>
      <c r="Q16" s="1">
        <v>-26.760400907145588</v>
      </c>
      <c r="R16" s="1">
        <f>O16*67.25</f>
        <v>3547.8876563814306</v>
      </c>
      <c r="S16" s="1">
        <f>R16/1000</f>
        <v>3.5478876563814308</v>
      </c>
      <c r="T16" s="1">
        <f>N16/0.404686</f>
        <v>1.7288335955862757</v>
      </c>
      <c r="U16" s="1">
        <f>T16*0.907185</f>
        <v>1.5683719054119356</v>
      </c>
      <c r="V16" s="1">
        <v>54.573552425665099</v>
      </c>
      <c r="W16" s="1">
        <v>17.4984</v>
      </c>
    </row>
    <row r="17" spans="1:23" x14ac:dyDescent="0.25">
      <c r="A17" s="1" t="s">
        <v>20</v>
      </c>
      <c r="B17" s="1">
        <v>2022</v>
      </c>
      <c r="C17" s="1" t="str">
        <f>_xlfn.CONCAT(A17,B17)</f>
        <v>LV2022</v>
      </c>
      <c r="D17" s="2" t="s">
        <v>41</v>
      </c>
      <c r="E17" s="1">
        <v>4</v>
      </c>
      <c r="F17" s="1" t="s">
        <v>38</v>
      </c>
      <c r="G17" s="1" t="s">
        <v>23</v>
      </c>
      <c r="H17" s="1" t="str">
        <f>_xlfn.CONCAT(F17, "_", G17)</f>
        <v>LP_CP</v>
      </c>
      <c r="I17" s="1">
        <v>31.68</v>
      </c>
      <c r="J17" s="1">
        <v>20.37</v>
      </c>
      <c r="K17" s="1">
        <v>56</v>
      </c>
      <c r="L17" s="1">
        <f>K17*1.27</f>
        <v>71.12</v>
      </c>
      <c r="M17" s="1">
        <v>38.521330981494202</v>
      </c>
      <c r="N17" s="1">
        <v>1.0134991788358374</v>
      </c>
      <c r="O17" s="1">
        <v>43.370848612863142</v>
      </c>
      <c r="P17" s="1" t="s">
        <v>24</v>
      </c>
      <c r="Q17" s="1">
        <v>-27.268812870157944</v>
      </c>
      <c r="R17" s="1">
        <f>O17*67.25</f>
        <v>2916.6895692150465</v>
      </c>
      <c r="S17" s="1">
        <f>R17/1000</f>
        <v>2.9166895692150465</v>
      </c>
      <c r="T17" s="1">
        <f>N17/0.404686</f>
        <v>2.5044087980207803</v>
      </c>
      <c r="U17" s="1">
        <f>T17*0.907185</f>
        <v>2.2719620954324817</v>
      </c>
      <c r="V17" s="1">
        <v>74.511897498474681</v>
      </c>
      <c r="W17" s="1">
        <v>22.6509</v>
      </c>
    </row>
    <row r="18" spans="1:23" x14ac:dyDescent="0.25">
      <c r="A18" s="1" t="s">
        <v>20</v>
      </c>
      <c r="B18" s="1">
        <v>2022</v>
      </c>
      <c r="C18" s="1" t="str">
        <f>_xlfn.CONCAT(A18,B18)</f>
        <v>LV2022</v>
      </c>
      <c r="D18" s="2" t="s">
        <v>35</v>
      </c>
      <c r="E18" s="1">
        <v>5</v>
      </c>
      <c r="F18" s="1" t="s">
        <v>22</v>
      </c>
      <c r="G18" s="1" t="s">
        <v>31</v>
      </c>
      <c r="H18" s="1" t="str">
        <f>_xlfn.CONCAT(F18, "_", G18)</f>
        <v>EP_PG</v>
      </c>
      <c r="I18" s="1">
        <v>32.64</v>
      </c>
      <c r="J18" s="1">
        <v>19.98</v>
      </c>
      <c r="K18" s="1">
        <v>56.3</v>
      </c>
      <c r="L18" s="1">
        <f>K18*1.27</f>
        <v>71.500999999999991</v>
      </c>
      <c r="M18" s="1">
        <v>36.609270180300456</v>
      </c>
      <c r="N18" s="1">
        <v>0.60480583102244567</v>
      </c>
      <c r="O18" s="1">
        <v>58.675538997649873</v>
      </c>
      <c r="P18" s="1" t="s">
        <v>24</v>
      </c>
      <c r="Q18" s="1">
        <v>-26.921188450514727</v>
      </c>
      <c r="R18" s="1">
        <f>O18*67.25</f>
        <v>3945.9299975919539</v>
      </c>
      <c r="S18" s="1">
        <f>R18/1000</f>
        <v>3.945929997591954</v>
      </c>
      <c r="T18" s="1">
        <f>N18/0.404686</f>
        <v>1.4945064346739094</v>
      </c>
      <c r="U18" s="1">
        <f>T18*0.907185</f>
        <v>1.3557938199396506</v>
      </c>
      <c r="V18" s="1">
        <v>54.528191072826942</v>
      </c>
      <c r="W18" s="1">
        <v>16.524799999999999</v>
      </c>
    </row>
    <row r="19" spans="1:23" x14ac:dyDescent="0.25">
      <c r="A19" s="1" t="s">
        <v>20</v>
      </c>
      <c r="B19" s="1">
        <v>2022</v>
      </c>
      <c r="C19" s="1" t="str">
        <f>_xlfn.CONCAT(A19,B19)</f>
        <v>LV2022</v>
      </c>
      <c r="D19" s="2" t="s">
        <v>42</v>
      </c>
      <c r="E19" s="1">
        <v>5</v>
      </c>
      <c r="F19" s="1" t="s">
        <v>38</v>
      </c>
      <c r="G19" s="1" t="s">
        <v>23</v>
      </c>
      <c r="H19" s="1" t="str">
        <f>_xlfn.CONCAT(F19, "_", G19)</f>
        <v>LP_CP</v>
      </c>
      <c r="I19" s="1">
        <v>33.090000000000003</v>
      </c>
      <c r="J19" s="1">
        <v>20.02</v>
      </c>
      <c r="K19" s="1">
        <v>56</v>
      </c>
      <c r="L19" s="1">
        <f>K19*1.27</f>
        <v>71.12</v>
      </c>
      <c r="M19" s="1">
        <v>30.206414896089459</v>
      </c>
      <c r="N19" s="1">
        <v>1.3163243605366834</v>
      </c>
      <c r="O19" s="1">
        <v>60.081548207583225</v>
      </c>
      <c r="P19" s="1" t="s">
        <v>24</v>
      </c>
      <c r="Q19" s="1">
        <v>-27.341698280013077</v>
      </c>
      <c r="R19" s="1">
        <f>O19*67.25</f>
        <v>4040.4841169599717</v>
      </c>
      <c r="S19" s="1">
        <f>R19/1000</f>
        <v>4.0404841169599717</v>
      </c>
      <c r="T19" s="1">
        <f>N19/0.404686</f>
        <v>3.2527054569139615</v>
      </c>
      <c r="U19" s="1">
        <f>T19*0.907185</f>
        <v>2.9508055999304923</v>
      </c>
      <c r="V19" s="1">
        <v>81.141479099678463</v>
      </c>
      <c r="W19" s="1">
        <v>20.659099999999999</v>
      </c>
    </row>
    <row r="20" spans="1:23" x14ac:dyDescent="0.25">
      <c r="A20" s="1" t="s">
        <v>20</v>
      </c>
      <c r="B20" s="1">
        <v>2022</v>
      </c>
      <c r="C20" s="1" t="str">
        <f>_xlfn.CONCAT(A20,B20)</f>
        <v>LV2022</v>
      </c>
      <c r="D20" s="2" t="s">
        <v>28</v>
      </c>
      <c r="E20" s="1">
        <v>5</v>
      </c>
      <c r="F20" s="1" t="s">
        <v>22</v>
      </c>
      <c r="G20" s="1" t="s">
        <v>23</v>
      </c>
      <c r="H20" s="1" t="str">
        <f>_xlfn.CONCAT(F20, "_", G20)</f>
        <v>EP_CP</v>
      </c>
      <c r="I20" s="1">
        <v>32.56</v>
      </c>
      <c r="J20" s="1">
        <v>20.22</v>
      </c>
      <c r="K20" s="1">
        <v>53.9</v>
      </c>
      <c r="L20" s="1">
        <f>K20*1.27</f>
        <v>68.453000000000003</v>
      </c>
      <c r="M20" s="1">
        <v>41.83443451224251</v>
      </c>
      <c r="N20" s="1">
        <v>0.30240568316447708</v>
      </c>
      <c r="O20" s="1">
        <v>54.608917482961274</v>
      </c>
      <c r="P20" s="1" t="s">
        <v>24</v>
      </c>
      <c r="Q20" s="1">
        <v>-26.969363563826551</v>
      </c>
      <c r="R20" s="1">
        <f>O20*67.25</f>
        <v>3672.4497007291457</v>
      </c>
      <c r="S20" s="1">
        <f>R20/1000</f>
        <v>3.6724497007291457</v>
      </c>
      <c r="T20" s="1">
        <f>N20/0.404686</f>
        <v>0.74726005635104031</v>
      </c>
      <c r="U20" s="1">
        <f>T20*0.907185</f>
        <v>0.6779031142208185</v>
      </c>
      <c r="V20" s="1">
        <v>72.161422708618318</v>
      </c>
      <c r="W20" s="1">
        <v>11.7399</v>
      </c>
    </row>
    <row r="21" spans="1:23" x14ac:dyDescent="0.25">
      <c r="A21" s="1" t="s">
        <v>20</v>
      </c>
      <c r="B21" s="1">
        <v>2022</v>
      </c>
      <c r="C21" s="1" t="str">
        <f>_xlfn.CONCAT(A21,B21)</f>
        <v>LV2022</v>
      </c>
      <c r="D21" s="2" t="s">
        <v>48</v>
      </c>
      <c r="E21" s="1">
        <v>5</v>
      </c>
      <c r="F21" s="1" t="s">
        <v>38</v>
      </c>
      <c r="G21" s="1" t="s">
        <v>31</v>
      </c>
      <c r="H21" s="1" t="str">
        <f>_xlfn.CONCAT(F21, "_", G21)</f>
        <v>LP_PG</v>
      </c>
      <c r="I21" s="1">
        <v>31.83</v>
      </c>
      <c r="J21" s="1">
        <v>20.46</v>
      </c>
      <c r="K21" s="1">
        <v>55.3</v>
      </c>
      <c r="L21" s="1">
        <f>K21*1.27</f>
        <v>70.230999999999995</v>
      </c>
      <c r="M21" s="1">
        <v>34.98736883015934</v>
      </c>
      <c r="N21" s="1">
        <v>2.6681190810016724</v>
      </c>
      <c r="O21" s="1">
        <v>55.578717004423829</v>
      </c>
      <c r="P21" s="1" t="s">
        <v>24</v>
      </c>
      <c r="Q21" s="1">
        <v>-27.666076402680165</v>
      </c>
      <c r="R21" s="1">
        <f>O21*67.25</f>
        <v>3737.6687185475025</v>
      </c>
      <c r="S21" s="1">
        <f>R21/1000</f>
        <v>3.7376687185475026</v>
      </c>
      <c r="T21" s="1">
        <f>N21/0.404686</f>
        <v>6.5930600045508676</v>
      </c>
      <c r="U21" s="1">
        <f>T21*0.907185</f>
        <v>5.9811251402284791</v>
      </c>
      <c r="V21" s="1">
        <v>86.604938271604951</v>
      </c>
      <c r="W21" s="1">
        <v>37.525199999999998</v>
      </c>
    </row>
    <row r="22" spans="1:23" x14ac:dyDescent="0.25">
      <c r="A22" s="1" t="s">
        <v>20</v>
      </c>
      <c r="B22" s="1">
        <v>2022</v>
      </c>
      <c r="C22" s="1" t="str">
        <f>_xlfn.CONCAT(A22,B22)</f>
        <v>LV2022</v>
      </c>
      <c r="D22" s="2" t="s">
        <v>29</v>
      </c>
      <c r="E22" s="1">
        <v>6</v>
      </c>
      <c r="F22" s="1" t="s">
        <v>22</v>
      </c>
      <c r="G22" s="1" t="s">
        <v>23</v>
      </c>
      <c r="H22" s="1" t="str">
        <f>_xlfn.CONCAT(F22, "_", G22)</f>
        <v>EP_CP</v>
      </c>
      <c r="I22" s="1">
        <v>33.630000000000003</v>
      </c>
      <c r="J22" s="1">
        <v>19.63</v>
      </c>
      <c r="K22" s="1">
        <v>56.4</v>
      </c>
      <c r="L22" s="1">
        <f>K22*1.27</f>
        <v>71.628</v>
      </c>
      <c r="M22" s="1">
        <v>52.59653414416681</v>
      </c>
      <c r="N22" s="1">
        <v>0.22473068745173333</v>
      </c>
      <c r="O22" s="1">
        <v>52.165076047858925</v>
      </c>
      <c r="P22" s="1" t="s">
        <v>24</v>
      </c>
      <c r="Q22" s="1">
        <v>-26.76830869640758</v>
      </c>
      <c r="R22" s="1">
        <f>O22*67.25</f>
        <v>3508.1013642185126</v>
      </c>
      <c r="S22" s="1">
        <f>R22/1000</f>
        <v>3.5081013642185126</v>
      </c>
      <c r="T22" s="1">
        <f>N22/0.404686</f>
        <v>0.55532113157295615</v>
      </c>
      <c r="U22" s="1">
        <f>T22*0.907185</f>
        <v>0.50377900074601223</v>
      </c>
      <c r="V22" s="1">
        <v>103.14968604415637</v>
      </c>
      <c r="W22" s="1">
        <v>11.964499999999999</v>
      </c>
    </row>
    <row r="23" spans="1:23" x14ac:dyDescent="0.25">
      <c r="A23" s="1" t="s">
        <v>20</v>
      </c>
      <c r="B23" s="1">
        <v>2022</v>
      </c>
      <c r="C23" s="1" t="str">
        <f>_xlfn.CONCAT(A23,B23)</f>
        <v>LV2022</v>
      </c>
      <c r="D23" s="2" t="s">
        <v>43</v>
      </c>
      <c r="E23" s="1">
        <v>6</v>
      </c>
      <c r="F23" s="1" t="s">
        <v>38</v>
      </c>
      <c r="G23" s="1" t="s">
        <v>23</v>
      </c>
      <c r="H23" s="1" t="str">
        <f>_xlfn.CONCAT(F23, "_", G23)</f>
        <v>LP_CP</v>
      </c>
      <c r="I23" s="1">
        <v>33.28</v>
      </c>
      <c r="J23" s="1">
        <v>19.78</v>
      </c>
      <c r="K23" s="1">
        <v>56.4</v>
      </c>
      <c r="L23" s="1">
        <f>K23*1.27</f>
        <v>71.628</v>
      </c>
      <c r="M23" s="1">
        <v>36.299337689968389</v>
      </c>
      <c r="N23" s="1">
        <v>1.3708570227393853</v>
      </c>
      <c r="O23" s="1">
        <v>61.571264322567139</v>
      </c>
      <c r="P23" s="1" t="s">
        <v>24</v>
      </c>
      <c r="Q23" s="1">
        <v>-27.132301887673091</v>
      </c>
      <c r="R23" s="1">
        <f>O23*67.25</f>
        <v>4140.6675256926401</v>
      </c>
      <c r="S23" s="1">
        <f>R23/1000</f>
        <v>4.1406675256926402</v>
      </c>
      <c r="T23" s="1">
        <f>N23/0.404686</f>
        <v>3.3874584807465178</v>
      </c>
      <c r="U23" s="1">
        <f>T23*0.907185</f>
        <v>3.0730515218560299</v>
      </c>
      <c r="V23" s="1">
        <v>89.619586048294366</v>
      </c>
      <c r="W23" s="1">
        <v>19.5594</v>
      </c>
    </row>
    <row r="24" spans="1:23" x14ac:dyDescent="0.25">
      <c r="A24" s="1" t="s">
        <v>20</v>
      </c>
      <c r="B24" s="1">
        <v>2022</v>
      </c>
      <c r="C24" s="1" t="str">
        <f>_xlfn.CONCAT(A24,B24)</f>
        <v>LV2022</v>
      </c>
      <c r="D24" s="2" t="s">
        <v>36</v>
      </c>
      <c r="E24" s="1">
        <v>6</v>
      </c>
      <c r="F24" s="1" t="s">
        <v>22</v>
      </c>
      <c r="G24" s="1" t="s">
        <v>31</v>
      </c>
      <c r="H24" s="1" t="str">
        <f>_xlfn.CONCAT(F24, "_", G24)</f>
        <v>EP_PG</v>
      </c>
      <c r="I24" s="1">
        <v>32.22</v>
      </c>
      <c r="J24" s="1">
        <v>20.170000000000002</v>
      </c>
      <c r="K24" s="1">
        <v>56.6</v>
      </c>
      <c r="L24" s="1">
        <f>K24*1.27</f>
        <v>71.882000000000005</v>
      </c>
      <c r="M24" s="1">
        <v>39.642440730664603</v>
      </c>
      <c r="N24" s="1">
        <v>0.52276554275289377</v>
      </c>
      <c r="O24" s="1">
        <v>63.904052373678077</v>
      </c>
      <c r="P24" s="1" t="s">
        <v>24</v>
      </c>
      <c r="Q24" s="1">
        <v>-27.430748291267406</v>
      </c>
      <c r="R24" s="1">
        <f>O24*67.25</f>
        <v>4297.5475221298511</v>
      </c>
      <c r="S24" s="1">
        <f>R24/1000</f>
        <v>4.2975475221298511</v>
      </c>
      <c r="T24" s="1">
        <f>N24/0.404686</f>
        <v>1.2917806466072308</v>
      </c>
      <c r="U24" s="1">
        <f>T24*0.907185</f>
        <v>1.1718840258923806</v>
      </c>
      <c r="V24" s="1">
        <v>56.850602902105045</v>
      </c>
      <c r="W24" s="1">
        <v>17.1233</v>
      </c>
    </row>
    <row r="25" spans="1:23" x14ac:dyDescent="0.25">
      <c r="A25" s="1" t="s">
        <v>20</v>
      </c>
      <c r="B25" s="1">
        <v>2022</v>
      </c>
      <c r="C25" s="1" t="str">
        <f>_xlfn.CONCAT(A25,B25)</f>
        <v>LV2022</v>
      </c>
      <c r="D25" s="2" t="s">
        <v>49</v>
      </c>
      <c r="E25" s="1">
        <v>6</v>
      </c>
      <c r="F25" s="1" t="s">
        <v>38</v>
      </c>
      <c r="G25" s="1" t="s">
        <v>31</v>
      </c>
      <c r="H25" s="1" t="str">
        <f>_xlfn.CONCAT(F25, "_", G25)</f>
        <v>LP_PG</v>
      </c>
      <c r="I25" s="1">
        <v>32.5</v>
      </c>
      <c r="J25" s="1">
        <v>20.11</v>
      </c>
      <c r="K25" s="1">
        <v>54.6</v>
      </c>
      <c r="L25" s="1">
        <f>K25*1.27</f>
        <v>69.341999999999999</v>
      </c>
      <c r="M25" s="1">
        <v>39.256778976949981</v>
      </c>
      <c r="N25" s="1">
        <v>2.922986888309655</v>
      </c>
      <c r="O25" s="1">
        <v>64.692431351923432</v>
      </c>
      <c r="P25" s="1" t="s">
        <v>24</v>
      </c>
      <c r="Q25" s="1">
        <v>-27.861418247251468</v>
      </c>
      <c r="R25" s="1">
        <f>O25*67.25</f>
        <v>4350.5660084168512</v>
      </c>
      <c r="S25" s="1">
        <f>R25/1000</f>
        <v>4.3505660084168509</v>
      </c>
      <c r="T25" s="1">
        <f>N25/0.404686</f>
        <v>7.2228515152727182</v>
      </c>
      <c r="U25" s="1">
        <f>T25*0.907185</f>
        <v>6.5524625518826811</v>
      </c>
      <c r="V25" s="1">
        <v>124.374373370764</v>
      </c>
      <c r="W25" s="1">
        <v>44.1633</v>
      </c>
    </row>
    <row r="26" spans="1:23" x14ac:dyDescent="0.25">
      <c r="A26" s="1" t="s">
        <v>50</v>
      </c>
      <c r="B26" s="1">
        <v>2022</v>
      </c>
      <c r="C26" s="1" t="str">
        <f>_xlfn.CONCAT(A26,B26)</f>
        <v>RS2022</v>
      </c>
      <c r="D26" s="3">
        <v>101</v>
      </c>
      <c r="E26" s="1">
        <v>1</v>
      </c>
      <c r="F26" s="1" t="s">
        <v>38</v>
      </c>
      <c r="G26" s="1" t="s">
        <v>31</v>
      </c>
      <c r="H26" s="1" t="str">
        <f>_xlfn.CONCAT(F26, "_", G26)</f>
        <v>LP_PG</v>
      </c>
      <c r="I26" s="1">
        <v>37.31</v>
      </c>
      <c r="J26" s="1">
        <v>17.760000000000002</v>
      </c>
      <c r="K26" s="1">
        <v>59.7</v>
      </c>
      <c r="L26" s="1">
        <f>K26*1.27</f>
        <v>75.819000000000003</v>
      </c>
      <c r="M26" s="1">
        <v>26.635636542155655</v>
      </c>
      <c r="N26" s="1">
        <v>3.2204656387665196</v>
      </c>
      <c r="O26" s="1">
        <v>39.668641967564646</v>
      </c>
      <c r="P26" s="1" t="s">
        <v>24</v>
      </c>
      <c r="Q26" s="1">
        <v>-26.998506019928328</v>
      </c>
      <c r="R26" s="1">
        <f>O26*67.25</f>
        <v>2667.7161723187223</v>
      </c>
      <c r="S26" s="1">
        <f>R26/1000</f>
        <v>2.6677161723187224</v>
      </c>
      <c r="T26" s="1">
        <f>N26/0.404686</f>
        <v>7.9579368665249595</v>
      </c>
      <c r="U26" s="1">
        <f>T26*0.907185</f>
        <v>7.2193209562584455</v>
      </c>
      <c r="V26" s="1">
        <v>83.01086082059534</v>
      </c>
    </row>
    <row r="27" spans="1:23" x14ac:dyDescent="0.25">
      <c r="A27" s="1" t="s">
        <v>50</v>
      </c>
      <c r="B27" s="1">
        <v>2022</v>
      </c>
      <c r="C27" s="1" t="str">
        <f>_xlfn.CONCAT(A27,B27)</f>
        <v>RS2022</v>
      </c>
      <c r="D27" s="3">
        <v>102</v>
      </c>
      <c r="E27" s="1">
        <v>1</v>
      </c>
      <c r="F27" s="1" t="s">
        <v>22</v>
      </c>
      <c r="G27" s="1" t="s">
        <v>23</v>
      </c>
      <c r="H27" s="1" t="str">
        <f>_xlfn.CONCAT(F27, "_", G27)</f>
        <v>EP_CP</v>
      </c>
      <c r="I27" s="1">
        <v>36.61</v>
      </c>
      <c r="J27" s="1">
        <v>18.239999999999998</v>
      </c>
      <c r="K27" s="1">
        <v>59.52</v>
      </c>
      <c r="L27" s="1">
        <f>K27*1.27</f>
        <v>75.590400000000002</v>
      </c>
      <c r="M27" s="1">
        <v>28.207121289126729</v>
      </c>
      <c r="N27" s="1">
        <v>0.48373348017621148</v>
      </c>
      <c r="O27" s="1">
        <v>17.830560884395819</v>
      </c>
      <c r="P27" s="1" t="s">
        <v>24</v>
      </c>
      <c r="Q27" s="1">
        <v>-25.896683208002194</v>
      </c>
      <c r="R27" s="1">
        <f>O27*67.25</f>
        <v>1199.1052194756189</v>
      </c>
      <c r="S27" s="1">
        <f>R27/1000</f>
        <v>1.1991052194756189</v>
      </c>
      <c r="T27" s="1">
        <f>N27/0.404686</f>
        <v>1.1953304047488955</v>
      </c>
      <c r="U27" s="1">
        <f>T27*0.907185</f>
        <v>1.0843858132321269</v>
      </c>
      <c r="V27" s="1">
        <v>99.687871581450651</v>
      </c>
    </row>
    <row r="28" spans="1:23" x14ac:dyDescent="0.25">
      <c r="A28" s="1" t="s">
        <v>50</v>
      </c>
      <c r="B28" s="1">
        <v>2022</v>
      </c>
      <c r="C28" s="1" t="str">
        <f>_xlfn.CONCAT(A28,B28)</f>
        <v>RS2022</v>
      </c>
      <c r="D28" s="3">
        <v>103</v>
      </c>
      <c r="E28" s="1">
        <v>1</v>
      </c>
      <c r="F28" s="1" t="s">
        <v>38</v>
      </c>
      <c r="G28" s="1" t="s">
        <v>23</v>
      </c>
      <c r="H28" s="1" t="str">
        <f>_xlfn.CONCAT(F28, "_", G28)</f>
        <v>LP_CP</v>
      </c>
      <c r="I28" s="1">
        <v>37.26</v>
      </c>
      <c r="J28" s="1">
        <v>17.91</v>
      </c>
      <c r="K28" s="1">
        <v>59.87</v>
      </c>
      <c r="L28" s="1">
        <f>K28*1.27</f>
        <v>76.034899999999993</v>
      </c>
      <c r="M28" s="1">
        <v>29.008450623978771</v>
      </c>
      <c r="N28" s="1">
        <v>2.2398859030837004</v>
      </c>
      <c r="O28" s="1">
        <v>40.481762007895398</v>
      </c>
      <c r="P28" s="1" t="s">
        <v>24</v>
      </c>
      <c r="Q28" s="1">
        <v>-27.506837992517752</v>
      </c>
      <c r="R28" s="1">
        <f>O28*67.25</f>
        <v>2722.3984950309655</v>
      </c>
      <c r="S28" s="1">
        <f>R28/1000</f>
        <v>2.7223984950309656</v>
      </c>
      <c r="T28" s="1">
        <f>N28/0.404686</f>
        <v>5.5348737121711657</v>
      </c>
      <c r="U28" s="1">
        <f>T28*0.907185</f>
        <v>5.0211544085759989</v>
      </c>
      <c r="V28" s="1">
        <v>87.478029838544856</v>
      </c>
    </row>
    <row r="29" spans="1:23" x14ac:dyDescent="0.25">
      <c r="A29" s="1" t="s">
        <v>50</v>
      </c>
      <c r="B29" s="1">
        <v>2022</v>
      </c>
      <c r="C29" s="1" t="str">
        <f>_xlfn.CONCAT(A29,B29)</f>
        <v>RS2022</v>
      </c>
      <c r="D29" s="3">
        <v>104</v>
      </c>
      <c r="E29" s="1">
        <v>1</v>
      </c>
      <c r="F29" s="1" t="s">
        <v>22</v>
      </c>
      <c r="G29" s="1" t="s">
        <v>31</v>
      </c>
      <c r="H29" s="1" t="str">
        <f>_xlfn.CONCAT(F29, "_", G29)</f>
        <v>EP_PG</v>
      </c>
      <c r="I29" s="1">
        <v>35.86</v>
      </c>
      <c r="J29" s="1">
        <v>18.61</v>
      </c>
      <c r="K29" s="1">
        <v>59.86</v>
      </c>
      <c r="L29" s="1">
        <f>K29*1.27</f>
        <v>76.022199999999998</v>
      </c>
      <c r="M29" s="1">
        <v>46.463272444617182</v>
      </c>
      <c r="N29" s="1">
        <v>2.0646224669603526</v>
      </c>
      <c r="O29" s="1">
        <v>39.26208194739926</v>
      </c>
      <c r="P29" s="1" t="s">
        <v>24</v>
      </c>
      <c r="Q29" s="1">
        <v>-27.33026260513217</v>
      </c>
      <c r="R29" s="1">
        <f>O29*67.25</f>
        <v>2640.3750109626003</v>
      </c>
      <c r="S29" s="1">
        <f>R29/1000</f>
        <v>2.6403750109626003</v>
      </c>
      <c r="T29" s="1">
        <f>N29/0.404686</f>
        <v>5.1017887126323931</v>
      </c>
      <c r="U29" s="1">
        <f>T29*0.907185</f>
        <v>4.6282661932694174</v>
      </c>
      <c r="V29" s="1">
        <v>103.9004560777315</v>
      </c>
    </row>
    <row r="30" spans="1:23" x14ac:dyDescent="0.25">
      <c r="A30" s="1" t="s">
        <v>50</v>
      </c>
      <c r="B30" s="1">
        <v>2022</v>
      </c>
      <c r="C30" s="1" t="str">
        <f>_xlfn.CONCAT(A30,B30)</f>
        <v>RS2022</v>
      </c>
      <c r="D30" s="3">
        <v>201</v>
      </c>
      <c r="E30" s="1">
        <v>2</v>
      </c>
      <c r="F30" s="1" t="s">
        <v>22</v>
      </c>
      <c r="G30" s="1" t="s">
        <v>31</v>
      </c>
      <c r="H30" s="1" t="str">
        <f>_xlfn.CONCAT(F30, "_", G30)</f>
        <v>EP_PG</v>
      </c>
      <c r="I30" s="1">
        <v>35.1</v>
      </c>
      <c r="J30" s="1">
        <v>18.66</v>
      </c>
      <c r="K30" s="1">
        <v>59.62</v>
      </c>
      <c r="L30" s="1">
        <f>K30*1.27</f>
        <v>75.717399999999998</v>
      </c>
      <c r="M30" s="1">
        <v>30.707365041296647</v>
      </c>
      <c r="N30" s="1">
        <v>1.8847215859030837</v>
      </c>
      <c r="O30" s="1">
        <v>63.481443148679581</v>
      </c>
      <c r="P30" s="1" t="s">
        <v>24</v>
      </c>
      <c r="Q30" s="1">
        <v>-27.431120299368256</v>
      </c>
      <c r="R30" s="1">
        <f>O30*67.25</f>
        <v>4269.1270517487019</v>
      </c>
      <c r="S30" s="1">
        <f>R30/1000</f>
        <v>4.2691270517487023</v>
      </c>
      <c r="T30" s="1">
        <f>N30/0.404686</f>
        <v>4.657244347229911</v>
      </c>
      <c r="U30" s="1">
        <f>T30*0.907185</f>
        <v>4.2249822131417671</v>
      </c>
      <c r="V30" s="1">
        <v>105.26691116544418</v>
      </c>
    </row>
    <row r="31" spans="1:23" x14ac:dyDescent="0.25">
      <c r="A31" s="1" t="s">
        <v>50</v>
      </c>
      <c r="B31" s="1">
        <v>2022</v>
      </c>
      <c r="C31" s="1" t="str">
        <f>_xlfn.CONCAT(A31,B31)</f>
        <v>RS2022</v>
      </c>
      <c r="D31" s="3">
        <v>202</v>
      </c>
      <c r="E31" s="1">
        <v>2</v>
      </c>
      <c r="F31" s="1" t="s">
        <v>38</v>
      </c>
      <c r="G31" s="1" t="s">
        <v>23</v>
      </c>
      <c r="H31" s="1" t="str">
        <f>_xlfn.CONCAT(F31, "_", G31)</f>
        <v>LP_CP</v>
      </c>
      <c r="I31" s="1">
        <v>36.9</v>
      </c>
      <c r="J31" s="1">
        <v>18.34</v>
      </c>
      <c r="K31" s="1">
        <v>59.4</v>
      </c>
      <c r="L31" s="1">
        <f>K31*1.27</f>
        <v>75.438000000000002</v>
      </c>
      <c r="M31" s="1">
        <v>35.080503662001597</v>
      </c>
      <c r="N31" s="1">
        <v>1.5489066079295155</v>
      </c>
      <c r="O31" s="1">
        <v>38.158561892664672</v>
      </c>
      <c r="P31" s="1" t="s">
        <v>24</v>
      </c>
      <c r="Q31" s="1">
        <v>-27.2276529548725</v>
      </c>
      <c r="R31" s="1">
        <f>O31*67.25</f>
        <v>2566.163287281699</v>
      </c>
      <c r="S31" s="1">
        <f>R31/1000</f>
        <v>2.5661632872816988</v>
      </c>
      <c r="T31" s="1">
        <f>N31/0.404686</f>
        <v>3.827428198478612</v>
      </c>
      <c r="U31" s="1">
        <f>T31*0.907185</f>
        <v>3.4721854502368199</v>
      </c>
      <c r="V31" s="1">
        <v>64.710115953618555</v>
      </c>
    </row>
    <row r="32" spans="1:23" x14ac:dyDescent="0.25">
      <c r="A32" s="1" t="s">
        <v>50</v>
      </c>
      <c r="B32" s="1">
        <v>2022</v>
      </c>
      <c r="C32" s="1" t="str">
        <f>_xlfn.CONCAT(A32,B32)</f>
        <v>RS2022</v>
      </c>
      <c r="D32" s="3">
        <v>203</v>
      </c>
      <c r="E32" s="1">
        <v>2</v>
      </c>
      <c r="F32" s="1" t="s">
        <v>22</v>
      </c>
      <c r="G32" s="1" t="s">
        <v>23</v>
      </c>
      <c r="H32" s="1" t="str">
        <f>_xlfn.CONCAT(F32, "_", G32)</f>
        <v>EP_CP</v>
      </c>
      <c r="I32" s="1">
        <v>35.130000000000003</v>
      </c>
      <c r="J32" s="1">
        <v>18.95</v>
      </c>
      <c r="K32" s="1">
        <v>59.65</v>
      </c>
      <c r="L32" s="1">
        <f>K32*1.27</f>
        <v>75.755499999999998</v>
      </c>
      <c r="M32" s="1">
        <v>23.555117401154579</v>
      </c>
      <c r="N32" s="1">
        <v>0.36475903083700439</v>
      </c>
      <c r="O32" s="1">
        <v>32.002081587303245</v>
      </c>
      <c r="P32" s="1" t="s">
        <v>24</v>
      </c>
      <c r="Q32" s="1">
        <v>-26.537228971218912</v>
      </c>
      <c r="R32" s="1">
        <f>O32*67.25</f>
        <v>2152.1399867461432</v>
      </c>
      <c r="S32" s="1">
        <f>R32/1000</f>
        <v>2.152139986746143</v>
      </c>
      <c r="T32" s="1">
        <f>N32/0.404686</f>
        <v>0.90133839776272073</v>
      </c>
      <c r="U32" s="1">
        <f>T32*0.907185</f>
        <v>0.81768067437437386</v>
      </c>
      <c r="V32" s="1">
        <v>90.340512223515731</v>
      </c>
    </row>
    <row r="33" spans="1:23" x14ac:dyDescent="0.25">
      <c r="A33" s="1" t="s">
        <v>50</v>
      </c>
      <c r="B33" s="1">
        <v>2022</v>
      </c>
      <c r="C33" s="1" t="str">
        <f>_xlfn.CONCAT(A33,B33)</f>
        <v>RS2022</v>
      </c>
      <c r="D33" s="3">
        <v>204</v>
      </c>
      <c r="E33" s="1">
        <v>2</v>
      </c>
      <c r="F33" s="1" t="s">
        <v>38</v>
      </c>
      <c r="G33" s="1" t="s">
        <v>31</v>
      </c>
      <c r="H33" s="1" t="str">
        <f>_xlfn.CONCAT(F33, "_", G33)</f>
        <v>LP_PG</v>
      </c>
      <c r="I33" s="1">
        <v>36.909999999999997</v>
      </c>
      <c r="J33" s="1">
        <v>17.88</v>
      </c>
      <c r="K33" s="1">
        <v>59.77</v>
      </c>
      <c r="L33" s="1">
        <f>K33*1.27</f>
        <v>75.907899999999998</v>
      </c>
      <c r="M33" s="1">
        <v>19.567638411304696</v>
      </c>
      <c r="N33" s="1">
        <v>1.6147903083700441</v>
      </c>
      <c r="O33" s="1">
        <v>30.550081515284042</v>
      </c>
      <c r="P33" s="1" t="s">
        <v>24</v>
      </c>
      <c r="Q33" s="1">
        <v>-27.279958815125656</v>
      </c>
      <c r="R33" s="1">
        <f>O33*67.25</f>
        <v>2054.4929819028516</v>
      </c>
      <c r="S33" s="1">
        <f>R33/1000</f>
        <v>2.0544929819028517</v>
      </c>
      <c r="T33" s="1">
        <f>N33/0.404686</f>
        <v>3.9902302238526763</v>
      </c>
      <c r="U33" s="1">
        <f>T33*0.907185</f>
        <v>3.6198770056257903</v>
      </c>
      <c r="V33" s="1">
        <v>99.423490326363094</v>
      </c>
    </row>
    <row r="34" spans="1:23" x14ac:dyDescent="0.25">
      <c r="A34" s="1" t="s">
        <v>50</v>
      </c>
      <c r="B34" s="1">
        <v>2022</v>
      </c>
      <c r="C34" s="1" t="str">
        <f>_xlfn.CONCAT(A34,B34)</f>
        <v>RS2022</v>
      </c>
      <c r="D34" s="3">
        <v>301</v>
      </c>
      <c r="E34" s="1">
        <v>3</v>
      </c>
      <c r="F34" s="1" t="s">
        <v>38</v>
      </c>
      <c r="G34" s="1" t="s">
        <v>23</v>
      </c>
      <c r="H34" s="1" t="str">
        <f>_xlfn.CONCAT(F34, "_", G34)</f>
        <v>LP_CP</v>
      </c>
      <c r="I34" s="1">
        <v>36.450000000000003</v>
      </c>
      <c r="J34" s="1">
        <v>18.61</v>
      </c>
      <c r="K34" s="1">
        <v>59.7</v>
      </c>
      <c r="L34" s="1">
        <f>K34*1.27</f>
        <v>75.819000000000003</v>
      </c>
      <c r="M34" s="1">
        <v>34.802852193341359</v>
      </c>
      <c r="N34" s="1">
        <v>1.1217819383259913</v>
      </c>
      <c r="O34" s="1">
        <v>36.241921797599318</v>
      </c>
      <c r="P34" s="1" t="s">
        <v>24</v>
      </c>
      <c r="Q34" s="1">
        <v>-27.476245168013495</v>
      </c>
      <c r="R34" s="1">
        <f>O34*67.25</f>
        <v>2437.2692408885541</v>
      </c>
      <c r="S34" s="1">
        <f>R34/1000</f>
        <v>2.4372692408885541</v>
      </c>
      <c r="T34" s="1">
        <f>N34/0.404686</f>
        <v>2.7719810873763642</v>
      </c>
      <c r="U34" s="1">
        <f>T34*0.907185</f>
        <v>2.5146996627515268</v>
      </c>
      <c r="V34" s="1">
        <v>99.304425481246284</v>
      </c>
    </row>
    <row r="35" spans="1:23" x14ac:dyDescent="0.25">
      <c r="A35" s="1" t="s">
        <v>50</v>
      </c>
      <c r="B35" s="1">
        <v>2022</v>
      </c>
      <c r="C35" s="1" t="str">
        <f>_xlfn.CONCAT(A35,B35)</f>
        <v>RS2022</v>
      </c>
      <c r="D35" s="3">
        <v>302</v>
      </c>
      <c r="E35" s="1">
        <v>3</v>
      </c>
      <c r="F35" s="1" t="s">
        <v>22</v>
      </c>
      <c r="G35" s="1" t="s">
        <v>23</v>
      </c>
      <c r="H35" s="1" t="str">
        <f>_xlfn.CONCAT(F35, "_", G35)</f>
        <v>EP_CP</v>
      </c>
      <c r="I35" s="1">
        <v>34.83</v>
      </c>
      <c r="J35" s="1">
        <v>19.11</v>
      </c>
      <c r="K35" s="1">
        <v>59.63</v>
      </c>
      <c r="L35" s="1">
        <f>K35*1.27</f>
        <v>75.730100000000007</v>
      </c>
      <c r="M35" s="1">
        <v>33.175322047004691</v>
      </c>
      <c r="N35" s="1">
        <v>7.1000881057268733E-2</v>
      </c>
      <c r="O35" s="1">
        <v>29.156161446145607</v>
      </c>
      <c r="P35" s="1" t="s">
        <v>24</v>
      </c>
      <c r="Q35" s="1">
        <v>-26.741532137770363</v>
      </c>
      <c r="R35" s="1">
        <f>O35*67.25</f>
        <v>1960.751857253292</v>
      </c>
      <c r="S35" s="1">
        <f>R35/1000</f>
        <v>1.960751857253292</v>
      </c>
      <c r="T35" s="1">
        <f>N35/0.404686</f>
        <v>0.17544684287884615</v>
      </c>
      <c r="U35" s="1">
        <f>T35*0.907185</f>
        <v>0.15916274415704607</v>
      </c>
      <c r="V35" s="1">
        <v>98.614384396586743</v>
      </c>
    </row>
    <row r="36" spans="1:23" x14ac:dyDescent="0.25">
      <c r="A36" s="1" t="s">
        <v>50</v>
      </c>
      <c r="B36" s="1">
        <v>2022</v>
      </c>
      <c r="C36" s="1" t="str">
        <f>_xlfn.CONCAT(A36,B36)</f>
        <v>RS2022</v>
      </c>
      <c r="D36" s="3">
        <v>303</v>
      </c>
      <c r="E36" s="1">
        <v>3</v>
      </c>
      <c r="F36" s="1" t="s">
        <v>22</v>
      </c>
      <c r="G36" s="1" t="s">
        <v>31</v>
      </c>
      <c r="H36" s="1" t="str">
        <f>_xlfn.CONCAT(F36, "_", G36)</f>
        <v>EP_PG</v>
      </c>
      <c r="I36" s="1">
        <v>35.340000000000003</v>
      </c>
      <c r="J36" s="1">
        <v>18.64</v>
      </c>
      <c r="K36" s="1">
        <v>59.78</v>
      </c>
      <c r="L36" s="1">
        <f>K36*1.27</f>
        <v>75.920600000000007</v>
      </c>
      <c r="M36" s="1">
        <v>29.32179404452199</v>
      </c>
      <c r="N36" s="1">
        <v>0.83905770925110135</v>
      </c>
      <c r="O36" s="1">
        <v>27.762241377007175</v>
      </c>
      <c r="P36" s="1" t="s">
        <v>24</v>
      </c>
      <c r="Q36" s="1">
        <v>-26.925688998829308</v>
      </c>
      <c r="R36" s="1">
        <f>O36*67.25</f>
        <v>1867.0107326037325</v>
      </c>
      <c r="S36" s="1">
        <f>R36/1000</f>
        <v>1.8670107326037326</v>
      </c>
      <c r="T36" s="1">
        <f>N36/0.404686</f>
        <v>2.073354920237175</v>
      </c>
      <c r="U36" s="1">
        <f>T36*0.907185</f>
        <v>1.8809164833153618</v>
      </c>
      <c r="V36" s="1">
        <v>103.95577151923838</v>
      </c>
    </row>
    <row r="37" spans="1:23" x14ac:dyDescent="0.25">
      <c r="A37" s="1" t="s">
        <v>50</v>
      </c>
      <c r="B37" s="1">
        <v>2022</v>
      </c>
      <c r="C37" s="1" t="str">
        <f>_xlfn.CONCAT(A37,B37)</f>
        <v>RS2022</v>
      </c>
      <c r="D37" s="3">
        <v>304</v>
      </c>
      <c r="E37" s="1">
        <v>3</v>
      </c>
      <c r="F37" s="1" t="s">
        <v>38</v>
      </c>
      <c r="G37" s="1" t="s">
        <v>31</v>
      </c>
      <c r="H37" s="1" t="str">
        <f>_xlfn.CONCAT(F37, "_", G37)</f>
        <v>LP_PG</v>
      </c>
      <c r="I37" s="1">
        <v>35.61</v>
      </c>
      <c r="J37" s="1">
        <v>18.440000000000001</v>
      </c>
      <c r="K37" s="1">
        <v>59.95</v>
      </c>
      <c r="L37" s="1">
        <f>K37*1.27</f>
        <v>76.136499999999998</v>
      </c>
      <c r="M37" s="1">
        <v>30.54186184466219</v>
      </c>
      <c r="N37" s="1">
        <v>1.5850466960352421</v>
      </c>
      <c r="O37" s="1">
        <v>35.022241737103194</v>
      </c>
      <c r="P37" s="1" t="s">
        <v>24</v>
      </c>
      <c r="Q37" s="1">
        <v>-27.846779918358546</v>
      </c>
      <c r="R37" s="1">
        <f>O37*67.25</f>
        <v>2355.2457568201899</v>
      </c>
      <c r="S37" s="1">
        <f>R37/1000</f>
        <v>2.3552457568201897</v>
      </c>
      <c r="T37" s="1">
        <f>N37/0.404686</f>
        <v>3.9167322221061318</v>
      </c>
      <c r="U37" s="1">
        <f>T37*0.907185</f>
        <v>3.5532007209113514</v>
      </c>
      <c r="V37" s="1">
        <v>64.877196485623003</v>
      </c>
    </row>
    <row r="38" spans="1:23" x14ac:dyDescent="0.25">
      <c r="A38" s="1" t="s">
        <v>50</v>
      </c>
      <c r="B38" s="1">
        <v>2022</v>
      </c>
      <c r="C38" s="1" t="str">
        <f>_xlfn.CONCAT(A38,B38)</f>
        <v>RS2022</v>
      </c>
      <c r="D38" s="3">
        <v>401</v>
      </c>
      <c r="E38" s="1">
        <v>4</v>
      </c>
      <c r="F38" s="1" t="s">
        <v>22</v>
      </c>
      <c r="G38" s="1" t="s">
        <v>31</v>
      </c>
      <c r="H38" s="1" t="str">
        <f>_xlfn.CONCAT(F38, "_", G38)</f>
        <v>EP_PG</v>
      </c>
      <c r="I38" s="1">
        <v>35.81</v>
      </c>
      <c r="J38" s="1">
        <v>18.57</v>
      </c>
      <c r="K38" s="1">
        <v>59.64</v>
      </c>
      <c r="L38" s="1">
        <f>K38*1.27</f>
        <v>75.742800000000003</v>
      </c>
      <c r="M38" s="1">
        <v>33.597889009348087</v>
      </c>
      <c r="N38" s="1">
        <v>1.5975198237885464</v>
      </c>
      <c r="O38" s="1">
        <v>47.044802333422197</v>
      </c>
      <c r="P38" s="1" t="s">
        <v>24</v>
      </c>
      <c r="Q38" s="1">
        <v>-27.17</v>
      </c>
      <c r="R38" s="1">
        <f>O38*67.25</f>
        <v>3163.7629569226428</v>
      </c>
      <c r="S38" s="1">
        <f>R38/1000</f>
        <v>3.1637629569226426</v>
      </c>
      <c r="T38" s="1">
        <f>N38/0.404686</f>
        <v>3.9475539647740381</v>
      </c>
      <c r="U38" s="1">
        <f>T38*0.907185</f>
        <v>3.5811617435335359</v>
      </c>
      <c r="V38" s="1">
        <v>65.076015203040612</v>
      </c>
    </row>
    <row r="39" spans="1:23" x14ac:dyDescent="0.25">
      <c r="A39" s="1" t="s">
        <v>50</v>
      </c>
      <c r="B39" s="1">
        <v>2022</v>
      </c>
      <c r="C39" s="1" t="str">
        <f>_xlfn.CONCAT(A39,B39)</f>
        <v>RS2022</v>
      </c>
      <c r="D39" s="3">
        <v>402</v>
      </c>
      <c r="E39" s="1">
        <v>4</v>
      </c>
      <c r="F39" s="1" t="s">
        <v>38</v>
      </c>
      <c r="G39" s="1" t="s">
        <v>31</v>
      </c>
      <c r="H39" s="1" t="str">
        <f>_xlfn.CONCAT(F39, "_", G39)</f>
        <v>LP_PG</v>
      </c>
      <c r="I39" s="1">
        <v>36.86</v>
      </c>
      <c r="J39" s="1">
        <v>18.399999999999999</v>
      </c>
      <c r="K39" s="1">
        <v>59.78</v>
      </c>
      <c r="L39" s="1">
        <f>K39*1.27</f>
        <v>75.920600000000007</v>
      </c>
      <c r="M39" s="1">
        <v>21.666853931549465</v>
      </c>
      <c r="N39" s="1">
        <v>2.9311850220264324</v>
      </c>
      <c r="O39" s="1">
        <v>38.042401886903136</v>
      </c>
      <c r="P39" s="1" t="s">
        <v>24</v>
      </c>
      <c r="Q39" s="1">
        <v>-27.411618163142229</v>
      </c>
      <c r="R39" s="1">
        <f>O39*67.25</f>
        <v>2558.351526894236</v>
      </c>
      <c r="S39" s="1">
        <f>R39/1000</f>
        <v>2.5583515268942358</v>
      </c>
      <c r="T39" s="1">
        <f>N39/0.404686</f>
        <v>7.2431095269577712</v>
      </c>
      <c r="U39" s="1">
        <f>T39*0.907185</f>
        <v>6.5708403162131859</v>
      </c>
      <c r="V39" s="1">
        <v>159.23383956386294</v>
      </c>
    </row>
    <row r="40" spans="1:23" x14ac:dyDescent="0.25">
      <c r="A40" s="1" t="s">
        <v>50</v>
      </c>
      <c r="B40" s="1">
        <v>2022</v>
      </c>
      <c r="C40" s="1" t="str">
        <f>_xlfn.CONCAT(A40,B40)</f>
        <v>RS2022</v>
      </c>
      <c r="D40" s="3">
        <v>403</v>
      </c>
      <c r="E40" s="1">
        <v>4</v>
      </c>
      <c r="F40" s="1" t="s">
        <v>22</v>
      </c>
      <c r="G40" s="1" t="s">
        <v>23</v>
      </c>
      <c r="H40" s="1" t="str">
        <f>_xlfn.CONCAT(F40, "_", G40)</f>
        <v>EP_CP</v>
      </c>
      <c r="I40" s="1">
        <v>34.049999999999997</v>
      </c>
      <c r="J40" s="1">
        <v>19.02</v>
      </c>
      <c r="K40" s="1">
        <v>59.64</v>
      </c>
      <c r="L40" s="1">
        <f>K40*1.27</f>
        <v>75.742800000000003</v>
      </c>
      <c r="M40" s="1">
        <v>8.0515312327054627</v>
      </c>
      <c r="N40" s="1">
        <v>7.8836563876651972E-2</v>
      </c>
      <c r="O40" s="1">
        <v>23.638561172472638</v>
      </c>
      <c r="P40" s="1" t="s">
        <v>24</v>
      </c>
      <c r="Q40" s="1">
        <v>-27.44999062972078</v>
      </c>
      <c r="R40" s="1">
        <f>O40*67.25</f>
        <v>1589.6932388487849</v>
      </c>
      <c r="S40" s="1">
        <f>R40/1000</f>
        <v>1.5896932388487848</v>
      </c>
      <c r="T40" s="1">
        <f>N40/0.404686</f>
        <v>0.19480921968304307</v>
      </c>
      <c r="U40" s="1">
        <f>T40*0.907185</f>
        <v>0.17672800195816143</v>
      </c>
      <c r="V40" s="1">
        <v>89.87517616267364</v>
      </c>
    </row>
    <row r="41" spans="1:23" x14ac:dyDescent="0.25">
      <c r="A41" s="1" t="s">
        <v>50</v>
      </c>
      <c r="B41" s="1">
        <v>2022</v>
      </c>
      <c r="C41" s="1" t="str">
        <f>_xlfn.CONCAT(A41,B41)</f>
        <v>RS2022</v>
      </c>
      <c r="D41" s="3">
        <v>404</v>
      </c>
      <c r="E41" s="1">
        <v>4</v>
      </c>
      <c r="F41" s="1" t="s">
        <v>38</v>
      </c>
      <c r="G41" s="1" t="s">
        <v>23</v>
      </c>
      <c r="H41" s="1" t="str">
        <f>_xlfn.CONCAT(F41, "_", G41)</f>
        <v>LP_CP</v>
      </c>
      <c r="I41" s="1">
        <v>37.07</v>
      </c>
      <c r="J41" s="1">
        <v>18.190000000000001</v>
      </c>
      <c r="K41" s="1">
        <v>59.91</v>
      </c>
      <c r="L41" s="1">
        <f>K41*1.27</f>
        <v>76.085700000000003</v>
      </c>
      <c r="M41" s="1">
        <v>27.921379146021597</v>
      </c>
      <c r="N41" s="1">
        <v>1.219328193832599</v>
      </c>
      <c r="O41" s="1">
        <v>32.466721610349389</v>
      </c>
      <c r="P41" s="1" t="s">
        <v>24</v>
      </c>
      <c r="Q41" s="1">
        <v>-26.758331723948164</v>
      </c>
      <c r="R41" s="1">
        <f>O41*67.25</f>
        <v>2183.3870282959965</v>
      </c>
      <c r="S41" s="1">
        <f>R41/1000</f>
        <v>2.1833870282959964</v>
      </c>
      <c r="T41" s="1">
        <f>N41/0.404686</f>
        <v>3.0130229210612649</v>
      </c>
      <c r="U41" s="1">
        <f>T41*0.907185</f>
        <v>2.7333691986429636</v>
      </c>
      <c r="V41" s="1">
        <v>143.54513412962598</v>
      </c>
    </row>
    <row r="42" spans="1:23" x14ac:dyDescent="0.25">
      <c r="A42" s="1" t="s">
        <v>50</v>
      </c>
      <c r="B42" s="1">
        <v>2023</v>
      </c>
      <c r="C42" s="1" t="str">
        <f>_xlfn.CONCAT(A42,B42)</f>
        <v>RS2023</v>
      </c>
      <c r="D42" s="4">
        <v>101</v>
      </c>
      <c r="E42" s="1">
        <v>1</v>
      </c>
      <c r="F42" s="1" t="s">
        <v>38</v>
      </c>
      <c r="G42" s="1" t="s">
        <v>31</v>
      </c>
      <c r="H42" s="1" t="str">
        <f>_xlfn.CONCAT(F42, "_", G42)</f>
        <v>LP_PG</v>
      </c>
      <c r="I42" s="1">
        <v>33.909999999999997</v>
      </c>
      <c r="J42" s="1">
        <v>18.149999999999999</v>
      </c>
      <c r="K42" s="1">
        <v>53.6</v>
      </c>
      <c r="L42" s="1">
        <f>K42*1.27</f>
        <v>68.072000000000003</v>
      </c>
      <c r="M42" s="1">
        <v>31.749178635361048</v>
      </c>
      <c r="N42" s="1">
        <v>1.3150316588650601</v>
      </c>
      <c r="O42" s="1">
        <v>72.511585534062249</v>
      </c>
      <c r="P42" s="1" t="s">
        <v>51</v>
      </c>
      <c r="Q42" s="1">
        <v>-29.235112087868881</v>
      </c>
      <c r="R42" s="1">
        <f>O42*67.25</f>
        <v>4876.4041271656861</v>
      </c>
      <c r="S42" s="1">
        <f>R42/1000</f>
        <v>4.8764041271656859</v>
      </c>
      <c r="T42" s="1">
        <f>N42/0.404686</f>
        <v>3.2495111243409958</v>
      </c>
      <c r="U42" s="1">
        <f>T42*0.907185</f>
        <v>2.9479077493352861</v>
      </c>
      <c r="V42" s="1">
        <v>79.044132397191575</v>
      </c>
      <c r="W42" s="1">
        <v>38.288800000000002</v>
      </c>
    </row>
    <row r="43" spans="1:23" x14ac:dyDescent="0.25">
      <c r="A43" s="1" t="s">
        <v>50</v>
      </c>
      <c r="B43" s="1">
        <v>2023</v>
      </c>
      <c r="C43" s="1" t="str">
        <f>_xlfn.CONCAT(A43,B43)</f>
        <v>RS2023</v>
      </c>
      <c r="D43" s="4">
        <v>102</v>
      </c>
      <c r="E43" s="1">
        <v>1</v>
      </c>
      <c r="F43" s="1" t="s">
        <v>38</v>
      </c>
      <c r="G43" s="1" t="s">
        <v>23</v>
      </c>
      <c r="H43" s="1" t="str">
        <f>_xlfn.CONCAT(F43, "_", G43)</f>
        <v>LP_CP</v>
      </c>
      <c r="I43" s="1">
        <v>34.299999999999997</v>
      </c>
      <c r="J43" s="1">
        <v>18.22</v>
      </c>
      <c r="K43" s="1">
        <v>53.5</v>
      </c>
      <c r="L43" s="1">
        <f>K43*1.27</f>
        <v>67.945000000000007</v>
      </c>
      <c r="M43" s="1">
        <v>39.30114360524108</v>
      </c>
      <c r="N43" s="1">
        <v>0.27854833612369473</v>
      </c>
      <c r="O43" s="1">
        <v>76.943806844795262</v>
      </c>
      <c r="P43" s="1" t="s">
        <v>51</v>
      </c>
      <c r="Q43" s="1">
        <v>-28.733984218769098</v>
      </c>
      <c r="R43" s="1">
        <f>O43*67.25</f>
        <v>5174.4710103124817</v>
      </c>
      <c r="S43" s="1">
        <f>R43/1000</f>
        <v>5.174471010312482</v>
      </c>
      <c r="T43" s="1">
        <f>N43/0.404686</f>
        <v>0.68830732005479489</v>
      </c>
      <c r="U43" s="1">
        <f>T43*0.907185</f>
        <v>0.6244220761439091</v>
      </c>
      <c r="V43" s="1">
        <v>88.40027032245608</v>
      </c>
      <c r="W43" s="1">
        <v>20.885349999999999</v>
      </c>
    </row>
    <row r="44" spans="1:23" x14ac:dyDescent="0.25">
      <c r="A44" s="1" t="s">
        <v>50</v>
      </c>
      <c r="B44" s="1">
        <v>2023</v>
      </c>
      <c r="C44" s="1" t="str">
        <f>_xlfn.CONCAT(A44,B44)</f>
        <v>RS2023</v>
      </c>
      <c r="D44" s="4">
        <v>103</v>
      </c>
      <c r="E44" s="1">
        <v>1</v>
      </c>
      <c r="F44" s="1" t="s">
        <v>22</v>
      </c>
      <c r="G44" s="1" t="s">
        <v>31</v>
      </c>
      <c r="H44" s="1" t="str">
        <f>_xlfn.CONCAT(F44, "_", G44)</f>
        <v>EP_PG</v>
      </c>
      <c r="I44" s="1">
        <v>34.68</v>
      </c>
      <c r="J44" s="1">
        <v>18.37</v>
      </c>
      <c r="K44" s="1">
        <v>53.65</v>
      </c>
      <c r="L44" s="1">
        <f>K44*1.27</f>
        <v>68.135499999999993</v>
      </c>
      <c r="M44" s="1">
        <v>37.466015987798521</v>
      </c>
      <c r="N44" s="1">
        <v>0.47897724636224887</v>
      </c>
      <c r="O44" s="1">
        <v>78.064039635354717</v>
      </c>
      <c r="P44" s="1" t="s">
        <v>51</v>
      </c>
      <c r="Q44" s="1">
        <v>-28.931639888364789</v>
      </c>
      <c r="R44" s="1">
        <f>O44*67.25</f>
        <v>5249.8066654776048</v>
      </c>
      <c r="S44" s="1">
        <f>R44/1000</f>
        <v>5.249806665477605</v>
      </c>
      <c r="T44" s="1">
        <f>N44/0.404686</f>
        <v>1.1835775054295155</v>
      </c>
      <c r="U44" s="1">
        <f>T44*0.907185</f>
        <v>1.0737237592630751</v>
      </c>
      <c r="V44" s="1">
        <v>81.927924379677037</v>
      </c>
      <c r="W44" s="1">
        <v>21.654450000000001</v>
      </c>
    </row>
    <row r="45" spans="1:23" x14ac:dyDescent="0.25">
      <c r="A45" s="1" t="s">
        <v>50</v>
      </c>
      <c r="B45" s="1">
        <v>2023</v>
      </c>
      <c r="C45" s="1" t="str">
        <f>_xlfn.CONCAT(A45,B45)</f>
        <v>RS2023</v>
      </c>
      <c r="D45" s="4">
        <v>104</v>
      </c>
      <c r="E45" s="1">
        <v>1</v>
      </c>
      <c r="F45" s="1" t="s">
        <v>22</v>
      </c>
      <c r="G45" s="1" t="s">
        <v>23</v>
      </c>
      <c r="H45" s="1" t="str">
        <f>_xlfn.CONCAT(F45, "_", G45)</f>
        <v>EP_CP</v>
      </c>
      <c r="I45" s="1">
        <v>34.78</v>
      </c>
      <c r="J45" s="1">
        <v>18.399999999999999</v>
      </c>
      <c r="K45" s="1">
        <v>53.75</v>
      </c>
      <c r="L45" s="1">
        <f>K45*1.27</f>
        <v>68.262500000000003</v>
      </c>
      <c r="M45" s="1">
        <v>29.706808838549776</v>
      </c>
      <c r="N45" s="1">
        <v>0.10172413285502004</v>
      </c>
      <c r="O45" s="1">
        <v>77.327688438133862</v>
      </c>
      <c r="P45" s="1" t="s">
        <v>51</v>
      </c>
      <c r="Q45" s="1">
        <v>-28.848767909446206</v>
      </c>
      <c r="R45" s="1">
        <f>O45*67.25</f>
        <v>5200.2870474645024</v>
      </c>
      <c r="S45" s="1">
        <f>R45/1000</f>
        <v>5.200287047464502</v>
      </c>
      <c r="T45" s="1">
        <f>N45/0.404686</f>
        <v>0.25136558431727324</v>
      </c>
      <c r="U45" s="1">
        <f>T45*0.907185</f>
        <v>0.22803508760886554</v>
      </c>
      <c r="V45" s="1">
        <v>65.387015012673032</v>
      </c>
      <c r="W45" s="1">
        <v>13.59215</v>
      </c>
    </row>
    <row r="46" spans="1:23" x14ac:dyDescent="0.25">
      <c r="A46" s="1" t="s">
        <v>50</v>
      </c>
      <c r="B46" s="1">
        <v>2023</v>
      </c>
      <c r="C46" s="1" t="str">
        <f>_xlfn.CONCAT(A46,B46)</f>
        <v>RS2023</v>
      </c>
      <c r="D46" s="4">
        <v>201</v>
      </c>
      <c r="E46" s="1">
        <v>2</v>
      </c>
      <c r="F46" s="1" t="s">
        <v>22</v>
      </c>
      <c r="G46" s="1" t="s">
        <v>31</v>
      </c>
      <c r="H46" s="1" t="str">
        <f>_xlfn.CONCAT(F46, "_", G46)</f>
        <v>EP_PG</v>
      </c>
      <c r="I46" s="1">
        <v>34.229999999999997</v>
      </c>
      <c r="J46" s="1">
        <v>18.22</v>
      </c>
      <c r="K46" s="1">
        <v>53.75</v>
      </c>
      <c r="L46" s="1">
        <f>K46*1.27</f>
        <v>68.262500000000003</v>
      </c>
      <c r="M46" s="1">
        <v>36.975752385818502</v>
      </c>
      <c r="N46" s="1">
        <v>0.29739372006224901</v>
      </c>
      <c r="O46" s="1">
        <v>85.044451058681176</v>
      </c>
      <c r="P46" s="1" t="s">
        <v>51</v>
      </c>
      <c r="Q46" s="1">
        <v>-28.978253155007476</v>
      </c>
      <c r="R46" s="1">
        <f>O46*67.25</f>
        <v>5719.2393336963087</v>
      </c>
      <c r="S46" s="1">
        <f>R46/1000</f>
        <v>5.7192393336963088</v>
      </c>
      <c r="T46" s="1">
        <f>N46/0.404686</f>
        <v>0.73487523675701416</v>
      </c>
      <c r="U46" s="1">
        <f>T46*0.907185</f>
        <v>0.66666779165741186</v>
      </c>
      <c r="V46" s="1">
        <v>71.053767660910523</v>
      </c>
      <c r="W46" s="1">
        <v>25.5458</v>
      </c>
    </row>
    <row r="47" spans="1:23" x14ac:dyDescent="0.25">
      <c r="A47" s="1" t="s">
        <v>50</v>
      </c>
      <c r="B47" s="1">
        <v>2023</v>
      </c>
      <c r="C47" s="1" t="str">
        <f>_xlfn.CONCAT(A47,B47)</f>
        <v>RS2023</v>
      </c>
      <c r="D47" s="4">
        <v>202</v>
      </c>
      <c r="E47" s="1">
        <v>2</v>
      </c>
      <c r="F47" s="1" t="s">
        <v>38</v>
      </c>
      <c r="G47" s="1" t="s">
        <v>23</v>
      </c>
      <c r="H47" s="1" t="str">
        <f>_xlfn.CONCAT(F47, "_", G47)</f>
        <v>LP_CP</v>
      </c>
      <c r="I47" s="1">
        <v>34.39</v>
      </c>
      <c r="J47" s="1">
        <v>17.79</v>
      </c>
      <c r="K47" s="1">
        <v>54.2</v>
      </c>
      <c r="L47" s="1">
        <f>K47*1.27</f>
        <v>68.834000000000003</v>
      </c>
      <c r="M47" s="1">
        <v>29.727392440889179</v>
      </c>
      <c r="N47" s="1">
        <v>0.52058294124899585</v>
      </c>
      <c r="O47" s="1">
        <v>72.401886649671269</v>
      </c>
      <c r="P47" s="1" t="s">
        <v>51</v>
      </c>
      <c r="Q47" s="1">
        <v>-28.986735861913022</v>
      </c>
      <c r="R47" s="1">
        <f>O47*67.25</f>
        <v>4869.026877190393</v>
      </c>
      <c r="S47" s="1">
        <f>R47/1000</f>
        <v>4.8690268771903931</v>
      </c>
      <c r="T47" s="1">
        <f>N47/0.404686</f>
        <v>1.28638732560305</v>
      </c>
      <c r="U47" s="1">
        <f>T47*0.907185</f>
        <v>1.1669912859772029</v>
      </c>
      <c r="V47" s="1">
        <v>74.933346798626545</v>
      </c>
      <c r="W47" s="1">
        <v>21.0944</v>
      </c>
    </row>
    <row r="48" spans="1:23" x14ac:dyDescent="0.25">
      <c r="A48" s="1" t="s">
        <v>50</v>
      </c>
      <c r="B48" s="1">
        <v>2023</v>
      </c>
      <c r="C48" s="1" t="str">
        <f>_xlfn.CONCAT(A48,B48)</f>
        <v>RS2023</v>
      </c>
      <c r="D48" s="4">
        <v>203</v>
      </c>
      <c r="E48" s="1">
        <v>2</v>
      </c>
      <c r="F48" s="1" t="s">
        <v>22</v>
      </c>
      <c r="G48" s="1" t="s">
        <v>23</v>
      </c>
      <c r="H48" s="1" t="str">
        <f>_xlfn.CONCAT(F48, "_", G48)</f>
        <v>EP_CP</v>
      </c>
      <c r="I48" s="1">
        <v>34.119999999999997</v>
      </c>
      <c r="J48" s="1">
        <v>18.48</v>
      </c>
      <c r="K48" s="1">
        <v>53.8</v>
      </c>
      <c r="L48" s="1">
        <f>K48*1.27</f>
        <v>68.325999999999993</v>
      </c>
      <c r="M48" s="1">
        <v>25.012887689307295</v>
      </c>
      <c r="N48" s="1">
        <v>0.10068782864658631</v>
      </c>
      <c r="O48" s="1">
        <v>77.702027586206881</v>
      </c>
      <c r="P48" s="1" t="s">
        <v>51</v>
      </c>
      <c r="Q48" s="1">
        <v>-28.725736909016284</v>
      </c>
      <c r="R48" s="1">
        <f>O48*67.25</f>
        <v>5225.4613551724124</v>
      </c>
      <c r="S48" s="1">
        <f>R48/1000</f>
        <v>5.2254613551724125</v>
      </c>
      <c r="T48" s="1">
        <f>N48/0.404686</f>
        <v>0.2488048231136889</v>
      </c>
      <c r="U48" s="1">
        <f>T48*0.907185</f>
        <v>0.22571200345639186</v>
      </c>
      <c r="V48" s="1">
        <v>76.621702043245392</v>
      </c>
      <c r="W48" s="1">
        <v>13.539899999999999</v>
      </c>
    </row>
    <row r="49" spans="1:23" x14ac:dyDescent="0.25">
      <c r="A49" s="1" t="s">
        <v>50</v>
      </c>
      <c r="B49" s="1">
        <v>2023</v>
      </c>
      <c r="C49" s="1" t="str">
        <f>_xlfn.CONCAT(A49,B49)</f>
        <v>RS2023</v>
      </c>
      <c r="D49" s="4">
        <v>204</v>
      </c>
      <c r="E49" s="1">
        <v>2</v>
      </c>
      <c r="F49" s="1" t="s">
        <v>38</v>
      </c>
      <c r="G49" s="1" t="s">
        <v>31</v>
      </c>
      <c r="H49" s="1" t="str">
        <f>_xlfn.CONCAT(F49, "_", G49)</f>
        <v>LP_PG</v>
      </c>
      <c r="I49" s="1">
        <v>33.549999999999997</v>
      </c>
      <c r="J49" s="1">
        <v>17.91</v>
      </c>
      <c r="K49" s="1">
        <v>53.95</v>
      </c>
      <c r="L49" s="1">
        <f>K49*1.27</f>
        <v>68.516500000000008</v>
      </c>
      <c r="M49" s="1">
        <v>22.339523788844488</v>
      </c>
      <c r="N49" s="1">
        <v>1.1608270338742974</v>
      </c>
      <c r="O49" s="1">
        <v>72.37697090389716</v>
      </c>
      <c r="P49" s="1" t="s">
        <v>51</v>
      </c>
      <c r="Q49" s="1">
        <v>-29.063179922038962</v>
      </c>
      <c r="R49" s="1">
        <f>O49*67.25</f>
        <v>4867.3512932870844</v>
      </c>
      <c r="S49" s="1">
        <f>R49/1000</f>
        <v>4.8673512932870846</v>
      </c>
      <c r="T49" s="1">
        <f>N49/0.404686</f>
        <v>2.8684635343804765</v>
      </c>
      <c r="U49" s="1">
        <f>T49*0.907185</f>
        <v>2.6022270914369527</v>
      </c>
      <c r="V49" s="1">
        <v>71.539559543230013</v>
      </c>
      <c r="W49" s="1">
        <v>31.855699999999999</v>
      </c>
    </row>
    <row r="50" spans="1:23" x14ac:dyDescent="0.25">
      <c r="A50" s="1" t="s">
        <v>50</v>
      </c>
      <c r="B50" s="1">
        <v>2023</v>
      </c>
      <c r="C50" s="1" t="str">
        <f>_xlfn.CONCAT(A50,B50)</f>
        <v>RS2023</v>
      </c>
      <c r="D50" s="4">
        <v>301</v>
      </c>
      <c r="E50" s="1">
        <v>3</v>
      </c>
      <c r="F50" s="1" t="s">
        <v>38</v>
      </c>
      <c r="G50" s="1" t="s">
        <v>31</v>
      </c>
      <c r="H50" s="1" t="str">
        <f>_xlfn.CONCAT(F50, "_", G50)</f>
        <v>LP_PG</v>
      </c>
      <c r="I50" s="1">
        <v>33.869999999999997</v>
      </c>
      <c r="J50" s="1">
        <v>17.88</v>
      </c>
      <c r="K50" s="1">
        <v>54.65</v>
      </c>
      <c r="L50" s="1">
        <f>K50*1.27</f>
        <v>69.405500000000004</v>
      </c>
      <c r="M50" s="1">
        <v>41.899346111099774</v>
      </c>
      <c r="N50" s="1">
        <v>1.3446239012614456</v>
      </c>
      <c r="O50" s="1">
        <v>72.046722819676688</v>
      </c>
      <c r="P50" s="1" t="s">
        <v>51</v>
      </c>
      <c r="Q50" s="1">
        <v>-29.207962971250517</v>
      </c>
      <c r="R50" s="1">
        <f>O50*67.25</f>
        <v>4845.1421096232571</v>
      </c>
      <c r="S50" s="1">
        <f>R50/1000</f>
        <v>4.8451421096232572</v>
      </c>
      <c r="T50" s="1">
        <f>N50/0.404686</f>
        <v>3.3226350831544598</v>
      </c>
      <c r="U50" s="1">
        <f>T50*0.907185</f>
        <v>3.0142447079114785</v>
      </c>
      <c r="V50" s="1">
        <v>80.860321875620912</v>
      </c>
      <c r="W50" s="1">
        <v>36.627000000000002</v>
      </c>
    </row>
    <row r="51" spans="1:23" x14ac:dyDescent="0.25">
      <c r="A51" s="1" t="s">
        <v>50</v>
      </c>
      <c r="B51" s="1">
        <v>2023</v>
      </c>
      <c r="C51" s="1" t="str">
        <f>_xlfn.CONCAT(A51,B51)</f>
        <v>RS2023</v>
      </c>
      <c r="D51" s="4">
        <v>302</v>
      </c>
      <c r="E51" s="1">
        <v>3</v>
      </c>
      <c r="F51" s="1" t="s">
        <v>22</v>
      </c>
      <c r="G51" s="1" t="s">
        <v>23</v>
      </c>
      <c r="H51" s="1" t="str">
        <f>_xlfn.CONCAT(F51, "_", G51)</f>
        <v>EP_CP</v>
      </c>
      <c r="I51" s="1">
        <v>33.81</v>
      </c>
      <c r="J51" s="1">
        <v>18.28</v>
      </c>
      <c r="K51" s="1">
        <v>54</v>
      </c>
      <c r="L51" s="1">
        <f>K51*1.27</f>
        <v>68.58</v>
      </c>
      <c r="M51" s="1">
        <v>57.304060750181449</v>
      </c>
      <c r="N51" s="1">
        <v>7.6929595127309208E-2</v>
      </c>
      <c r="O51" s="1">
        <v>78.191621958620715</v>
      </c>
      <c r="P51" s="1" t="s">
        <v>51</v>
      </c>
      <c r="Q51" s="1">
        <v>-28.655657446847925</v>
      </c>
      <c r="R51" s="1">
        <f>O51*67.25</f>
        <v>5258.3865767172429</v>
      </c>
      <c r="S51" s="1">
        <f>R51/1000</f>
        <v>5.2583865767172426</v>
      </c>
      <c r="T51" s="1">
        <f>N51/0.404686</f>
        <v>0.19009700144632927</v>
      </c>
      <c r="U51" s="1">
        <f>T51*0.907185</f>
        <v>0.17245314825708821</v>
      </c>
      <c r="V51" s="1">
        <v>75.067127746135071</v>
      </c>
      <c r="W51" s="1">
        <v>13.776300000000001</v>
      </c>
    </row>
    <row r="52" spans="1:23" x14ac:dyDescent="0.25">
      <c r="A52" s="1" t="s">
        <v>50</v>
      </c>
      <c r="B52" s="1">
        <v>2023</v>
      </c>
      <c r="C52" s="1" t="str">
        <f>_xlfn.CONCAT(A52,B52)</f>
        <v>RS2023</v>
      </c>
      <c r="D52" s="4">
        <v>303</v>
      </c>
      <c r="E52" s="1">
        <v>3</v>
      </c>
      <c r="F52" s="1" t="s">
        <v>38</v>
      </c>
      <c r="G52" s="1" t="s">
        <v>23</v>
      </c>
      <c r="H52" s="1" t="str">
        <f>_xlfn.CONCAT(F52, "_", G52)</f>
        <v>LP_CP</v>
      </c>
      <c r="I52" s="1">
        <v>34.65</v>
      </c>
      <c r="J52" s="1">
        <v>17.5</v>
      </c>
      <c r="K52" s="1">
        <v>54.25</v>
      </c>
      <c r="L52" s="1">
        <f>K52*1.27</f>
        <v>68.897500000000008</v>
      </c>
      <c r="M52" s="1">
        <v>67.526401553161946</v>
      </c>
      <c r="N52" s="1">
        <v>0.22285658032971883</v>
      </c>
      <c r="O52" s="1">
        <v>70.104645877061486</v>
      </c>
      <c r="P52" s="1" t="s">
        <v>51</v>
      </c>
      <c r="Q52" s="1">
        <v>-28.820546892779614</v>
      </c>
      <c r="R52" s="1">
        <f>O52*67.25</f>
        <v>4714.5374352323852</v>
      </c>
      <c r="S52" s="1">
        <f>R52/1000</f>
        <v>4.7145374352323852</v>
      </c>
      <c r="T52" s="1">
        <f>N52/0.404686</f>
        <v>0.5506901161140213</v>
      </c>
      <c r="U52" s="1">
        <f>T52*0.907185</f>
        <v>0.49957781298689841</v>
      </c>
      <c r="V52" s="1">
        <v>80.87197780420135</v>
      </c>
      <c r="W52" s="1">
        <v>31.109950000000001</v>
      </c>
    </row>
    <row r="53" spans="1:23" x14ac:dyDescent="0.25">
      <c r="A53" s="1" t="s">
        <v>50</v>
      </c>
      <c r="B53" s="1">
        <v>2023</v>
      </c>
      <c r="C53" s="1" t="str">
        <f>_xlfn.CONCAT(A53,B53)</f>
        <v>RS2023</v>
      </c>
      <c r="D53" s="4">
        <v>304</v>
      </c>
      <c r="E53" s="1">
        <v>3</v>
      </c>
      <c r="F53" s="1" t="s">
        <v>22</v>
      </c>
      <c r="G53" s="1" t="s">
        <v>31</v>
      </c>
      <c r="H53" s="1" t="str">
        <f>_xlfn.CONCAT(F53, "_", G53)</f>
        <v>EP_PG</v>
      </c>
      <c r="I53" s="1">
        <v>33.86</v>
      </c>
      <c r="J53" s="1">
        <v>18.13</v>
      </c>
      <c r="K53" s="1">
        <v>54.2</v>
      </c>
      <c r="L53" s="1">
        <f>K53*1.27</f>
        <v>68.834000000000003</v>
      </c>
      <c r="M53" s="1">
        <v>60.812918683233043</v>
      </c>
      <c r="N53" s="1">
        <v>0.32948076888634537</v>
      </c>
      <c r="O53" s="1">
        <v>79.843732613211458</v>
      </c>
      <c r="P53" s="1" t="s">
        <v>51</v>
      </c>
      <c r="Q53" s="1">
        <v>-28.985508353874629</v>
      </c>
      <c r="R53" s="1">
        <f>O53*67.25</f>
        <v>5369.4910182384701</v>
      </c>
      <c r="S53" s="1">
        <f>R53/1000</f>
        <v>5.3694910182384703</v>
      </c>
      <c r="T53" s="1">
        <f>N53/0.404686</f>
        <v>0.81416399106058868</v>
      </c>
      <c r="U53" s="1">
        <f>T53*0.907185</f>
        <v>0.7385973602303002</v>
      </c>
      <c r="V53" s="1">
        <v>84.193925233644862</v>
      </c>
      <c r="W53" s="1">
        <v>30.456150000000001</v>
      </c>
    </row>
    <row r="54" spans="1:23" x14ac:dyDescent="0.25">
      <c r="A54" s="1" t="s">
        <v>50</v>
      </c>
      <c r="B54" s="1">
        <v>2023</v>
      </c>
      <c r="C54" s="1" t="str">
        <f>_xlfn.CONCAT(A54,B54)</f>
        <v>RS2023</v>
      </c>
      <c r="D54" s="4">
        <v>401</v>
      </c>
      <c r="E54" s="1">
        <v>4</v>
      </c>
      <c r="F54" s="1" t="s">
        <v>38</v>
      </c>
      <c r="G54" s="1" t="s">
        <v>31</v>
      </c>
      <c r="H54" s="1" t="str">
        <f>_xlfn.CONCAT(F54, "_", G54)</f>
        <v>LP_PG</v>
      </c>
      <c r="I54" s="1">
        <v>33.44</v>
      </c>
      <c r="J54" s="1">
        <v>18.21</v>
      </c>
      <c r="K54" s="1">
        <v>54.35</v>
      </c>
      <c r="L54" s="1">
        <f>K54*1.27</f>
        <v>69.024500000000003</v>
      </c>
      <c r="M54" s="1">
        <v>38.562456103758727</v>
      </c>
      <c r="N54" s="1">
        <v>0.94466165232248989</v>
      </c>
      <c r="O54" s="1">
        <v>72.110234482758614</v>
      </c>
      <c r="P54" s="1" t="s">
        <v>51</v>
      </c>
      <c r="Q54" s="1">
        <v>-29.208202941160106</v>
      </c>
      <c r="R54" s="1">
        <f>O54*67.25</f>
        <v>4849.4132689655171</v>
      </c>
      <c r="S54" s="1">
        <f>R54/1000</f>
        <v>4.8494132689655167</v>
      </c>
      <c r="T54" s="1">
        <f>N54/0.404686</f>
        <v>2.3343077159142891</v>
      </c>
      <c r="U54" s="1">
        <f>T54*0.907185</f>
        <v>2.1176489452617044</v>
      </c>
      <c r="V54" s="1">
        <v>59.19481302774426</v>
      </c>
      <c r="W54" s="1">
        <v>30.995699999999999</v>
      </c>
    </row>
    <row r="55" spans="1:23" x14ac:dyDescent="0.25">
      <c r="A55" s="1" t="s">
        <v>50</v>
      </c>
      <c r="B55" s="1">
        <v>2023</v>
      </c>
      <c r="C55" s="1" t="str">
        <f>_xlfn.CONCAT(A55,B55)</f>
        <v>RS2023</v>
      </c>
      <c r="D55" s="4">
        <v>402</v>
      </c>
      <c r="E55" s="1">
        <v>4</v>
      </c>
      <c r="F55" s="1" t="s">
        <v>38</v>
      </c>
      <c r="G55" s="1" t="s">
        <v>23</v>
      </c>
      <c r="H55" s="1" t="str">
        <f>_xlfn.CONCAT(F55, "_", G55)</f>
        <v>LP_CP</v>
      </c>
      <c r="I55" s="1">
        <v>34.06</v>
      </c>
      <c r="J55" s="1">
        <v>18.2</v>
      </c>
      <c r="K55" s="1">
        <v>54.1</v>
      </c>
      <c r="L55" s="1">
        <f>K55*1.27</f>
        <v>68.707000000000008</v>
      </c>
      <c r="M55" s="1">
        <v>37.712569732775613</v>
      </c>
      <c r="N55" s="1">
        <v>0.45368374734899608</v>
      </c>
      <c r="O55" s="1">
        <v>78.697512179168143</v>
      </c>
      <c r="P55" s="1" t="s">
        <v>51</v>
      </c>
      <c r="Q55" s="1">
        <v>-29.039772121057204</v>
      </c>
      <c r="R55" s="1">
        <f>O55*67.25</f>
        <v>5292.4076940490577</v>
      </c>
      <c r="S55" s="1">
        <f>R55/1000</f>
        <v>5.2924076940490581</v>
      </c>
      <c r="T55" s="1">
        <f>N55/0.404686</f>
        <v>1.1210759634605498</v>
      </c>
      <c r="U55" s="1">
        <f>T55*0.907185</f>
        <v>1.0170232979119589</v>
      </c>
      <c r="V55" s="1">
        <v>55.626484560570063</v>
      </c>
      <c r="W55" s="1">
        <v>21.979900000000001</v>
      </c>
    </row>
    <row r="56" spans="1:23" x14ac:dyDescent="0.25">
      <c r="A56" s="1" t="s">
        <v>50</v>
      </c>
      <c r="B56" s="1">
        <v>2023</v>
      </c>
      <c r="C56" s="1" t="str">
        <f>_xlfn.CONCAT(A56,B56)</f>
        <v>RS2023</v>
      </c>
      <c r="D56" s="4">
        <v>403</v>
      </c>
      <c r="E56" s="1">
        <v>4</v>
      </c>
      <c r="F56" s="1" t="s">
        <v>22</v>
      </c>
      <c r="G56" s="1" t="s">
        <v>31</v>
      </c>
      <c r="H56" s="1" t="str">
        <f>_xlfn.CONCAT(F56, "_", G56)</f>
        <v>EP_PG</v>
      </c>
      <c r="I56" s="1">
        <v>34.880000000000003</v>
      </c>
      <c r="J56" s="1">
        <v>17.93</v>
      </c>
      <c r="K56" s="1">
        <v>53.75</v>
      </c>
      <c r="L56" s="1">
        <f>K56*1.27</f>
        <v>68.262500000000003</v>
      </c>
      <c r="M56" s="1">
        <v>37.211848467032695</v>
      </c>
      <c r="N56" s="1">
        <v>0.40681976814538151</v>
      </c>
      <c r="O56" s="1">
        <v>82.398991060025537</v>
      </c>
      <c r="P56" s="1" t="s">
        <v>51</v>
      </c>
      <c r="Q56" s="1">
        <v>-28.933640065523015</v>
      </c>
      <c r="R56" s="1">
        <f>O56*67.25</f>
        <v>5541.332148786717</v>
      </c>
      <c r="S56" s="1">
        <f>R56/1000</f>
        <v>5.5413321487867169</v>
      </c>
      <c r="T56" s="1">
        <f>N56/0.404686</f>
        <v>1.0052726512540131</v>
      </c>
      <c r="U56" s="1">
        <f>T56*0.907185</f>
        <v>0.91196827012787185</v>
      </c>
      <c r="V56" s="1">
        <v>71.676969092721833</v>
      </c>
      <c r="W56" s="1">
        <v>22.088200000000001</v>
      </c>
    </row>
    <row r="57" spans="1:23" x14ac:dyDescent="0.25">
      <c r="A57" s="1" t="s">
        <v>50</v>
      </c>
      <c r="B57" s="1">
        <v>2023</v>
      </c>
      <c r="C57" s="1" t="str">
        <f>_xlfn.CONCAT(A57,B57)</f>
        <v>RS2023</v>
      </c>
      <c r="D57" s="4">
        <v>404</v>
      </c>
      <c r="E57" s="1">
        <v>4</v>
      </c>
      <c r="F57" s="1" t="s">
        <v>22</v>
      </c>
      <c r="G57" s="1" t="s">
        <v>23</v>
      </c>
      <c r="H57" s="1" t="str">
        <f>_xlfn.CONCAT(F57, "_", G57)</f>
        <v>EP_CP</v>
      </c>
      <c r="I57" s="1">
        <v>34.07</v>
      </c>
      <c r="J57" s="1">
        <v>18.18</v>
      </c>
      <c r="K57" s="1">
        <v>53.85</v>
      </c>
      <c r="L57" s="1">
        <f>K57*1.27</f>
        <v>68.389499999999998</v>
      </c>
      <c r="M57" s="1">
        <v>19.429792904336239</v>
      </c>
      <c r="N57" s="1">
        <v>0.17879446065261043</v>
      </c>
      <c r="O57" s="1">
        <v>75.28234051724138</v>
      </c>
      <c r="P57" s="1" t="s">
        <v>51</v>
      </c>
      <c r="Q57" s="1">
        <v>-28.888653650140046</v>
      </c>
      <c r="R57" s="1">
        <f>O57*67.25</f>
        <v>5062.7373997844825</v>
      </c>
      <c r="S57" s="1">
        <f>R57/1000</f>
        <v>5.0627373997844822</v>
      </c>
      <c r="T57" s="1">
        <f>N57/0.404686</f>
        <v>0.44181034345791659</v>
      </c>
      <c r="U57" s="1">
        <f>T57*0.907185</f>
        <v>0.40080371642987006</v>
      </c>
      <c r="V57" s="1">
        <v>78.381057268722472</v>
      </c>
      <c r="W57" s="1">
        <v>26.33615</v>
      </c>
    </row>
    <row r="58" spans="1:23" x14ac:dyDescent="0.25">
      <c r="A58" s="1" t="s">
        <v>50</v>
      </c>
      <c r="B58" s="1">
        <v>2023</v>
      </c>
      <c r="C58" s="1" t="str">
        <f>_xlfn.CONCAT(A58,B58)</f>
        <v>RS2023</v>
      </c>
      <c r="D58" s="4">
        <v>501</v>
      </c>
      <c r="E58" s="1">
        <v>5</v>
      </c>
      <c r="F58" s="1" t="s">
        <v>22</v>
      </c>
      <c r="G58" s="1" t="s">
        <v>23</v>
      </c>
      <c r="H58" s="1" t="str">
        <f>_xlfn.CONCAT(F58, "_", G58)</f>
        <v>EP_CP</v>
      </c>
      <c r="I58" s="1">
        <v>33.979999999999997</v>
      </c>
      <c r="J58" s="1">
        <v>18.3</v>
      </c>
      <c r="K58" s="1">
        <v>53.95</v>
      </c>
      <c r="L58" s="1">
        <f>K58*1.27</f>
        <v>68.516500000000008</v>
      </c>
      <c r="M58" s="1">
        <v>54.954510744828241</v>
      </c>
      <c r="N58" s="1">
        <v>0.13473234097550199</v>
      </c>
      <c r="O58" s="1">
        <v>73.818850574712641</v>
      </c>
      <c r="P58" s="1" t="s">
        <v>51</v>
      </c>
      <c r="Q58" s="1">
        <v>-28.916746350647834</v>
      </c>
      <c r="R58" s="1">
        <f>O58*67.25</f>
        <v>4964.3177011494254</v>
      </c>
      <c r="S58" s="1">
        <f>R58/1000</f>
        <v>4.9643177011494251</v>
      </c>
      <c r="T58" s="1">
        <f>N58/0.404686</f>
        <v>0.33293057080181176</v>
      </c>
      <c r="U58" s="1">
        <f>T58*0.907185</f>
        <v>0.3020296198728416</v>
      </c>
      <c r="V58" s="1">
        <v>78.013491743858253</v>
      </c>
      <c r="W58" s="1">
        <v>13.996449999999999</v>
      </c>
    </row>
    <row r="59" spans="1:23" x14ac:dyDescent="0.25">
      <c r="A59" s="1" t="s">
        <v>50</v>
      </c>
      <c r="B59" s="1">
        <v>2023</v>
      </c>
      <c r="C59" s="1" t="str">
        <f>_xlfn.CONCAT(A59,B59)</f>
        <v>RS2023</v>
      </c>
      <c r="D59" s="4">
        <v>502</v>
      </c>
      <c r="E59" s="1">
        <v>5</v>
      </c>
      <c r="F59" s="1" t="s">
        <v>38</v>
      </c>
      <c r="G59" s="1" t="s">
        <v>23</v>
      </c>
      <c r="H59" s="1" t="str">
        <f>_xlfn.CONCAT(F59, "_", G59)</f>
        <v>LP_CP</v>
      </c>
      <c r="I59" s="1">
        <v>33.869999999999997</v>
      </c>
      <c r="J59" s="1">
        <v>18.170000000000002</v>
      </c>
      <c r="K59" s="1">
        <v>54.15</v>
      </c>
      <c r="L59" s="1">
        <f>K59*1.27</f>
        <v>68.770499999999998</v>
      </c>
      <c r="M59" s="1">
        <v>58.15161206171922</v>
      </c>
      <c r="N59" s="1">
        <v>0.35723069268995983</v>
      </c>
      <c r="O59" s="1">
        <v>75.244365032327579</v>
      </c>
      <c r="P59" s="1" t="s">
        <v>51</v>
      </c>
      <c r="Q59" s="1">
        <v>-28.906330502186812</v>
      </c>
      <c r="R59" s="1">
        <f>O59*67.25</f>
        <v>5060.1835484240301</v>
      </c>
      <c r="S59" s="1">
        <f>R59/1000</f>
        <v>5.0601835484240301</v>
      </c>
      <c r="T59" s="1">
        <f>N59/0.404686</f>
        <v>0.882735485512125</v>
      </c>
      <c r="U59" s="1">
        <f>T59*0.907185</f>
        <v>0.80080439142431714</v>
      </c>
      <c r="V59" s="1">
        <v>86.633672525439408</v>
      </c>
      <c r="W59" s="1">
        <v>28.673249999999999</v>
      </c>
    </row>
    <row r="60" spans="1:23" x14ac:dyDescent="0.25">
      <c r="A60" s="1" t="s">
        <v>50</v>
      </c>
      <c r="B60" s="1">
        <v>2023</v>
      </c>
      <c r="C60" s="1" t="str">
        <f>_xlfn.CONCAT(A60,B60)</f>
        <v>RS2023</v>
      </c>
      <c r="D60" s="4">
        <v>503</v>
      </c>
      <c r="E60" s="1">
        <v>5</v>
      </c>
      <c r="F60" s="1" t="s">
        <v>38</v>
      </c>
      <c r="G60" s="1" t="s">
        <v>31</v>
      </c>
      <c r="H60" s="1" t="str">
        <f>_xlfn.CONCAT(F60, "_", G60)</f>
        <v>LP_PG</v>
      </c>
      <c r="I60" s="1">
        <v>33.380000000000003</v>
      </c>
      <c r="J60" s="1">
        <v>17.88</v>
      </c>
      <c r="K60" s="1">
        <v>54.05</v>
      </c>
      <c r="L60" s="1">
        <f>K60*1.27</f>
        <v>68.643500000000003</v>
      </c>
      <c r="M60" s="1">
        <v>44.640428491673632</v>
      </c>
      <c r="N60" s="1">
        <v>1.1687720328056224</v>
      </c>
      <c r="O60" s="1">
        <v>69.178277359605914</v>
      </c>
      <c r="P60" s="1" t="s">
        <v>51</v>
      </c>
      <c r="Q60" s="1">
        <v>-29.310960807830895</v>
      </c>
      <c r="R60" s="1">
        <f>O60*67.25</f>
        <v>4652.239152433498</v>
      </c>
      <c r="S60" s="1">
        <f>R60/1000</f>
        <v>4.6522391524334976</v>
      </c>
      <c r="T60" s="1">
        <f>N60/0.404686</f>
        <v>2.8880960369412887</v>
      </c>
      <c r="U60" s="1">
        <f>T60*0.907185</f>
        <v>2.6200374032725828</v>
      </c>
      <c r="V60" s="1">
        <v>82.560926076360673</v>
      </c>
      <c r="W60" s="1">
        <v>46.293700000000001</v>
      </c>
    </row>
    <row r="61" spans="1:23" x14ac:dyDescent="0.25">
      <c r="A61" s="1" t="s">
        <v>50</v>
      </c>
      <c r="B61" s="1">
        <v>2023</v>
      </c>
      <c r="C61" s="1" t="str">
        <f>_xlfn.CONCAT(A61,B61)</f>
        <v>RS2023</v>
      </c>
      <c r="D61" s="4">
        <v>504</v>
      </c>
      <c r="E61" s="1">
        <v>5</v>
      </c>
      <c r="F61" s="1" t="s">
        <v>22</v>
      </c>
      <c r="G61" s="1" t="s">
        <v>31</v>
      </c>
      <c r="H61" s="1" t="str">
        <f>_xlfn.CONCAT(F61, "_", G61)</f>
        <v>EP_PG</v>
      </c>
      <c r="I61" s="1">
        <v>34.53</v>
      </c>
      <c r="J61" s="1">
        <v>17.78</v>
      </c>
      <c r="K61" s="1">
        <v>53.7</v>
      </c>
      <c r="L61" s="1">
        <f>K61*1.27</f>
        <v>68.198999999999998</v>
      </c>
      <c r="M61" s="1">
        <v>45.357671850969346</v>
      </c>
      <c r="N61" s="1">
        <v>0.59005370485140562</v>
      </c>
      <c r="O61" s="1">
        <v>82.187525484594985</v>
      </c>
      <c r="P61" s="1" t="s">
        <v>51</v>
      </c>
      <c r="Q61" s="1">
        <v>-29.197968881896816</v>
      </c>
      <c r="R61" s="1">
        <f>O61*67.25</f>
        <v>5527.1110888390131</v>
      </c>
      <c r="S61" s="1">
        <f>R61/1000</f>
        <v>5.5271110888390131</v>
      </c>
      <c r="T61" s="1">
        <f>N61/0.404686</f>
        <v>1.4580531692507417</v>
      </c>
      <c r="U61" s="1">
        <f>T61*0.907185</f>
        <v>1.3227239643467341</v>
      </c>
      <c r="V61" s="1">
        <v>69.029106858054234</v>
      </c>
      <c r="W61" s="1">
        <v>22.86655</v>
      </c>
    </row>
    <row r="62" spans="1:23" x14ac:dyDescent="0.25">
      <c r="A62" s="1" t="s">
        <v>50</v>
      </c>
      <c r="B62" s="1">
        <v>2023</v>
      </c>
      <c r="C62" s="1" t="str">
        <f>_xlfn.CONCAT(A62,B62)</f>
        <v>RS2023</v>
      </c>
      <c r="D62" s="4">
        <v>601</v>
      </c>
      <c r="E62" s="1">
        <v>6</v>
      </c>
      <c r="F62" s="1" t="s">
        <v>38</v>
      </c>
      <c r="G62" s="1" t="s">
        <v>23</v>
      </c>
      <c r="H62" s="1" t="str">
        <f>_xlfn.CONCAT(F62, "_", G62)</f>
        <v>LP_CP</v>
      </c>
      <c r="I62" s="1">
        <v>34.85</v>
      </c>
      <c r="J62" s="1">
        <v>17.73</v>
      </c>
      <c r="K62" s="1">
        <v>54.05</v>
      </c>
      <c r="L62" s="1">
        <f>K62*1.27</f>
        <v>68.643500000000003</v>
      </c>
      <c r="M62" s="1">
        <v>60.539265813038313</v>
      </c>
      <c r="N62" s="1">
        <v>0.69828992217670682</v>
      </c>
      <c r="O62" s="1">
        <v>76.007813223663419</v>
      </c>
      <c r="P62" s="1" t="s">
        <v>51</v>
      </c>
      <c r="Q62" s="1">
        <v>-28.803964008261868</v>
      </c>
      <c r="R62" s="1">
        <f>O62*67.25</f>
        <v>5111.5254392913648</v>
      </c>
      <c r="S62" s="1">
        <f>R62/1000</f>
        <v>5.1115254392913645</v>
      </c>
      <c r="T62" s="1">
        <f>N62/0.404686</f>
        <v>1.7255104505139955</v>
      </c>
      <c r="U62" s="1">
        <f>T62*0.907185</f>
        <v>1.5653571980495391</v>
      </c>
      <c r="V62" s="1">
        <v>45.266422615415905</v>
      </c>
      <c r="W62" s="1">
        <v>25.44895</v>
      </c>
    </row>
    <row r="63" spans="1:23" x14ac:dyDescent="0.25">
      <c r="A63" s="1" t="s">
        <v>50</v>
      </c>
      <c r="B63" s="1">
        <v>2023</v>
      </c>
      <c r="C63" s="1" t="str">
        <f>_xlfn.CONCAT(A63,B63)</f>
        <v>RS2023</v>
      </c>
      <c r="D63" s="4">
        <v>602</v>
      </c>
      <c r="E63" s="1">
        <v>6</v>
      </c>
      <c r="F63" s="1" t="s">
        <v>22</v>
      </c>
      <c r="G63" s="1" t="s">
        <v>31</v>
      </c>
      <c r="H63" s="1" t="str">
        <f>_xlfn.CONCAT(F63, "_", G63)</f>
        <v>EP_PG</v>
      </c>
      <c r="I63" s="1">
        <v>33.72</v>
      </c>
      <c r="J63" s="1">
        <v>17.91</v>
      </c>
      <c r="K63" s="1">
        <v>54.6</v>
      </c>
      <c r="L63" s="1">
        <f>K63*1.27</f>
        <v>69.341999999999999</v>
      </c>
      <c r="M63" s="1">
        <v>58.455742909453598</v>
      </c>
      <c r="N63" s="1">
        <v>0.51018151752730911</v>
      </c>
      <c r="O63" s="1">
        <v>78.117910081025059</v>
      </c>
      <c r="P63" s="1" t="s">
        <v>51</v>
      </c>
      <c r="Q63" s="1">
        <v>-28.94707592267947</v>
      </c>
      <c r="R63" s="1">
        <f>O63*67.25</f>
        <v>5253.4294529489352</v>
      </c>
      <c r="S63" s="1">
        <f>R63/1000</f>
        <v>5.2534294529489349</v>
      </c>
      <c r="T63" s="1">
        <f>N63/0.404686</f>
        <v>1.2606848705596663</v>
      </c>
      <c r="U63" s="1">
        <f>T63*0.907185</f>
        <v>1.1436744042986708</v>
      </c>
      <c r="V63" s="1">
        <v>116.69223205506391</v>
      </c>
      <c r="W63" s="1">
        <v>22.397649999999999</v>
      </c>
    </row>
    <row r="64" spans="1:23" x14ac:dyDescent="0.25">
      <c r="A64" s="1" t="s">
        <v>50</v>
      </c>
      <c r="B64" s="1">
        <v>2023</v>
      </c>
      <c r="C64" s="1" t="str">
        <f>_xlfn.CONCAT(A64,B64)</f>
        <v>RS2023</v>
      </c>
      <c r="D64" s="4">
        <v>603</v>
      </c>
      <c r="E64" s="1">
        <v>6</v>
      </c>
      <c r="F64" s="1" t="s">
        <v>22</v>
      </c>
      <c r="G64" s="1" t="s">
        <v>23</v>
      </c>
      <c r="H64" s="1" t="str">
        <f>_xlfn.CONCAT(F64, "_", G64)</f>
        <v>EP_CP</v>
      </c>
      <c r="I64" s="1">
        <v>34.18</v>
      </c>
      <c r="J64" s="1">
        <v>17.940000000000001</v>
      </c>
      <c r="K64" s="1">
        <v>54.1</v>
      </c>
      <c r="L64" s="1">
        <f>K64*1.27</f>
        <v>68.707000000000008</v>
      </c>
      <c r="M64" s="1">
        <v>66.380365848219597</v>
      </c>
      <c r="N64" s="1">
        <v>0.13753420050200799</v>
      </c>
      <c r="O64" s="1">
        <v>70.954889642835099</v>
      </c>
      <c r="P64" s="1" t="s">
        <v>51</v>
      </c>
      <c r="Q64" s="1">
        <v>-28.818149236738268</v>
      </c>
      <c r="R64" s="1">
        <f>O64*67.25</f>
        <v>4771.7163284806602</v>
      </c>
      <c r="S64" s="1">
        <f>R64/1000</f>
        <v>4.7717163284806601</v>
      </c>
      <c r="T64" s="1">
        <f>N64/0.404686</f>
        <v>0.33985411035224344</v>
      </c>
      <c r="U64" s="1">
        <f>T64*0.907185</f>
        <v>0.30831055109989997</v>
      </c>
      <c r="V64" s="1">
        <v>63.857171676417188</v>
      </c>
      <c r="W64" s="1">
        <v>14.290749999999999</v>
      </c>
    </row>
    <row r="65" spans="1:23" x14ac:dyDescent="0.25">
      <c r="A65" s="1" t="s">
        <v>50</v>
      </c>
      <c r="B65" s="1">
        <v>2023</v>
      </c>
      <c r="C65" s="1" t="str">
        <f>_xlfn.CONCAT(A65,B65)</f>
        <v>RS2023</v>
      </c>
      <c r="D65" s="4">
        <v>604</v>
      </c>
      <c r="E65" s="1">
        <v>6</v>
      </c>
      <c r="F65" s="1" t="s">
        <v>38</v>
      </c>
      <c r="G65" s="1" t="s">
        <v>31</v>
      </c>
      <c r="H65" s="1" t="str">
        <f>_xlfn.CONCAT(F65, "_", G65)</f>
        <v>LP_PG</v>
      </c>
      <c r="I65" s="1">
        <v>33.700000000000003</v>
      </c>
      <c r="J65" s="1">
        <v>18.010000000000002</v>
      </c>
      <c r="K65" s="1">
        <v>53.85</v>
      </c>
      <c r="L65" s="1">
        <f>K65*1.27</f>
        <v>68.389499999999998</v>
      </c>
      <c r="M65" s="1">
        <v>62.908495278819572</v>
      </c>
      <c r="N65" s="1">
        <v>0.68255345086345376</v>
      </c>
      <c r="O65" s="1">
        <v>73.899609244314021</v>
      </c>
      <c r="P65" s="1" t="s">
        <v>51</v>
      </c>
      <c r="Q65" s="1">
        <v>-29.008565135069418</v>
      </c>
      <c r="R65" s="1">
        <f>O65*67.25</f>
        <v>4969.7487216801183</v>
      </c>
      <c r="S65" s="1">
        <f>R65/1000</f>
        <v>4.9697487216801184</v>
      </c>
      <c r="T65" s="1">
        <f>N65/0.404686</f>
        <v>1.6866248174225296</v>
      </c>
      <c r="U65" s="1">
        <f>T65*0.907185</f>
        <v>1.5300807349934575</v>
      </c>
      <c r="V65" s="1">
        <v>80.075015003000601</v>
      </c>
      <c r="W65" s="1">
        <v>41.359400000000001</v>
      </c>
    </row>
  </sheetData>
  <autoFilter ref="C1:C65" xr:uid="{00000000-0001-0000-0000-000000000000}">
    <sortState xmlns:xlrd2="http://schemas.microsoft.com/office/spreadsheetml/2017/richdata2" ref="A2:W65">
      <sortCondition ref="C1:C65"/>
    </sortState>
  </autoFilter>
  <sortState xmlns:xlrd2="http://schemas.microsoft.com/office/spreadsheetml/2017/richdata2" ref="A2:W65">
    <sortCondition ref="D1:D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CE7-8979-4845-B2B6-51C3F3237AE3}">
  <dimension ref="A1:C20"/>
  <sheetViews>
    <sheetView tabSelected="1" topLeftCell="A7" workbookViewId="0">
      <selection activeCell="A32" sqref="A32:XFD34"/>
    </sheetView>
  </sheetViews>
  <sheetFormatPr defaultColWidth="8.85546875" defaultRowHeight="15" x14ac:dyDescent="0.25"/>
  <cols>
    <col min="2" max="2" width="13.42578125" bestFit="1" customWidth="1"/>
    <col min="3" max="3" width="46.42578125" bestFit="1" customWidth="1"/>
  </cols>
  <sheetData>
    <row r="1" spans="1:3" x14ac:dyDescent="0.25">
      <c r="A1" t="s">
        <v>56</v>
      </c>
      <c r="B1" t="s">
        <v>58</v>
      </c>
      <c r="C1" t="s">
        <v>52</v>
      </c>
    </row>
    <row r="2" spans="1:3" x14ac:dyDescent="0.25">
      <c r="A2" t="s">
        <v>57</v>
      </c>
      <c r="B2" t="s">
        <v>0</v>
      </c>
      <c r="C2" t="s">
        <v>59</v>
      </c>
    </row>
    <row r="3" spans="1:3" x14ac:dyDescent="0.25">
      <c r="A3" t="s">
        <v>60</v>
      </c>
      <c r="B3" t="s">
        <v>1</v>
      </c>
      <c r="C3" t="s">
        <v>63</v>
      </c>
    </row>
    <row r="4" spans="1:3" x14ac:dyDescent="0.25">
      <c r="A4" t="s">
        <v>61</v>
      </c>
      <c r="B4" t="s">
        <v>54</v>
      </c>
      <c r="C4" t="s">
        <v>62</v>
      </c>
    </row>
    <row r="5" spans="1:3" x14ac:dyDescent="0.25">
      <c r="A5" t="s">
        <v>64</v>
      </c>
      <c r="B5" t="s">
        <v>2</v>
      </c>
      <c r="C5" t="s">
        <v>65</v>
      </c>
    </row>
    <row r="6" spans="1:3" x14ac:dyDescent="0.25">
      <c r="A6" t="s">
        <v>66</v>
      </c>
      <c r="B6" t="s">
        <v>3</v>
      </c>
      <c r="C6" t="s">
        <v>67</v>
      </c>
    </row>
    <row r="7" spans="1:3" x14ac:dyDescent="0.25">
      <c r="A7" t="s">
        <v>68</v>
      </c>
      <c r="B7" t="s">
        <v>4</v>
      </c>
      <c r="C7" t="s">
        <v>69</v>
      </c>
    </row>
    <row r="8" spans="1:3" x14ac:dyDescent="0.25">
      <c r="A8" t="s">
        <v>70</v>
      </c>
      <c r="B8" t="s">
        <v>5</v>
      </c>
      <c r="C8" t="s">
        <v>72</v>
      </c>
    </row>
    <row r="9" spans="1:3" x14ac:dyDescent="0.25">
      <c r="A9" t="s">
        <v>71</v>
      </c>
      <c r="B9" t="s">
        <v>6</v>
      </c>
      <c r="C9" t="s">
        <v>73</v>
      </c>
    </row>
    <row r="10" spans="1:3" x14ac:dyDescent="0.25">
      <c r="A10" t="s">
        <v>74</v>
      </c>
      <c r="B10" t="s">
        <v>12</v>
      </c>
      <c r="C10" t="s">
        <v>82</v>
      </c>
    </row>
    <row r="11" spans="1:3" x14ac:dyDescent="0.25">
      <c r="A11" t="s">
        <v>76</v>
      </c>
      <c r="B11" t="s">
        <v>17</v>
      </c>
      <c r="C11" t="s">
        <v>83</v>
      </c>
    </row>
    <row r="12" spans="1:3" x14ac:dyDescent="0.25">
      <c r="A12" t="s">
        <v>78</v>
      </c>
      <c r="B12" t="s">
        <v>19</v>
      </c>
      <c r="C12" t="s">
        <v>84</v>
      </c>
    </row>
    <row r="13" spans="1:3" x14ac:dyDescent="0.25">
      <c r="A13" t="s">
        <v>80</v>
      </c>
      <c r="B13" t="s">
        <v>10</v>
      </c>
      <c r="C13" t="s">
        <v>85</v>
      </c>
    </row>
    <row r="14" spans="1:3" x14ac:dyDescent="0.25">
      <c r="A14" t="s">
        <v>86</v>
      </c>
      <c r="B14" t="s">
        <v>18</v>
      </c>
      <c r="C14" t="s">
        <v>87</v>
      </c>
    </row>
    <row r="15" spans="1:3" x14ac:dyDescent="0.25">
      <c r="A15" t="s">
        <v>88</v>
      </c>
      <c r="B15" t="s">
        <v>15</v>
      </c>
      <c r="C15" t="s">
        <v>89</v>
      </c>
    </row>
    <row r="16" spans="1:3" x14ac:dyDescent="0.25">
      <c r="A16" t="s">
        <v>90</v>
      </c>
      <c r="B16" t="s">
        <v>7</v>
      </c>
      <c r="C16" t="s">
        <v>75</v>
      </c>
    </row>
    <row r="17" spans="1:3" x14ac:dyDescent="0.25">
      <c r="A17" t="s">
        <v>93</v>
      </c>
      <c r="B17" t="s">
        <v>8</v>
      </c>
      <c r="C17" t="s">
        <v>77</v>
      </c>
    </row>
    <row r="18" spans="1:3" x14ac:dyDescent="0.25">
      <c r="A18" t="s">
        <v>91</v>
      </c>
      <c r="B18" t="s">
        <v>9</v>
      </c>
      <c r="C18" t="s">
        <v>79</v>
      </c>
    </row>
    <row r="19" spans="1:3" x14ac:dyDescent="0.25">
      <c r="A19" t="s">
        <v>92</v>
      </c>
      <c r="B19" t="s">
        <v>55</v>
      </c>
      <c r="C19" t="s">
        <v>81</v>
      </c>
    </row>
    <row r="20" spans="1:3" x14ac:dyDescent="0.25">
      <c r="A20" t="s">
        <v>94</v>
      </c>
      <c r="B20" t="s">
        <v>13</v>
      </c>
      <c r="C20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586073D0EA4D83B33CC66B5CF740" ma:contentTypeVersion="13" ma:contentTypeDescription="Create a new document." ma:contentTypeScope="" ma:versionID="e919462cfff4bdaa2b666f9873050226">
  <xsd:schema xmlns:xsd="http://www.w3.org/2001/XMLSchema" xmlns:xs="http://www.w3.org/2001/XMLSchema" xmlns:p="http://schemas.microsoft.com/office/2006/metadata/properties" xmlns:ns2="47961403-2a96-475a-998f-753f715cb545" xmlns:ns3="7f363c66-7914-4609-9c7d-3f5b8dd26535" targetNamespace="http://schemas.microsoft.com/office/2006/metadata/properties" ma:root="true" ma:fieldsID="9907e0582567de176b87ae472b5f5c69" ns2:_="" ns3:_="">
    <xsd:import namespace="47961403-2a96-475a-998f-753f715cb545"/>
    <xsd:import namespace="7f363c66-7914-4609-9c7d-3f5b8dd26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61403-2a96-475a-998f-753f715cb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c66-7914-4609-9c7d-3f5b8dd26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f178be2-6485-4f5e-8346-89207e8f2a20}" ma:internalName="TaxCatchAll" ma:showField="CatchAllData" ma:web="7f363c66-7914-4609-9c7d-3f5b8dd26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777B2-4289-48EA-A860-C8C40EDE7F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9A2006-DA61-4E03-8D4D-984E79E4F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61403-2a96-475a-998f-753f715cb545"/>
    <ds:schemaRef ds:uri="7f363c66-7914-4609-9c7d-3f5b8dd26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KAUR, NAVDEEP</dc:creator>
  <cp:keywords/>
  <dc:description/>
  <cp:lastModifiedBy>KAUR, NAVDEEP</cp:lastModifiedBy>
  <cp:revision/>
  <dcterms:created xsi:type="dcterms:W3CDTF">2015-06-05T18:17:20Z</dcterms:created>
  <dcterms:modified xsi:type="dcterms:W3CDTF">2025-03-18T14:41:43Z</dcterms:modified>
  <cp:category/>
  <cp:contentStatus/>
</cp:coreProperties>
</file>