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CHAL DIXIT\OneDrive\Desktop\Kaushal Excel\"/>
    </mc:Choice>
  </mc:AlternateContent>
  <xr:revisionPtr revIDLastSave="0" documentId="13_ncr:1_{CC238D38-D941-4FE4-83BF-10D7DE90F7F7}" xr6:coauthVersionLast="47" xr6:coauthVersionMax="47" xr10:uidLastSave="{00000000-0000-0000-0000-000000000000}"/>
  <bookViews>
    <workbookView xWindow="-108" yWindow="-108" windowWidth="23256" windowHeight="12456" activeTab="1" xr2:uid="{DC10D792-508D-4911-AC5F-2B70660325D7}"/>
  </bookViews>
  <sheets>
    <sheet name="January 2025" sheetId="1" r:id="rId1"/>
    <sheet name="Company Financials" sheetId="3" r:id="rId2"/>
    <sheet name="Employee Salary" sheetId="4" r:id="rId3"/>
    <sheet name="Company Performance" sheetId="2" r:id="rId4"/>
  </sheets>
  <definedNames>
    <definedName name="_xlnm._FilterDatabase" localSheetId="0" hidden="1">'January 2025'!$A$1:$D$1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C8" i="3"/>
  <c r="D8" i="3"/>
  <c r="E8" i="3"/>
  <c r="F8" i="3"/>
  <c r="G8" i="3"/>
  <c r="C7" i="3"/>
  <c r="D7" i="3"/>
  <c r="E7" i="3"/>
  <c r="F7" i="3"/>
  <c r="G7" i="3"/>
  <c r="B7" i="3"/>
  <c r="E2" i="1"/>
  <c r="E3" i="1"/>
  <c r="E4" i="1"/>
  <c r="E5" i="1"/>
  <c r="E6" i="1"/>
  <c r="E7" i="1"/>
  <c r="E8" i="1"/>
  <c r="E9" i="1"/>
  <c r="E10" i="1"/>
  <c r="E11" i="1"/>
  <c r="E12" i="1"/>
  <c r="H3" i="1"/>
  <c r="H4" i="1"/>
  <c r="H2" i="1"/>
  <c r="D13" i="1"/>
  <c r="E13" i="1" l="1"/>
</calcChain>
</file>

<file path=xl/sharedStrings.xml><?xml version="1.0" encoding="utf-8"?>
<sst xmlns="http://schemas.openxmlformats.org/spreadsheetml/2006/main" count="57" uniqueCount="43">
  <si>
    <t>Subway Sandwich</t>
  </si>
  <si>
    <t>Chotumal Samosa</t>
  </si>
  <si>
    <t>Item</t>
  </si>
  <si>
    <t>Amount</t>
  </si>
  <si>
    <t>Date</t>
  </si>
  <si>
    <t>Groceries</t>
  </si>
  <si>
    <t>Phone Bill</t>
  </si>
  <si>
    <t>Gas Bill</t>
  </si>
  <si>
    <t>Home Rent</t>
  </si>
  <si>
    <t>Category</t>
  </si>
  <si>
    <t>Food</t>
  </si>
  <si>
    <t xml:space="preserve">Utility </t>
  </si>
  <si>
    <t>House</t>
  </si>
  <si>
    <t>Water Bill</t>
  </si>
  <si>
    <t>Olive Garden</t>
  </si>
  <si>
    <t>Tea</t>
  </si>
  <si>
    <t>Tondua Pani-Puri</t>
  </si>
  <si>
    <t>Major Expense?</t>
  </si>
  <si>
    <t>Total Amount</t>
  </si>
  <si>
    <t>Total</t>
  </si>
  <si>
    <t>Company</t>
  </si>
  <si>
    <t>Revenue</t>
  </si>
  <si>
    <t>Profit</t>
  </si>
  <si>
    <t>Tata Motors</t>
  </si>
  <si>
    <t>Reliance</t>
  </si>
  <si>
    <t>Tesla</t>
  </si>
  <si>
    <t>Google</t>
  </si>
  <si>
    <t>Zomato</t>
  </si>
  <si>
    <t xml:space="preserve">Vedanta </t>
  </si>
  <si>
    <t xml:space="preserve">  - Cost of goods sold (COGS)</t>
  </si>
  <si>
    <t xml:space="preserve">  - Selling, general and administrative (SG&amp;A)</t>
  </si>
  <si>
    <t xml:space="preserve">  - Depreciation and amortization</t>
  </si>
  <si>
    <t>Operating income</t>
  </si>
  <si>
    <t>Operating income %</t>
  </si>
  <si>
    <t>Q1</t>
  </si>
  <si>
    <t>Q2</t>
  </si>
  <si>
    <t>Salary</t>
  </si>
  <si>
    <t>Bonus</t>
  </si>
  <si>
    <t>Total Compensation</t>
  </si>
  <si>
    <t>Tom</t>
  </si>
  <si>
    <t>Peter</t>
  </si>
  <si>
    <t>Mohan</t>
  </si>
  <si>
    <t>Laila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</si>
</sst>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8" formatCode="0.0%"/>
    <numFmt numFmtId="172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8" tint="0.39997558519241921"/>
      </top>
      <bottom/>
      <diagonal/>
    </border>
    <border>
      <left/>
      <right/>
      <top style="double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16" fontId="0" fillId="0" borderId="0" xfId="0" applyNumberFormat="1"/>
    <xf numFmtId="0" fontId="2" fillId="2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" fontId="0" fillId="0" borderId="1" xfId="0" applyNumberFormat="1" applyBorder="1"/>
    <xf numFmtId="0" fontId="0" fillId="0" borderId="1" xfId="0" applyBorder="1"/>
    <xf numFmtId="0" fontId="1" fillId="2" borderId="0" xfId="0" applyFont="1" applyFill="1"/>
    <xf numFmtId="0" fontId="2" fillId="0" borderId="2" xfId="0" applyFont="1" applyBorder="1"/>
    <xf numFmtId="0" fontId="0" fillId="0" borderId="3" xfId="0" applyBorder="1"/>
    <xf numFmtId="0" fontId="0" fillId="6" borderId="3" xfId="0" applyFill="1" applyBorder="1" applyAlignment="1">
      <alignment horizontal="center"/>
    </xf>
    <xf numFmtId="17" fontId="0" fillId="5" borderId="3" xfId="0" applyNumberFormat="1" applyFill="1" applyBorder="1"/>
    <xf numFmtId="0" fontId="0" fillId="0" borderId="3" xfId="0" applyBorder="1" applyAlignment="1">
      <alignment wrapText="1"/>
    </xf>
    <xf numFmtId="168" fontId="0" fillId="0" borderId="3" xfId="2" applyNumberFormat="1" applyFont="1" applyBorder="1"/>
    <xf numFmtId="172" fontId="0" fillId="0" borderId="3" xfId="1" applyNumberFormat="1" applyFont="1" applyBorder="1"/>
    <xf numFmtId="172" fontId="0" fillId="0" borderId="3" xfId="0" applyNumberFormat="1" applyBorder="1"/>
    <xf numFmtId="0" fontId="0" fillId="0" borderId="0" xfId="0"/>
    <xf numFmtId="0" fontId="0" fillId="4" borderId="0" xfId="0" applyFill="1"/>
  </cellXfs>
  <cellStyles count="3">
    <cellStyle name="Currency" xfId="1" builtinId="4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'January 2025'!$H$1</c:f>
              <c:strCache>
                <c:ptCount val="1"/>
                <c:pt idx="0">
                  <c:v>Total 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1F-436E-8D9E-BDAC11C3BC0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1F-436E-8D9E-BDAC11C3BC0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1F-436E-8D9E-BDAC11C3BC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'January 2025'!$G$2:$G$4</c:f>
              <c:strCache>
                <c:ptCount val="3"/>
                <c:pt idx="0">
                  <c:v>Food</c:v>
                </c:pt>
                <c:pt idx="1">
                  <c:v>Utility </c:v>
                </c:pt>
                <c:pt idx="2">
                  <c:v>House</c:v>
                </c:pt>
              </c:strCache>
            </c:strRef>
          </c:cat>
          <c:val>
            <c:numRef>
              <c:f>'January 2025'!$H$2:$H$4</c:f>
              <c:numCache>
                <c:formatCode>General</c:formatCode>
                <c:ptCount val="3"/>
                <c:pt idx="0">
                  <c:v>8030</c:v>
                </c:pt>
                <c:pt idx="1">
                  <c:v>2300</c:v>
                </c:pt>
                <c:pt idx="2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9-4EBE-9DB6-9FD73212531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'Company Performance'!$B$1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'Company Performance'!$A$2:$A$7</c:f>
              <c:strCache>
                <c:ptCount val="6"/>
                <c:pt idx="0">
                  <c:v>Tata Motors</c:v>
                </c:pt>
                <c:pt idx="1">
                  <c:v>Reliance</c:v>
                </c:pt>
                <c:pt idx="2">
                  <c:v>Tesla</c:v>
                </c:pt>
                <c:pt idx="3">
                  <c:v>Google</c:v>
                </c:pt>
                <c:pt idx="4">
                  <c:v>Zomato</c:v>
                </c:pt>
                <c:pt idx="5">
                  <c:v>Vedanta </c:v>
                </c:pt>
              </c:strCache>
            </c:strRef>
          </c:cat>
          <c:val>
            <c:numRef>
              <c:f>'Company Performance'!$B$2:$B$7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70</c:v>
                </c:pt>
                <c:pt idx="3">
                  <c:v>200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3-4E53-8B96-E3BD0DE4D39D}"/>
            </c:ext>
          </c:extLst>
        </c:ser>
        <c:ser>
          <c:idx val="1"/>
          <c:order val="1"/>
          <c:tx>
            <c:strRef>
              <c:f>'Company Performance'!$C$1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'Company Performance'!$A$2:$A$7</c:f>
              <c:strCache>
                <c:ptCount val="6"/>
                <c:pt idx="0">
                  <c:v>Tata Motors</c:v>
                </c:pt>
                <c:pt idx="1">
                  <c:v>Reliance</c:v>
                </c:pt>
                <c:pt idx="2">
                  <c:v>Tesla</c:v>
                </c:pt>
                <c:pt idx="3">
                  <c:v>Google</c:v>
                </c:pt>
                <c:pt idx="4">
                  <c:v>Zomato</c:v>
                </c:pt>
                <c:pt idx="5">
                  <c:v>Vedanta </c:v>
                </c:pt>
              </c:strCache>
            </c:strRef>
          </c:cat>
          <c:val>
            <c:numRef>
              <c:f>'Company Performance'!$C$2:$C$7</c:f>
              <c:numCache>
                <c:formatCode>General</c:formatCode>
                <c:ptCount val="6"/>
                <c:pt idx="0">
                  <c:v>24</c:v>
                </c:pt>
                <c:pt idx="1">
                  <c:v>20</c:v>
                </c:pt>
                <c:pt idx="2">
                  <c:v>1</c:v>
                </c:pt>
                <c:pt idx="3">
                  <c:v>40</c:v>
                </c:pt>
                <c:pt idx="4">
                  <c:v>8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3-4E53-8B96-E3BD0DE4D3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0480512"/>
        <c:axId val="790480992"/>
      </c:barChart>
      <c:catAx>
        <c:axId val="79048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80992"/>
        <c:crosses val="autoZero"/>
        <c:auto val="1"/>
        <c:lblAlgn val="ctr"/>
        <c:lblOffset val="100"/>
        <c:noMultiLvlLbl val="0"/>
      </c:catAx>
      <c:valAx>
        <c:axId val="790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8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606671</xdr:colOff>
      <xdr:row>5</xdr:row>
      <xdr:rowOff>11725</xdr:rowOff>
    </xdr:from>
    <xdr:to>
      <xdr:col>13</xdr:col>
      <xdr:colOff>0</xdr:colOff>
      <xdr:row>13</xdr:row>
      <xdr:rowOff>175846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A3FAA1-C107-556F-1FBE-15F90B956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606669</xdr:colOff>
      <xdr:row>1</xdr:row>
      <xdr:rowOff>0</xdr:rowOff>
    </xdr:from>
    <xdr:to>
      <xdr:col>11</xdr:col>
      <xdr:colOff>0</xdr:colOff>
      <xdr:row>16</xdr:row>
      <xdr:rowOff>17585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1215CB-7290-F7D6-E06F-FF794A7BF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26A750-7B0B-4106-BB08-7CE381A16566}" name="Table4" displayName="Table4" ref="A1:E13" totalsRowShown="0" headerRowDxfId="3" tableBorderDxfId="2">
  <autoFilter ref="A1:E13" xr:uid="{1126A750-7B0B-4106-BB08-7CE381A16566}"/>
  <tableColumns count="5">
    <tableColumn id="1" xr3:uid="{2E195E5D-213F-4FC7-BA26-F8AEB4B1D19D}" name="Date"/>
    <tableColumn id="2" xr3:uid="{EB567399-141A-4CB2-BB76-92BAD8C561F4}" name="Category"/>
    <tableColumn id="3" xr3:uid="{4811D670-78D0-4F7C-B7C3-2F5BF2BAD055}" name="Item"/>
    <tableColumn id="4" xr3:uid="{6EA0BC57-9A55-40C6-BD60-32ECB169E78E}" name="Amount"/>
    <tableColumn id="5" xr3:uid="{4A202862-C97A-47EA-9AF5-65545EA0F9C8}" name="Major Expense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8AC61E-C84F-4F2A-9C6F-A23FF5759EE6}" name="Table5" displayName="Table5" ref="A1:C7" totalsRowShown="0" headerRowDxfId="1">
  <autoFilter ref="A1:C7" xr:uid="{2A8AC61E-C84F-4F2A-9C6F-A23FF5759EE6}"/>
  <tableColumns count="3">
    <tableColumn id="1" xr3:uid="{C9877449-580F-4BFB-B4C1-F3F8DB7D4360}" name="Company"/>
    <tableColumn id="2" xr3:uid="{BBF789F5-AECE-4291-BC27-7D77A2696362}" name="Revenue"/>
    <tableColumn id="3" xr3:uid="{55DF786C-7D6F-48A0-B45C-512F39A33CD9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AD27-39B5-4888-A743-DE695086273E}">
  <dimension ref="A1:H13"/>
  <sheetViews>
    <sheetView zoomScale="130" zoomScaleNormal="130" workbookViewId="0">
      <selection activeCell="D17" sqref="D17"/>
    </sheetView>
  </sheetViews>
  <sheetFormatPr defaultRowHeight="14.4" x14ac:dyDescent="0.3"/>
  <cols>
    <col min="2" max="2" width="11.44140625" customWidth="1"/>
    <col min="3" max="3" width="18.6640625" customWidth="1"/>
    <col min="4" max="4" width="10.5546875" customWidth="1"/>
    <col min="5" max="5" width="15.88671875" customWidth="1"/>
    <col min="8" max="8" width="12.5546875" customWidth="1"/>
  </cols>
  <sheetData>
    <row r="1" spans="1:8" x14ac:dyDescent="0.3">
      <c r="A1" s="7" t="s">
        <v>4</v>
      </c>
      <c r="B1" s="7" t="s">
        <v>9</v>
      </c>
      <c r="C1" s="7" t="s">
        <v>2</v>
      </c>
      <c r="D1" s="7" t="s">
        <v>3</v>
      </c>
      <c r="E1" s="7" t="s">
        <v>17</v>
      </c>
      <c r="G1" s="2" t="s">
        <v>9</v>
      </c>
      <c r="H1" s="2" t="s">
        <v>18</v>
      </c>
    </row>
    <row r="2" spans="1:8" x14ac:dyDescent="0.3">
      <c r="A2" s="3">
        <v>45658</v>
      </c>
      <c r="B2" s="3" t="s">
        <v>10</v>
      </c>
      <c r="C2" s="4" t="s">
        <v>1</v>
      </c>
      <c r="D2" s="4">
        <v>30</v>
      </c>
      <c r="E2" s="4" t="str">
        <f t="shared" ref="E2:E12" si="0">IF(D2&gt;=1000,"Yes","No")</f>
        <v>No</v>
      </c>
      <c r="G2" s="1" t="s">
        <v>10</v>
      </c>
      <c r="H2">
        <f>SUMIF($B$2:$B$12,G2,$D$2:$D$12)</f>
        <v>8030</v>
      </c>
    </row>
    <row r="3" spans="1:8" x14ac:dyDescent="0.3">
      <c r="A3" s="5">
        <v>45658</v>
      </c>
      <c r="B3" s="5" t="s">
        <v>10</v>
      </c>
      <c r="C3" s="6" t="s">
        <v>0</v>
      </c>
      <c r="D3" s="6">
        <v>200</v>
      </c>
      <c r="E3" s="6" t="str">
        <f t="shared" si="0"/>
        <v>No</v>
      </c>
      <c r="G3" s="1" t="s">
        <v>11</v>
      </c>
      <c r="H3">
        <f>SUMIF($B$2:$B$12,G3,$D$2:$D$12)</f>
        <v>2300</v>
      </c>
    </row>
    <row r="4" spans="1:8" x14ac:dyDescent="0.3">
      <c r="A4" s="3">
        <v>45659</v>
      </c>
      <c r="B4" s="3" t="s">
        <v>10</v>
      </c>
      <c r="C4" s="4" t="s">
        <v>5</v>
      </c>
      <c r="D4" s="4">
        <v>5000</v>
      </c>
      <c r="E4" s="4" t="str">
        <f t="shared" si="0"/>
        <v>Yes</v>
      </c>
      <c r="G4" s="1" t="s">
        <v>12</v>
      </c>
      <c r="H4">
        <f>SUMIF($B$2:$B$12,G4,$D$2:$D$12)</f>
        <v>15000</v>
      </c>
    </row>
    <row r="5" spans="1:8" x14ac:dyDescent="0.3">
      <c r="A5" s="5">
        <v>45660</v>
      </c>
      <c r="B5" s="5" t="s">
        <v>11</v>
      </c>
      <c r="C5" s="6" t="s">
        <v>6</v>
      </c>
      <c r="D5" s="6">
        <v>300</v>
      </c>
      <c r="E5" s="6" t="str">
        <f t="shared" si="0"/>
        <v>No</v>
      </c>
    </row>
    <row r="6" spans="1:8" x14ac:dyDescent="0.3">
      <c r="A6" s="3">
        <v>45661</v>
      </c>
      <c r="B6" s="3" t="s">
        <v>11</v>
      </c>
      <c r="C6" s="4" t="s">
        <v>7</v>
      </c>
      <c r="D6" s="4">
        <v>800</v>
      </c>
      <c r="E6" s="4" t="str">
        <f t="shared" si="0"/>
        <v>No</v>
      </c>
    </row>
    <row r="7" spans="1:8" x14ac:dyDescent="0.3">
      <c r="A7" s="5">
        <v>45662</v>
      </c>
      <c r="B7" s="5" t="s">
        <v>10</v>
      </c>
      <c r="C7" s="6" t="s">
        <v>16</v>
      </c>
      <c r="D7" s="6">
        <v>50</v>
      </c>
      <c r="E7" s="6" t="str">
        <f t="shared" si="0"/>
        <v>No</v>
      </c>
    </row>
    <row r="8" spans="1:8" x14ac:dyDescent="0.3">
      <c r="A8" s="3">
        <v>45662</v>
      </c>
      <c r="B8" s="3" t="s">
        <v>10</v>
      </c>
      <c r="C8" s="4" t="s">
        <v>15</v>
      </c>
      <c r="D8" s="4">
        <v>250</v>
      </c>
      <c r="E8" s="4" t="str">
        <f t="shared" si="0"/>
        <v>No</v>
      </c>
    </row>
    <row r="9" spans="1:8" x14ac:dyDescent="0.3">
      <c r="A9" s="5">
        <v>45662</v>
      </c>
      <c r="B9" s="5" t="s">
        <v>10</v>
      </c>
      <c r="C9" s="6" t="s">
        <v>14</v>
      </c>
      <c r="D9" s="6">
        <v>500</v>
      </c>
      <c r="E9" s="6" t="str">
        <f t="shared" si="0"/>
        <v>No</v>
      </c>
    </row>
    <row r="10" spans="1:8" x14ac:dyDescent="0.3">
      <c r="A10" s="3">
        <v>45662</v>
      </c>
      <c r="B10" s="3" t="s">
        <v>11</v>
      </c>
      <c r="C10" s="4" t="s">
        <v>13</v>
      </c>
      <c r="D10" s="4">
        <v>1200</v>
      </c>
      <c r="E10" s="4" t="str">
        <f t="shared" si="0"/>
        <v>Yes</v>
      </c>
    </row>
    <row r="11" spans="1:8" x14ac:dyDescent="0.3">
      <c r="A11" s="5">
        <v>45662</v>
      </c>
      <c r="B11" s="5" t="s">
        <v>12</v>
      </c>
      <c r="C11" s="6" t="s">
        <v>8</v>
      </c>
      <c r="D11" s="6">
        <v>15000</v>
      </c>
      <c r="E11" s="6" t="str">
        <f t="shared" si="0"/>
        <v>Yes</v>
      </c>
    </row>
    <row r="12" spans="1:8" ht="15" thickBot="1" x14ac:dyDescent="0.35">
      <c r="A12" s="3">
        <v>45663</v>
      </c>
      <c r="B12" s="3" t="s">
        <v>10</v>
      </c>
      <c r="C12" s="4" t="s">
        <v>5</v>
      </c>
      <c r="D12" s="4">
        <v>2000</v>
      </c>
      <c r="E12" s="4" t="str">
        <f t="shared" si="0"/>
        <v>Yes</v>
      </c>
    </row>
    <row r="13" spans="1:8" ht="15" thickTop="1" x14ac:dyDescent="0.3">
      <c r="A13" s="8" t="s">
        <v>19</v>
      </c>
      <c r="B13" s="8"/>
      <c r="C13" s="8"/>
      <c r="D13" s="8">
        <f>SUBTOTAL(109,'January 2025'!$D$2:$D$12)</f>
        <v>25330</v>
      </c>
      <c r="E13" s="8">
        <f>SUBTOTAL(103,'January 2025'!$E$2:$E$12)</f>
        <v>11</v>
      </c>
    </row>
  </sheetData>
  <sortState xmlns:xlrd2="http://schemas.microsoft.com/office/spreadsheetml/2017/richdata2" ref="A2:E14">
    <sortCondition ref="A2:A14"/>
  </sortState>
  <conditionalFormatting sqref="E1:E12 E14:E104857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73E3-F4D7-4D5E-8D9F-0391E0832B0F}">
  <dimension ref="A1:G8"/>
  <sheetViews>
    <sheetView tabSelected="1" zoomScale="130" zoomScaleNormal="130" workbookViewId="0">
      <selection activeCell="D14" sqref="D14"/>
    </sheetView>
  </sheetViews>
  <sheetFormatPr defaultRowHeight="14.4" x14ac:dyDescent="0.3"/>
  <cols>
    <col min="1" max="1" width="28.6640625" customWidth="1"/>
  </cols>
  <sheetData>
    <row r="1" spans="1:7" x14ac:dyDescent="0.3">
      <c r="A1" s="9"/>
      <c r="B1" s="10" t="s">
        <v>34</v>
      </c>
      <c r="C1" s="10"/>
      <c r="D1" s="10"/>
      <c r="E1" s="10" t="s">
        <v>35</v>
      </c>
      <c r="F1" s="10"/>
      <c r="G1" s="10"/>
    </row>
    <row r="2" spans="1:7" x14ac:dyDescent="0.3">
      <c r="A2" s="9"/>
      <c r="B2" s="11">
        <v>44927</v>
      </c>
      <c r="C2" s="11">
        <v>44958</v>
      </c>
      <c r="D2" s="11">
        <v>44986</v>
      </c>
      <c r="E2" s="11">
        <v>45017</v>
      </c>
      <c r="F2" s="11">
        <v>45047</v>
      </c>
      <c r="G2" s="11">
        <v>45078</v>
      </c>
    </row>
    <row r="3" spans="1:7" x14ac:dyDescent="0.3">
      <c r="A3" s="12" t="s">
        <v>21</v>
      </c>
      <c r="B3" s="14">
        <v>100</v>
      </c>
      <c r="C3" s="15">
        <v>85</v>
      </c>
      <c r="D3" s="15">
        <v>87</v>
      </c>
      <c r="E3" s="15">
        <v>73</v>
      </c>
      <c r="F3" s="15">
        <v>68</v>
      </c>
      <c r="G3" s="15">
        <v>85</v>
      </c>
    </row>
    <row r="4" spans="1:7" ht="16.8" customHeight="1" x14ac:dyDescent="0.3">
      <c r="A4" s="12" t="s">
        <v>29</v>
      </c>
      <c r="B4" s="15">
        <v>42</v>
      </c>
      <c r="C4" s="15">
        <v>37</v>
      </c>
      <c r="D4" s="15">
        <v>38</v>
      </c>
      <c r="E4" s="15">
        <v>32</v>
      </c>
      <c r="F4" s="15">
        <v>18</v>
      </c>
      <c r="G4" s="15">
        <v>49</v>
      </c>
    </row>
    <row r="5" spans="1:7" ht="30" customHeight="1" x14ac:dyDescent="0.3">
      <c r="A5" s="12" t="s">
        <v>30</v>
      </c>
      <c r="B5" s="15">
        <v>12</v>
      </c>
      <c r="C5" s="15">
        <v>1</v>
      </c>
      <c r="D5" s="15">
        <v>4</v>
      </c>
      <c r="E5" s="15">
        <v>5</v>
      </c>
      <c r="F5" s="15">
        <v>8</v>
      </c>
      <c r="G5" s="15">
        <v>2</v>
      </c>
    </row>
    <row r="6" spans="1:7" ht="17.399999999999999" customHeight="1" x14ac:dyDescent="0.3">
      <c r="A6" s="12" t="s">
        <v>31</v>
      </c>
      <c r="B6" s="15">
        <v>17</v>
      </c>
      <c r="C6" s="15">
        <v>15</v>
      </c>
      <c r="D6" s="15">
        <v>7</v>
      </c>
      <c r="E6" s="15">
        <v>12</v>
      </c>
      <c r="F6" s="15">
        <v>10</v>
      </c>
      <c r="G6" s="15">
        <v>9</v>
      </c>
    </row>
    <row r="7" spans="1:7" x14ac:dyDescent="0.3">
      <c r="A7" s="12" t="s">
        <v>32</v>
      </c>
      <c r="B7" s="15">
        <f>B3-B4-B5-B6</f>
        <v>29</v>
      </c>
      <c r="C7" s="15">
        <f t="shared" ref="C7:G7" si="0">C3-C4-C5-C6</f>
        <v>32</v>
      </c>
      <c r="D7" s="15">
        <f t="shared" si="0"/>
        <v>38</v>
      </c>
      <c r="E7" s="15">
        <f t="shared" si="0"/>
        <v>24</v>
      </c>
      <c r="F7" s="15">
        <f t="shared" si="0"/>
        <v>32</v>
      </c>
      <c r="G7" s="15">
        <f t="shared" si="0"/>
        <v>25</v>
      </c>
    </row>
    <row r="8" spans="1:7" x14ac:dyDescent="0.3">
      <c r="A8" s="12" t="s">
        <v>33</v>
      </c>
      <c r="B8" s="13">
        <f>(B7/B3)</f>
        <v>0.28999999999999998</v>
      </c>
      <c r="C8" s="13">
        <f t="shared" ref="C8:G8" si="1">C7/C3</f>
        <v>0.37647058823529411</v>
      </c>
      <c r="D8" s="13">
        <f t="shared" si="1"/>
        <v>0.43678160919540232</v>
      </c>
      <c r="E8" s="13">
        <f t="shared" si="1"/>
        <v>0.32876712328767121</v>
      </c>
      <c r="F8" s="13">
        <f t="shared" si="1"/>
        <v>0.47058823529411764</v>
      </c>
      <c r="G8" s="13">
        <f t="shared" si="1"/>
        <v>0.29411764705882354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83B1-63DE-44C1-B995-2C157970405D}">
  <dimension ref="A2:D6"/>
  <sheetViews>
    <sheetView zoomScale="130" zoomScaleNormal="130" workbookViewId="0">
      <selection activeCell="F9" sqref="F9"/>
    </sheetView>
  </sheetViews>
  <sheetFormatPr defaultRowHeight="14.4" x14ac:dyDescent="0.3"/>
  <cols>
    <col min="4" max="4" width="17.6640625" customWidth="1"/>
  </cols>
  <sheetData>
    <row r="2" spans="1:4" x14ac:dyDescent="0.3">
      <c r="A2" s="16"/>
      <c r="B2" s="17" t="s">
        <v>36</v>
      </c>
      <c r="C2" s="17" t="s">
        <v>37</v>
      </c>
      <c r="D2" s="17" t="s">
        <v>38</v>
      </c>
    </row>
    <row r="3" spans="1:4" x14ac:dyDescent="0.3">
      <c r="A3" s="16" t="s">
        <v>39</v>
      </c>
      <c r="B3" s="16">
        <v>100000</v>
      </c>
      <c r="C3" s="16">
        <v>50000</v>
      </c>
      <c r="D3" s="16">
        <v>150000</v>
      </c>
    </row>
    <row r="4" spans="1:4" x14ac:dyDescent="0.3">
      <c r="A4" s="16" t="s">
        <v>40</v>
      </c>
      <c r="B4" s="16">
        <v>150000</v>
      </c>
      <c r="C4" s="16">
        <v>40000</v>
      </c>
      <c r="D4" s="16">
        <v>190000</v>
      </c>
    </row>
    <row r="5" spans="1:4" x14ac:dyDescent="0.3">
      <c r="A5" s="16" t="s">
        <v>41</v>
      </c>
      <c r="B5" s="16">
        <v>87000</v>
      </c>
      <c r="C5" s="16">
        <v>23000</v>
      </c>
      <c r="D5" s="16">
        <v>110000</v>
      </c>
    </row>
    <row r="6" spans="1:4" x14ac:dyDescent="0.3">
      <c r="A6" s="16" t="s">
        <v>42</v>
      </c>
      <c r="B6" s="16">
        <v>125000</v>
      </c>
      <c r="C6" s="16">
        <v>45000</v>
      </c>
      <c r="D6" s="16">
        <v>170000</v>
      </c>
    </row>
  </sheetData>
  <sheetProtection algorithmName="SHA-512" hashValue="v0F9MRxbeYXRSt31atQEs/iny8gaFCQ9dFZcc6regYX6nlmd7PMC3Am9olEIBzvxOXxjOcjVFsAd3Yvj5hlbaw==" saltValue="0AQTrB0vx75h50nvvTWLnQ==" spinCount="100000" sheet="1" objects="1" scenarios="1"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1A4F-82BB-4FDD-9232-EC795FAC3788}">
  <dimension ref="A1:C7"/>
  <sheetViews>
    <sheetView zoomScale="130" zoomScaleNormal="130" workbookViewId="0">
      <selection activeCell="M8" sqref="M8"/>
    </sheetView>
  </sheetViews>
  <sheetFormatPr defaultRowHeight="14.4" x14ac:dyDescent="0.3"/>
  <cols>
    <col min="1" max="1" width="12" customWidth="1"/>
    <col min="2" max="2" width="9.6640625" customWidth="1"/>
    <col min="3" max="3" width="9.33203125" customWidth="1"/>
  </cols>
  <sheetData>
    <row r="1" spans="1:3" x14ac:dyDescent="0.3">
      <c r="A1" s="2" t="s">
        <v>20</v>
      </c>
      <c r="B1" s="2" t="s">
        <v>21</v>
      </c>
      <c r="C1" s="2" t="s">
        <v>22</v>
      </c>
    </row>
    <row r="2" spans="1:3" x14ac:dyDescent="0.3">
      <c r="A2" t="s">
        <v>23</v>
      </c>
      <c r="B2">
        <v>100</v>
      </c>
      <c r="C2">
        <v>24</v>
      </c>
    </row>
    <row r="3" spans="1:3" x14ac:dyDescent="0.3">
      <c r="A3" t="s">
        <v>24</v>
      </c>
      <c r="B3">
        <v>80</v>
      </c>
      <c r="C3">
        <v>20</v>
      </c>
    </row>
    <row r="4" spans="1:3" x14ac:dyDescent="0.3">
      <c r="A4" t="s">
        <v>25</v>
      </c>
      <c r="B4">
        <v>70</v>
      </c>
      <c r="C4">
        <v>1</v>
      </c>
    </row>
    <row r="5" spans="1:3" x14ac:dyDescent="0.3">
      <c r="A5" t="s">
        <v>26</v>
      </c>
      <c r="B5">
        <v>200</v>
      </c>
      <c r="C5">
        <v>40</v>
      </c>
    </row>
    <row r="6" spans="1:3" x14ac:dyDescent="0.3">
      <c r="A6" t="s">
        <v>27</v>
      </c>
      <c r="B6">
        <v>60</v>
      </c>
      <c r="C6">
        <v>8</v>
      </c>
    </row>
    <row r="7" spans="1:3" x14ac:dyDescent="0.3">
      <c r="A7" t="s">
        <v>28</v>
      </c>
      <c r="B7">
        <v>80</v>
      </c>
      <c r="C7">
        <v>15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 2025</vt:lpstr>
      <vt:lpstr>Company Financials</vt:lpstr>
      <vt:lpstr>Employee Salary</vt:lpstr>
      <vt:lpstr>Company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Avichal Dixit</dc:creator>
  <cp:lastModifiedBy>Avichal Dixit</cp:lastModifiedBy>
  <dcterms:created xsi:type="dcterms:W3CDTF">2025-01-02T09:12:50Z</dcterms:created>
  <dcterms:modified xsi:type="dcterms:W3CDTF">2025-01-02T17:45:23Z</dcterms:modified>
</cp:coreProperties>
</file>