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https://d.docs.live.net/B7E38C97287F4D51/Documents/"/>
    </mc:Choice>
  </mc:AlternateContent>
  <xr:revisionPtr revIDLastSave="1246" documentId="8_{DA4A8898-CA5D-473E-A472-0BA00501C428}" xr6:coauthVersionLast="47" xr6:coauthVersionMax="47" xr10:uidLastSave="{D569FCDF-9FE2-40AF-ADE1-63A50C53EE33}"/>
  <bookViews>
    <workbookView xWindow="-108" yWindow="-108" windowWidth="23256" windowHeight="12456" firstSheet="1" activeTab="1" xr2:uid="{85AEBD85-F21F-4373-8FA1-52BBBD8CAD79}"/>
  </bookViews>
  <sheets>
    <sheet name="Sheet1" sheetId="1" r:id="rId1"/>
    <sheet name="Sheet2" sheetId="9" r:id="rId2"/>
    <sheet name="data" sheetId="8" r:id="rId3"/>
  </sheets>
  <definedNames>
    <definedName name="_xlnm._FilterDatabase" localSheetId="0" hidden="1">Sheet1!$A$1:$L$104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9" l="1"/>
  <c r="L23" i="9" s="1"/>
  <c r="L22" i="9"/>
  <c r="Q17" i="9"/>
  <c r="R17" i="9"/>
  <c r="Q18" i="9"/>
  <c r="R18" i="9"/>
  <c r="Q19" i="9"/>
  <c r="R19" i="9"/>
  <c r="Q20" i="9"/>
  <c r="R20" i="9"/>
  <c r="Q21" i="9"/>
  <c r="R21" i="9"/>
  <c r="G10" i="9"/>
  <c r="G9" i="9"/>
  <c r="G8" i="9"/>
  <c r="G7" i="9"/>
  <c r="G6" i="9"/>
  <c r="H18" i="9"/>
  <c r="H19" i="9"/>
  <c r="H20" i="9"/>
  <c r="H21" i="9"/>
  <c r="H22" i="9"/>
  <c r="L6" i="1"/>
  <c r="L59" i="1"/>
  <c r="L22" i="1"/>
  <c r="L5" i="1"/>
  <c r="L40" i="1"/>
  <c r="L14" i="1"/>
  <c r="L56" i="1"/>
  <c r="L33" i="1"/>
  <c r="L99" i="1"/>
  <c r="L87" i="1"/>
  <c r="L30" i="1"/>
  <c r="L4" i="1"/>
  <c r="L31" i="1"/>
  <c r="L20" i="1"/>
  <c r="L7" i="1"/>
  <c r="L35" i="1"/>
  <c r="L60" i="1"/>
  <c r="L19" i="1"/>
  <c r="L2" i="1"/>
  <c r="L27" i="1"/>
  <c r="L29" i="1"/>
  <c r="L36" i="1"/>
  <c r="L13" i="1"/>
  <c r="L32" i="1"/>
  <c r="L15" i="1"/>
  <c r="L93" i="1"/>
  <c r="L45" i="1"/>
  <c r="L52" i="1"/>
  <c r="L18" i="1"/>
  <c r="L9" i="1"/>
  <c r="L74" i="1"/>
  <c r="L62" i="1"/>
  <c r="K62" i="1" s="1"/>
  <c r="L68" i="1"/>
  <c r="L58" i="1"/>
  <c r="L44" i="1"/>
  <c r="L57" i="1"/>
  <c r="L26" i="1"/>
  <c r="L41" i="1"/>
  <c r="L94" i="1"/>
  <c r="L12" i="1"/>
  <c r="L42" i="1"/>
  <c r="L10" i="1"/>
  <c r="L66" i="1"/>
  <c r="L37" i="1"/>
  <c r="L21" i="1"/>
  <c r="L17" i="1"/>
  <c r="L24" i="1"/>
  <c r="L38" i="1"/>
  <c r="L91" i="1"/>
  <c r="K91" i="1" s="1"/>
  <c r="L53" i="1"/>
  <c r="L89" i="1"/>
  <c r="L50" i="1"/>
  <c r="L97" i="1"/>
  <c r="K97" i="1" s="1"/>
  <c r="L43" i="1"/>
  <c r="L92" i="1"/>
  <c r="K92" i="1" s="1"/>
  <c r="L25" i="1"/>
  <c r="L54" i="1"/>
  <c r="L16" i="1"/>
  <c r="L39" i="1"/>
  <c r="L96" i="1"/>
  <c r="K96" i="1" s="1"/>
  <c r="L77" i="1"/>
  <c r="L46" i="1"/>
  <c r="L72" i="1"/>
  <c r="L49" i="1"/>
  <c r="L47" i="1"/>
  <c r="L84" i="1"/>
  <c r="L63" i="1"/>
  <c r="L28" i="1"/>
  <c r="L79" i="1"/>
  <c r="L83" i="1"/>
  <c r="L71" i="1"/>
  <c r="L90" i="1"/>
  <c r="K90" i="1" s="1"/>
  <c r="L67" i="1"/>
  <c r="K67" i="1" s="1"/>
  <c r="L80" i="1"/>
  <c r="L64" i="1"/>
  <c r="K64" i="1" s="1"/>
  <c r="L65" i="1"/>
  <c r="K65" i="1" s="1"/>
  <c r="L81" i="1"/>
  <c r="L70" i="1"/>
  <c r="L75" i="1"/>
  <c r="L23" i="1"/>
  <c r="L69" i="1"/>
  <c r="L8" i="1"/>
  <c r="L3" i="1"/>
  <c r="L76" i="1"/>
  <c r="K76" i="1" s="1"/>
  <c r="L100" i="1"/>
  <c r="L88" i="1"/>
  <c r="K88" i="1" s="1"/>
  <c r="L48" i="1"/>
  <c r="L82" i="1"/>
  <c r="K82" i="1" s="1"/>
  <c r="L95" i="1"/>
  <c r="L98" i="1"/>
  <c r="L34" i="1"/>
  <c r="L78" i="1"/>
  <c r="K78" i="1" s="1"/>
  <c r="L85" i="1"/>
  <c r="K85" i="1" s="1"/>
  <c r="L101" i="1"/>
  <c r="K101" i="1" s="1"/>
  <c r="L55" i="1"/>
  <c r="L51" i="1"/>
  <c r="L73" i="1"/>
  <c r="K73" i="1" s="1"/>
  <c r="L86" i="1"/>
  <c r="L11" i="1"/>
  <c r="L61" i="1"/>
  <c r="J6" i="1"/>
  <c r="J59" i="1"/>
  <c r="J22" i="1"/>
  <c r="J5" i="1"/>
  <c r="J40" i="1"/>
  <c r="J14" i="1"/>
  <c r="J56" i="1"/>
  <c r="J33" i="1"/>
  <c r="J99" i="1"/>
  <c r="J87" i="1"/>
  <c r="J30" i="1"/>
  <c r="J4" i="1"/>
  <c r="J31" i="1"/>
  <c r="J20" i="1"/>
  <c r="J7" i="1"/>
  <c r="J35" i="1"/>
  <c r="J60" i="1"/>
  <c r="J19" i="1"/>
  <c r="J2" i="1"/>
  <c r="J27" i="1"/>
  <c r="J29" i="1"/>
  <c r="J36" i="1"/>
  <c r="J13" i="1"/>
  <c r="J32" i="1"/>
  <c r="J15" i="1"/>
  <c r="J93" i="1"/>
  <c r="J45" i="1"/>
  <c r="J52" i="1"/>
  <c r="J18" i="1"/>
  <c r="J9" i="1"/>
  <c r="J74" i="1"/>
  <c r="J62" i="1"/>
  <c r="J68" i="1"/>
  <c r="J58" i="1"/>
  <c r="J44" i="1"/>
  <c r="J57" i="1"/>
  <c r="J26" i="1"/>
  <c r="J41" i="1"/>
  <c r="J94" i="1"/>
  <c r="J12" i="1"/>
  <c r="J42" i="1"/>
  <c r="J10" i="1"/>
  <c r="J66" i="1"/>
  <c r="J37" i="1"/>
  <c r="J21" i="1"/>
  <c r="J17" i="1"/>
  <c r="J24" i="1"/>
  <c r="J38" i="1"/>
  <c r="J91" i="1"/>
  <c r="J53" i="1"/>
  <c r="J89" i="1"/>
  <c r="J50" i="1"/>
  <c r="J97" i="1"/>
  <c r="J43" i="1"/>
  <c r="J92" i="1"/>
  <c r="J25" i="1"/>
  <c r="J54" i="1"/>
  <c r="J16" i="1"/>
  <c r="J39" i="1"/>
  <c r="J96" i="1"/>
  <c r="J77" i="1"/>
  <c r="J46" i="1"/>
  <c r="J72" i="1"/>
  <c r="J49" i="1"/>
  <c r="J47" i="1"/>
  <c r="J84" i="1"/>
  <c r="J63" i="1"/>
  <c r="J28" i="1"/>
  <c r="J79" i="1"/>
  <c r="J83" i="1"/>
  <c r="J71" i="1"/>
  <c r="J90" i="1"/>
  <c r="J67" i="1"/>
  <c r="J80" i="1"/>
  <c r="J64" i="1"/>
  <c r="J65" i="1"/>
  <c r="J81" i="1"/>
  <c r="J70" i="1"/>
  <c r="J75" i="1"/>
  <c r="J23" i="1"/>
  <c r="J69" i="1"/>
  <c r="J8" i="1"/>
  <c r="J3" i="1"/>
  <c r="J76" i="1"/>
  <c r="J100" i="1"/>
  <c r="J88" i="1"/>
  <c r="J48" i="1"/>
  <c r="J82" i="1"/>
  <c r="J95" i="1"/>
  <c r="J98" i="1"/>
  <c r="J34" i="1"/>
  <c r="J78" i="1"/>
  <c r="J85" i="1"/>
  <c r="J101" i="1"/>
  <c r="J55" i="1"/>
  <c r="J51" i="1"/>
  <c r="J73" i="1"/>
  <c r="J86" i="1"/>
  <c r="J11" i="1"/>
  <c r="I6" i="1"/>
  <c r="I59" i="1"/>
  <c r="I22" i="1"/>
  <c r="I5" i="1"/>
  <c r="I40" i="1"/>
  <c r="I14" i="1"/>
  <c r="I56" i="1"/>
  <c r="I33" i="1"/>
  <c r="I99" i="1"/>
  <c r="I87" i="1"/>
  <c r="I30" i="1"/>
  <c r="I4" i="1"/>
  <c r="I31" i="1"/>
  <c r="I20" i="1"/>
  <c r="I7" i="1"/>
  <c r="I35" i="1"/>
  <c r="I60" i="1"/>
  <c r="I19" i="1"/>
  <c r="I2" i="1"/>
  <c r="I27" i="1"/>
  <c r="I29" i="1"/>
  <c r="I36" i="1"/>
  <c r="I13" i="1"/>
  <c r="I32" i="1"/>
  <c r="I15" i="1"/>
  <c r="I93" i="1"/>
  <c r="I45" i="1"/>
  <c r="I52" i="1"/>
  <c r="I18" i="1"/>
  <c r="I9" i="1"/>
  <c r="I74" i="1"/>
  <c r="I62" i="1"/>
  <c r="I68" i="1"/>
  <c r="I58" i="1"/>
  <c r="I44" i="1"/>
  <c r="I57" i="1"/>
  <c r="I26" i="1"/>
  <c r="I41" i="1"/>
  <c r="I94" i="1"/>
  <c r="I12" i="1"/>
  <c r="I42" i="1"/>
  <c r="I10" i="1"/>
  <c r="I66" i="1"/>
  <c r="I37" i="1"/>
  <c r="I21" i="1"/>
  <c r="I17" i="1"/>
  <c r="I24" i="1"/>
  <c r="I38" i="1"/>
  <c r="I91" i="1"/>
  <c r="I53" i="1"/>
  <c r="I89" i="1"/>
  <c r="I50" i="1"/>
  <c r="I97" i="1"/>
  <c r="I43" i="1"/>
  <c r="I92" i="1"/>
  <c r="I25" i="1"/>
  <c r="I54" i="1"/>
  <c r="I16" i="1"/>
  <c r="I39" i="1"/>
  <c r="I96" i="1"/>
  <c r="I77" i="1"/>
  <c r="I46" i="1"/>
  <c r="I72" i="1"/>
  <c r="I49" i="1"/>
  <c r="I47" i="1"/>
  <c r="I84" i="1"/>
  <c r="I63" i="1"/>
  <c r="I28" i="1"/>
  <c r="I79" i="1"/>
  <c r="I83" i="1"/>
  <c r="I71" i="1"/>
  <c r="I90" i="1"/>
  <c r="I67" i="1"/>
  <c r="I80" i="1"/>
  <c r="I64" i="1"/>
  <c r="I65" i="1"/>
  <c r="I81" i="1"/>
  <c r="I70" i="1"/>
  <c r="I75" i="1"/>
  <c r="I23" i="1"/>
  <c r="I69" i="1"/>
  <c r="I8" i="1"/>
  <c r="I3" i="1"/>
  <c r="I76" i="1"/>
  <c r="I100" i="1"/>
  <c r="I88" i="1"/>
  <c r="I48" i="1"/>
  <c r="I82" i="1"/>
  <c r="I95" i="1"/>
  <c r="I98" i="1"/>
  <c r="I34" i="1"/>
  <c r="I78" i="1"/>
  <c r="I85" i="1"/>
  <c r="I101" i="1"/>
  <c r="I55" i="1"/>
  <c r="I51" i="1"/>
  <c r="I73" i="1"/>
  <c r="I86" i="1"/>
  <c r="I11" i="1"/>
  <c r="I61" i="1"/>
  <c r="J61" i="1"/>
  <c r="S18" i="1" l="1"/>
  <c r="K25" i="1"/>
  <c r="K4" i="1"/>
  <c r="K48" i="1"/>
  <c r="K13" i="1"/>
  <c r="K34" i="1"/>
  <c r="K3" i="1"/>
  <c r="K94" i="1"/>
  <c r="K98" i="1"/>
  <c r="K8" i="1"/>
  <c r="K16" i="1"/>
  <c r="K10" i="1"/>
  <c r="K36" i="1"/>
  <c r="K14" i="1"/>
  <c r="K95" i="1"/>
  <c r="K21" i="1"/>
  <c r="K12" i="1"/>
  <c r="K35" i="1"/>
  <c r="K40" i="1"/>
  <c r="K100" i="1"/>
  <c r="K55" i="1"/>
  <c r="K75" i="1"/>
  <c r="K72" i="1"/>
  <c r="K39" i="1"/>
  <c r="K24" i="1"/>
  <c r="K66" i="1"/>
  <c r="K74" i="1"/>
  <c r="K45" i="1"/>
  <c r="K7" i="1"/>
  <c r="K30" i="1"/>
  <c r="K86" i="1"/>
  <c r="K70" i="1"/>
  <c r="K80" i="1"/>
  <c r="K83" i="1"/>
  <c r="K84" i="1"/>
  <c r="K46" i="1"/>
  <c r="K43" i="1"/>
  <c r="K53" i="1"/>
  <c r="K17" i="1"/>
  <c r="K41" i="1"/>
  <c r="K58" i="1"/>
  <c r="K9" i="1"/>
  <c r="K93" i="1"/>
  <c r="K19" i="1"/>
  <c r="K20" i="1"/>
  <c r="K87" i="1"/>
  <c r="K59" i="1"/>
  <c r="K69" i="1"/>
  <c r="K81" i="1"/>
  <c r="K79" i="1"/>
  <c r="K47" i="1"/>
  <c r="K77" i="1"/>
  <c r="K54" i="1"/>
  <c r="K42" i="1"/>
  <c r="K26" i="1"/>
  <c r="K68" i="1"/>
  <c r="K18" i="1"/>
  <c r="K15" i="1"/>
  <c r="K29" i="1"/>
  <c r="K60" i="1"/>
  <c r="K31" i="1"/>
  <c r="K99" i="1"/>
  <c r="K6" i="1"/>
  <c r="K61" i="1"/>
  <c r="K11" i="1"/>
  <c r="K71" i="1"/>
  <c r="K63" i="1"/>
  <c r="K89" i="1"/>
  <c r="K44" i="1"/>
  <c r="K2" i="1"/>
  <c r="K56" i="1"/>
  <c r="K22" i="1"/>
  <c r="K51" i="1"/>
  <c r="K23" i="1"/>
  <c r="K28" i="1"/>
  <c r="K49" i="1"/>
  <c r="K50" i="1"/>
  <c r="K38" i="1"/>
  <c r="K37" i="1"/>
  <c r="K57" i="1"/>
  <c r="K52" i="1"/>
  <c r="K32" i="1"/>
  <c r="K27" i="1"/>
  <c r="K33" i="1"/>
  <c r="K5" i="1"/>
  <c r="K11" i="9" l="1"/>
  <c r="O8" i="9"/>
  <c r="O7" i="9"/>
  <c r="K12" i="9"/>
  <c r="K7" i="9"/>
  <c r="K9" i="9"/>
  <c r="K10" i="9"/>
  <c r="K6" i="9"/>
  <c r="K8" i="9"/>
  <c r="K13" i="9" l="1"/>
</calcChain>
</file>

<file path=xl/sharedStrings.xml><?xml version="1.0" encoding="utf-8"?>
<sst xmlns="http://schemas.openxmlformats.org/spreadsheetml/2006/main" count="365" uniqueCount="238">
  <si>
    <t xml:space="preserve">NAME </t>
  </si>
  <si>
    <t>ROLL NUMBER</t>
  </si>
  <si>
    <t>GENDER</t>
  </si>
  <si>
    <t>ENGLISH</t>
  </si>
  <si>
    <t>PHYSICS</t>
  </si>
  <si>
    <t>CHEMISTRY</t>
  </si>
  <si>
    <t>MATH</t>
  </si>
  <si>
    <t>BIOLOGY</t>
  </si>
  <si>
    <t>TOTAL</t>
  </si>
  <si>
    <t>PERCENTAGE</t>
  </si>
  <si>
    <t>GRADE</t>
  </si>
  <si>
    <t>STATUS</t>
  </si>
  <si>
    <t xml:space="preserve">Chirag Bhargava  </t>
  </si>
  <si>
    <t>MP24-020</t>
  </si>
  <si>
    <t>male</t>
  </si>
  <si>
    <t xml:space="preserve">Shruti Srinivasan  </t>
  </si>
  <si>
    <t>MP24-084</t>
  </si>
  <si>
    <t>female</t>
  </si>
  <si>
    <t xml:space="preserve">Anshul Raina  </t>
  </si>
  <si>
    <t>MP24-013</t>
  </si>
  <si>
    <t xml:space="preserve">Alok Kumar  </t>
  </si>
  <si>
    <t>MP24-005</t>
  </si>
  <si>
    <t xml:space="preserve">Abhishek Reddy  </t>
  </si>
  <si>
    <t>MP24-002</t>
  </si>
  <si>
    <t xml:space="preserve">Ashwin Rao  </t>
  </si>
  <si>
    <t>MP24-016</t>
  </si>
  <si>
    <t xml:space="preserve">Shreyas Kamat  </t>
  </si>
  <si>
    <t>MP24-083</t>
  </si>
  <si>
    <t xml:space="preserve">Inderjeet Kaurav  </t>
  </si>
  <si>
    <t>MP24-031</t>
  </si>
  <si>
    <t xml:space="preserve">Lalit Agrawal  </t>
  </si>
  <si>
    <t>MP24-043</t>
  </si>
  <si>
    <t xml:space="preserve">Vikas Nair  </t>
  </si>
  <si>
    <t>MP24-100</t>
  </si>
  <si>
    <t xml:space="preserve">Kunal Deshmukh  </t>
  </si>
  <si>
    <t>MP24-041</t>
  </si>
  <si>
    <t xml:space="preserve">Divya Shetty  </t>
  </si>
  <si>
    <t>MP24-024</t>
  </si>
  <si>
    <t xml:space="preserve">Amitabh Rana  </t>
  </si>
  <si>
    <t>MP24-007</t>
  </si>
  <si>
    <t xml:space="preserve">Geeta Pillai  </t>
  </si>
  <si>
    <t>MP24-026</t>
  </si>
  <si>
    <t xml:space="preserve">Pooja Joshi  </t>
  </si>
  <si>
    <t>MP24-059</t>
  </si>
  <si>
    <t xml:space="preserve">Mitali Chatterjee  </t>
  </si>
  <si>
    <t>MP24-047</t>
  </si>
  <si>
    <t xml:space="preserve">Hemant Joshi  </t>
  </si>
  <si>
    <t>MP24-030</t>
  </si>
  <si>
    <t xml:space="preserve">Charu Rawal  </t>
  </si>
  <si>
    <t>MP24-019</t>
  </si>
  <si>
    <t xml:space="preserve">Arvind Malhotra  </t>
  </si>
  <si>
    <t>MP24-015</t>
  </si>
  <si>
    <t xml:space="preserve">Meera Nair  </t>
  </si>
  <si>
    <t>MP24-046</t>
  </si>
  <si>
    <t xml:space="preserve">Aishwarya Verma  </t>
  </si>
  <si>
    <t>MP24-004</t>
  </si>
  <si>
    <t xml:space="preserve">Saurav Joshi  </t>
  </si>
  <si>
    <t>MP24-081</t>
  </si>
  <si>
    <t xml:space="preserve">Mohit Sehgal  </t>
  </si>
  <si>
    <t>MP24-048</t>
  </si>
  <si>
    <t xml:space="preserve">Parth Joshi  </t>
  </si>
  <si>
    <t>MP24-057</t>
  </si>
  <si>
    <t xml:space="preserve">Kavya Menon  </t>
  </si>
  <si>
    <t>MP24-038</t>
  </si>
  <si>
    <t xml:space="preserve">Deepak Shetty  </t>
  </si>
  <si>
    <t>MP24-021</t>
  </si>
  <si>
    <t xml:space="preserve">Ramesh Iyer  </t>
  </si>
  <si>
    <t>MP24-069</t>
  </si>
  <si>
    <t xml:space="preserve">Dev Kapoor  </t>
  </si>
  <si>
    <t>MP24-022</t>
  </si>
  <si>
    <t xml:space="preserve">Ansh Meena  </t>
  </si>
  <si>
    <t>MP24-012</t>
  </si>
  <si>
    <t xml:space="preserve">Arjun Mehta  </t>
  </si>
  <si>
    <t>MP24-014</t>
  </si>
  <si>
    <t xml:space="preserve">Gaurav Naidu  </t>
  </si>
  <si>
    <t>MP24-025</t>
  </si>
  <si>
    <t xml:space="preserve">Anirudh Chauhan  </t>
  </si>
  <si>
    <t>MP24-009</t>
  </si>
  <si>
    <t xml:space="preserve">Swati Desai  </t>
  </si>
  <si>
    <t>MP24-092</t>
  </si>
  <si>
    <t xml:space="preserve">Bharat Pillai  </t>
  </si>
  <si>
    <t>MP24-017</t>
  </si>
  <si>
    <t xml:space="preserve">Devanshi Tiwari  </t>
  </si>
  <si>
    <t>MP24-023</t>
  </si>
  <si>
    <t xml:space="preserve">Mayank Sinha  </t>
  </si>
  <si>
    <t>MP24-045</t>
  </si>
  <si>
    <t xml:space="preserve">Nandini Kulkarni  </t>
  </si>
  <si>
    <t>MP24-049</t>
  </si>
  <si>
    <t xml:space="preserve">Pratik Ghosh  </t>
  </si>
  <si>
    <t>MP24-060</t>
  </si>
  <si>
    <t xml:space="preserve">Amarjeet Singh  </t>
  </si>
  <si>
    <t>MP24-006</t>
  </si>
  <si>
    <t xml:space="preserve">Krisha Choudhury  </t>
  </si>
  <si>
    <t>MP24-039</t>
  </si>
  <si>
    <t xml:space="preserve">Lakshmi Narayanan  </t>
  </si>
  <si>
    <t>MP24-042</t>
  </si>
  <si>
    <t xml:space="preserve">Nitin Kaushik  </t>
  </si>
  <si>
    <t>MP24-055</t>
  </si>
  <si>
    <t xml:space="preserve">Kabir Tiwari  </t>
  </si>
  <si>
    <t>MP24-036</t>
  </si>
  <si>
    <t xml:space="preserve">Harshad Pandya  </t>
  </si>
  <si>
    <t>MP24-028</t>
  </si>
  <si>
    <t xml:space="preserve">Radhika Sehgal  </t>
  </si>
  <si>
    <t>MP24-063</t>
  </si>
  <si>
    <t xml:space="preserve">Raj Khanna  </t>
  </si>
  <si>
    <t>MP24-066</t>
  </si>
  <si>
    <t xml:space="preserve">Sneha Bhatia  </t>
  </si>
  <si>
    <t>MP24-088</t>
  </si>
  <si>
    <t xml:space="preserve">Rahul Khanna  </t>
  </si>
  <si>
    <t>MP24-065</t>
  </si>
  <si>
    <t xml:space="preserve">Nilesh Sahu  </t>
  </si>
  <si>
    <t>MP24-053</t>
  </si>
  <si>
    <t xml:space="preserve">Udayan Banerjee  </t>
  </si>
  <si>
    <t>MP24-097</t>
  </si>
  <si>
    <t xml:space="preserve">Harshit Raval  </t>
  </si>
  <si>
    <t>MP24-029</t>
  </si>
  <si>
    <t xml:space="preserve">Neha Patel  </t>
  </si>
  <si>
    <t>MP24-051</t>
  </si>
  <si>
    <t xml:space="preserve">Piyush Lamba  </t>
  </si>
  <si>
    <t>MP24-058</t>
  </si>
  <si>
    <t xml:space="preserve">Tushar Mishra  </t>
  </si>
  <si>
    <t>MP24-096</t>
  </si>
  <si>
    <t xml:space="preserve">Ananya Singh  </t>
  </si>
  <si>
    <t>MP24-008</t>
  </si>
  <si>
    <t xml:space="preserve">Karthik Srinivasan  </t>
  </si>
  <si>
    <t>MP24-037</t>
  </si>
  <si>
    <t xml:space="preserve">Jeet Raval  </t>
  </si>
  <si>
    <t>MP24-035</t>
  </si>
  <si>
    <t xml:space="preserve">Aditya Verma  </t>
  </si>
  <si>
    <t>MP24-003</t>
  </si>
  <si>
    <t xml:space="preserve">Bhavya Mishra  </t>
  </si>
  <si>
    <t>MP24-018</t>
  </si>
  <si>
    <t xml:space="preserve">Aarti Chauhan  </t>
  </si>
  <si>
    <t>MP24-001</t>
  </si>
  <si>
    <t xml:space="preserve">Jatin Rawal  </t>
  </si>
  <si>
    <t>MP24-033</t>
  </si>
  <si>
    <t xml:space="preserve">Rajeev Menon  </t>
  </si>
  <si>
    <t>MP24-068</t>
  </si>
  <si>
    <t xml:space="preserve">Sakshi Pandya  </t>
  </si>
  <si>
    <t>MP24-076</t>
  </si>
  <si>
    <t xml:space="preserve">Sameer Dutta  </t>
  </si>
  <si>
    <t>MP24-077</t>
  </si>
  <si>
    <t xml:space="preserve">Manish Kapoor  </t>
  </si>
  <si>
    <t>MP24-044</t>
  </si>
  <si>
    <t xml:space="preserve">Rohit Venkatesh  </t>
  </si>
  <si>
    <t>MP24-074</t>
  </si>
  <si>
    <t xml:space="preserve">Jayanti Dixit  </t>
  </si>
  <si>
    <t>MP24-034</t>
  </si>
  <si>
    <t xml:space="preserve">Shreya Dixit  </t>
  </si>
  <si>
    <t>MP24-082</t>
  </si>
  <si>
    <t xml:space="preserve">Sanjay Bhattacharya  </t>
  </si>
  <si>
    <t>MP24-079</t>
  </si>
  <si>
    <t xml:space="preserve">Riya Ghosh  </t>
  </si>
  <si>
    <t>MP24-072</t>
  </si>
  <si>
    <t xml:space="preserve">Raghav Nambiar  </t>
  </si>
  <si>
    <t>MP24-064</t>
  </si>
  <si>
    <t xml:space="preserve">Vandana Kumari  </t>
  </si>
  <si>
    <t>MP24-098</t>
  </si>
  <si>
    <t xml:space="preserve">Isha Sharma  </t>
  </si>
  <si>
    <t>MP24-032</t>
  </si>
  <si>
    <t xml:space="preserve">Sanya Raina  </t>
  </si>
  <si>
    <t>MP24-080</t>
  </si>
  <si>
    <t xml:space="preserve">Shubham Khatri  </t>
  </si>
  <si>
    <t>MP24-085</t>
  </si>
  <si>
    <t xml:space="preserve">Priyank Reddy  </t>
  </si>
  <si>
    <t>MP24-062</t>
  </si>
  <si>
    <t xml:space="preserve">Tanmay Chatterjee  </t>
  </si>
  <si>
    <t>MP24-093</t>
  </si>
  <si>
    <t xml:space="preserve">Ravi Narayanan  </t>
  </si>
  <si>
    <t>MP24-070</t>
  </si>
  <si>
    <t xml:space="preserve">Saikat Sen  </t>
  </si>
  <si>
    <t>MP24-075</t>
  </si>
  <si>
    <t xml:space="preserve">Sandeep Gaur  </t>
  </si>
  <si>
    <t>MP24-078</t>
  </si>
  <si>
    <t xml:space="preserve">Sonali Dutta  </t>
  </si>
  <si>
    <t>MP24-089</t>
  </si>
  <si>
    <t xml:space="preserve">Rekha Saini  </t>
  </si>
  <si>
    <t>MP24-071</t>
  </si>
  <si>
    <t xml:space="preserve">Rajat Dubey  </t>
  </si>
  <si>
    <t>MP24-067</t>
  </si>
  <si>
    <t xml:space="preserve">Taranjeet Sandhu  </t>
  </si>
  <si>
    <t>MP24-094</t>
  </si>
  <si>
    <t xml:space="preserve">Varun Sethi  </t>
  </si>
  <si>
    <t>MP24-099</t>
  </si>
  <si>
    <t xml:space="preserve">Ankit Patel  </t>
  </si>
  <si>
    <t>MP24-011</t>
  </si>
  <si>
    <t xml:space="preserve">Simran Naidu  </t>
  </si>
  <si>
    <t>MP24-087</t>
  </si>
  <si>
    <t xml:space="preserve">Nikhil Thakur  </t>
  </si>
  <si>
    <t>MP24-052</t>
  </si>
  <si>
    <t xml:space="preserve">Rohan Sharma  </t>
  </si>
  <si>
    <t>MP24-073</t>
  </si>
  <si>
    <t xml:space="preserve">Naveen Bhatia  </t>
  </si>
  <si>
    <t>MP24-050</t>
  </si>
  <si>
    <t xml:space="preserve">Om Prakash Yadav  </t>
  </si>
  <si>
    <t>MP24-056</t>
  </si>
  <si>
    <t xml:space="preserve">Harpreet Kaur  </t>
  </si>
  <si>
    <t>MP24-027</t>
  </si>
  <si>
    <t xml:space="preserve">Kriti Thakur  </t>
  </si>
  <si>
    <t>MP24-040</t>
  </si>
  <si>
    <t xml:space="preserve">Sumit Chavan  </t>
  </si>
  <si>
    <t>MP24-090</t>
  </si>
  <si>
    <t xml:space="preserve">Preeti Kapoor  </t>
  </si>
  <si>
    <t>MP24-061</t>
  </si>
  <si>
    <t xml:space="preserve">Nisha Agrawal  </t>
  </si>
  <si>
    <t>MP24-054</t>
  </si>
  <si>
    <t xml:space="preserve">Kaushik Yadav  </t>
  </si>
  <si>
    <t>MP24-091</t>
  </si>
  <si>
    <t xml:space="preserve">Anjali Bhattacharya  </t>
  </si>
  <si>
    <t>MP24-010</t>
  </si>
  <si>
    <t xml:space="preserve">Siddharth Iyer  </t>
  </si>
  <si>
    <t>MP24-086</t>
  </si>
  <si>
    <t xml:space="preserve">Tejas Kulkarni  </t>
  </si>
  <si>
    <t>MP24-095</t>
  </si>
  <si>
    <t>name</t>
  </si>
  <si>
    <t>total</t>
  </si>
  <si>
    <t>Column1</t>
  </si>
  <si>
    <t>fail</t>
  </si>
  <si>
    <t>COUNT</t>
  </si>
  <si>
    <t>O</t>
  </si>
  <si>
    <t xml:space="preserve">  STATUS</t>
  </si>
  <si>
    <t>A</t>
  </si>
  <si>
    <t>pass</t>
  </si>
  <si>
    <t>B</t>
  </si>
  <si>
    <t>Fail</t>
  </si>
  <si>
    <t>C</t>
  </si>
  <si>
    <t>D</t>
  </si>
  <si>
    <t>P</t>
  </si>
  <si>
    <t>F</t>
  </si>
  <si>
    <t xml:space="preserve"> </t>
  </si>
  <si>
    <t>SUBJECT</t>
  </si>
  <si>
    <t>TOP PERFORMER</t>
  </si>
  <si>
    <t>MARK</t>
  </si>
  <si>
    <t>AVERAGE</t>
  </si>
  <si>
    <t>STUDENT</t>
  </si>
  <si>
    <t>FEMALE</t>
  </si>
  <si>
    <t>MALE</t>
  </si>
  <si>
    <t>Student Performance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</si>
</sst>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EE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rgb="FF00206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</dxf>
    <dxf>
      <font>
        <b/>
        <i/>
        <strike val="0"/>
        <color rgb="FFC00000"/>
      </font>
    </dxf>
    <dxf>
      <font>
        <strike val="0"/>
        <color rgb="FFC00000"/>
      </font>
    </dxf>
    <dxf>
      <font>
        <strike val="0"/>
        <color rgb="FFC00000"/>
      </font>
    </dxf>
    <dxf>
      <font>
        <b/>
        <i/>
        <strike val="0"/>
        <color rgb="FFC00000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61110835414841"/>
          <c:y val="0.22742965389448716"/>
          <c:w val="0.86902946120498981"/>
          <c:h val="0.55275138021540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Sheet2!$J$6</c:f>
              <c:strCache>
                <c:ptCount val="1"/>
                <c:pt idx="0">
                  <c:v>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82-4BC9-ADAD-3D0B8E32B49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82-4BC9-ADAD-3D0B8E32B496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82-4BC9-ADAD-3D0B8E32B496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82-4BC9-ADAD-3D0B8E32B496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82-4BC9-ADAD-3D0B8E32B496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82-4BC9-ADAD-3D0B8E32B4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82-4BC9-ADAD-3D0B8E32B496}"/>
            </c:ext>
          </c:extLst>
        </c:ser>
        <c:ser>
          <c:idx val="1"/>
          <c:order val="1"/>
          <c:tx>
            <c:strRef>
              <c:f>Sheet2!$J$7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CD-4908-B3D4-74CD4C24A2B1}"/>
            </c:ext>
          </c:extLst>
        </c:ser>
        <c:ser>
          <c:idx val="2"/>
          <c:order val="2"/>
          <c:tx>
            <c:strRef>
              <c:f>Sheet2!$J$8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CD-4908-B3D4-74CD4C24A2B1}"/>
            </c:ext>
          </c:extLst>
        </c:ser>
        <c:ser>
          <c:idx val="3"/>
          <c:order val="3"/>
          <c:tx>
            <c:strRef>
              <c:f>Sheet2!$J$9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CD-4908-B3D4-74CD4C24A2B1}"/>
            </c:ext>
          </c:extLst>
        </c:ser>
        <c:ser>
          <c:idx val="4"/>
          <c:order val="4"/>
          <c:tx>
            <c:strRef>
              <c:f>Sheet2!$J$10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CD-4908-B3D4-74CD4C24A2B1}"/>
            </c:ext>
          </c:extLst>
        </c:ser>
        <c:ser>
          <c:idx val="5"/>
          <c:order val="5"/>
          <c:tx>
            <c:strRef>
              <c:f>Sheet2!$J$11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CD-4908-B3D4-74CD4C24A2B1}"/>
            </c:ext>
          </c:extLst>
        </c:ser>
        <c:ser>
          <c:idx val="6"/>
          <c:order val="6"/>
          <c:tx>
            <c:strRef>
              <c:f>Sheet2!$J$12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CD-4908-B3D4-74CD4C24A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958351"/>
        <c:axId val="17967471"/>
      </c:barChart>
      <c:catAx>
        <c:axId val="17958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471"/>
        <c:crosses val="autoZero"/>
        <c:auto val="1"/>
        <c:lblAlgn val="ctr"/>
        <c:lblOffset val="100"/>
        <c:noMultiLvlLbl val="0"/>
      </c:catAx>
      <c:valAx>
        <c:axId val="17967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vs Fail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804F-46CF-A082-0D1CCCD512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B7-4DBD-A748-2446723ED2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Sheet2!$N$7:$N$8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Sheet2!$O$7:$O$8</c:f>
              <c:numCache>
                <c:formatCode>General</c:formatCode>
                <c:ptCount val="2"/>
                <c:pt idx="0">
                  <c:v>84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4-4E27-89B3-FF7A14623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wise Topper</a:t>
            </a:r>
            <a:endParaRPr lang="en-US"/>
          </a:p>
        </c:rich>
      </c:tx>
      <c:layout>
        <c:manualLayout>
          <c:xMode val="edge"/>
          <c:yMode val="edge"/>
          <c:x val="0.26826377952755909"/>
          <c:y val="9.97505262337257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20050925925925925"/>
          <c:w val="0.87122462817147861"/>
          <c:h val="0.60991469816272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Sheet2!$R$16</c:f>
              <c:strCache>
                <c:ptCount val="1"/>
                <c:pt idx="0">
                  <c:v>MARK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Sheet2!$P$17:$Q$21</c:f>
              <c:multiLvlStrCache>
                <c:ptCount val="5"/>
                <c:lvl>
                  <c:pt idx="0">
                    <c:v>Manish Kapoor  </c:v>
                  </c:pt>
                  <c:pt idx="1">
                    <c:v>Mitali Chatterjee  </c:v>
                  </c:pt>
                  <c:pt idx="2">
                    <c:v>Radhika Sehgal  </c:v>
                  </c:pt>
                  <c:pt idx="3">
                    <c:v>Geeta Pillai  </c:v>
                  </c:pt>
                  <c:pt idx="4">
                    <c:v>Ansh Meena  </c:v>
                  </c:pt>
                </c:lvl>
                <c:lvl>
                  <c:pt idx="0">
                    <c:v>ENGLISH</c:v>
                  </c:pt>
                  <c:pt idx="1">
                    <c:v>PHYSICS</c:v>
                  </c:pt>
                  <c:pt idx="2">
                    <c:v>CHEMISTRY</c:v>
                  </c:pt>
                  <c:pt idx="3">
                    <c:v>MATH</c:v>
                  </c:pt>
                  <c:pt idx="4">
                    <c:v>BIOLOGY</c:v>
                  </c:pt>
                </c:lvl>
              </c:multiLvlStrCache>
            </c:multiLvlStrRef>
          </c:cat>
          <c:val>
            <c:numRef>
              <c:f>Sheet2!$R$17:$R$21</c:f>
              <c:numCache>
                <c:formatCode>General</c:formatCode>
                <c:ptCount val="5"/>
                <c:pt idx="0">
                  <c:v>97</c:v>
                </c:pt>
                <c:pt idx="1">
                  <c:v>100</c:v>
                </c:pt>
                <c:pt idx="2">
                  <c:v>98</c:v>
                </c:pt>
                <c:pt idx="3">
                  <c:v>100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1-44FC-997A-0786D5421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923040"/>
        <c:axId val="821919680"/>
      </c:barChart>
      <c:catAx>
        <c:axId val="8219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19680"/>
        <c:crosses val="autoZero"/>
        <c:auto val="1"/>
        <c:lblAlgn val="ctr"/>
        <c:lblOffset val="100"/>
        <c:noMultiLvlLbl val="0"/>
      </c:catAx>
      <c:valAx>
        <c:axId val="8219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Chirag Bhargava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Sheet2!$D$6</c:f>
              <c:numCache>
                <c:formatCode>General</c:formatCode>
                <c:ptCount val="1"/>
                <c:pt idx="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B-4FD2-82DB-3D536FA450EA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Shruti Srinivasan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Sheet2!$D$7</c:f>
              <c:numCache>
                <c:formatCode>General</c:formatCode>
                <c:ptCount val="1"/>
                <c:pt idx="0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B-4FD2-82DB-3D536FA450EA}"/>
            </c:ext>
          </c:extLst>
        </c:ser>
        <c:ser>
          <c:idx val="2"/>
          <c:order val="2"/>
          <c:tx>
            <c:strRef>
              <c:f>Sheet2!$C$8</c:f>
              <c:strCache>
                <c:ptCount val="1"/>
                <c:pt idx="0">
                  <c:v>Anshul Raina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Sheet2!$D$8</c:f>
              <c:numCache>
                <c:formatCode>General</c:formatCode>
                <c:ptCount val="1"/>
                <c:pt idx="0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B-4FD2-82DB-3D536FA450EA}"/>
            </c:ext>
          </c:extLst>
        </c:ser>
        <c:ser>
          <c:idx val="3"/>
          <c:order val="3"/>
          <c:tx>
            <c:strRef>
              <c:f>Sheet2!$C$9</c:f>
              <c:strCache>
                <c:ptCount val="1"/>
                <c:pt idx="0">
                  <c:v>Alok Kumar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Sheet2!$D$9</c:f>
              <c:numCache>
                <c:formatCode>General</c:formatCode>
                <c:ptCount val="1"/>
                <c:pt idx="0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B-4FD2-82DB-3D536FA450EA}"/>
            </c:ext>
          </c:extLst>
        </c:ser>
        <c:ser>
          <c:idx val="4"/>
          <c:order val="4"/>
          <c:tx>
            <c:strRef>
              <c:f>Sheet2!$C$10</c:f>
              <c:strCache>
                <c:ptCount val="1"/>
                <c:pt idx="0">
                  <c:v>Abhishek Reddy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Sheet2!$D$10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B-4FD2-82DB-3D536FA450EA}"/>
            </c:ext>
          </c:extLst>
        </c:ser>
        <c:ser>
          <c:idx val="5"/>
          <c:order val="5"/>
          <c:tx>
            <c:strRef>
              <c:f>Sheet2!$C$11</c:f>
              <c:strCache>
                <c:ptCount val="1"/>
                <c:pt idx="0">
                  <c:v>Ashwin Rao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Sheet2!$D$11</c:f>
              <c:numCache>
                <c:formatCode>General</c:formatCode>
                <c:ptCount val="1"/>
                <c:pt idx="0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B-4FD2-82DB-3D536FA450EA}"/>
            </c:ext>
          </c:extLst>
        </c:ser>
        <c:ser>
          <c:idx val="6"/>
          <c:order val="6"/>
          <c:tx>
            <c:strRef>
              <c:f>Sheet2!$C$12</c:f>
              <c:strCache>
                <c:ptCount val="1"/>
                <c:pt idx="0">
                  <c:v>Shreyas Kamat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Sheet2!$D$12</c:f>
              <c:numCache>
                <c:formatCode>General</c:formatCode>
                <c:ptCount val="1"/>
                <c:pt idx="0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B-4FD2-82DB-3D536FA450EA}"/>
            </c:ext>
          </c:extLst>
        </c:ser>
        <c:ser>
          <c:idx val="7"/>
          <c:order val="7"/>
          <c:tx>
            <c:strRef>
              <c:f>Sheet2!$C$13</c:f>
              <c:strCache>
                <c:ptCount val="1"/>
                <c:pt idx="0">
                  <c:v>Inderjeet Kaurav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Sheet2!$D$13</c:f>
              <c:numCache>
                <c:formatCode>General</c:formatCode>
                <c:ptCount val="1"/>
                <c:pt idx="0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B-4FD2-82DB-3D536FA450EA}"/>
            </c:ext>
          </c:extLst>
        </c:ser>
        <c:ser>
          <c:idx val="8"/>
          <c:order val="8"/>
          <c:tx>
            <c:strRef>
              <c:f>Sheet2!$C$14</c:f>
              <c:strCache>
                <c:ptCount val="1"/>
                <c:pt idx="0">
                  <c:v>Lalit Agrawal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Sheet2!$D$14</c:f>
              <c:numCache>
                <c:formatCode>General</c:formatCode>
                <c:ptCount val="1"/>
                <c:pt idx="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B-4FD2-82DB-3D536FA450EA}"/>
            </c:ext>
          </c:extLst>
        </c:ser>
        <c:ser>
          <c:idx val="9"/>
          <c:order val="9"/>
          <c:tx>
            <c:strRef>
              <c:f>Sheet2!$C$15</c:f>
              <c:strCache>
                <c:ptCount val="1"/>
                <c:pt idx="0">
                  <c:v>Vikas Nair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Sheet2!$D$15</c:f>
              <c:numCache>
                <c:formatCode>General</c:formatCode>
                <c:ptCount val="1"/>
                <c:pt idx="0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8B-4FD2-82DB-3D536FA45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04431"/>
        <c:axId val="18002031"/>
      </c:barChart>
      <c:catAx>
        <c:axId val="180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031"/>
        <c:crosses val="autoZero"/>
        <c:auto val="1"/>
        <c:lblAlgn val="ctr"/>
        <c:lblOffset val="100"/>
        <c:noMultiLvlLbl val="0"/>
      </c:catAx>
      <c:valAx>
        <c:axId val="180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26626386347245E-2"/>
          <c:y val="0.21329072659272527"/>
          <c:w val="0.90241454284970335"/>
          <c:h val="0.6992121322645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Sheet2!$H$17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Sheet2!$G$18:$G$22</c:f>
              <c:strCache>
                <c:ptCount val="5"/>
                <c:pt idx="0">
                  <c:v>ENGLISH</c:v>
                </c:pt>
                <c:pt idx="1">
                  <c:v>PHYSICS</c:v>
                </c:pt>
                <c:pt idx="2">
                  <c:v>CHEMISTRY</c:v>
                </c:pt>
                <c:pt idx="3">
                  <c:v>MATH</c:v>
                </c:pt>
                <c:pt idx="4">
                  <c:v>BIOLOGY</c:v>
                </c:pt>
              </c:strCache>
            </c:strRef>
          </c:cat>
          <c:val>
            <c:numRef>
              <c:f>Sheet2!$H$18:$H$22</c:f>
              <c:numCache>
                <c:formatCode>General</c:formatCode>
                <c:ptCount val="5"/>
                <c:pt idx="0">
                  <c:v>62.99</c:v>
                </c:pt>
                <c:pt idx="1">
                  <c:v>63.72</c:v>
                </c:pt>
                <c:pt idx="2">
                  <c:v>65.27</c:v>
                </c:pt>
                <c:pt idx="3">
                  <c:v>65.64</c:v>
                </c:pt>
                <c:pt idx="4">
                  <c:v>67.02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D-44FC-B91B-709F2D17D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1175568"/>
        <c:axId val="1381173648"/>
      </c:barChart>
      <c:catAx>
        <c:axId val="138117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73648"/>
        <c:crosses val="autoZero"/>
        <c:auto val="1"/>
        <c:lblAlgn val="ctr"/>
        <c:lblOffset val="100"/>
        <c:noMultiLvlLbl val="0"/>
      </c:catAx>
      <c:valAx>
        <c:axId val="138117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5650221252846"/>
          <c:y val="0.21266770432765672"/>
          <c:w val="0.80439150114136848"/>
          <c:h val="0.711732448006658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Sheet2!$G$5</c:f>
              <c:strCache>
                <c:ptCount val="1"/>
                <c:pt idx="0">
                  <c:v>fail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Sheet2!$F$6:$F$10</c:f>
              <c:strCache>
                <c:ptCount val="5"/>
                <c:pt idx="0">
                  <c:v>ENGLISH</c:v>
                </c:pt>
                <c:pt idx="1">
                  <c:v>PHYSICS</c:v>
                </c:pt>
                <c:pt idx="2">
                  <c:v>CHEMISTRY</c:v>
                </c:pt>
                <c:pt idx="3">
                  <c:v>MATH</c:v>
                </c:pt>
                <c:pt idx="4">
                  <c:v>BIOLOGY</c:v>
                </c:pt>
              </c:strCache>
            </c:strRef>
          </c:cat>
          <c:val>
            <c:numRef>
              <c:f>Sheet2!$G$6:$G$10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2-4527-B91C-A3BE62478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0607936"/>
        <c:axId val="110608416"/>
      </c:barChart>
      <c:catAx>
        <c:axId val="11060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8416"/>
        <c:crosses val="autoZero"/>
        <c:auto val="1"/>
        <c:lblAlgn val="ctr"/>
        <c:lblOffset val="100"/>
        <c:noMultiLvlLbl val="0"/>
      </c:catAx>
      <c:valAx>
        <c:axId val="1106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52849956255468"/>
          <c:y val="0.17591145833333335"/>
          <c:w val="0.43609689413823272"/>
          <c:h val="0.68140139709098868"/>
        </c:manualLayout>
      </c:layout>
      <c:pieChart>
        <c:varyColors val="1"/>
        <c:ser>
          <c:idx val="0"/>
          <c:order val="0"/>
          <c:tx>
            <c:strRef>
              <c:f>Sheet2!$L$20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50-425D-9B66-CF6D8B995D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50-425D-9B66-CF6D8B995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Sheet2!$K$21:$K$22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Sheet2!$L$21:$L$22</c:f>
              <c:numCache>
                <c:formatCode>General</c:formatCode>
                <c:ptCount val="2"/>
                <c:pt idx="0">
                  <c:v>33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0-425D-9B66-CF6D8B99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9050000" y="2346960"/>
    <xdr:ext cx="5120640" cy="381473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4F3DD93C-7FE9-4E48-8A3D-CC8FEE3DA2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1546207" y="6126480"/>
    <xdr:ext cx="2624433" cy="3246119"/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E136FD5C-8C82-44D3-8D34-430617D8A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20</xdr:col>
      <xdr:colOff>351456</xdr:colOff>
      <xdr:row>31</xdr:row>
      <xdr:rowOff>0</xdr:rowOff>
    </xdr:from>
    <xdr:to>
      <xdr:col>28</xdr:col>
      <xdr:colOff>124792</xdr:colOff>
      <xdr:row>49</xdr:row>
      <xdr:rowOff>45720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A5DF9A3-F071-4AD1-BD02-6D6E2C389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441960</xdr:colOff>
      <xdr:row>10</xdr:row>
      <xdr:rowOff>106680</xdr:rowOff>
    </xdr:from>
    <xdr:to>
      <xdr:col>31</xdr:col>
      <xdr:colOff>426720</xdr:colOff>
      <xdr:row>31</xdr:row>
      <xdr:rowOff>45720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89E071A-C622-F5D7-8B08-187F26660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413142</xdr:colOff>
      <xdr:row>31</xdr:row>
      <xdr:rowOff>60960</xdr:rowOff>
    </xdr:from>
    <xdr:to>
      <xdr:col>20</xdr:col>
      <xdr:colOff>350520</xdr:colOff>
      <xdr:row>49</xdr:row>
      <xdr:rowOff>45720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4C390B2-C0CF-B48C-0199-4F409811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91440</xdr:colOff>
      <xdr:row>31</xdr:row>
      <xdr:rowOff>45720</xdr:rowOff>
    </xdr:from>
    <xdr:to>
      <xdr:col>35</xdr:col>
      <xdr:colOff>516835</xdr:colOff>
      <xdr:row>49</xdr:row>
      <xdr:rowOff>30480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4E04C1-3893-2137-478C-928020EB6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411480</xdr:colOff>
      <xdr:row>10</xdr:row>
      <xdr:rowOff>106680</xdr:rowOff>
    </xdr:from>
    <xdr:to>
      <xdr:col>20</xdr:col>
      <xdr:colOff>457200</xdr:colOff>
      <xdr:row>31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5932FB-127C-4BB4-9F84-B721D1772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2E8B1-777D-4B9F-85A5-0C63B9BED17E}" name="Table2" displayName="Table2" ref="C5:D15" totalsRowShown="0" headerRowDxfId="27">
  <autoFilter ref="C5:D15" xr:uid="{E592E8B1-777D-4B9F-85A5-0C63B9BED17E}"/>
  <tableColumns count="2">
    <tableColumn id="1" xr3:uid="{35C6A68D-09D8-4CC7-ACD2-96F0615B4149}" name="name" dataDxfId="26"/>
    <tableColumn id="2" xr3:uid="{D8F5515C-29F5-413D-9067-DDE66B58F9E5}" name="total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DC51F-5A59-4FFF-B01B-C031CF2F66BC}" name="Table4" displayName="Table4" ref="G17:H22" totalsRowShown="0" headerRowDxfId="24" dataDxfId="23">
  <autoFilter ref="G17:H22" xr:uid="{AFFDC51F-5A59-4FFF-B01B-C031CF2F66BC}"/>
  <tableColumns count="2">
    <tableColumn id="1" xr3:uid="{3DEC055C-2558-48AC-8897-94A9A95B72FB}" name="SUBJECT" dataDxfId="22"/>
    <tableColumn id="2" xr3:uid="{04EADD59-91D0-494C-AAEA-1A5820FC2CB5}" name="AVERAG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5371E-BC0B-47F0-9D86-A6E3D34FD625}" name="Table3" displayName="Table3" ref="F5:G10" totalsRowShown="0" headerRowDxfId="20" dataDxfId="19">
  <autoFilter ref="F5:G10" xr:uid="{7D55371E-BC0B-47F0-9D86-A6E3D34FD625}"/>
  <tableColumns count="2">
    <tableColumn id="1" xr3:uid="{18FFB859-B8DE-4CC9-A3D6-00AB655621D7}" name="Column1" dataDxfId="18"/>
    <tableColumn id="2" xr3:uid="{0892721B-EE73-40EA-BB1C-147CB5984B55}" name="fail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899F2-F3D8-421C-8175-2C6783828DFF}" name="Table1" displayName="Table1" ref="J5:K14" totalsRowShown="0" headerRowDxfId="16" dataDxfId="15">
  <autoFilter ref="J5:K14" xr:uid="{0BC899F2-F3D8-421C-8175-2C6783828DFF}"/>
  <tableColumns count="2">
    <tableColumn id="1" xr3:uid="{B467F20F-574F-4C9E-A4B2-951D3B499B6E}" name="GRADE" dataDxfId="14"/>
    <tableColumn id="2" xr3:uid="{976E67CE-78FA-474B-AC02-6A5C8036DE7D}" name="COUNT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387230-6584-4280-9A01-ABDF4D45FCD6}" name="Table5" displayName="Table5" ref="P16:R21" totalsRowShown="0" headerRowDxfId="12" dataDxfId="11">
  <autoFilter ref="P16:R21" xr:uid="{49387230-6584-4280-9A01-ABDF4D45FCD6}"/>
  <tableColumns count="3">
    <tableColumn id="1" xr3:uid="{6FF3632B-EDAE-402A-B6D2-0EC6D7381505}" name="SUBJECT" dataDxfId="10"/>
    <tableColumn id="2" xr3:uid="{C4CC85C3-ACA3-4783-949A-518EDD6004BE}" name="TOP PERFORMER" dataDxfId="9"/>
    <tableColumn id="3" xr3:uid="{6BEDF5ED-BE91-4A2F-B602-120680B304C3}" name="MARK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21E5C6-1568-4926-AE8A-24C1D3925593}" name="Table6" displayName="Table6" ref="N6:O8" totalsRowShown="0" headerRowDxfId="7" dataDxfId="6">
  <autoFilter ref="N6:O8" xr:uid="{D021E5C6-1568-4926-AE8A-24C1D3925593}"/>
  <tableColumns count="2">
    <tableColumn id="1" xr3:uid="{0E15B3BD-B088-41F8-9DF7-D6BBE9CBE80A}" name="  STATUS" dataDxfId="5"/>
    <tableColumn id="2" xr3:uid="{6C5FA338-A500-4366-BAF9-BB6428007DEA}" name="COUNT" dataDxfId="4">
      <calculatedColumnFormula>COUNTIF(Sheet1!K1:L100, "Fail")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C50107-DEA3-4E0C-BE6C-9562883BB5AF}" name="Table7" displayName="Table7" ref="K20:L23" totalsRowShown="0" headerRowDxfId="3" dataDxfId="2">
  <autoFilter ref="K20:L23" xr:uid="{E7C50107-DEA3-4E0C-BE6C-9562883BB5AF}"/>
  <tableColumns count="2">
    <tableColumn id="1" xr3:uid="{D1DE38BE-21CB-4ECD-A34A-B23DBB9B55E8}" name="STUDENT" dataDxfId="1"/>
    <tableColumn id="2" xr3:uid="{57BA439C-C42A-49EA-9244-48410D303A8D}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AF50-AA82-410E-B883-959923DCB5BC}">
  <dimension ref="A1:Z107"/>
  <sheetViews>
    <sheetView zoomScale="85" zoomScaleNormal="55" workbookViewId="0">
      <selection activeCell="N5" sqref="N5:O8"/>
    </sheetView>
  </sheetViews>
  <sheetFormatPr defaultRowHeight="14.45"/>
  <cols>
    <col min="1" max="1" width="19.7109375" style="3" customWidth="1"/>
    <col min="2" max="2" width="14.28515625" customWidth="1"/>
    <col min="3" max="3" width="9.28515625" customWidth="1"/>
    <col min="4" max="5" width="8.85546875" style="1"/>
    <col min="6" max="6" width="10.28515625" style="1" customWidth="1"/>
    <col min="7" max="7" width="8.42578125" style="1" customWidth="1"/>
    <col min="8" max="8" width="8.85546875" style="1" customWidth="1"/>
    <col min="9" max="9" width="10.28515625" style="1" customWidth="1"/>
    <col min="10" max="10" width="13.28515625" style="1" customWidth="1"/>
    <col min="11" max="11" width="8.85546875" style="1" customWidth="1"/>
    <col min="13" max="13" width="16.5703125" customWidth="1"/>
    <col min="14" max="14" width="17.28515625" style="1" customWidth="1"/>
    <col min="15" max="15" width="11.28515625" style="1" customWidth="1"/>
    <col min="18" max="18" width="9.28515625" style="1" customWidth="1"/>
    <col min="19" max="19" width="9.140625" style="1" customWidth="1"/>
    <col min="21" max="22" width="8.85546875" style="1"/>
    <col min="24" max="24" width="10.28515625" style="1" customWidth="1"/>
    <col min="25" max="25" width="20.5703125" style="1" customWidth="1"/>
    <col min="26" max="26" width="11.5703125" style="1" customWidth="1"/>
  </cols>
  <sheetData>
    <row r="1" spans="1:16">
      <c r="A1" s="11" t="s">
        <v>0</v>
      </c>
      <c r="B1" s="10" t="s">
        <v>1</v>
      </c>
      <c r="C1" s="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8" t="s">
        <v>8</v>
      </c>
      <c r="J1" s="7" t="s">
        <v>9</v>
      </c>
      <c r="K1" s="6" t="s">
        <v>10</v>
      </c>
      <c r="L1" s="5" t="s">
        <v>11</v>
      </c>
    </row>
    <row r="2" spans="1:16">
      <c r="A2" s="3" t="s">
        <v>12</v>
      </c>
      <c r="B2" s="1" t="s">
        <v>13</v>
      </c>
      <c r="C2" s="1" t="s">
        <v>14</v>
      </c>
      <c r="D2" s="1">
        <v>85</v>
      </c>
      <c r="E2" s="1">
        <v>93</v>
      </c>
      <c r="F2" s="1">
        <v>96</v>
      </c>
      <c r="G2" s="1">
        <v>97</v>
      </c>
      <c r="H2" s="1">
        <v>91</v>
      </c>
      <c r="I2" s="1">
        <f>SUM(D2:H2)</f>
        <v>462</v>
      </c>
      <c r="J2" s="1">
        <f>AVERAGE(D2:H2)</f>
        <v>92.4</v>
      </c>
      <c r="K2" s="1" t="str">
        <f>IF(L2="fail","F",IF(J2&gt;90,"O",IF(J2&gt;=80,"A",IF(J2&gt;=70,"B",IF(J2&gt;=60,"C",IF(J2&gt;=50,"D",IF(J2&gt;40,"P","F")))))))</f>
        <v>O</v>
      </c>
      <c r="L2" s="1" t="str">
        <f>IF(AND(D2&gt;=30, E2&gt;=30, F2&gt;=30, G2&gt;=30, H2&gt;=30,AVERAGE(D2:H2)&gt;=40), "Pass", "Fail")</f>
        <v>Pass</v>
      </c>
    </row>
    <row r="3" spans="1:16">
      <c r="A3" s="3" t="s">
        <v>15</v>
      </c>
      <c r="B3" s="1" t="s">
        <v>16</v>
      </c>
      <c r="C3" s="1" t="s">
        <v>17</v>
      </c>
      <c r="D3" s="1">
        <v>84</v>
      </c>
      <c r="E3" s="1">
        <v>91</v>
      </c>
      <c r="F3" s="1">
        <v>92</v>
      </c>
      <c r="G3" s="1">
        <v>93</v>
      </c>
      <c r="H3" s="1">
        <v>95</v>
      </c>
      <c r="I3" s="1">
        <f>SUM(D3:H3)</f>
        <v>455</v>
      </c>
      <c r="J3" s="1">
        <f>AVERAGE(D3:H3)</f>
        <v>91</v>
      </c>
      <c r="K3" s="1" t="str">
        <f>IF(L3="fail","F",IF(J3&gt;90,"O",IF(J3&gt;=80,"A",IF(J3&gt;=70,"B",IF(J3&gt;=60,"C",IF(J3&gt;=50,"D",IF(J3&gt;40,"P","F")))))))</f>
        <v>O</v>
      </c>
      <c r="L3" s="1" t="str">
        <f>IF(AND(D3&gt;=30, E3&gt;=30, F3&gt;=30, G3&gt;=30, H3&gt;=30,AVERAGE(D3:H3)&gt;=40), "Pass", "Fail")</f>
        <v>Pass</v>
      </c>
      <c r="P3" s="1"/>
    </row>
    <row r="4" spans="1:16">
      <c r="A4" s="3" t="s">
        <v>18</v>
      </c>
      <c r="B4" s="1" t="s">
        <v>19</v>
      </c>
      <c r="C4" s="1" t="s">
        <v>14</v>
      </c>
      <c r="D4" s="1">
        <v>84</v>
      </c>
      <c r="E4" s="1">
        <v>95</v>
      </c>
      <c r="F4" s="1">
        <v>91</v>
      </c>
      <c r="G4" s="1">
        <v>93</v>
      </c>
      <c r="H4" s="1">
        <v>91</v>
      </c>
      <c r="I4" s="1">
        <f>SUM(D4:H4)</f>
        <v>454</v>
      </c>
      <c r="J4" s="1">
        <f>AVERAGE(D4:H4)</f>
        <v>90.8</v>
      </c>
      <c r="K4" s="1" t="str">
        <f>IF(L4="fail","F",IF(J4&gt;90,"O",IF(J4&gt;=80,"A",IF(J4&gt;=70,"B",IF(J4&gt;=60,"C",IF(J4&gt;=50,"D",IF(J4&gt;40,"P","F")))))))</f>
        <v>O</v>
      </c>
      <c r="L4" s="1" t="str">
        <f>IF(AND(D4&gt;=30, E4&gt;=30, F4&gt;=30, G4&gt;=30, H4&gt;=30,AVERAGE(D4:H4)&gt;=40), "Pass", "Fail")</f>
        <v>Pass</v>
      </c>
    </row>
    <row r="5" spans="1:16">
      <c r="A5" s="3" t="s">
        <v>20</v>
      </c>
      <c r="B5" s="1" t="s">
        <v>21</v>
      </c>
      <c r="C5" s="1" t="s">
        <v>14</v>
      </c>
      <c r="D5" s="1">
        <v>79</v>
      </c>
      <c r="E5" s="1">
        <v>95</v>
      </c>
      <c r="F5" s="1">
        <v>96</v>
      </c>
      <c r="G5" s="1">
        <v>90</v>
      </c>
      <c r="H5" s="1">
        <v>93</v>
      </c>
      <c r="I5" s="1">
        <f>SUM(D5:H5)</f>
        <v>453</v>
      </c>
      <c r="J5" s="1">
        <f>AVERAGE(D5:H5)</f>
        <v>90.6</v>
      </c>
      <c r="K5" s="1" t="str">
        <f>IF(L5="fail","F",IF(J5&gt;90,"O",IF(J5&gt;=80,"A",IF(J5&gt;=70,"B",IF(J5&gt;=60,"C",IF(J5&gt;=50,"D",IF(J5&gt;40,"P","F")))))))</f>
        <v>O</v>
      </c>
      <c r="L5" s="1" t="str">
        <f>IF(AND(D5&gt;=30, E5&gt;=30, F5&gt;=30, G5&gt;=30, H5&gt;=30,AVERAGE(D5:H5)&gt;=40), "Pass", "Fail")</f>
        <v>Pass</v>
      </c>
    </row>
    <row r="6" spans="1:16">
      <c r="A6" s="3" t="s">
        <v>22</v>
      </c>
      <c r="B6" s="1" t="s">
        <v>23</v>
      </c>
      <c r="C6" s="1" t="s">
        <v>14</v>
      </c>
      <c r="D6" s="1">
        <v>82</v>
      </c>
      <c r="E6" s="1">
        <v>86</v>
      </c>
      <c r="F6" s="1">
        <v>93</v>
      </c>
      <c r="G6" s="1">
        <v>94</v>
      </c>
      <c r="H6" s="1">
        <v>95</v>
      </c>
      <c r="I6" s="1">
        <f>SUM(D6:H6)</f>
        <v>450</v>
      </c>
      <c r="J6" s="1">
        <f>AVERAGE(D6:H6)</f>
        <v>90</v>
      </c>
      <c r="K6" s="1" t="str">
        <f>IF(L6="fail","F",IF(J6&gt;90,"O",IF(J6&gt;=80,"A",IF(J6&gt;=70,"B",IF(J6&gt;=60,"C",IF(J6&gt;=50,"D",IF(J6&gt;40,"P","F")))))))</f>
        <v>A</v>
      </c>
      <c r="L6" s="1" t="str">
        <f>IF(AND(D6&gt;=30, E6&gt;=30, F6&gt;=30, G6&gt;=30, H6&gt;=30,AVERAGE(D6:H6)&gt;=40), "Pass", "Fail")</f>
        <v>Pass</v>
      </c>
    </row>
    <row r="7" spans="1:16">
      <c r="A7" s="3" t="s">
        <v>24</v>
      </c>
      <c r="B7" s="1" t="s">
        <v>25</v>
      </c>
      <c r="C7" s="1" t="s">
        <v>14</v>
      </c>
      <c r="D7" s="1">
        <v>85</v>
      </c>
      <c r="E7" s="1">
        <v>91</v>
      </c>
      <c r="F7" s="1">
        <v>92</v>
      </c>
      <c r="G7" s="1">
        <v>94</v>
      </c>
      <c r="H7" s="1">
        <v>82</v>
      </c>
      <c r="I7" s="1">
        <f>SUM(D7:H7)</f>
        <v>444</v>
      </c>
      <c r="J7" s="1">
        <f>AVERAGE(D7:H7)</f>
        <v>88.8</v>
      </c>
      <c r="K7" s="1" t="str">
        <f>IF(L7="fail","F",IF(J7&gt;90,"O",IF(J7&gt;=80,"A",IF(J7&gt;=70,"B",IF(J7&gt;=60,"C",IF(J7&gt;=50,"D",IF(J7&gt;40,"P","F")))))))</f>
        <v>A</v>
      </c>
      <c r="L7" s="1" t="str">
        <f>IF(AND(D7&gt;=30, E7&gt;=30, F7&gt;=30, G7&gt;=30, H7&gt;=30,AVERAGE(D7:H7)&gt;=40), "Pass", "Fail")</f>
        <v>Pass</v>
      </c>
    </row>
    <row r="8" spans="1:16">
      <c r="A8" s="3" t="s">
        <v>26</v>
      </c>
      <c r="B8" s="1" t="s">
        <v>27</v>
      </c>
      <c r="C8" s="1" t="s">
        <v>14</v>
      </c>
      <c r="D8" s="1">
        <v>86</v>
      </c>
      <c r="E8" s="1">
        <v>90</v>
      </c>
      <c r="F8" s="1">
        <v>86</v>
      </c>
      <c r="G8" s="1">
        <v>96</v>
      </c>
      <c r="H8" s="1">
        <v>83</v>
      </c>
      <c r="I8" s="1">
        <f>SUM(D8:H8)</f>
        <v>441</v>
      </c>
      <c r="J8" s="1">
        <f>AVERAGE(D8:H8)</f>
        <v>88.2</v>
      </c>
      <c r="K8" s="1" t="str">
        <f>IF(L8="fail","F",IF(J8&gt;90,"O",IF(J8&gt;=80,"A",IF(J8&gt;=70,"B",IF(J8&gt;=60,"C",IF(J8&gt;=50,"D",IF(J8&gt;40,"P","F")))))))</f>
        <v>A</v>
      </c>
      <c r="L8" s="1" t="str">
        <f>IF(AND(D8&gt;=30, E8&gt;=30, F8&gt;=30, G8&gt;=30, H8&gt;=30,AVERAGE(D8:H8)&gt;=40), "Pass", "Fail")</f>
        <v>Pass</v>
      </c>
    </row>
    <row r="9" spans="1:16">
      <c r="A9" s="3" t="s">
        <v>28</v>
      </c>
      <c r="B9" s="1" t="s">
        <v>29</v>
      </c>
      <c r="C9" s="1" t="s">
        <v>14</v>
      </c>
      <c r="D9" s="1">
        <v>85</v>
      </c>
      <c r="E9" s="1">
        <v>85</v>
      </c>
      <c r="F9" s="1">
        <v>81</v>
      </c>
      <c r="G9" s="1">
        <v>93</v>
      </c>
      <c r="H9" s="1">
        <v>95</v>
      </c>
      <c r="I9" s="1">
        <f>SUM(D9:H9)</f>
        <v>439</v>
      </c>
      <c r="J9" s="1">
        <f>AVERAGE(D9:H9)</f>
        <v>87.8</v>
      </c>
      <c r="K9" s="1" t="str">
        <f>IF(L9="fail","F",IF(J9&gt;90,"O",IF(J9&gt;=80,"A",IF(J9&gt;=70,"B",IF(J9&gt;=60,"C",IF(J9&gt;=50,"D",IF(J9&gt;40,"P","F")))))))</f>
        <v>A</v>
      </c>
      <c r="L9" s="1" t="str">
        <f>IF(AND(D9&gt;=30, E9&gt;=30, F9&gt;=30, G9&gt;=30, H9&gt;=30,AVERAGE(D9:H9)&gt;=40), "Pass", "Fail")</f>
        <v>Pass</v>
      </c>
    </row>
    <row r="10" spans="1:16">
      <c r="A10" s="3" t="s">
        <v>30</v>
      </c>
      <c r="B10" s="1" t="s">
        <v>31</v>
      </c>
      <c r="C10" s="1" t="s">
        <v>14</v>
      </c>
      <c r="D10" s="1">
        <v>92</v>
      </c>
      <c r="E10" s="1">
        <v>82</v>
      </c>
      <c r="F10" s="1">
        <v>86</v>
      </c>
      <c r="G10" s="1">
        <v>91</v>
      </c>
      <c r="H10" s="1">
        <v>74</v>
      </c>
      <c r="I10" s="1">
        <f>SUM(D10:H10)</f>
        <v>425</v>
      </c>
      <c r="J10" s="1">
        <f>AVERAGE(D10:H10)</f>
        <v>85</v>
      </c>
      <c r="K10" s="1" t="str">
        <f>IF(L10="fail","F",IF(J10&gt;90,"O",IF(J10&gt;=80,"A",IF(J10&gt;=70,"B",IF(J10&gt;=60,"C",IF(J10&gt;=50,"D",IF(J10&gt;40,"P","F")))))))</f>
        <v>A</v>
      </c>
      <c r="L10" s="1" t="str">
        <f>IF(AND(D10&gt;=30, E10&gt;=30, F10&gt;=30, G10&gt;=30, H10&gt;=30,AVERAGE(D10:H10)&gt;=40), "Pass", "Fail")</f>
        <v>Pass</v>
      </c>
    </row>
    <row r="11" spans="1:16">
      <c r="A11" s="3" t="s">
        <v>32</v>
      </c>
      <c r="B11" s="1" t="s">
        <v>33</v>
      </c>
      <c r="C11" s="1" t="s">
        <v>14</v>
      </c>
      <c r="D11" s="1">
        <v>76</v>
      </c>
      <c r="E11" s="1">
        <v>97</v>
      </c>
      <c r="F11" s="1">
        <v>83</v>
      </c>
      <c r="G11" s="1">
        <v>96</v>
      </c>
      <c r="H11" s="1">
        <v>71</v>
      </c>
      <c r="I11" s="1">
        <f>SUM(D11:H11)</f>
        <v>423</v>
      </c>
      <c r="J11" s="1">
        <f>AVERAGE(D11:H11)</f>
        <v>84.6</v>
      </c>
      <c r="K11" s="1" t="str">
        <f>IF(L11="fail","F",IF(J11&gt;90,"O",IF(J11&gt;=80,"A",IF(J11&gt;=70,"B",IF(J11&gt;=60,"C",IF(J11&gt;=50,"D",IF(J11&gt;40,"P","F")))))))</f>
        <v>A</v>
      </c>
      <c r="L11" s="1" t="str">
        <f>IF(AND(D11&gt;=30, E11&gt;=30, F11&gt;=30, G11&gt;=30, H11&gt;=30,AVERAGE(D11:H11)&gt;=40), "Pass", "Fail")</f>
        <v>Pass</v>
      </c>
    </row>
    <row r="12" spans="1:16">
      <c r="A12" s="3" t="s">
        <v>34</v>
      </c>
      <c r="B12" s="1" t="s">
        <v>35</v>
      </c>
      <c r="C12" s="1" t="s">
        <v>14</v>
      </c>
      <c r="D12" s="1">
        <v>75</v>
      </c>
      <c r="E12" s="1">
        <v>88</v>
      </c>
      <c r="F12" s="1">
        <v>83</v>
      </c>
      <c r="G12" s="1">
        <v>84</v>
      </c>
      <c r="H12" s="1">
        <v>92</v>
      </c>
      <c r="I12" s="1">
        <f>SUM(D12:H12)</f>
        <v>422</v>
      </c>
      <c r="J12" s="1">
        <f>AVERAGE(D12:H12)</f>
        <v>84.4</v>
      </c>
      <c r="K12" s="1" t="str">
        <f>IF(L12="fail","F",IF(J12&gt;90,"O",IF(J12&gt;=80,"A",IF(J12&gt;=70,"B",IF(J12&gt;=60,"C",IF(J12&gt;=50,"D",IF(J12&gt;40,"P","F")))))))</f>
        <v>A</v>
      </c>
      <c r="L12" s="1" t="str">
        <f>IF(AND(D12&gt;=30, E12&gt;=30, F12&gt;=30, G12&gt;=30, H12&gt;=30,AVERAGE(D12:H12)&gt;=40), "Pass", "Fail")</f>
        <v>Pass</v>
      </c>
    </row>
    <row r="13" spans="1:16">
      <c r="A13" s="3" t="s">
        <v>36</v>
      </c>
      <c r="B13" s="1" t="s">
        <v>37</v>
      </c>
      <c r="C13" s="1" t="s">
        <v>17</v>
      </c>
      <c r="D13" s="1">
        <v>95</v>
      </c>
      <c r="E13" s="1">
        <v>85</v>
      </c>
      <c r="F13" s="1">
        <v>65</v>
      </c>
      <c r="G13" s="1">
        <v>85</v>
      </c>
      <c r="H13" s="1">
        <v>85</v>
      </c>
      <c r="I13" s="1">
        <f>SUM(D13:H13)</f>
        <v>415</v>
      </c>
      <c r="J13" s="1">
        <f>AVERAGE(D13:H13)</f>
        <v>83</v>
      </c>
      <c r="K13" s="1" t="str">
        <f>IF(L13="fail","F",IF(J13&gt;90,"O",IF(J13&gt;=80,"A",IF(J13&gt;=70,"B",IF(J13&gt;=60,"C",IF(J13&gt;=50,"D",IF(J13&gt;40,"P","F")))))))</f>
        <v>A</v>
      </c>
      <c r="L13" s="1" t="str">
        <f>IF(AND(D13&gt;=30, E13&gt;=30, F13&gt;=30, G13&gt;=30, H13&gt;=30,AVERAGE(D13:H13)&gt;=40), "Pass", "Fail")</f>
        <v>Pass</v>
      </c>
    </row>
    <row r="14" spans="1:16">
      <c r="A14" s="3" t="s">
        <v>38</v>
      </c>
      <c r="B14" s="1" t="s">
        <v>39</v>
      </c>
      <c r="C14" s="1" t="s">
        <v>14</v>
      </c>
      <c r="D14" s="1">
        <v>74</v>
      </c>
      <c r="E14" s="1">
        <v>92</v>
      </c>
      <c r="F14" s="1">
        <v>74</v>
      </c>
      <c r="G14" s="1">
        <v>89</v>
      </c>
      <c r="H14" s="1">
        <v>84</v>
      </c>
      <c r="I14" s="1">
        <f>SUM(D14:H14)</f>
        <v>413</v>
      </c>
      <c r="J14" s="1">
        <f>AVERAGE(D14:H14)</f>
        <v>82.6</v>
      </c>
      <c r="K14" s="1" t="str">
        <f>IF(L14="fail","F",IF(J14&gt;90,"O",IF(J14&gt;=80,"A",IF(J14&gt;=70,"B",IF(J14&gt;=60,"C",IF(J14&gt;=50,"D",IF(J14&gt;40,"P","F")))))))</f>
        <v>A</v>
      </c>
      <c r="L14" s="1" t="str">
        <f>IF(AND(D14&gt;=30, E14&gt;=30, F14&gt;=30, G14&gt;=30, H14&gt;=30,AVERAGE(D14:H14)&gt;=40), "Pass", "Fail")</f>
        <v>Pass</v>
      </c>
    </row>
    <row r="15" spans="1:16">
      <c r="A15" s="3" t="s">
        <v>40</v>
      </c>
      <c r="B15" s="1" t="s">
        <v>41</v>
      </c>
      <c r="C15" s="1" t="s">
        <v>17</v>
      </c>
      <c r="D15" s="1">
        <v>69</v>
      </c>
      <c r="E15" s="1">
        <v>74</v>
      </c>
      <c r="F15" s="1">
        <v>79</v>
      </c>
      <c r="G15" s="1">
        <v>100</v>
      </c>
      <c r="H15" s="1">
        <v>89</v>
      </c>
      <c r="I15" s="1">
        <f>SUM(D15:H15)</f>
        <v>411</v>
      </c>
      <c r="J15" s="1">
        <f>AVERAGE(D15:H15)</f>
        <v>82.2</v>
      </c>
      <c r="K15" s="1" t="str">
        <f>IF(L15="fail","F",IF(J15&gt;90,"O",IF(J15&gt;=80,"A",IF(J15&gt;=70,"B",IF(J15&gt;=60,"C",IF(J15&gt;=50,"D",IF(J15&gt;40,"P","F")))))))</f>
        <v>A</v>
      </c>
      <c r="L15" s="1" t="str">
        <f>IF(AND(D15&gt;=30, E15&gt;=30, F15&gt;=30, G15&gt;=30, H15&gt;=30,AVERAGE(D15:H15)&gt;=40), "Pass", "Fail")</f>
        <v>Pass</v>
      </c>
    </row>
    <row r="16" spans="1:16">
      <c r="A16" s="3" t="s">
        <v>42</v>
      </c>
      <c r="B16" s="1" t="s">
        <v>43</v>
      </c>
      <c r="C16" s="1" t="s">
        <v>17</v>
      </c>
      <c r="D16" s="1">
        <v>72</v>
      </c>
      <c r="E16" s="1">
        <v>64</v>
      </c>
      <c r="F16" s="1">
        <v>95</v>
      </c>
      <c r="G16" s="1">
        <v>92</v>
      </c>
      <c r="H16" s="1">
        <v>86</v>
      </c>
      <c r="I16" s="1">
        <f>SUM(D16:H16)</f>
        <v>409</v>
      </c>
      <c r="J16" s="1">
        <f>AVERAGE(D16:H16)</f>
        <v>81.8</v>
      </c>
      <c r="K16" s="1" t="str">
        <f>IF(L16="fail","F",IF(J16&gt;90,"O",IF(J16&gt;=80,"A",IF(J16&gt;=70,"B",IF(J16&gt;=60,"C",IF(J16&gt;=50,"D",IF(J16&gt;40,"P","F")))))))</f>
        <v>A</v>
      </c>
      <c r="L16" s="1" t="str">
        <f>IF(AND(D16&gt;=30, E16&gt;=30, F16&gt;=30, G16&gt;=30, H16&gt;=30,AVERAGE(D16:H16)&gt;=40), "Pass", "Fail")</f>
        <v>Pass</v>
      </c>
    </row>
    <row r="17" spans="1:19">
      <c r="A17" s="3" t="s">
        <v>44</v>
      </c>
      <c r="B17" s="1" t="s">
        <v>45</v>
      </c>
      <c r="C17" s="1" t="s">
        <v>17</v>
      </c>
      <c r="D17" s="1">
        <v>91</v>
      </c>
      <c r="E17" s="1">
        <v>100</v>
      </c>
      <c r="F17" s="1">
        <v>89</v>
      </c>
      <c r="G17" s="1">
        <v>43</v>
      </c>
      <c r="H17" s="1">
        <v>80</v>
      </c>
      <c r="I17" s="1">
        <f>SUM(D17:H17)</f>
        <v>403</v>
      </c>
      <c r="J17" s="1">
        <f>AVERAGE(D17:H17)</f>
        <v>80.599999999999994</v>
      </c>
      <c r="K17" s="1" t="str">
        <f>IF(L17="fail","F",IF(J17&gt;90,"O",IF(J17&gt;=80,"A",IF(J17&gt;=70,"B",IF(J17&gt;=60,"C",IF(J17&gt;=50,"D",IF(J17&gt;40,"P","F")))))))</f>
        <v>A</v>
      </c>
      <c r="L17" s="1" t="str">
        <f>IF(AND(D17&gt;=30, E17&gt;=30, F17&gt;=30, G17&gt;=30, H17&gt;=30,AVERAGE(D17:H17)&gt;=40), "Pass", "Fail")</f>
        <v>Pass</v>
      </c>
    </row>
    <row r="18" spans="1:19">
      <c r="A18" s="3" t="s">
        <v>46</v>
      </c>
      <c r="B18" s="1" t="s">
        <v>47</v>
      </c>
      <c r="C18" s="1" t="s">
        <v>17</v>
      </c>
      <c r="D18" s="1">
        <v>84</v>
      </c>
      <c r="E18" s="1">
        <v>95</v>
      </c>
      <c r="F18" s="1">
        <v>90</v>
      </c>
      <c r="G18" s="1">
        <v>63</v>
      </c>
      <c r="H18" s="1">
        <v>64</v>
      </c>
      <c r="I18" s="1">
        <f>SUM(D18:H18)</f>
        <v>396</v>
      </c>
      <c r="J18" s="1">
        <f>AVERAGE(D18:H18)</f>
        <v>79.2</v>
      </c>
      <c r="K18" s="1" t="str">
        <f>IF(L18="fail","F",IF(J18&gt;90,"O",IF(J18&gt;=80,"A",IF(J18&gt;=70,"B",IF(J18&gt;=60,"C",IF(J18&gt;=50,"D",IF(J18&gt;40,"P","F")))))))</f>
        <v>B</v>
      </c>
      <c r="L18" s="1" t="str">
        <f>IF(AND(D18&gt;=30, E18&gt;=30, F18&gt;=30, G18&gt;=30, H18&gt;=30,AVERAGE(D18:H18)&gt;=40), "Pass", "Fail")</f>
        <v>Pass</v>
      </c>
      <c r="S18" s="1">
        <f>SUM(Sheet2!G6:G10)</f>
        <v>17</v>
      </c>
    </row>
    <row r="19" spans="1:19">
      <c r="A19" s="3" t="s">
        <v>48</v>
      </c>
      <c r="B19" s="1" t="s">
        <v>49</v>
      </c>
      <c r="C19" s="1" t="s">
        <v>14</v>
      </c>
      <c r="D19" s="1">
        <v>72</v>
      </c>
      <c r="E19" s="1">
        <v>87</v>
      </c>
      <c r="F19" s="1">
        <v>59</v>
      </c>
      <c r="G19" s="1">
        <v>95</v>
      </c>
      <c r="H19" s="1">
        <v>82</v>
      </c>
      <c r="I19" s="1">
        <f>SUM(D19:H19)</f>
        <v>395</v>
      </c>
      <c r="J19" s="1">
        <f>AVERAGE(D19:H19)</f>
        <v>79</v>
      </c>
      <c r="K19" s="1" t="str">
        <f>IF(L19="fail","F",IF(J19&gt;90,"O",IF(J19&gt;=80,"A",IF(J19&gt;=70,"B",IF(J19&gt;=60,"C",IF(J19&gt;=50,"D",IF(J19&gt;40,"P","F")))))))</f>
        <v>B</v>
      </c>
      <c r="L19" s="1" t="str">
        <f>IF(AND(D19&gt;=30, E19&gt;=30, F19&gt;=30, G19&gt;=30, H19&gt;=30,AVERAGE(D19:H19)&gt;=40), "Pass", "Fail")</f>
        <v>Pass</v>
      </c>
    </row>
    <row r="20" spans="1:19">
      <c r="A20" s="3" t="s">
        <v>50</v>
      </c>
      <c r="B20" s="1" t="s">
        <v>51</v>
      </c>
      <c r="C20" s="1" t="s">
        <v>14</v>
      </c>
      <c r="D20" s="1">
        <v>74</v>
      </c>
      <c r="E20" s="1">
        <v>71</v>
      </c>
      <c r="F20" s="1">
        <v>85</v>
      </c>
      <c r="G20" s="1">
        <v>84</v>
      </c>
      <c r="H20" s="1">
        <v>80</v>
      </c>
      <c r="I20" s="1">
        <f>SUM(D20:H20)</f>
        <v>394</v>
      </c>
      <c r="J20" s="1">
        <f>AVERAGE(D20:H20)</f>
        <v>78.8</v>
      </c>
      <c r="K20" s="1" t="str">
        <f>IF(L20="fail","F",IF(J20&gt;90,"O",IF(J20&gt;=80,"A",IF(J20&gt;=70,"B",IF(J20&gt;=60,"C",IF(J20&gt;=50,"D",IF(J20&gt;40,"P","F")))))))</f>
        <v>B</v>
      </c>
      <c r="L20" s="1" t="str">
        <f>IF(AND(D20&gt;=30, E20&gt;=30, F20&gt;=30, G20&gt;=30, H20&gt;=30,AVERAGE(D20:H20)&gt;=40), "Pass", "Fail")</f>
        <v>Pass</v>
      </c>
    </row>
    <row r="21" spans="1:19">
      <c r="A21" s="3" t="s">
        <v>52</v>
      </c>
      <c r="B21" s="1" t="s">
        <v>53</v>
      </c>
      <c r="C21" s="1" t="s">
        <v>17</v>
      </c>
      <c r="D21" s="1">
        <v>96</v>
      </c>
      <c r="E21" s="1">
        <v>99</v>
      </c>
      <c r="F21" s="1">
        <v>72</v>
      </c>
      <c r="G21" s="1">
        <v>61</v>
      </c>
      <c r="H21" s="1">
        <v>60</v>
      </c>
      <c r="I21" s="1">
        <f>SUM(D21:H21)</f>
        <v>388</v>
      </c>
      <c r="J21" s="1">
        <f>AVERAGE(D21:H21)</f>
        <v>77.599999999999994</v>
      </c>
      <c r="K21" s="1" t="str">
        <f>IF(L21="fail","F",IF(J21&gt;90,"O",IF(J21&gt;=80,"A",IF(J21&gt;=70,"B",IF(J21&gt;=60,"C",IF(J21&gt;=50,"D",IF(J21&gt;40,"P","F")))))))</f>
        <v>B</v>
      </c>
      <c r="L21" s="1" t="str">
        <f>IF(AND(D21&gt;=30, E21&gt;=30, F21&gt;=30, G21&gt;=30, H21&gt;=30,AVERAGE(D21:H21)&gt;=40), "Pass", "Fail")</f>
        <v>Pass</v>
      </c>
    </row>
    <row r="22" spans="1:19">
      <c r="A22" s="3" t="s">
        <v>54</v>
      </c>
      <c r="B22" s="1" t="s">
        <v>55</v>
      </c>
      <c r="C22" s="1" t="s">
        <v>17</v>
      </c>
      <c r="D22" s="1">
        <v>84</v>
      </c>
      <c r="E22" s="1">
        <v>82</v>
      </c>
      <c r="F22" s="1">
        <v>78</v>
      </c>
      <c r="G22" s="1">
        <v>45</v>
      </c>
      <c r="H22" s="1">
        <v>90</v>
      </c>
      <c r="I22" s="1">
        <f>SUM(D22:H22)</f>
        <v>379</v>
      </c>
      <c r="J22" s="1">
        <f>AVERAGE(D22:H22)</f>
        <v>75.8</v>
      </c>
      <c r="K22" s="1" t="str">
        <f>IF(L22="fail","F",IF(J22&gt;90,"O",IF(J22&gt;=80,"A",IF(J22&gt;=70,"B",IF(J22&gt;=60,"C",IF(J22&gt;=50,"D",IF(J22&gt;40,"P","F")))))))</f>
        <v>B</v>
      </c>
      <c r="L22" s="1" t="str">
        <f>IF(AND(D22&gt;=30, E22&gt;=30, F22&gt;=30, G22&gt;=30, H22&gt;=30,AVERAGE(D22:H22)&gt;=40), "Pass", "Fail")</f>
        <v>Pass</v>
      </c>
    </row>
    <row r="23" spans="1:19">
      <c r="A23" s="3" t="s">
        <v>56</v>
      </c>
      <c r="B23" s="1" t="s">
        <v>57</v>
      </c>
      <c r="C23" s="1" t="s">
        <v>14</v>
      </c>
      <c r="D23" s="1">
        <v>56</v>
      </c>
      <c r="E23" s="1">
        <v>79</v>
      </c>
      <c r="F23" s="1">
        <v>73</v>
      </c>
      <c r="G23" s="1">
        <v>96</v>
      </c>
      <c r="H23" s="1">
        <v>74</v>
      </c>
      <c r="I23" s="1">
        <f>SUM(D23:H23)</f>
        <v>378</v>
      </c>
      <c r="J23" s="1">
        <f>AVERAGE(D23:H23)</f>
        <v>75.599999999999994</v>
      </c>
      <c r="K23" s="1" t="str">
        <f>IF(L23="fail","F",IF(J23&gt;90,"O",IF(J23&gt;=80,"A",IF(J23&gt;=70,"B",IF(J23&gt;=60,"C",IF(J23&gt;=50,"D",IF(J23&gt;40,"P","F")))))))</f>
        <v>B</v>
      </c>
      <c r="L23" s="1" t="str">
        <f>IF(AND(D23&gt;=30, E23&gt;=30, F23&gt;=30, G23&gt;=30, H23&gt;=30,AVERAGE(D23:H23)&gt;=40), "Pass", "Fail")</f>
        <v>Pass</v>
      </c>
    </row>
    <row r="24" spans="1:19">
      <c r="A24" s="3" t="s">
        <v>58</v>
      </c>
      <c r="B24" s="1" t="s">
        <v>59</v>
      </c>
      <c r="C24" s="1" t="s">
        <v>14</v>
      </c>
      <c r="D24" s="1">
        <v>84</v>
      </c>
      <c r="E24" s="1">
        <v>91</v>
      </c>
      <c r="F24" s="1">
        <v>40</v>
      </c>
      <c r="G24" s="1">
        <v>76</v>
      </c>
      <c r="H24" s="1">
        <v>86</v>
      </c>
      <c r="I24" s="1">
        <f>SUM(D24:H24)</f>
        <v>377</v>
      </c>
      <c r="J24" s="1">
        <f>AVERAGE(D24:H24)</f>
        <v>75.400000000000006</v>
      </c>
      <c r="K24" s="1" t="str">
        <f>IF(L24="fail","F",IF(J24&gt;90,"O",IF(J24&gt;=80,"A",IF(J24&gt;=70,"B",IF(J24&gt;=60,"C",IF(J24&gt;=50,"D",IF(J24&gt;40,"P","F")))))))</f>
        <v>B</v>
      </c>
      <c r="L24" s="1" t="str">
        <f>IF(AND(D24&gt;=30, E24&gt;=30, F24&gt;=30, G24&gt;=30, H24&gt;=30,AVERAGE(D24:H24)&gt;=40), "Pass", "Fail")</f>
        <v>Pass</v>
      </c>
    </row>
    <row r="25" spans="1:19">
      <c r="A25" s="3" t="s">
        <v>60</v>
      </c>
      <c r="B25" s="1" t="s">
        <v>61</v>
      </c>
      <c r="C25" s="1" t="s">
        <v>14</v>
      </c>
      <c r="D25" s="1">
        <v>68</v>
      </c>
      <c r="E25" s="1">
        <v>79</v>
      </c>
      <c r="F25" s="1">
        <v>70</v>
      </c>
      <c r="G25" s="1">
        <v>75</v>
      </c>
      <c r="H25" s="1">
        <v>85</v>
      </c>
      <c r="I25" s="1">
        <f>SUM(D25:H25)</f>
        <v>377</v>
      </c>
      <c r="J25" s="1">
        <f>AVERAGE(D25:H25)</f>
        <v>75.400000000000006</v>
      </c>
      <c r="K25" s="1" t="str">
        <f>IF(L25="fail","F",IF(J25&gt;90,"O",IF(J25&gt;=80,"A",IF(J25&gt;=70,"B",IF(J25&gt;=60,"C",IF(J25&gt;=50,"D",IF(J25&gt;40,"P","F")))))))</f>
        <v>B</v>
      </c>
      <c r="L25" s="1" t="str">
        <f>IF(AND(D25&gt;=30, E25&gt;=30, F25&gt;=30, G25&gt;=30, H25&gt;=30,AVERAGE(D25:H25)&gt;=40), "Pass", "Fail")</f>
        <v>Pass</v>
      </c>
    </row>
    <row r="26" spans="1:19">
      <c r="A26" s="3" t="s">
        <v>62</v>
      </c>
      <c r="B26" s="1" t="s">
        <v>63</v>
      </c>
      <c r="C26" s="1" t="s">
        <v>17</v>
      </c>
      <c r="D26" s="1">
        <v>65</v>
      </c>
      <c r="E26" s="1">
        <v>73</v>
      </c>
      <c r="F26" s="1">
        <v>88</v>
      </c>
      <c r="G26" s="1">
        <v>74</v>
      </c>
      <c r="H26" s="1">
        <v>75</v>
      </c>
      <c r="I26" s="1">
        <f>SUM(D26:H26)</f>
        <v>375</v>
      </c>
      <c r="J26" s="1">
        <f>AVERAGE(D26:H26)</f>
        <v>75</v>
      </c>
      <c r="K26" s="1" t="str">
        <f>IF(L26="fail","F",IF(J26&gt;90,"O",IF(J26&gt;=80,"A",IF(J26&gt;=70,"B",IF(J26&gt;=60,"C",IF(J26&gt;=50,"D",IF(J26&gt;40,"P","F")))))))</f>
        <v>B</v>
      </c>
      <c r="L26" s="1" t="str">
        <f>IF(AND(D26&gt;=30, E26&gt;=30, F26&gt;=30, G26&gt;=30, H26&gt;=30,AVERAGE(D26:H26)&gt;=40), "Pass", "Fail")</f>
        <v>Pass</v>
      </c>
    </row>
    <row r="27" spans="1:19">
      <c r="A27" s="3" t="s">
        <v>64</v>
      </c>
      <c r="B27" s="1" t="s">
        <v>65</v>
      </c>
      <c r="C27" s="1" t="s">
        <v>14</v>
      </c>
      <c r="D27" s="1">
        <v>95</v>
      </c>
      <c r="E27" s="1">
        <v>76</v>
      </c>
      <c r="F27" s="1">
        <v>38</v>
      </c>
      <c r="G27" s="1">
        <v>94</v>
      </c>
      <c r="H27" s="1">
        <v>66</v>
      </c>
      <c r="I27" s="1">
        <f>SUM(D27:H27)</f>
        <v>369</v>
      </c>
      <c r="J27" s="1">
        <f>AVERAGE(D27:H27)</f>
        <v>73.8</v>
      </c>
      <c r="K27" s="1" t="str">
        <f>IF(L27="fail","F",IF(J27&gt;90,"O",IF(J27&gt;=80,"A",IF(J27&gt;=70,"B",IF(J27&gt;=60,"C",IF(J27&gt;=50,"D",IF(J27&gt;40,"P","F")))))))</f>
        <v>B</v>
      </c>
      <c r="L27" s="1" t="str">
        <f>IF(AND(D27&gt;=30, E27&gt;=30, F27&gt;=30, G27&gt;=30, H27&gt;=30,AVERAGE(D27:H27)&gt;=40), "Pass", "Fail")</f>
        <v>Pass</v>
      </c>
    </row>
    <row r="28" spans="1:19">
      <c r="A28" s="3" t="s">
        <v>66</v>
      </c>
      <c r="B28" s="1" t="s">
        <v>67</v>
      </c>
      <c r="C28" s="1" t="s">
        <v>14</v>
      </c>
      <c r="D28" s="1">
        <v>52</v>
      </c>
      <c r="E28" s="1">
        <v>96</v>
      </c>
      <c r="F28" s="1">
        <v>60</v>
      </c>
      <c r="G28" s="1">
        <v>78</v>
      </c>
      <c r="H28" s="1">
        <v>82</v>
      </c>
      <c r="I28" s="1">
        <f>SUM(D28:H28)</f>
        <v>368</v>
      </c>
      <c r="J28" s="1">
        <f>AVERAGE(D28:H28)</f>
        <v>73.599999999999994</v>
      </c>
      <c r="K28" s="1" t="str">
        <f>IF(L28="fail","F",IF(J28&gt;90,"O",IF(J28&gt;=80,"A",IF(J28&gt;=70,"B",IF(J28&gt;=60,"C",IF(J28&gt;=50,"D",IF(J28&gt;40,"P","F")))))))</f>
        <v>B</v>
      </c>
      <c r="L28" s="1" t="str">
        <f>IF(AND(D28&gt;=30, E28&gt;=30, F28&gt;=30, G28&gt;=30, H28&gt;=30,AVERAGE(D28:H28)&gt;=40), "Pass", "Fail")</f>
        <v>Pass</v>
      </c>
    </row>
    <row r="29" spans="1:19">
      <c r="A29" s="3" t="s">
        <v>68</v>
      </c>
      <c r="B29" s="1" t="s">
        <v>69</v>
      </c>
      <c r="C29" s="1" t="s">
        <v>14</v>
      </c>
      <c r="D29" s="1">
        <v>46</v>
      </c>
      <c r="E29" s="1">
        <v>62</v>
      </c>
      <c r="F29" s="1">
        <v>91</v>
      </c>
      <c r="G29" s="1">
        <v>77</v>
      </c>
      <c r="H29" s="1">
        <v>91</v>
      </c>
      <c r="I29" s="1">
        <f>SUM(D29:H29)</f>
        <v>367</v>
      </c>
      <c r="J29" s="1">
        <f>AVERAGE(D29:H29)</f>
        <v>73.400000000000006</v>
      </c>
      <c r="K29" s="1" t="str">
        <f>IF(L29="fail","F",IF(J29&gt;90,"O",IF(J29&gt;=80,"A",IF(J29&gt;=70,"B",IF(J29&gt;=60,"C",IF(J29&gt;=50,"D",IF(J29&gt;40,"P","F")))))))</f>
        <v>B</v>
      </c>
      <c r="L29" s="1" t="str">
        <f>IF(AND(D29&gt;=30, E29&gt;=30, F29&gt;=30, G29&gt;=30, H29&gt;=30,AVERAGE(D29:H29)&gt;=40), "Pass", "Fail")</f>
        <v>Pass</v>
      </c>
    </row>
    <row r="30" spans="1:19">
      <c r="A30" s="3" t="s">
        <v>70</v>
      </c>
      <c r="B30" s="1" t="s">
        <v>71</v>
      </c>
      <c r="C30" s="1" t="s">
        <v>17</v>
      </c>
      <c r="D30" s="1">
        <v>45</v>
      </c>
      <c r="E30" s="1">
        <v>94</v>
      </c>
      <c r="F30" s="1">
        <v>73</v>
      </c>
      <c r="G30" s="1">
        <v>53</v>
      </c>
      <c r="H30" s="1">
        <v>99</v>
      </c>
      <c r="I30" s="1">
        <f>SUM(D30:H30)</f>
        <v>364</v>
      </c>
      <c r="J30" s="1">
        <f>AVERAGE(D30:H30)</f>
        <v>72.8</v>
      </c>
      <c r="K30" s="1" t="str">
        <f>IF(L30="fail","F",IF(J30&gt;90,"O",IF(J30&gt;=80,"A",IF(J30&gt;=70,"B",IF(J30&gt;=60,"C",IF(J30&gt;=50,"D",IF(J30&gt;40,"P","F")))))))</f>
        <v>B</v>
      </c>
      <c r="L30" s="1" t="str">
        <f>IF(AND(D30&gt;=30, E30&gt;=30, F30&gt;=30, G30&gt;=30, H30&gt;=30,AVERAGE(D30:H30)&gt;=40), "Pass", "Fail")</f>
        <v>Pass</v>
      </c>
    </row>
    <row r="31" spans="1:19">
      <c r="A31" s="3" t="s">
        <v>72</v>
      </c>
      <c r="B31" s="1" t="s">
        <v>73</v>
      </c>
      <c r="C31" s="1" t="s">
        <v>14</v>
      </c>
      <c r="D31" s="1">
        <v>92</v>
      </c>
      <c r="E31" s="1">
        <v>70</v>
      </c>
      <c r="F31" s="1">
        <v>58</v>
      </c>
      <c r="G31" s="1">
        <v>51</v>
      </c>
      <c r="H31" s="1">
        <v>84</v>
      </c>
      <c r="I31" s="1">
        <f>SUM(D31:H31)</f>
        <v>355</v>
      </c>
      <c r="J31" s="1">
        <f>AVERAGE(D31:H31)</f>
        <v>71</v>
      </c>
      <c r="K31" s="1" t="str">
        <f>IF(L31="fail","F",IF(J31&gt;90,"O",IF(J31&gt;=80,"A",IF(J31&gt;=70,"B",IF(J31&gt;=60,"C",IF(J31&gt;=50,"D",IF(J31&gt;40,"P","F")))))))</f>
        <v>B</v>
      </c>
      <c r="L31" s="1" t="str">
        <f>IF(AND(D31&gt;=30, E31&gt;=30, F31&gt;=30, G31&gt;=30, H31&gt;=30,AVERAGE(D31:H31)&gt;=40), "Pass", "Fail")</f>
        <v>Pass</v>
      </c>
    </row>
    <row r="32" spans="1:19">
      <c r="A32" s="3" t="s">
        <v>74</v>
      </c>
      <c r="B32" s="1" t="s">
        <v>75</v>
      </c>
      <c r="C32" s="1" t="s">
        <v>14</v>
      </c>
      <c r="D32" s="1">
        <v>63</v>
      </c>
      <c r="E32" s="1">
        <v>93</v>
      </c>
      <c r="F32" s="1">
        <v>60</v>
      </c>
      <c r="G32" s="1">
        <v>99</v>
      </c>
      <c r="H32" s="1">
        <v>46</v>
      </c>
      <c r="I32" s="1">
        <f>SUM(D32:H32)</f>
        <v>361</v>
      </c>
      <c r="J32" s="1">
        <f>AVERAGE(D32:H32)</f>
        <v>72.2</v>
      </c>
      <c r="K32" s="1" t="str">
        <f>IF(L32="fail","F",IF(J32&gt;90,"O",IF(J32&gt;=80,"A",IF(J32&gt;=70,"B",IF(J32&gt;=60,"C",IF(J32&gt;=50,"D",IF(J32&gt;40,"P","F")))))))</f>
        <v>B</v>
      </c>
      <c r="L32" s="1" t="str">
        <f>IF(AND(D32&gt;=30, E32&gt;=30, F32&gt;=30, G32&gt;=30, H32&gt;=30,AVERAGE(D32:H32)&gt;=40), "Pass", "Fail")</f>
        <v>Pass</v>
      </c>
    </row>
    <row r="33" spans="1:12">
      <c r="A33" s="3" t="s">
        <v>76</v>
      </c>
      <c r="B33" s="1" t="s">
        <v>77</v>
      </c>
      <c r="C33" s="1" t="s">
        <v>14</v>
      </c>
      <c r="D33" s="1">
        <v>51</v>
      </c>
      <c r="E33" s="1">
        <v>92</v>
      </c>
      <c r="F33" s="1">
        <v>47</v>
      </c>
      <c r="G33" s="1">
        <v>100</v>
      </c>
      <c r="H33" s="1">
        <v>69</v>
      </c>
      <c r="I33" s="1">
        <f>SUM(D33:H33)</f>
        <v>359</v>
      </c>
      <c r="J33" s="1">
        <f>AVERAGE(D33:H33)</f>
        <v>71.8</v>
      </c>
      <c r="K33" s="1" t="str">
        <f>IF(L33="fail","F",IF(J33&gt;90,"O",IF(J33&gt;=80,"A",IF(J33&gt;=70,"B",IF(J33&gt;=60,"C",IF(J33&gt;=50,"D",IF(J33&gt;40,"P","F")))))))</f>
        <v>B</v>
      </c>
      <c r="L33" s="1" t="str">
        <f>IF(AND(D33&gt;=30, E33&gt;=30, F33&gt;=30, G33&gt;=30, H33&gt;=30,AVERAGE(D33:H33)&gt;=40), "Pass", "Fail")</f>
        <v>Pass</v>
      </c>
    </row>
    <row r="34" spans="1:12">
      <c r="A34" s="3" t="s">
        <v>78</v>
      </c>
      <c r="B34" s="1" t="s">
        <v>79</v>
      </c>
      <c r="C34" s="1" t="s">
        <v>17</v>
      </c>
      <c r="D34" s="1">
        <v>70</v>
      </c>
      <c r="E34" s="1">
        <v>67</v>
      </c>
      <c r="F34" s="1">
        <v>59</v>
      </c>
      <c r="G34" s="1">
        <v>78</v>
      </c>
      <c r="H34" s="1">
        <v>82</v>
      </c>
      <c r="I34" s="1">
        <f t="shared" ref="I34:I65" si="0">SUM(D34:H34)</f>
        <v>356</v>
      </c>
      <c r="J34" s="1">
        <f t="shared" ref="J34:J65" si="1">AVERAGE(D34:H34)</f>
        <v>71.2</v>
      </c>
      <c r="K34" s="1" t="str">
        <f t="shared" ref="K34:K65" si="2">IF(L34="fail","F",IF(J34&gt;90,"O",IF(J34&gt;=80,"A",IF(J34&gt;=70,"B",IF(J34&gt;=60,"C",IF(J34&gt;=50,"D",IF(J34&gt;40,"P","F")))))))</f>
        <v>B</v>
      </c>
      <c r="L34" s="1" t="str">
        <f t="shared" ref="L34:L65" si="3">IF(AND(D34&gt;=30, E34&gt;=30, F34&gt;=30, G34&gt;=30, H34&gt;=30,AVERAGE(D34:H34)&gt;=40), "Pass", "Fail")</f>
        <v>Pass</v>
      </c>
    </row>
    <row r="35" spans="1:12">
      <c r="A35" s="3" t="s">
        <v>80</v>
      </c>
      <c r="B35" s="1" t="s">
        <v>81</v>
      </c>
      <c r="C35" s="1" t="s">
        <v>14</v>
      </c>
      <c r="D35" s="1">
        <v>84</v>
      </c>
      <c r="E35" s="1">
        <v>62</v>
      </c>
      <c r="F35" s="1">
        <v>46</v>
      </c>
      <c r="G35" s="1">
        <v>70</v>
      </c>
      <c r="H35" s="1">
        <v>93</v>
      </c>
      <c r="I35" s="1">
        <f t="shared" si="0"/>
        <v>355</v>
      </c>
      <c r="J35" s="1">
        <f t="shared" si="1"/>
        <v>71</v>
      </c>
      <c r="K35" s="1" t="str">
        <f t="shared" si="2"/>
        <v>B</v>
      </c>
      <c r="L35" s="1" t="str">
        <f t="shared" si="3"/>
        <v>Pass</v>
      </c>
    </row>
    <row r="36" spans="1:12">
      <c r="A36" s="3" t="s">
        <v>82</v>
      </c>
      <c r="B36" s="1" t="s">
        <v>83</v>
      </c>
      <c r="C36" s="1" t="s">
        <v>17</v>
      </c>
      <c r="D36" s="1">
        <v>74</v>
      </c>
      <c r="E36" s="1">
        <v>52</v>
      </c>
      <c r="F36" s="1">
        <v>44</v>
      </c>
      <c r="G36" s="1">
        <v>98</v>
      </c>
      <c r="H36" s="1">
        <v>87</v>
      </c>
      <c r="I36" s="1">
        <f t="shared" si="0"/>
        <v>355</v>
      </c>
      <c r="J36" s="1">
        <f t="shared" si="1"/>
        <v>71</v>
      </c>
      <c r="K36" s="1" t="str">
        <f t="shared" si="2"/>
        <v>B</v>
      </c>
      <c r="L36" s="1" t="str">
        <f t="shared" si="3"/>
        <v>Pass</v>
      </c>
    </row>
    <row r="37" spans="1:12">
      <c r="A37" s="3" t="s">
        <v>84</v>
      </c>
      <c r="B37" s="1" t="s">
        <v>85</v>
      </c>
      <c r="C37" s="1" t="s">
        <v>14</v>
      </c>
      <c r="D37" s="1">
        <v>95</v>
      </c>
      <c r="E37" s="1">
        <v>68</v>
      </c>
      <c r="F37" s="1">
        <v>50</v>
      </c>
      <c r="G37" s="1">
        <v>52</v>
      </c>
      <c r="H37" s="1">
        <v>88</v>
      </c>
      <c r="I37" s="1">
        <f t="shared" si="0"/>
        <v>353</v>
      </c>
      <c r="J37" s="1">
        <f t="shared" si="1"/>
        <v>70.599999999999994</v>
      </c>
      <c r="K37" s="1" t="str">
        <f t="shared" si="2"/>
        <v>B</v>
      </c>
      <c r="L37" s="1" t="str">
        <f t="shared" si="3"/>
        <v>Pass</v>
      </c>
    </row>
    <row r="38" spans="1:12">
      <c r="A38" s="3" t="s">
        <v>86</v>
      </c>
      <c r="B38" s="1" t="s">
        <v>87</v>
      </c>
      <c r="C38" s="1" t="s">
        <v>17</v>
      </c>
      <c r="D38" s="1">
        <v>75</v>
      </c>
      <c r="E38" s="1">
        <v>53</v>
      </c>
      <c r="F38" s="1">
        <v>87</v>
      </c>
      <c r="G38" s="1">
        <v>88</v>
      </c>
      <c r="H38" s="1">
        <v>37</v>
      </c>
      <c r="I38" s="1">
        <f t="shared" si="0"/>
        <v>340</v>
      </c>
      <c r="J38" s="1">
        <f t="shared" si="1"/>
        <v>68</v>
      </c>
      <c r="K38" s="1" t="str">
        <f t="shared" si="2"/>
        <v>C</v>
      </c>
      <c r="L38" s="1" t="str">
        <f t="shared" si="3"/>
        <v>Pass</v>
      </c>
    </row>
    <row r="39" spans="1:12">
      <c r="A39" s="3" t="s">
        <v>88</v>
      </c>
      <c r="B39" s="1" t="s">
        <v>89</v>
      </c>
      <c r="C39" s="1" t="s">
        <v>14</v>
      </c>
      <c r="D39" s="1">
        <v>32</v>
      </c>
      <c r="E39" s="1">
        <v>98</v>
      </c>
      <c r="F39" s="1">
        <v>97</v>
      </c>
      <c r="G39" s="1">
        <v>66</v>
      </c>
      <c r="H39" s="1">
        <v>58</v>
      </c>
      <c r="I39" s="1">
        <f t="shared" si="0"/>
        <v>351</v>
      </c>
      <c r="J39" s="1">
        <f t="shared" si="1"/>
        <v>70.2</v>
      </c>
      <c r="K39" s="1" t="str">
        <f t="shared" si="2"/>
        <v>B</v>
      </c>
      <c r="L39" s="1" t="str">
        <f t="shared" si="3"/>
        <v>Pass</v>
      </c>
    </row>
    <row r="40" spans="1:12">
      <c r="A40" s="3" t="s">
        <v>90</v>
      </c>
      <c r="B40" s="1" t="s">
        <v>91</v>
      </c>
      <c r="C40" s="1" t="s">
        <v>14</v>
      </c>
      <c r="D40" s="1">
        <v>75</v>
      </c>
      <c r="E40" s="1">
        <v>67</v>
      </c>
      <c r="F40" s="1">
        <v>65</v>
      </c>
      <c r="G40" s="1">
        <v>72</v>
      </c>
      <c r="H40" s="1">
        <v>71</v>
      </c>
      <c r="I40" s="1">
        <f t="shared" si="0"/>
        <v>350</v>
      </c>
      <c r="J40" s="1">
        <f t="shared" si="1"/>
        <v>70</v>
      </c>
      <c r="K40" s="1" t="str">
        <f t="shared" si="2"/>
        <v>B</v>
      </c>
      <c r="L40" s="1" t="str">
        <f t="shared" si="3"/>
        <v>Pass</v>
      </c>
    </row>
    <row r="41" spans="1:12">
      <c r="A41" s="3" t="s">
        <v>92</v>
      </c>
      <c r="B41" s="1" t="s">
        <v>93</v>
      </c>
      <c r="C41" s="1" t="s">
        <v>17</v>
      </c>
      <c r="D41" s="1">
        <v>65</v>
      </c>
      <c r="E41" s="1">
        <v>39</v>
      </c>
      <c r="F41" s="1">
        <v>56</v>
      </c>
      <c r="G41" s="1">
        <v>91</v>
      </c>
      <c r="H41" s="1">
        <v>96</v>
      </c>
      <c r="I41" s="1">
        <f t="shared" si="0"/>
        <v>347</v>
      </c>
      <c r="J41" s="1">
        <f t="shared" si="1"/>
        <v>69.400000000000006</v>
      </c>
      <c r="K41" s="1" t="str">
        <f t="shared" si="2"/>
        <v>C</v>
      </c>
      <c r="L41" s="1" t="str">
        <f t="shared" si="3"/>
        <v>Pass</v>
      </c>
    </row>
    <row r="42" spans="1:12">
      <c r="A42" s="3" t="s">
        <v>94</v>
      </c>
      <c r="B42" s="1" t="s">
        <v>95</v>
      </c>
      <c r="C42" s="1" t="s">
        <v>17</v>
      </c>
      <c r="D42" s="1">
        <v>89</v>
      </c>
      <c r="E42" s="1">
        <v>60</v>
      </c>
      <c r="F42" s="1">
        <v>75</v>
      </c>
      <c r="G42" s="1">
        <v>64</v>
      </c>
      <c r="H42" s="1">
        <v>53</v>
      </c>
      <c r="I42" s="1">
        <f t="shared" si="0"/>
        <v>341</v>
      </c>
      <c r="J42" s="1">
        <f t="shared" si="1"/>
        <v>68.2</v>
      </c>
      <c r="K42" s="1" t="str">
        <f t="shared" si="2"/>
        <v>C</v>
      </c>
      <c r="L42" s="1" t="str">
        <f t="shared" si="3"/>
        <v>Pass</v>
      </c>
    </row>
    <row r="43" spans="1:12">
      <c r="A43" s="3" t="s">
        <v>96</v>
      </c>
      <c r="B43" s="1" t="s">
        <v>97</v>
      </c>
      <c r="C43" s="1" t="s">
        <v>14</v>
      </c>
      <c r="D43" s="1">
        <v>30</v>
      </c>
      <c r="E43" s="1">
        <v>36</v>
      </c>
      <c r="F43" s="1">
        <v>84</v>
      </c>
      <c r="G43" s="1">
        <v>90</v>
      </c>
      <c r="H43" s="1">
        <v>94</v>
      </c>
      <c r="I43" s="1">
        <f t="shared" si="0"/>
        <v>334</v>
      </c>
      <c r="J43" s="1">
        <f t="shared" si="1"/>
        <v>66.8</v>
      </c>
      <c r="K43" s="1" t="str">
        <f t="shared" si="2"/>
        <v>C</v>
      </c>
      <c r="L43" s="1" t="str">
        <f t="shared" si="3"/>
        <v>Pass</v>
      </c>
    </row>
    <row r="44" spans="1:12">
      <c r="A44" s="3" t="s">
        <v>98</v>
      </c>
      <c r="B44" s="1" t="s">
        <v>99</v>
      </c>
      <c r="C44" s="1" t="s">
        <v>14</v>
      </c>
      <c r="D44" s="1">
        <v>42</v>
      </c>
      <c r="E44" s="1">
        <v>97</v>
      </c>
      <c r="F44" s="1">
        <v>74</v>
      </c>
      <c r="G44" s="1">
        <v>41</v>
      </c>
      <c r="H44" s="1">
        <v>79</v>
      </c>
      <c r="I44" s="1">
        <f t="shared" si="0"/>
        <v>333</v>
      </c>
      <c r="J44" s="1">
        <f t="shared" si="1"/>
        <v>66.599999999999994</v>
      </c>
      <c r="K44" s="1" t="str">
        <f t="shared" si="2"/>
        <v>C</v>
      </c>
      <c r="L44" s="1" t="str">
        <f t="shared" si="3"/>
        <v>Pass</v>
      </c>
    </row>
    <row r="45" spans="1:12">
      <c r="A45" s="3" t="s">
        <v>100</v>
      </c>
      <c r="B45" s="1" t="s">
        <v>101</v>
      </c>
      <c r="C45" s="1" t="s">
        <v>14</v>
      </c>
      <c r="D45" s="1">
        <v>89</v>
      </c>
      <c r="E45" s="1">
        <v>66</v>
      </c>
      <c r="F45" s="1">
        <v>64</v>
      </c>
      <c r="G45" s="1">
        <v>34</v>
      </c>
      <c r="H45" s="1">
        <v>77</v>
      </c>
      <c r="I45" s="1">
        <f t="shared" si="0"/>
        <v>330</v>
      </c>
      <c r="J45" s="1">
        <f t="shared" si="1"/>
        <v>66</v>
      </c>
      <c r="K45" s="1" t="str">
        <f t="shared" si="2"/>
        <v>C</v>
      </c>
      <c r="L45" s="1" t="str">
        <f t="shared" si="3"/>
        <v>Pass</v>
      </c>
    </row>
    <row r="46" spans="1:12">
      <c r="A46" s="3" t="s">
        <v>102</v>
      </c>
      <c r="B46" s="1" t="s">
        <v>103</v>
      </c>
      <c r="C46" s="1" t="s">
        <v>17</v>
      </c>
      <c r="D46" s="1">
        <v>46</v>
      </c>
      <c r="E46" s="1">
        <v>69</v>
      </c>
      <c r="F46" s="1">
        <v>98</v>
      </c>
      <c r="G46" s="1">
        <v>39</v>
      </c>
      <c r="H46" s="1">
        <v>78</v>
      </c>
      <c r="I46" s="1">
        <f t="shared" si="0"/>
        <v>330</v>
      </c>
      <c r="J46" s="1">
        <f t="shared" si="1"/>
        <v>66</v>
      </c>
      <c r="K46" s="1" t="str">
        <f t="shared" si="2"/>
        <v>C</v>
      </c>
      <c r="L46" s="1" t="str">
        <f t="shared" si="3"/>
        <v>Pass</v>
      </c>
    </row>
    <row r="47" spans="1:12">
      <c r="A47" s="3" t="s">
        <v>104</v>
      </c>
      <c r="B47" s="1" t="s">
        <v>105</v>
      </c>
      <c r="C47" s="1" t="s">
        <v>14</v>
      </c>
      <c r="D47" s="1">
        <v>50</v>
      </c>
      <c r="E47" s="1">
        <v>63</v>
      </c>
      <c r="F47" s="1">
        <v>89</v>
      </c>
      <c r="G47" s="1">
        <v>61</v>
      </c>
      <c r="H47" s="1">
        <v>67</v>
      </c>
      <c r="I47" s="1">
        <f t="shared" si="0"/>
        <v>330</v>
      </c>
      <c r="J47" s="1">
        <f t="shared" si="1"/>
        <v>66</v>
      </c>
      <c r="K47" s="1" t="str">
        <f t="shared" si="2"/>
        <v>C</v>
      </c>
      <c r="L47" s="1" t="str">
        <f t="shared" si="3"/>
        <v>Pass</v>
      </c>
    </row>
    <row r="48" spans="1:12">
      <c r="A48" s="3" t="s">
        <v>106</v>
      </c>
      <c r="B48" s="1" t="s">
        <v>107</v>
      </c>
      <c r="C48" s="1" t="s">
        <v>17</v>
      </c>
      <c r="D48" s="1">
        <v>82</v>
      </c>
      <c r="E48" s="1">
        <v>51</v>
      </c>
      <c r="F48" s="1">
        <v>62</v>
      </c>
      <c r="G48" s="1">
        <v>83</v>
      </c>
      <c r="H48" s="1">
        <v>52</v>
      </c>
      <c r="I48" s="1">
        <f t="shared" si="0"/>
        <v>330</v>
      </c>
      <c r="J48" s="1">
        <f t="shared" si="1"/>
        <v>66</v>
      </c>
      <c r="K48" s="1" t="str">
        <f t="shared" si="2"/>
        <v>C</v>
      </c>
      <c r="L48" s="1" t="str">
        <f t="shared" si="3"/>
        <v>Pass</v>
      </c>
    </row>
    <row r="49" spans="1:12">
      <c r="A49" s="3" t="s">
        <v>108</v>
      </c>
      <c r="B49" s="1" t="s">
        <v>109</v>
      </c>
      <c r="C49" s="1" t="s">
        <v>14</v>
      </c>
      <c r="D49" s="1">
        <v>32</v>
      </c>
      <c r="E49" s="1">
        <v>42</v>
      </c>
      <c r="F49" s="1">
        <v>95</v>
      </c>
      <c r="G49" s="1">
        <v>48</v>
      </c>
      <c r="H49" s="1">
        <v>98</v>
      </c>
      <c r="I49" s="1">
        <f t="shared" si="0"/>
        <v>315</v>
      </c>
      <c r="J49" s="1">
        <f t="shared" si="1"/>
        <v>63</v>
      </c>
      <c r="K49" s="1" t="str">
        <f t="shared" si="2"/>
        <v>C</v>
      </c>
      <c r="L49" s="1" t="str">
        <f t="shared" si="3"/>
        <v>Pass</v>
      </c>
    </row>
    <row r="50" spans="1:12">
      <c r="A50" s="3" t="s">
        <v>110</v>
      </c>
      <c r="B50" s="1" t="s">
        <v>111</v>
      </c>
      <c r="C50" s="1" t="s">
        <v>14</v>
      </c>
      <c r="D50" s="1">
        <v>45</v>
      </c>
      <c r="E50" s="1">
        <v>85</v>
      </c>
      <c r="F50" s="1">
        <v>43</v>
      </c>
      <c r="G50" s="1">
        <v>58</v>
      </c>
      <c r="H50" s="1">
        <v>89</v>
      </c>
      <c r="I50" s="1">
        <f t="shared" si="0"/>
        <v>320</v>
      </c>
      <c r="J50" s="1">
        <f t="shared" si="1"/>
        <v>64</v>
      </c>
      <c r="K50" s="1" t="str">
        <f t="shared" si="2"/>
        <v>C</v>
      </c>
      <c r="L50" s="1" t="str">
        <f t="shared" si="3"/>
        <v>Pass</v>
      </c>
    </row>
    <row r="51" spans="1:12">
      <c r="A51" s="3" t="s">
        <v>112</v>
      </c>
      <c r="B51" s="1" t="s">
        <v>113</v>
      </c>
      <c r="C51" s="1" t="s">
        <v>14</v>
      </c>
      <c r="D51" s="1">
        <v>52</v>
      </c>
      <c r="E51" s="1">
        <v>37</v>
      </c>
      <c r="F51" s="1">
        <v>90</v>
      </c>
      <c r="G51" s="1">
        <v>95</v>
      </c>
      <c r="H51" s="1">
        <v>44</v>
      </c>
      <c r="I51" s="1">
        <f t="shared" si="0"/>
        <v>318</v>
      </c>
      <c r="J51" s="1">
        <f t="shared" si="1"/>
        <v>63.6</v>
      </c>
      <c r="K51" s="1" t="str">
        <f t="shared" si="2"/>
        <v>C</v>
      </c>
      <c r="L51" s="1" t="str">
        <f t="shared" si="3"/>
        <v>Pass</v>
      </c>
    </row>
    <row r="52" spans="1:12">
      <c r="A52" s="3" t="s">
        <v>114</v>
      </c>
      <c r="B52" s="1" t="s">
        <v>115</v>
      </c>
      <c r="C52" s="1" t="s">
        <v>14</v>
      </c>
      <c r="D52" s="1">
        <v>45</v>
      </c>
      <c r="E52" s="1">
        <v>84</v>
      </c>
      <c r="F52" s="1">
        <v>57</v>
      </c>
      <c r="G52" s="1">
        <v>60</v>
      </c>
      <c r="H52" s="1">
        <v>70</v>
      </c>
      <c r="I52" s="1">
        <f t="shared" si="0"/>
        <v>316</v>
      </c>
      <c r="J52" s="1">
        <f t="shared" si="1"/>
        <v>63.2</v>
      </c>
      <c r="K52" s="1" t="str">
        <f t="shared" si="2"/>
        <v>C</v>
      </c>
      <c r="L52" s="1" t="str">
        <f t="shared" si="3"/>
        <v>Pass</v>
      </c>
    </row>
    <row r="53" spans="1:12">
      <c r="A53" s="3" t="s">
        <v>116</v>
      </c>
      <c r="B53" s="1" t="s">
        <v>117</v>
      </c>
      <c r="C53" s="1" t="s">
        <v>17</v>
      </c>
      <c r="D53" s="1">
        <v>95</v>
      </c>
      <c r="E53" s="1">
        <v>83</v>
      </c>
      <c r="F53" s="1">
        <v>62</v>
      </c>
      <c r="G53" s="1">
        <v>41</v>
      </c>
      <c r="H53" s="1">
        <v>35</v>
      </c>
      <c r="I53" s="1">
        <f t="shared" si="0"/>
        <v>316</v>
      </c>
      <c r="J53" s="1">
        <f t="shared" si="1"/>
        <v>63.2</v>
      </c>
      <c r="K53" s="1" t="str">
        <f t="shared" si="2"/>
        <v>C</v>
      </c>
      <c r="L53" s="1" t="str">
        <f t="shared" si="3"/>
        <v>Pass</v>
      </c>
    </row>
    <row r="54" spans="1:12">
      <c r="A54" s="3" t="s">
        <v>118</v>
      </c>
      <c r="B54" s="1" t="s">
        <v>119</v>
      </c>
      <c r="C54" s="1" t="s">
        <v>14</v>
      </c>
      <c r="D54" s="1">
        <v>45</v>
      </c>
      <c r="E54" s="1">
        <v>72</v>
      </c>
      <c r="F54" s="1">
        <v>80</v>
      </c>
      <c r="G54" s="1">
        <v>71</v>
      </c>
      <c r="H54" s="1">
        <v>48</v>
      </c>
      <c r="I54" s="1">
        <f t="shared" si="0"/>
        <v>316</v>
      </c>
      <c r="J54" s="1">
        <f t="shared" si="1"/>
        <v>63.2</v>
      </c>
      <c r="K54" s="1" t="str">
        <f t="shared" si="2"/>
        <v>C</v>
      </c>
      <c r="L54" s="1" t="str">
        <f t="shared" si="3"/>
        <v>Pass</v>
      </c>
    </row>
    <row r="55" spans="1:12">
      <c r="A55" s="3" t="s">
        <v>120</v>
      </c>
      <c r="B55" s="1" t="s">
        <v>121</v>
      </c>
      <c r="C55" s="1" t="s">
        <v>14</v>
      </c>
      <c r="D55" s="1">
        <v>51</v>
      </c>
      <c r="E55" s="1">
        <v>66</v>
      </c>
      <c r="F55" s="1">
        <v>59</v>
      </c>
      <c r="G55" s="1">
        <v>42</v>
      </c>
      <c r="H55" s="1">
        <v>92</v>
      </c>
      <c r="I55" s="1">
        <f t="shared" si="0"/>
        <v>310</v>
      </c>
      <c r="J55" s="1">
        <f t="shared" si="1"/>
        <v>62</v>
      </c>
      <c r="K55" s="1" t="str">
        <f t="shared" si="2"/>
        <v>C</v>
      </c>
      <c r="L55" s="1" t="str">
        <f t="shared" si="3"/>
        <v>Pass</v>
      </c>
    </row>
    <row r="56" spans="1:12">
      <c r="A56" s="3" t="s">
        <v>122</v>
      </c>
      <c r="B56" s="1" t="s">
        <v>123</v>
      </c>
      <c r="C56" s="1" t="s">
        <v>17</v>
      </c>
      <c r="D56" s="1">
        <v>84</v>
      </c>
      <c r="E56" s="1">
        <v>65</v>
      </c>
      <c r="F56" s="1">
        <v>68</v>
      </c>
      <c r="G56" s="1">
        <v>40</v>
      </c>
      <c r="H56" s="1">
        <v>52</v>
      </c>
      <c r="I56" s="1">
        <f t="shared" si="0"/>
        <v>309</v>
      </c>
      <c r="J56" s="1">
        <f t="shared" si="1"/>
        <v>61.8</v>
      </c>
      <c r="K56" s="1" t="str">
        <f t="shared" si="2"/>
        <v>C</v>
      </c>
      <c r="L56" s="1" t="str">
        <f t="shared" si="3"/>
        <v>Pass</v>
      </c>
    </row>
    <row r="57" spans="1:12">
      <c r="A57" s="3" t="s">
        <v>124</v>
      </c>
      <c r="B57" s="1" t="s">
        <v>125</v>
      </c>
      <c r="C57" s="1" t="s">
        <v>14</v>
      </c>
      <c r="D57" s="1">
        <v>48</v>
      </c>
      <c r="E57" s="1">
        <v>54</v>
      </c>
      <c r="F57" s="1">
        <v>65</v>
      </c>
      <c r="G57" s="1">
        <v>43</v>
      </c>
      <c r="H57" s="1">
        <v>98</v>
      </c>
      <c r="I57" s="1">
        <f t="shared" si="0"/>
        <v>308</v>
      </c>
      <c r="J57" s="1">
        <f t="shared" si="1"/>
        <v>61.6</v>
      </c>
      <c r="K57" s="1" t="str">
        <f t="shared" si="2"/>
        <v>C</v>
      </c>
      <c r="L57" s="1" t="str">
        <f t="shared" si="3"/>
        <v>Pass</v>
      </c>
    </row>
    <row r="58" spans="1:12">
      <c r="A58" s="3" t="s">
        <v>126</v>
      </c>
      <c r="B58" s="1" t="s">
        <v>127</v>
      </c>
      <c r="C58" s="1" t="s">
        <v>14</v>
      </c>
      <c r="D58" s="1">
        <v>61</v>
      </c>
      <c r="E58" s="1">
        <v>81</v>
      </c>
      <c r="F58" s="1">
        <v>67</v>
      </c>
      <c r="G58" s="1">
        <v>50</v>
      </c>
      <c r="H58" s="1">
        <v>45</v>
      </c>
      <c r="I58" s="1">
        <f t="shared" si="0"/>
        <v>304</v>
      </c>
      <c r="J58" s="1">
        <f t="shared" si="1"/>
        <v>60.8</v>
      </c>
      <c r="K58" s="1" t="str">
        <f t="shared" si="2"/>
        <v>C</v>
      </c>
      <c r="L58" s="1" t="str">
        <f t="shared" si="3"/>
        <v>Pass</v>
      </c>
    </row>
    <row r="59" spans="1:12">
      <c r="A59" s="3" t="s">
        <v>128</v>
      </c>
      <c r="B59" s="1" t="s">
        <v>129</v>
      </c>
      <c r="C59" s="1" t="s">
        <v>14</v>
      </c>
      <c r="D59" s="1">
        <v>56</v>
      </c>
      <c r="E59" s="1">
        <v>46</v>
      </c>
      <c r="F59" s="1">
        <v>66</v>
      </c>
      <c r="G59" s="1">
        <v>86</v>
      </c>
      <c r="H59" s="1">
        <v>47</v>
      </c>
      <c r="I59" s="1">
        <f t="shared" si="0"/>
        <v>301</v>
      </c>
      <c r="J59" s="1">
        <f t="shared" si="1"/>
        <v>60.2</v>
      </c>
      <c r="K59" s="1" t="str">
        <f t="shared" si="2"/>
        <v>C</v>
      </c>
      <c r="L59" s="1" t="str">
        <f t="shared" si="3"/>
        <v>Pass</v>
      </c>
    </row>
    <row r="60" spans="1:12">
      <c r="A60" s="3" t="s">
        <v>130</v>
      </c>
      <c r="B60" s="1" t="s">
        <v>131</v>
      </c>
      <c r="C60" s="1" t="s">
        <v>17</v>
      </c>
      <c r="D60" s="1">
        <v>81</v>
      </c>
      <c r="E60" s="1">
        <v>37</v>
      </c>
      <c r="F60" s="1">
        <v>63</v>
      </c>
      <c r="G60" s="1">
        <v>80</v>
      </c>
      <c r="H60" s="1">
        <v>38</v>
      </c>
      <c r="I60" s="1">
        <f t="shared" si="0"/>
        <v>299</v>
      </c>
      <c r="J60" s="1">
        <f t="shared" si="1"/>
        <v>59.8</v>
      </c>
      <c r="K60" s="1" t="str">
        <f t="shared" si="2"/>
        <v>D</v>
      </c>
      <c r="L60" s="1" t="str">
        <f t="shared" si="3"/>
        <v>Pass</v>
      </c>
    </row>
    <row r="61" spans="1:12">
      <c r="A61" s="3" t="s">
        <v>132</v>
      </c>
      <c r="B61" s="1" t="s">
        <v>133</v>
      </c>
      <c r="C61" s="1" t="s">
        <v>17</v>
      </c>
      <c r="D61" s="1">
        <v>54</v>
      </c>
      <c r="E61" s="1">
        <v>54</v>
      </c>
      <c r="F61" s="1">
        <v>42</v>
      </c>
      <c r="G61" s="1">
        <v>83</v>
      </c>
      <c r="H61" s="1">
        <v>61</v>
      </c>
      <c r="I61" s="1">
        <f t="shared" si="0"/>
        <v>294</v>
      </c>
      <c r="J61" s="1">
        <f t="shared" si="1"/>
        <v>58.8</v>
      </c>
      <c r="K61" s="1" t="str">
        <f t="shared" si="2"/>
        <v>D</v>
      </c>
      <c r="L61" s="1" t="str">
        <f t="shared" si="3"/>
        <v>Pass</v>
      </c>
    </row>
    <row r="62" spans="1:12">
      <c r="A62" s="3" t="s">
        <v>134</v>
      </c>
      <c r="B62" s="1" t="s">
        <v>135</v>
      </c>
      <c r="C62" s="1" t="s">
        <v>14</v>
      </c>
      <c r="D62" s="1">
        <v>45</v>
      </c>
      <c r="E62" s="1">
        <v>24</v>
      </c>
      <c r="F62" s="1">
        <v>71</v>
      </c>
      <c r="G62" s="1">
        <v>54</v>
      </c>
      <c r="H62" s="1">
        <v>97</v>
      </c>
      <c r="I62" s="1">
        <f t="shared" si="0"/>
        <v>291</v>
      </c>
      <c r="J62" s="1">
        <f t="shared" si="1"/>
        <v>58.2</v>
      </c>
      <c r="K62" s="1" t="str">
        <f t="shared" si="2"/>
        <v>F</v>
      </c>
      <c r="L62" s="1" t="str">
        <f t="shared" si="3"/>
        <v>Fail</v>
      </c>
    </row>
    <row r="63" spans="1:12">
      <c r="A63" s="3" t="s">
        <v>136</v>
      </c>
      <c r="B63" s="1" t="s">
        <v>137</v>
      </c>
      <c r="C63" s="1" t="s">
        <v>14</v>
      </c>
      <c r="D63" s="1">
        <v>56</v>
      </c>
      <c r="E63" s="1">
        <v>52</v>
      </c>
      <c r="F63" s="1">
        <v>34</v>
      </c>
      <c r="G63" s="1">
        <v>99</v>
      </c>
      <c r="H63" s="1">
        <v>49</v>
      </c>
      <c r="I63" s="1">
        <f t="shared" si="0"/>
        <v>290</v>
      </c>
      <c r="J63" s="1">
        <f t="shared" si="1"/>
        <v>58</v>
      </c>
      <c r="K63" s="1" t="str">
        <f t="shared" si="2"/>
        <v>D</v>
      </c>
      <c r="L63" s="1" t="str">
        <f t="shared" si="3"/>
        <v>Pass</v>
      </c>
    </row>
    <row r="64" spans="1:12">
      <c r="A64" s="3" t="s">
        <v>138</v>
      </c>
      <c r="B64" s="1" t="s">
        <v>139</v>
      </c>
      <c r="C64" s="1" t="s">
        <v>17</v>
      </c>
      <c r="D64" s="1">
        <v>70</v>
      </c>
      <c r="E64" s="1">
        <v>80</v>
      </c>
      <c r="F64" s="1">
        <v>41</v>
      </c>
      <c r="G64" s="1">
        <v>22</v>
      </c>
      <c r="H64" s="1">
        <v>77</v>
      </c>
      <c r="I64" s="1">
        <f t="shared" si="0"/>
        <v>290</v>
      </c>
      <c r="J64" s="1">
        <f t="shared" si="1"/>
        <v>58</v>
      </c>
      <c r="K64" s="1" t="str">
        <f t="shared" si="2"/>
        <v>F</v>
      </c>
      <c r="L64" s="1" t="str">
        <f t="shared" si="3"/>
        <v>Fail</v>
      </c>
    </row>
    <row r="65" spans="1:12">
      <c r="A65" s="3" t="s">
        <v>140</v>
      </c>
      <c r="B65" s="1" t="s">
        <v>141</v>
      </c>
      <c r="C65" s="1" t="s">
        <v>14</v>
      </c>
      <c r="D65" s="1">
        <v>73</v>
      </c>
      <c r="E65" s="1">
        <v>51</v>
      </c>
      <c r="F65" s="1">
        <v>43</v>
      </c>
      <c r="G65" s="1">
        <v>28</v>
      </c>
      <c r="H65" s="1">
        <v>95</v>
      </c>
      <c r="I65" s="1">
        <f t="shared" si="0"/>
        <v>290</v>
      </c>
      <c r="J65" s="1">
        <f t="shared" si="1"/>
        <v>58</v>
      </c>
      <c r="K65" s="1" t="str">
        <f t="shared" si="2"/>
        <v>F</v>
      </c>
      <c r="L65" s="1" t="str">
        <f t="shared" si="3"/>
        <v>Fail</v>
      </c>
    </row>
    <row r="66" spans="1:12">
      <c r="A66" s="3" t="s">
        <v>142</v>
      </c>
      <c r="B66" s="1" t="s">
        <v>143</v>
      </c>
      <c r="C66" s="1" t="s">
        <v>14</v>
      </c>
      <c r="D66" s="1">
        <v>97</v>
      </c>
      <c r="E66" s="1">
        <v>71</v>
      </c>
      <c r="F66" s="1">
        <v>45</v>
      </c>
      <c r="G66" s="1">
        <v>37</v>
      </c>
      <c r="H66" s="1">
        <v>36</v>
      </c>
      <c r="I66" s="1">
        <f t="shared" ref="I66:I97" si="4">SUM(D66:H66)</f>
        <v>286</v>
      </c>
      <c r="J66" s="1">
        <f t="shared" ref="J66:J101" si="5">AVERAGE(D66:H66)</f>
        <v>57.2</v>
      </c>
      <c r="K66" s="1" t="str">
        <f t="shared" ref="K66:K97" si="6">IF(L66="fail","F",IF(J66&gt;90,"O",IF(J66&gt;=80,"A",IF(J66&gt;=70,"B",IF(J66&gt;=60,"C",IF(J66&gt;=50,"D",IF(J66&gt;40,"P","F")))))))</f>
        <v>D</v>
      </c>
      <c r="L66" s="1" t="str">
        <f t="shared" ref="L66:L101" si="7">IF(AND(D66&gt;=30, E66&gt;=30, F66&gt;=30, G66&gt;=30, H66&gt;=30,AVERAGE(D66:H66)&gt;=40), "Pass", "Fail")</f>
        <v>Pass</v>
      </c>
    </row>
    <row r="67" spans="1:12">
      <c r="A67" s="3" t="s">
        <v>144</v>
      </c>
      <c r="B67" s="1" t="s">
        <v>145</v>
      </c>
      <c r="C67" s="1" t="s">
        <v>14</v>
      </c>
      <c r="D67" s="1">
        <v>54</v>
      </c>
      <c r="E67" s="1">
        <v>22</v>
      </c>
      <c r="F67" s="1">
        <v>46</v>
      </c>
      <c r="G67" s="1">
        <v>94</v>
      </c>
      <c r="H67" s="1">
        <v>66</v>
      </c>
      <c r="I67" s="1">
        <f t="shared" si="4"/>
        <v>282</v>
      </c>
      <c r="J67" s="1">
        <f t="shared" si="5"/>
        <v>56.4</v>
      </c>
      <c r="K67" s="1" t="str">
        <f t="shared" si="6"/>
        <v>F</v>
      </c>
      <c r="L67" s="1" t="str">
        <f t="shared" si="7"/>
        <v>Fail</v>
      </c>
    </row>
    <row r="68" spans="1:12">
      <c r="A68" s="3" t="s">
        <v>146</v>
      </c>
      <c r="B68" s="1" t="s">
        <v>147</v>
      </c>
      <c r="C68" s="1" t="s">
        <v>17</v>
      </c>
      <c r="D68" s="1">
        <v>62</v>
      </c>
      <c r="E68" s="1">
        <v>38</v>
      </c>
      <c r="F68" s="1">
        <v>48</v>
      </c>
      <c r="G68" s="1">
        <v>46</v>
      </c>
      <c r="H68" s="1">
        <v>85</v>
      </c>
      <c r="I68" s="1">
        <f t="shared" si="4"/>
        <v>279</v>
      </c>
      <c r="J68" s="1">
        <f t="shared" si="5"/>
        <v>55.8</v>
      </c>
      <c r="K68" s="1" t="str">
        <f t="shared" si="6"/>
        <v>D</v>
      </c>
      <c r="L68" s="1" t="str">
        <f t="shared" si="7"/>
        <v>Pass</v>
      </c>
    </row>
    <row r="69" spans="1:12">
      <c r="A69" s="3" t="s">
        <v>148</v>
      </c>
      <c r="B69" s="1" t="s">
        <v>149</v>
      </c>
      <c r="C69" s="1" t="s">
        <v>17</v>
      </c>
      <c r="D69" s="1">
        <v>47</v>
      </c>
      <c r="E69" s="1">
        <v>90</v>
      </c>
      <c r="F69" s="1">
        <v>33</v>
      </c>
      <c r="G69" s="1">
        <v>62</v>
      </c>
      <c r="H69" s="1">
        <v>47</v>
      </c>
      <c r="I69" s="1">
        <f t="shared" si="4"/>
        <v>279</v>
      </c>
      <c r="J69" s="1">
        <f t="shared" si="5"/>
        <v>55.8</v>
      </c>
      <c r="K69" s="1" t="str">
        <f t="shared" si="6"/>
        <v>D</v>
      </c>
      <c r="L69" s="1" t="str">
        <f t="shared" si="7"/>
        <v>Pass</v>
      </c>
    </row>
    <row r="70" spans="1:12">
      <c r="A70" s="3" t="s">
        <v>150</v>
      </c>
      <c r="B70" s="1" t="s">
        <v>151</v>
      </c>
      <c r="C70" s="1" t="s">
        <v>14</v>
      </c>
      <c r="D70" s="1">
        <v>34</v>
      </c>
      <c r="E70" s="1">
        <v>78</v>
      </c>
      <c r="F70" s="1">
        <v>91</v>
      </c>
      <c r="G70" s="1">
        <v>32</v>
      </c>
      <c r="H70" s="1">
        <v>40</v>
      </c>
      <c r="I70" s="1">
        <f t="shared" si="4"/>
        <v>275</v>
      </c>
      <c r="J70" s="1">
        <f t="shared" si="5"/>
        <v>55</v>
      </c>
      <c r="K70" s="1" t="str">
        <f t="shared" si="6"/>
        <v>D</v>
      </c>
      <c r="L70" s="1" t="str">
        <f t="shared" si="7"/>
        <v>Pass</v>
      </c>
    </row>
    <row r="71" spans="1:12">
      <c r="A71" s="3" t="s">
        <v>152</v>
      </c>
      <c r="B71" s="1" t="s">
        <v>153</v>
      </c>
      <c r="C71" s="1" t="s">
        <v>17</v>
      </c>
      <c r="D71" s="1">
        <v>59</v>
      </c>
      <c r="E71" s="1">
        <v>49</v>
      </c>
      <c r="F71" s="1">
        <v>68</v>
      </c>
      <c r="G71" s="1">
        <v>45</v>
      </c>
      <c r="H71" s="1">
        <v>51</v>
      </c>
      <c r="I71" s="1">
        <f t="shared" si="4"/>
        <v>272</v>
      </c>
      <c r="J71" s="1">
        <f t="shared" si="5"/>
        <v>54.4</v>
      </c>
      <c r="K71" s="1" t="str">
        <f t="shared" si="6"/>
        <v>D</v>
      </c>
      <c r="L71" s="1" t="str">
        <f t="shared" si="7"/>
        <v>Pass</v>
      </c>
    </row>
    <row r="72" spans="1:12">
      <c r="A72" s="3" t="s">
        <v>154</v>
      </c>
      <c r="B72" s="1" t="s">
        <v>155</v>
      </c>
      <c r="C72" s="1" t="s">
        <v>14</v>
      </c>
      <c r="D72" s="1">
        <v>49</v>
      </c>
      <c r="E72" s="1">
        <v>74</v>
      </c>
      <c r="F72" s="1">
        <v>35</v>
      </c>
      <c r="G72" s="1">
        <v>81</v>
      </c>
      <c r="H72" s="1">
        <v>32</v>
      </c>
      <c r="I72" s="1">
        <f t="shared" si="4"/>
        <v>271</v>
      </c>
      <c r="J72" s="1">
        <f t="shared" si="5"/>
        <v>54.2</v>
      </c>
      <c r="K72" s="1" t="str">
        <f t="shared" si="6"/>
        <v>D</v>
      </c>
      <c r="L72" s="1" t="str">
        <f t="shared" si="7"/>
        <v>Pass</v>
      </c>
    </row>
    <row r="73" spans="1:12">
      <c r="A73" s="3" t="s">
        <v>156</v>
      </c>
      <c r="B73" s="1" t="s">
        <v>157</v>
      </c>
      <c r="C73" s="1" t="s">
        <v>17</v>
      </c>
      <c r="D73" s="1">
        <v>21</v>
      </c>
      <c r="E73" s="1">
        <v>34</v>
      </c>
      <c r="F73" s="1">
        <v>93</v>
      </c>
      <c r="G73" s="1">
        <v>72</v>
      </c>
      <c r="H73" s="1">
        <v>50</v>
      </c>
      <c r="I73" s="1">
        <f t="shared" si="4"/>
        <v>270</v>
      </c>
      <c r="J73" s="1">
        <f t="shared" si="5"/>
        <v>54</v>
      </c>
      <c r="K73" s="1" t="str">
        <f t="shared" si="6"/>
        <v>F</v>
      </c>
      <c r="L73" s="1" t="str">
        <f t="shared" si="7"/>
        <v>Fail</v>
      </c>
    </row>
    <row r="74" spans="1:12">
      <c r="A74" s="3" t="s">
        <v>158</v>
      </c>
      <c r="B74" s="1" t="s">
        <v>159</v>
      </c>
      <c r="C74" s="1" t="s">
        <v>17</v>
      </c>
      <c r="D74" s="1">
        <v>41</v>
      </c>
      <c r="E74" s="1">
        <v>40</v>
      </c>
      <c r="F74" s="1">
        <v>39</v>
      </c>
      <c r="G74" s="1">
        <v>68</v>
      </c>
      <c r="H74" s="1">
        <v>81</v>
      </c>
      <c r="I74" s="1">
        <f t="shared" si="4"/>
        <v>269</v>
      </c>
      <c r="J74" s="1">
        <f t="shared" si="5"/>
        <v>53.8</v>
      </c>
      <c r="K74" s="1" t="str">
        <f t="shared" si="6"/>
        <v>D</v>
      </c>
      <c r="L74" s="1" t="str">
        <f t="shared" si="7"/>
        <v>Pass</v>
      </c>
    </row>
    <row r="75" spans="1:12">
      <c r="A75" s="3" t="s">
        <v>160</v>
      </c>
      <c r="B75" s="1" t="s">
        <v>161</v>
      </c>
      <c r="C75" s="1" t="s">
        <v>17</v>
      </c>
      <c r="D75" s="1">
        <v>54</v>
      </c>
      <c r="E75" s="1">
        <v>77</v>
      </c>
      <c r="F75" s="1">
        <v>64</v>
      </c>
      <c r="G75" s="1">
        <v>38</v>
      </c>
      <c r="H75" s="1">
        <v>36</v>
      </c>
      <c r="I75" s="1">
        <f t="shared" si="4"/>
        <v>269</v>
      </c>
      <c r="J75" s="1">
        <f t="shared" si="5"/>
        <v>53.8</v>
      </c>
      <c r="K75" s="1" t="str">
        <f t="shared" si="6"/>
        <v>D</v>
      </c>
      <c r="L75" s="1" t="str">
        <f t="shared" si="7"/>
        <v>Pass</v>
      </c>
    </row>
    <row r="76" spans="1:12">
      <c r="A76" s="3" t="s">
        <v>162</v>
      </c>
      <c r="B76" s="1" t="s">
        <v>163</v>
      </c>
      <c r="C76" s="1" t="s">
        <v>14</v>
      </c>
      <c r="D76" s="1">
        <v>49</v>
      </c>
      <c r="E76" s="1">
        <v>18</v>
      </c>
      <c r="F76" s="1">
        <v>58</v>
      </c>
      <c r="G76" s="1">
        <v>60</v>
      </c>
      <c r="H76" s="1">
        <v>84</v>
      </c>
      <c r="I76" s="1">
        <f t="shared" si="4"/>
        <v>269</v>
      </c>
      <c r="J76" s="1">
        <f t="shared" si="5"/>
        <v>53.8</v>
      </c>
      <c r="K76" s="1" t="str">
        <f t="shared" si="6"/>
        <v>F</v>
      </c>
      <c r="L76" s="1" t="str">
        <f t="shared" si="7"/>
        <v>Fail</v>
      </c>
    </row>
    <row r="77" spans="1:12">
      <c r="A77" s="3" t="s">
        <v>164</v>
      </c>
      <c r="B77" s="1" t="s">
        <v>165</v>
      </c>
      <c r="C77" s="1" t="s">
        <v>14</v>
      </c>
      <c r="D77" s="1">
        <v>41</v>
      </c>
      <c r="E77" s="1">
        <v>47</v>
      </c>
      <c r="F77" s="1">
        <v>77</v>
      </c>
      <c r="G77" s="1">
        <v>40</v>
      </c>
      <c r="H77" s="1">
        <v>63</v>
      </c>
      <c r="I77" s="1">
        <f t="shared" si="4"/>
        <v>268</v>
      </c>
      <c r="J77" s="1">
        <f t="shared" si="5"/>
        <v>53.6</v>
      </c>
      <c r="K77" s="1" t="str">
        <f t="shared" si="6"/>
        <v>D</v>
      </c>
      <c r="L77" s="1" t="str">
        <f t="shared" si="7"/>
        <v>Pass</v>
      </c>
    </row>
    <row r="78" spans="1:12">
      <c r="A78" s="3" t="s">
        <v>166</v>
      </c>
      <c r="B78" s="1" t="s">
        <v>167</v>
      </c>
      <c r="C78" s="1" t="s">
        <v>14</v>
      </c>
      <c r="D78" s="1">
        <v>61</v>
      </c>
      <c r="E78" s="1">
        <v>31</v>
      </c>
      <c r="F78" s="1">
        <v>77</v>
      </c>
      <c r="G78" s="1">
        <v>74</v>
      </c>
      <c r="H78" s="1">
        <v>25</v>
      </c>
      <c r="I78" s="1">
        <f t="shared" si="4"/>
        <v>268</v>
      </c>
      <c r="J78" s="1">
        <f t="shared" si="5"/>
        <v>53.6</v>
      </c>
      <c r="K78" s="1" t="str">
        <f t="shared" si="6"/>
        <v>F</v>
      </c>
      <c r="L78" s="1" t="str">
        <f t="shared" si="7"/>
        <v>Fail</v>
      </c>
    </row>
    <row r="79" spans="1:12">
      <c r="A79" s="3" t="s">
        <v>168</v>
      </c>
      <c r="B79" s="1" t="s">
        <v>169</v>
      </c>
      <c r="C79" s="1" t="s">
        <v>14</v>
      </c>
      <c r="D79" s="1">
        <v>51</v>
      </c>
      <c r="E79" s="1">
        <v>89</v>
      </c>
      <c r="F79" s="1">
        <v>36</v>
      </c>
      <c r="G79" s="1">
        <v>31</v>
      </c>
      <c r="H79" s="1">
        <v>60</v>
      </c>
      <c r="I79" s="1">
        <f t="shared" si="4"/>
        <v>267</v>
      </c>
      <c r="J79" s="1">
        <f t="shared" si="5"/>
        <v>53.4</v>
      </c>
      <c r="K79" s="1" t="str">
        <f t="shared" si="6"/>
        <v>D</v>
      </c>
      <c r="L79" s="1" t="str">
        <f t="shared" si="7"/>
        <v>Pass</v>
      </c>
    </row>
    <row r="80" spans="1:12">
      <c r="A80" s="3" t="s">
        <v>170</v>
      </c>
      <c r="B80" s="1" t="s">
        <v>171</v>
      </c>
      <c r="C80" s="1" t="s">
        <v>14</v>
      </c>
      <c r="D80" s="1">
        <v>72</v>
      </c>
      <c r="E80" s="1">
        <v>55</v>
      </c>
      <c r="F80" s="1">
        <v>50</v>
      </c>
      <c r="G80" s="1">
        <v>36</v>
      </c>
      <c r="H80" s="1">
        <v>53</v>
      </c>
      <c r="I80" s="1">
        <f t="shared" si="4"/>
        <v>266</v>
      </c>
      <c r="J80" s="1">
        <f t="shared" si="5"/>
        <v>53.2</v>
      </c>
      <c r="K80" s="1" t="str">
        <f t="shared" si="6"/>
        <v>D</v>
      </c>
      <c r="L80" s="1" t="str">
        <f t="shared" si="7"/>
        <v>Pass</v>
      </c>
    </row>
    <row r="81" spans="1:12">
      <c r="A81" s="3" t="s">
        <v>172</v>
      </c>
      <c r="B81" s="1" t="s">
        <v>173</v>
      </c>
      <c r="C81" s="1" t="s">
        <v>14</v>
      </c>
      <c r="D81" s="1">
        <v>90</v>
      </c>
      <c r="E81" s="1">
        <v>75</v>
      </c>
      <c r="F81" s="1">
        <v>30</v>
      </c>
      <c r="G81" s="1">
        <v>33</v>
      </c>
      <c r="H81" s="1">
        <v>38</v>
      </c>
      <c r="I81" s="1">
        <f t="shared" si="4"/>
        <v>266</v>
      </c>
      <c r="J81" s="1">
        <f t="shared" si="5"/>
        <v>53.2</v>
      </c>
      <c r="K81" s="1" t="str">
        <f t="shared" si="6"/>
        <v>D</v>
      </c>
      <c r="L81" s="1" t="str">
        <f t="shared" si="7"/>
        <v>Pass</v>
      </c>
    </row>
    <row r="82" spans="1:12">
      <c r="A82" s="3" t="s">
        <v>174</v>
      </c>
      <c r="B82" s="1" t="s">
        <v>175</v>
      </c>
      <c r="C82" s="1" t="s">
        <v>17</v>
      </c>
      <c r="D82" s="1">
        <v>54</v>
      </c>
      <c r="E82" s="1">
        <v>14</v>
      </c>
      <c r="F82" s="1">
        <v>55</v>
      </c>
      <c r="G82" s="1">
        <v>73</v>
      </c>
      <c r="H82" s="1">
        <v>70</v>
      </c>
      <c r="I82" s="1">
        <f t="shared" si="4"/>
        <v>266</v>
      </c>
      <c r="J82" s="1">
        <f t="shared" si="5"/>
        <v>53.2</v>
      </c>
      <c r="K82" s="1" t="str">
        <f t="shared" si="6"/>
        <v>F</v>
      </c>
      <c r="L82" s="1" t="str">
        <f t="shared" si="7"/>
        <v>Fail</v>
      </c>
    </row>
    <row r="83" spans="1:12">
      <c r="A83" s="3" t="s">
        <v>176</v>
      </c>
      <c r="B83" s="1" t="s">
        <v>177</v>
      </c>
      <c r="C83" s="1" t="s">
        <v>17</v>
      </c>
      <c r="D83" s="1">
        <v>53</v>
      </c>
      <c r="E83" s="1">
        <v>86</v>
      </c>
      <c r="F83" s="1">
        <v>39</v>
      </c>
      <c r="G83" s="1">
        <v>30</v>
      </c>
      <c r="H83" s="1">
        <v>57</v>
      </c>
      <c r="I83" s="1">
        <f t="shared" si="4"/>
        <v>265</v>
      </c>
      <c r="J83" s="1">
        <f t="shared" si="5"/>
        <v>53</v>
      </c>
      <c r="K83" s="1" t="str">
        <f t="shared" si="6"/>
        <v>D</v>
      </c>
      <c r="L83" s="1" t="str">
        <f t="shared" si="7"/>
        <v>Pass</v>
      </c>
    </row>
    <row r="84" spans="1:12">
      <c r="A84" s="3" t="s">
        <v>178</v>
      </c>
      <c r="B84" s="1" t="s">
        <v>179</v>
      </c>
      <c r="C84" s="1" t="s">
        <v>14</v>
      </c>
      <c r="D84" s="1">
        <v>54</v>
      </c>
      <c r="E84" s="1">
        <v>57</v>
      </c>
      <c r="F84" s="1">
        <v>32</v>
      </c>
      <c r="G84" s="1">
        <v>56</v>
      </c>
      <c r="H84" s="1">
        <v>65</v>
      </c>
      <c r="I84" s="1">
        <f t="shared" si="4"/>
        <v>264</v>
      </c>
      <c r="J84" s="1">
        <f t="shared" si="5"/>
        <v>52.8</v>
      </c>
      <c r="K84" s="1" t="str">
        <f t="shared" si="6"/>
        <v>D</v>
      </c>
      <c r="L84" s="1" t="str">
        <f t="shared" si="7"/>
        <v>Pass</v>
      </c>
    </row>
    <row r="85" spans="1:12">
      <c r="A85" s="3" t="s">
        <v>180</v>
      </c>
      <c r="B85" s="1" t="s">
        <v>181</v>
      </c>
      <c r="C85" s="1" t="s">
        <v>14</v>
      </c>
      <c r="D85" s="1">
        <v>69</v>
      </c>
      <c r="E85" s="1">
        <v>33</v>
      </c>
      <c r="F85" s="1">
        <v>53</v>
      </c>
      <c r="G85" s="1">
        <v>80</v>
      </c>
      <c r="H85" s="1">
        <v>27</v>
      </c>
      <c r="I85" s="1">
        <f t="shared" si="4"/>
        <v>262</v>
      </c>
      <c r="J85" s="1">
        <f t="shared" si="5"/>
        <v>52.4</v>
      </c>
      <c r="K85" s="1" t="str">
        <f t="shared" si="6"/>
        <v>F</v>
      </c>
      <c r="L85" s="1" t="str">
        <f t="shared" si="7"/>
        <v>Fail</v>
      </c>
    </row>
    <row r="86" spans="1:12">
      <c r="A86" s="3" t="s">
        <v>182</v>
      </c>
      <c r="B86" s="1" t="s">
        <v>183</v>
      </c>
      <c r="C86" s="1" t="s">
        <v>14</v>
      </c>
      <c r="D86" s="1">
        <v>45</v>
      </c>
      <c r="E86" s="1">
        <v>32</v>
      </c>
      <c r="F86" s="1">
        <v>76</v>
      </c>
      <c r="G86" s="1">
        <v>65</v>
      </c>
      <c r="H86" s="1">
        <v>41</v>
      </c>
      <c r="I86" s="1">
        <f t="shared" si="4"/>
        <v>259</v>
      </c>
      <c r="J86" s="1">
        <f t="shared" si="5"/>
        <v>51.8</v>
      </c>
      <c r="K86" s="1" t="str">
        <f t="shared" si="6"/>
        <v>D</v>
      </c>
      <c r="L86" s="1" t="str">
        <f t="shared" si="7"/>
        <v>Pass</v>
      </c>
    </row>
    <row r="87" spans="1:12">
      <c r="A87" s="3" t="s">
        <v>184</v>
      </c>
      <c r="B87" s="1" t="s">
        <v>185</v>
      </c>
      <c r="C87" s="1" t="s">
        <v>14</v>
      </c>
      <c r="D87" s="1">
        <v>48</v>
      </c>
      <c r="E87" s="1">
        <v>33</v>
      </c>
      <c r="F87" s="1">
        <v>61</v>
      </c>
      <c r="G87" s="1">
        <v>62</v>
      </c>
      <c r="H87" s="1">
        <v>54</v>
      </c>
      <c r="I87" s="1">
        <f t="shared" si="4"/>
        <v>258</v>
      </c>
      <c r="J87" s="1">
        <f t="shared" si="5"/>
        <v>51.6</v>
      </c>
      <c r="K87" s="1" t="str">
        <f t="shared" si="6"/>
        <v>D</v>
      </c>
      <c r="L87" s="1" t="str">
        <f t="shared" si="7"/>
        <v>Pass</v>
      </c>
    </row>
    <row r="88" spans="1:12">
      <c r="A88" s="3" t="s">
        <v>186</v>
      </c>
      <c r="B88" s="1" t="s">
        <v>187</v>
      </c>
      <c r="C88" s="1" t="s">
        <v>14</v>
      </c>
      <c r="D88" s="1">
        <v>51</v>
      </c>
      <c r="E88" s="1">
        <v>16</v>
      </c>
      <c r="F88" s="1">
        <v>87</v>
      </c>
      <c r="G88" s="1">
        <v>70</v>
      </c>
      <c r="H88" s="1">
        <v>31</v>
      </c>
      <c r="I88" s="1">
        <f t="shared" si="4"/>
        <v>255</v>
      </c>
      <c r="J88" s="1">
        <f t="shared" si="5"/>
        <v>51</v>
      </c>
      <c r="K88" s="1" t="str">
        <f t="shared" si="6"/>
        <v>F</v>
      </c>
      <c r="L88" s="1" t="str">
        <f t="shared" si="7"/>
        <v>Fail</v>
      </c>
    </row>
    <row r="89" spans="1:12">
      <c r="A89" s="3" t="s">
        <v>188</v>
      </c>
      <c r="B89" s="1" t="s">
        <v>189</v>
      </c>
      <c r="C89" s="1" t="s">
        <v>14</v>
      </c>
      <c r="D89" s="1">
        <v>32</v>
      </c>
      <c r="E89" s="1">
        <v>45</v>
      </c>
      <c r="F89" s="1">
        <v>53</v>
      </c>
      <c r="G89" s="1">
        <v>67</v>
      </c>
      <c r="H89" s="1">
        <v>55</v>
      </c>
      <c r="I89" s="1">
        <f t="shared" si="4"/>
        <v>252</v>
      </c>
      <c r="J89" s="1">
        <f t="shared" si="5"/>
        <v>50.4</v>
      </c>
      <c r="K89" s="1" t="str">
        <f t="shared" si="6"/>
        <v>D</v>
      </c>
      <c r="L89" s="1" t="str">
        <f t="shared" si="7"/>
        <v>Pass</v>
      </c>
    </row>
    <row r="90" spans="1:12">
      <c r="A90" s="3" t="s">
        <v>190</v>
      </c>
      <c r="B90" s="1" t="s">
        <v>191</v>
      </c>
      <c r="C90" s="1" t="s">
        <v>14</v>
      </c>
      <c r="D90" s="1">
        <v>58</v>
      </c>
      <c r="E90" s="1">
        <v>23</v>
      </c>
      <c r="F90" s="1">
        <v>54</v>
      </c>
      <c r="G90" s="1">
        <v>50</v>
      </c>
      <c r="H90" s="1">
        <v>64</v>
      </c>
      <c r="I90" s="1">
        <f t="shared" si="4"/>
        <v>249</v>
      </c>
      <c r="J90" s="1">
        <f t="shared" si="5"/>
        <v>49.8</v>
      </c>
      <c r="K90" s="1" t="str">
        <f t="shared" si="6"/>
        <v>F</v>
      </c>
      <c r="L90" s="1" t="str">
        <f t="shared" si="7"/>
        <v>Fail</v>
      </c>
    </row>
    <row r="91" spans="1:12">
      <c r="A91" s="3" t="s">
        <v>192</v>
      </c>
      <c r="B91" s="1" t="s">
        <v>193</v>
      </c>
      <c r="C91" s="1" t="s">
        <v>14</v>
      </c>
      <c r="D91" s="1">
        <v>86</v>
      </c>
      <c r="E91" s="1">
        <v>48</v>
      </c>
      <c r="F91" s="1">
        <v>52</v>
      </c>
      <c r="G91" s="1">
        <v>29</v>
      </c>
      <c r="H91" s="1">
        <v>33</v>
      </c>
      <c r="I91" s="1">
        <f t="shared" si="4"/>
        <v>248</v>
      </c>
      <c r="J91" s="1">
        <f t="shared" si="5"/>
        <v>49.6</v>
      </c>
      <c r="K91" s="1" t="str">
        <f t="shared" si="6"/>
        <v>F</v>
      </c>
      <c r="L91" s="1" t="str">
        <f t="shared" si="7"/>
        <v>Fail</v>
      </c>
    </row>
    <row r="92" spans="1:12">
      <c r="A92" s="3" t="s">
        <v>194</v>
      </c>
      <c r="B92" s="1" t="s">
        <v>195</v>
      </c>
      <c r="C92" s="1" t="s">
        <v>14</v>
      </c>
      <c r="D92" s="1">
        <v>15</v>
      </c>
      <c r="E92" s="1">
        <v>59</v>
      </c>
      <c r="F92" s="1">
        <v>49</v>
      </c>
      <c r="G92" s="1">
        <v>44</v>
      </c>
      <c r="H92" s="1">
        <v>76</v>
      </c>
      <c r="I92" s="1">
        <f t="shared" si="4"/>
        <v>243</v>
      </c>
      <c r="J92" s="1">
        <f t="shared" si="5"/>
        <v>48.6</v>
      </c>
      <c r="K92" s="1" t="str">
        <f t="shared" si="6"/>
        <v>F</v>
      </c>
      <c r="L92" s="1" t="str">
        <f t="shared" si="7"/>
        <v>Fail</v>
      </c>
    </row>
    <row r="93" spans="1:12">
      <c r="A93" s="3" t="s">
        <v>196</v>
      </c>
      <c r="B93" s="1" t="s">
        <v>197</v>
      </c>
      <c r="C93" s="1" t="s">
        <v>14</v>
      </c>
      <c r="D93" s="1">
        <v>46</v>
      </c>
      <c r="E93" s="1">
        <v>56</v>
      </c>
      <c r="F93" s="1">
        <v>69</v>
      </c>
      <c r="G93" s="1">
        <v>32</v>
      </c>
      <c r="H93" s="1">
        <v>34</v>
      </c>
      <c r="I93" s="1">
        <f t="shared" si="4"/>
        <v>237</v>
      </c>
      <c r="J93" s="1">
        <f t="shared" si="5"/>
        <v>47.4</v>
      </c>
      <c r="K93" s="1" t="str">
        <f t="shared" si="6"/>
        <v>P</v>
      </c>
      <c r="L93" s="1" t="str">
        <f t="shared" si="7"/>
        <v>Pass</v>
      </c>
    </row>
    <row r="94" spans="1:12">
      <c r="A94" s="3" t="s">
        <v>198</v>
      </c>
      <c r="B94" s="1" t="s">
        <v>199</v>
      </c>
      <c r="C94" s="1" t="s">
        <v>17</v>
      </c>
      <c r="D94" s="1">
        <v>41</v>
      </c>
      <c r="E94" s="1">
        <v>32</v>
      </c>
      <c r="F94" s="1">
        <v>37</v>
      </c>
      <c r="G94" s="1">
        <v>51</v>
      </c>
      <c r="H94" s="1">
        <v>73</v>
      </c>
      <c r="I94" s="1">
        <f t="shared" si="4"/>
        <v>234</v>
      </c>
      <c r="J94" s="1">
        <f t="shared" si="5"/>
        <v>46.8</v>
      </c>
      <c r="K94" s="1" t="str">
        <f t="shared" si="6"/>
        <v>P</v>
      </c>
      <c r="L94" s="1" t="str">
        <f t="shared" si="7"/>
        <v>Pass</v>
      </c>
    </row>
    <row r="95" spans="1:12">
      <c r="A95" s="3" t="s">
        <v>200</v>
      </c>
      <c r="B95" s="1" t="s">
        <v>201</v>
      </c>
      <c r="C95" s="1" t="s">
        <v>14</v>
      </c>
      <c r="D95" s="1">
        <v>35</v>
      </c>
      <c r="E95" s="1">
        <v>31</v>
      </c>
      <c r="F95" s="1">
        <v>66</v>
      </c>
      <c r="G95" s="1">
        <v>57</v>
      </c>
      <c r="H95" s="1">
        <v>43</v>
      </c>
      <c r="I95" s="1">
        <f t="shared" si="4"/>
        <v>232</v>
      </c>
      <c r="J95" s="1">
        <f t="shared" si="5"/>
        <v>46.4</v>
      </c>
      <c r="K95" s="1" t="str">
        <f t="shared" si="6"/>
        <v>P</v>
      </c>
      <c r="L95" s="1" t="str">
        <f t="shared" si="7"/>
        <v>Pass</v>
      </c>
    </row>
    <row r="96" spans="1:12">
      <c r="A96" s="3" t="s">
        <v>202</v>
      </c>
      <c r="B96" s="1" t="s">
        <v>203</v>
      </c>
      <c r="C96" s="1" t="s">
        <v>17</v>
      </c>
      <c r="D96" s="1">
        <v>33</v>
      </c>
      <c r="E96" s="1">
        <v>31</v>
      </c>
      <c r="F96" s="1">
        <v>94</v>
      </c>
      <c r="G96" s="1">
        <v>27</v>
      </c>
      <c r="H96" s="1">
        <v>43</v>
      </c>
      <c r="I96" s="1">
        <f t="shared" si="4"/>
        <v>228</v>
      </c>
      <c r="J96" s="1">
        <f t="shared" si="5"/>
        <v>45.6</v>
      </c>
      <c r="K96" s="1" t="str">
        <f t="shared" si="6"/>
        <v>F</v>
      </c>
      <c r="L96" s="1" t="str">
        <f t="shared" si="7"/>
        <v>Fail</v>
      </c>
    </row>
    <row r="97" spans="1:12">
      <c r="A97" s="3" t="s">
        <v>204</v>
      </c>
      <c r="B97" s="1" t="s">
        <v>205</v>
      </c>
      <c r="C97" s="1" t="s">
        <v>17</v>
      </c>
      <c r="D97" s="1">
        <v>62</v>
      </c>
      <c r="E97" s="1">
        <v>30</v>
      </c>
      <c r="F97" s="1">
        <v>51</v>
      </c>
      <c r="G97" s="1">
        <v>25</v>
      </c>
      <c r="H97" s="1">
        <v>59</v>
      </c>
      <c r="I97" s="1">
        <f t="shared" si="4"/>
        <v>227</v>
      </c>
      <c r="J97" s="1">
        <f t="shared" si="5"/>
        <v>45.4</v>
      </c>
      <c r="K97" s="1" t="str">
        <f t="shared" si="6"/>
        <v>F</v>
      </c>
      <c r="L97" s="1" t="str">
        <f t="shared" si="7"/>
        <v>Fail</v>
      </c>
    </row>
    <row r="98" spans="1:12">
      <c r="A98" s="3" t="s">
        <v>206</v>
      </c>
      <c r="B98" s="1" t="s">
        <v>207</v>
      </c>
      <c r="C98" s="1" t="s">
        <v>14</v>
      </c>
      <c r="D98" s="1">
        <v>35</v>
      </c>
      <c r="E98" s="1">
        <v>43</v>
      </c>
      <c r="F98" s="1">
        <v>42</v>
      </c>
      <c r="G98" s="1">
        <v>55</v>
      </c>
      <c r="H98" s="1">
        <v>52</v>
      </c>
      <c r="I98" s="1">
        <f t="shared" ref="I98:I101" si="8">SUM(D98:H98)</f>
        <v>227</v>
      </c>
      <c r="J98" s="1">
        <f t="shared" si="5"/>
        <v>45.4</v>
      </c>
      <c r="K98" s="1" t="str">
        <f t="shared" ref="K98:K101" si="9">IF(L98="fail","F",IF(J98&gt;90,"O",IF(J98&gt;=80,"A",IF(J98&gt;=70,"B",IF(J98&gt;=60,"C",IF(J98&gt;=50,"D",IF(J98&gt;40,"P","F")))))))</f>
        <v>P</v>
      </c>
      <c r="L98" s="1" t="str">
        <f t="shared" si="7"/>
        <v>Pass</v>
      </c>
    </row>
    <row r="99" spans="1:12">
      <c r="A99" s="3" t="s">
        <v>208</v>
      </c>
      <c r="B99" s="1" t="s">
        <v>209</v>
      </c>
      <c r="C99" s="1" t="s">
        <v>14</v>
      </c>
      <c r="D99" s="1">
        <v>65</v>
      </c>
      <c r="E99" s="1">
        <v>34</v>
      </c>
      <c r="F99" s="1">
        <v>36</v>
      </c>
      <c r="G99" s="1">
        <v>52</v>
      </c>
      <c r="H99" s="1">
        <v>39</v>
      </c>
      <c r="I99" s="1">
        <f t="shared" si="8"/>
        <v>226</v>
      </c>
      <c r="J99" s="1">
        <f t="shared" si="5"/>
        <v>45.2</v>
      </c>
      <c r="K99" s="1" t="str">
        <f t="shared" si="9"/>
        <v>P</v>
      </c>
      <c r="L99" s="1" t="str">
        <f t="shared" si="7"/>
        <v>Pass</v>
      </c>
    </row>
    <row r="100" spans="1:12">
      <c r="A100" s="3" t="s">
        <v>210</v>
      </c>
      <c r="B100" s="1" t="s">
        <v>211</v>
      </c>
      <c r="C100" s="1" t="s">
        <v>14</v>
      </c>
      <c r="D100" s="1">
        <v>45</v>
      </c>
      <c r="E100" s="1">
        <v>37</v>
      </c>
      <c r="F100" s="1">
        <v>44</v>
      </c>
      <c r="G100" s="1">
        <v>53</v>
      </c>
      <c r="H100" s="1">
        <v>45</v>
      </c>
      <c r="I100" s="1">
        <f t="shared" si="8"/>
        <v>224</v>
      </c>
      <c r="J100" s="1">
        <f t="shared" si="5"/>
        <v>44.8</v>
      </c>
      <c r="K100" s="1" t="str">
        <f t="shared" si="9"/>
        <v>P</v>
      </c>
      <c r="L100" s="1" t="str">
        <f t="shared" si="7"/>
        <v>Pass</v>
      </c>
    </row>
    <row r="101" spans="1:12">
      <c r="A101" s="3" t="s">
        <v>212</v>
      </c>
      <c r="B101" s="1" t="s">
        <v>213</v>
      </c>
      <c r="C101" s="1" t="s">
        <v>14</v>
      </c>
      <c r="D101" s="1">
        <v>58</v>
      </c>
      <c r="E101" s="1">
        <v>36</v>
      </c>
      <c r="F101" s="1">
        <v>28</v>
      </c>
      <c r="G101" s="1">
        <v>59</v>
      </c>
      <c r="H101" s="1">
        <v>28</v>
      </c>
      <c r="I101" s="1">
        <f t="shared" si="8"/>
        <v>209</v>
      </c>
      <c r="J101" s="1">
        <f t="shared" si="5"/>
        <v>41.8</v>
      </c>
      <c r="K101" s="1" t="str">
        <f t="shared" si="9"/>
        <v>F</v>
      </c>
      <c r="L101" s="1" t="str">
        <f t="shared" si="7"/>
        <v>Fail</v>
      </c>
    </row>
    <row r="102" spans="1:12">
      <c r="B102" s="1"/>
      <c r="C102" s="1"/>
      <c r="L102" s="1"/>
    </row>
    <row r="103" spans="1:12">
      <c r="B103" s="1"/>
      <c r="C103" s="1"/>
      <c r="L103" s="1"/>
    </row>
    <row r="104" spans="1:12">
      <c r="B104" s="1"/>
      <c r="C104" s="1"/>
      <c r="L104" s="1"/>
    </row>
    <row r="107" spans="1:12">
      <c r="B107" s="2"/>
    </row>
  </sheetData>
  <autoFilter ref="A1:L104" xr:uid="{9F5CAF50-AA82-410E-B883-959923DCB5BC}">
    <sortState xmlns:xlrd2="http://schemas.microsoft.com/office/spreadsheetml/2017/richdata2" ref="A2:L104">
      <sortCondition descending="1" ref="J1:J104"/>
    </sortState>
  </autoFilter>
  <sortState xmlns:xlrd2="http://schemas.microsoft.com/office/spreadsheetml/2017/richdata2" ref="A2:A119">
    <sortCondition ref="A1:A119"/>
  </sortState>
  <phoneticPr fontId="1" type="noConversion"/>
  <conditionalFormatting sqref="A22:XFD1048576 Q16 P18:XFD21 A11:M21 P11:XFD11 A9:Q10 P1:Q6 P12:Q15 P17:Q17 T12:XFD17 T8:XFD10 T1:T3 W1:W3 T4:W7 AA1:XFD7 P7 A1:M8 P8:Q8">
    <cfRule type="cellIs" dxfId="40" priority="2" operator="equal">
      <formula>"fail"</formula>
    </cfRule>
  </conditionalFormatting>
  <conditionalFormatting sqref="K1:K1048576">
    <cfRule type="containsText" dxfId="39" priority="3" operator="containsText" text="F">
      <formula>NOT(ISERROR(SEARCH("F",K1)))</formula>
    </cfRule>
    <cfRule type="containsText" dxfId="38" priority="5" operator="containsText" text="F">
      <formula>NOT(ISERROR(SEARCH("F",K1)))</formula>
    </cfRule>
    <cfRule type="cellIs" dxfId="37" priority="6" operator="equal">
      <formula>F</formula>
    </cfRule>
    <cfRule type="cellIs" priority="7" operator="equal">
      <formula>"F"</formula>
    </cfRule>
  </conditionalFormatting>
  <conditionalFormatting sqref="L1:L1048576">
    <cfRule type="containsText" dxfId="36" priority="4" operator="containsText" text="fail">
      <formula>NOT(ISERROR(SEARCH("fail",L1)))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225E-13FC-45C3-B930-4803CDEA4ED4}">
  <dimension ref="C5:R23"/>
  <sheetViews>
    <sheetView tabSelected="1" topLeftCell="B1" workbookViewId="0">
      <selection activeCell="M18" sqref="M18"/>
    </sheetView>
  </sheetViews>
  <sheetFormatPr defaultRowHeight="14.45"/>
  <cols>
    <col min="2" max="2" width="6.42578125" customWidth="1"/>
    <col min="3" max="3" width="17.85546875" customWidth="1"/>
    <col min="6" max="6" width="10" customWidth="1"/>
    <col min="11" max="11" width="10.7109375" customWidth="1"/>
    <col min="12" max="12" width="9" customWidth="1"/>
    <col min="14" max="14" width="10.28515625" customWidth="1"/>
    <col min="15" max="15" width="9" customWidth="1"/>
    <col min="16" max="16" width="11.7109375" customWidth="1"/>
    <col min="17" max="17" width="17.28515625" customWidth="1"/>
  </cols>
  <sheetData>
    <row r="5" spans="3:18">
      <c r="C5" s="1" t="s">
        <v>214</v>
      </c>
      <c r="D5" s="1" t="s">
        <v>215</v>
      </c>
      <c r="F5" s="1" t="s">
        <v>216</v>
      </c>
      <c r="G5" s="1" t="s">
        <v>217</v>
      </c>
      <c r="J5" s="1" t="s">
        <v>10</v>
      </c>
      <c r="K5" s="1" t="s">
        <v>218</v>
      </c>
    </row>
    <row r="6" spans="3:18">
      <c r="C6" s="3" t="s">
        <v>12</v>
      </c>
      <c r="D6" s="1">
        <v>462</v>
      </c>
      <c r="F6" s="1" t="s">
        <v>3</v>
      </c>
      <c r="G6" s="1">
        <f>COUNTIF(Sheet1!D2:D101,"&lt;30")</f>
        <v>2</v>
      </c>
      <c r="J6" s="1" t="s">
        <v>219</v>
      </c>
      <c r="K6" s="1">
        <f>COUNTIF(Sheet1!J2:K101, J6)</f>
        <v>4</v>
      </c>
      <c r="N6" s="1" t="s">
        <v>220</v>
      </c>
      <c r="O6" s="1" t="s">
        <v>218</v>
      </c>
    </row>
    <row r="7" spans="3:18">
      <c r="C7" s="3" t="s">
        <v>15</v>
      </c>
      <c r="D7" s="1">
        <v>455</v>
      </c>
      <c r="F7" s="1" t="s">
        <v>4</v>
      </c>
      <c r="G7" s="1">
        <f>COUNTIF(Sheet1!E2:E101,"&lt;30")</f>
        <v>6</v>
      </c>
      <c r="J7" s="1" t="s">
        <v>221</v>
      </c>
      <c r="K7" s="1">
        <f>COUNTIF(Sheet1!J2:K101, J7)</f>
        <v>12</v>
      </c>
      <c r="N7" s="1" t="s">
        <v>222</v>
      </c>
      <c r="O7" s="1">
        <f>COUNTIF(Sheet1!K2:L101, "pass")</f>
        <v>84</v>
      </c>
    </row>
    <row r="8" spans="3:18">
      <c r="C8" s="3" t="s">
        <v>18</v>
      </c>
      <c r="D8" s="1">
        <v>454</v>
      </c>
      <c r="F8" s="1" t="s">
        <v>5</v>
      </c>
      <c r="G8" s="1">
        <f>COUNTIF(Sheet1!F2:F101,"&lt;30")</f>
        <v>1</v>
      </c>
      <c r="J8" s="1" t="s">
        <v>223</v>
      </c>
      <c r="K8" s="1">
        <f>COUNTIF(Sheet1!J2:K101, J8)</f>
        <v>22</v>
      </c>
      <c r="N8" s="1" t="s">
        <v>224</v>
      </c>
      <c r="O8" s="1">
        <f>COUNTIF(Sheet1!K2:L101, "Fail")</f>
        <v>16</v>
      </c>
    </row>
    <row r="9" spans="3:18">
      <c r="C9" s="3" t="s">
        <v>20</v>
      </c>
      <c r="D9" s="1">
        <v>453</v>
      </c>
      <c r="F9" s="1" t="s">
        <v>6</v>
      </c>
      <c r="G9" s="1">
        <f>COUNTIF(Sheet1!G2:G101,"&lt;30")</f>
        <v>5</v>
      </c>
      <c r="J9" s="1" t="s">
        <v>225</v>
      </c>
      <c r="K9" s="1">
        <f>COUNTIF(Sheet1!J2:K101, J9)</f>
        <v>20</v>
      </c>
    </row>
    <row r="10" spans="3:18">
      <c r="C10" s="3" t="s">
        <v>22</v>
      </c>
      <c r="D10" s="1">
        <v>450</v>
      </c>
      <c r="F10" s="1" t="s">
        <v>7</v>
      </c>
      <c r="G10" s="1">
        <f>COUNTIF(Sheet1!H2:H101,"&lt;30")</f>
        <v>3</v>
      </c>
      <c r="J10" s="1" t="s">
        <v>226</v>
      </c>
      <c r="K10" s="1">
        <f>COUNTIF(Sheet1!J2:K101, J10)</f>
        <v>20</v>
      </c>
    </row>
    <row r="11" spans="3:18">
      <c r="C11" s="3" t="s">
        <v>24</v>
      </c>
      <c r="D11" s="1">
        <v>444</v>
      </c>
      <c r="J11" s="1" t="s">
        <v>227</v>
      </c>
      <c r="K11" s="1">
        <f>COUNTIF(Sheet1!J2:K101, J11)</f>
        <v>6</v>
      </c>
    </row>
    <row r="12" spans="3:18">
      <c r="C12" s="3" t="s">
        <v>26</v>
      </c>
      <c r="D12" s="1">
        <v>441</v>
      </c>
      <c r="J12" s="1" t="s">
        <v>228</v>
      </c>
      <c r="K12" s="1">
        <f>COUNTIF(Sheet1!J2:K101, J12)</f>
        <v>16</v>
      </c>
    </row>
    <row r="13" spans="3:18">
      <c r="C13" s="3" t="s">
        <v>28</v>
      </c>
      <c r="D13" s="1">
        <v>439</v>
      </c>
      <c r="J13" s="1"/>
      <c r="K13" s="1">
        <f>SUM(K6:K12)</f>
        <v>100</v>
      </c>
    </row>
    <row r="14" spans="3:18">
      <c r="C14" s="3" t="s">
        <v>30</v>
      </c>
      <c r="D14" s="1">
        <v>425</v>
      </c>
      <c r="J14" s="1"/>
      <c r="K14" s="1" t="s">
        <v>229</v>
      </c>
    </row>
    <row r="15" spans="3:18">
      <c r="C15" s="3" t="s">
        <v>32</v>
      </c>
      <c r="D15" s="1">
        <v>423</v>
      </c>
    </row>
    <row r="16" spans="3:18">
      <c r="P16" s="1" t="s">
        <v>230</v>
      </c>
      <c r="Q16" s="1" t="s">
        <v>231</v>
      </c>
      <c r="R16" s="1" t="s">
        <v>232</v>
      </c>
    </row>
    <row r="17" spans="7:18">
      <c r="G17" s="1" t="s">
        <v>230</v>
      </c>
      <c r="H17" s="1" t="s">
        <v>233</v>
      </c>
      <c r="P17" s="1" t="s">
        <v>3</v>
      </c>
      <c r="Q17" s="1" t="str">
        <f>INDEX(Sheet1!A2:A101,MATCH(MAX(Sheet1!D2:D101),Sheet1!D2:D101,0))</f>
        <v xml:space="preserve">Manish Kapoor  </v>
      </c>
      <c r="R17" s="1">
        <f>MAX(Sheet1!D2:D101)</f>
        <v>97</v>
      </c>
    </row>
    <row r="18" spans="7:18">
      <c r="G18" s="1" t="s">
        <v>3</v>
      </c>
      <c r="H18" s="1">
        <f>AVERAGE(Sheet1!D2:D101)</f>
        <v>62.99</v>
      </c>
      <c r="P18" s="1" t="s">
        <v>4</v>
      </c>
      <c r="Q18" s="1" t="str">
        <f>INDEX(Sheet1!A2:A101, MATCH(MAX(Sheet1!E2:E101), Sheet1!E2:E101, 0))</f>
        <v xml:space="preserve">Mitali Chatterjee  </v>
      </c>
      <c r="R18" s="1">
        <f>MAX(Sheet1!E2:E101)</f>
        <v>100</v>
      </c>
    </row>
    <row r="19" spans="7:18">
      <c r="G19" s="1" t="s">
        <v>4</v>
      </c>
      <c r="H19" s="1">
        <f>AVERAGE(Sheet1!E2:E101)</f>
        <v>63.72</v>
      </c>
      <c r="P19" s="1" t="s">
        <v>5</v>
      </c>
      <c r="Q19" s="1" t="str">
        <f>INDEX(Sheet1!A2:A101, MATCH(MAX(Sheet1!F2:F101), Sheet1!F2:F101, 0))</f>
        <v xml:space="preserve">Radhika Sehgal  </v>
      </c>
      <c r="R19" s="1">
        <f>MAX(Sheet1!F2:F101)</f>
        <v>98</v>
      </c>
    </row>
    <row r="20" spans="7:18">
      <c r="G20" s="1" t="s">
        <v>5</v>
      </c>
      <c r="H20" s="1">
        <f>AVERAGE(Sheet1!F2:F101)</f>
        <v>65.27</v>
      </c>
      <c r="K20" s="1" t="s">
        <v>234</v>
      </c>
      <c r="L20" s="1" t="s">
        <v>218</v>
      </c>
      <c r="P20" s="1" t="s">
        <v>6</v>
      </c>
      <c r="Q20" s="1" t="str">
        <f>INDEX(Sheet1!A2:A101, MATCH(MAX(Sheet1!G2:G101), Sheet1!G2:G101, 0))</f>
        <v xml:space="preserve">Geeta Pillai  </v>
      </c>
      <c r="R20" s="1">
        <f>MAX(Sheet1!G2:G101)</f>
        <v>100</v>
      </c>
    </row>
    <row r="21" spans="7:18">
      <c r="G21" s="1" t="s">
        <v>6</v>
      </c>
      <c r="H21" s="1">
        <f>AVERAGE(Sheet1!G2:G101)</f>
        <v>65.64</v>
      </c>
      <c r="K21" s="1" t="s">
        <v>235</v>
      </c>
      <c r="L21" s="1">
        <f>COUNTIF(Sheet1!C2:C101, "female")</f>
        <v>33</v>
      </c>
      <c r="P21" s="1" t="s">
        <v>7</v>
      </c>
      <c r="Q21" s="1" t="str">
        <f>INDEX(Sheet1!A2:A101, MATCH(MAX(Sheet1!H2:H101), Sheet1!H2:H101, 0))</f>
        <v xml:space="preserve">Ansh Meena  </v>
      </c>
      <c r="R21" s="1">
        <f>MAX(Sheet1!H2:H101)</f>
        <v>99</v>
      </c>
    </row>
    <row r="22" spans="7:18">
      <c r="G22" s="1" t="s">
        <v>7</v>
      </c>
      <c r="H22" s="1">
        <f>AVERAGE(Sheet1!H2:H101)</f>
        <v>67.02</v>
      </c>
      <c r="K22" s="1" t="s">
        <v>236</v>
      </c>
      <c r="L22" s="1">
        <f>COUNTIF(Sheet1!C2:C101, "Male")</f>
        <v>67</v>
      </c>
      <c r="P22" s="1"/>
      <c r="Q22" s="1"/>
      <c r="R22" s="1"/>
    </row>
    <row r="23" spans="7:18">
      <c r="K23" s="1"/>
      <c r="L23" s="1">
        <f>SUM(L21:L22)</f>
        <v>100</v>
      </c>
    </row>
  </sheetData>
  <conditionalFormatting sqref="C5:D15">
    <cfRule type="cellIs" dxfId="35" priority="9" operator="equal">
      <formula>"fail"</formula>
    </cfRule>
  </conditionalFormatting>
  <conditionalFormatting sqref="D6:D15">
    <cfRule type="top10" dxfId="34" priority="8" percent="1" rank="10"/>
  </conditionalFormatting>
  <conditionalFormatting sqref="G17:H22">
    <cfRule type="cellIs" dxfId="33" priority="6" operator="equal">
      <formula>"fail"</formula>
    </cfRule>
  </conditionalFormatting>
  <conditionalFormatting sqref="F5:G10">
    <cfRule type="cellIs" dxfId="32" priority="5" operator="equal">
      <formula>"fail"</formula>
    </cfRule>
  </conditionalFormatting>
  <conditionalFormatting sqref="J5:K14">
    <cfRule type="cellIs" dxfId="31" priority="4" operator="equal">
      <formula>"fail"</formula>
    </cfRule>
  </conditionalFormatting>
  <conditionalFormatting sqref="N6:O8">
    <cfRule type="cellIs" dxfId="30" priority="3" operator="equal">
      <formula>"fail"</formula>
    </cfRule>
  </conditionalFormatting>
  <conditionalFormatting sqref="P16:R22">
    <cfRule type="cellIs" dxfId="29" priority="2" operator="equal">
      <formula>"fail"</formula>
    </cfRule>
  </conditionalFormatting>
  <conditionalFormatting sqref="K22:L23">
    <cfRule type="cellIs" dxfId="28" priority="1" operator="equal">
      <formula>"fail"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B388-DEEA-42B0-A69E-90034D801D30}">
  <dimension ref="N8:AC8"/>
  <sheetViews>
    <sheetView showGridLines="0" showRowColHeaders="0" topLeftCell="F6" zoomScale="58" workbookViewId="0">
      <selection activeCell="AT33" sqref="AT33"/>
    </sheetView>
  </sheetViews>
  <sheetFormatPr defaultRowHeight="14.45"/>
  <cols>
    <col min="7" max="7" width="5.7109375" customWidth="1"/>
    <col min="8" max="8" width="16.85546875" customWidth="1"/>
    <col min="9" max="9" width="12.7109375" customWidth="1"/>
    <col min="13" max="13" width="7.42578125" customWidth="1"/>
    <col min="14" max="14" width="8.85546875" hidden="1" customWidth="1"/>
  </cols>
  <sheetData>
    <row r="8" spans="20:29" ht="46.15">
      <c r="T8" s="12"/>
      <c r="U8" s="13" t="s">
        <v>237</v>
      </c>
      <c r="V8" s="14"/>
      <c r="W8" s="14"/>
      <c r="X8" s="14"/>
      <c r="Y8" s="14"/>
      <c r="Z8" s="14"/>
      <c r="AA8" s="14"/>
      <c r="AB8" s="14"/>
      <c r="AC8" s="12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Kaushik Kumar Nayak</dc:creator>
  <cp:keywords/>
  <dc:description/>
  <cp:lastModifiedBy>Kaushik Kumar Nayak</cp:lastModifiedBy>
  <cp:revision/>
  <dcterms:created xsi:type="dcterms:W3CDTF">2025-07-07T09:48:22Z</dcterms:created>
  <dcterms:modified xsi:type="dcterms:W3CDTF">2025-07-16T04:28:03Z</dcterms:modified>
  <cp:category/>
  <cp:contentStatus/>
</cp:coreProperties>
</file>